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masotomayor_sena_edu_co/Documents/2026/BIENES Y SERVICIOS 2026/54. MANTENIMIENTO TORRE DE ALTURAS/ANEXOS/"/>
    </mc:Choice>
  </mc:AlternateContent>
  <xr:revisionPtr revIDLastSave="46" documentId="13_ncr:1_{FB78236D-DDA4-4547-B0DB-C7530ADB6281}" xr6:coauthVersionLast="47" xr6:coauthVersionMax="47" xr10:uidLastSave="{CDD5CD92-911A-424C-B524-3D129438DFFE}"/>
  <bookViews>
    <workbookView xWindow="-108" yWindow="-108" windowWidth="23256" windowHeight="13896" xr2:uid="{A0BEC120-9B83-40F1-9095-0126F0B67B70}"/>
  </bookViews>
  <sheets>
    <sheet name="PPTO GENERAL" sheetId="18" r:id="rId1"/>
    <sheet name="APU" sheetId="3" r:id="rId2"/>
    <sheet name="1" sheetId="47" r:id="rId3"/>
    <sheet name="2" sheetId="49" r:id="rId4"/>
    <sheet name="3" sheetId="50" r:id="rId5"/>
    <sheet name="4" sheetId="52" r:id="rId6"/>
    <sheet name="5" sheetId="53" r:id="rId7"/>
    <sheet name="6" sheetId="54" r:id="rId8"/>
    <sheet name="7" sheetId="55" r:id="rId9"/>
    <sheet name="8" sheetId="56" r:id="rId10"/>
    <sheet name="9" sheetId="57" r:id="rId11"/>
    <sheet name="10" sheetId="58" r:id="rId12"/>
    <sheet name="11" sheetId="59" r:id="rId13"/>
  </sheets>
  <definedNames>
    <definedName name="Print_Area" localSheetId="2">'1'!$A$1:$U$51</definedName>
    <definedName name="Print_Area" localSheetId="3">'2'!$A$1:$U$48</definedName>
    <definedName name="Print_Area" localSheetId="4">'3'!$A$1:$U$48</definedName>
    <definedName name="Print_Area" localSheetId="5">'4'!$A$1:$U$46</definedName>
    <definedName name="Print_Area" localSheetId="6">'5'!$A$1:$U$48</definedName>
    <definedName name="Print_Area" localSheetId="1">APU!$A$18:$F$955</definedName>
    <definedName name="Print_Area" localSheetId="0">'PPTO GENERAL'!$A$6:$F$38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1" i="18" l="1"/>
  <c r="T21" i="59"/>
  <c r="T22" i="59"/>
  <c r="T23" i="59"/>
  <c r="T20" i="59"/>
  <c r="D20" i="18"/>
  <c r="P21" i="58"/>
  <c r="T21" i="58" s="1"/>
  <c r="P20" i="58"/>
  <c r="T14" i="59"/>
  <c r="U22" i="59" s="1"/>
  <c r="F14" i="59"/>
  <c r="C14" i="59"/>
  <c r="T14" i="58"/>
  <c r="U21" i="58" s="1"/>
  <c r="F14" i="58"/>
  <c r="C14" i="58"/>
  <c r="T26" i="59"/>
  <c r="T19" i="59"/>
  <c r="T26" i="58"/>
  <c r="T22" i="58"/>
  <c r="T20" i="58"/>
  <c r="T19" i="58"/>
  <c r="R453" i="3"/>
  <c r="C453" i="3"/>
  <c r="A453" i="3"/>
  <c r="R409" i="3"/>
  <c r="C409" i="3"/>
  <c r="A409" i="3"/>
  <c r="T437" i="3"/>
  <c r="T440" i="3" s="1"/>
  <c r="T425" i="3"/>
  <c r="T424" i="3"/>
  <c r="T423" i="3"/>
  <c r="T422" i="3"/>
  <c r="T421" i="3"/>
  <c r="T417" i="3"/>
  <c r="T481" i="3"/>
  <c r="T484" i="3" s="1"/>
  <c r="T469" i="3"/>
  <c r="T468" i="3"/>
  <c r="T467" i="3"/>
  <c r="T466" i="3"/>
  <c r="T465" i="3"/>
  <c r="T458" i="3"/>
  <c r="T461" i="3" s="1"/>
  <c r="D19" i="18"/>
  <c r="T21" i="57"/>
  <c r="T20" i="57"/>
  <c r="T241" i="3"/>
  <c r="T26" i="55"/>
  <c r="T27" i="55"/>
  <c r="T28" i="55"/>
  <c r="T25" i="55"/>
  <c r="P26" i="55"/>
  <c r="T22" i="55"/>
  <c r="T23" i="55"/>
  <c r="T20" i="55"/>
  <c r="P21" i="55"/>
  <c r="T21" i="55" s="1"/>
  <c r="R363" i="3"/>
  <c r="C363" i="3"/>
  <c r="A363" i="3"/>
  <c r="T14" i="57"/>
  <c r="U39" i="57" s="1"/>
  <c r="U40" i="57" s="1"/>
  <c r="U41" i="57" s="1"/>
  <c r="F14" i="57"/>
  <c r="C14" i="57"/>
  <c r="T26" i="57"/>
  <c r="T22" i="57"/>
  <c r="T19" i="57"/>
  <c r="Q394" i="3"/>
  <c r="T394" i="3" s="1"/>
  <c r="T393" i="3"/>
  <c r="T381" i="3"/>
  <c r="T380" i="3"/>
  <c r="T379" i="3"/>
  <c r="T378" i="3"/>
  <c r="T377" i="3"/>
  <c r="T376" i="3"/>
  <c r="T375" i="3"/>
  <c r="T371" i="3"/>
  <c r="Q286" i="3"/>
  <c r="D18" i="18"/>
  <c r="C14" i="56"/>
  <c r="T14" i="56"/>
  <c r="U39" i="56" s="1"/>
  <c r="U40" i="56" s="1"/>
  <c r="U41" i="56" s="1"/>
  <c r="F14" i="56"/>
  <c r="T14" i="55"/>
  <c r="U40" i="55" s="1"/>
  <c r="U41" i="55" s="1"/>
  <c r="U42" i="55" s="1"/>
  <c r="F14" i="55"/>
  <c r="C14" i="55"/>
  <c r="T19" i="56"/>
  <c r="T39" i="56" s="1"/>
  <c r="T41" i="56" s="1"/>
  <c r="T19" i="55"/>
  <c r="D16" i="18"/>
  <c r="T19" i="54"/>
  <c r="T14" i="54"/>
  <c r="U39" i="54" s="1"/>
  <c r="U40" i="54" s="1"/>
  <c r="U41" i="54" s="1"/>
  <c r="F14" i="54"/>
  <c r="T39" i="54"/>
  <c r="T41" i="54" s="1"/>
  <c r="D13" i="18"/>
  <c r="T19" i="52"/>
  <c r="T14" i="52"/>
  <c r="F14" i="52"/>
  <c r="C14" i="52"/>
  <c r="D12" i="18"/>
  <c r="T22" i="50"/>
  <c r="T21" i="50"/>
  <c r="T20" i="50"/>
  <c r="T19" i="50"/>
  <c r="T14" i="50"/>
  <c r="F14" i="50"/>
  <c r="C14" i="50"/>
  <c r="D10" i="18"/>
  <c r="T14" i="49"/>
  <c r="F14" i="49"/>
  <c r="C14" i="49"/>
  <c r="T19" i="49"/>
  <c r="P19" i="49"/>
  <c r="D9" i="18"/>
  <c r="T41" i="47"/>
  <c r="T40" i="47"/>
  <c r="N41" i="47"/>
  <c r="N40" i="47"/>
  <c r="T38" i="47"/>
  <c r="T39" i="47"/>
  <c r="N39" i="47"/>
  <c r="T37" i="47"/>
  <c r="T36" i="47"/>
  <c r="N37" i="47"/>
  <c r="T35" i="47"/>
  <c r="T34" i="47"/>
  <c r="T33" i="47"/>
  <c r="T32" i="47"/>
  <c r="T31" i="47"/>
  <c r="T28" i="47"/>
  <c r="T29" i="47"/>
  <c r="T30" i="47"/>
  <c r="T27" i="47"/>
  <c r="P27" i="47"/>
  <c r="P26" i="47"/>
  <c r="T26" i="47" s="1"/>
  <c r="P25" i="47"/>
  <c r="T25" i="47" s="1"/>
  <c r="T24" i="47"/>
  <c r="T22" i="47"/>
  <c r="T23" i="47"/>
  <c r="T21" i="47"/>
  <c r="T20" i="47"/>
  <c r="R52" i="3"/>
  <c r="C52" i="3"/>
  <c r="A52" i="3"/>
  <c r="Q80" i="3"/>
  <c r="T80" i="3" s="1"/>
  <c r="T79" i="3"/>
  <c r="T65" i="3"/>
  <c r="T64" i="3"/>
  <c r="T57" i="3"/>
  <c r="T60" i="3" s="1"/>
  <c r="A94" i="3"/>
  <c r="C94" i="3"/>
  <c r="R94" i="3"/>
  <c r="T99" i="3"/>
  <c r="T102" i="3" s="1"/>
  <c r="T106" i="3"/>
  <c r="T107" i="3"/>
  <c r="T108" i="3"/>
  <c r="T109" i="3"/>
  <c r="T110" i="3"/>
  <c r="T122" i="3"/>
  <c r="T125" i="3" s="1"/>
  <c r="T39" i="59" l="1"/>
  <c r="T41" i="59" s="1"/>
  <c r="T39" i="58"/>
  <c r="T41" i="58" s="1"/>
  <c r="U24" i="59"/>
  <c r="U25" i="59"/>
  <c r="U26" i="59"/>
  <c r="U20" i="59"/>
  <c r="U21" i="59"/>
  <c r="U39" i="59"/>
  <c r="U40" i="59" s="1"/>
  <c r="U41" i="59" s="1"/>
  <c r="U25" i="58"/>
  <c r="U24" i="58"/>
  <c r="U22" i="58"/>
  <c r="U20" i="58"/>
  <c r="U26" i="58"/>
  <c r="U39" i="58"/>
  <c r="U40" i="58" s="1"/>
  <c r="U41" i="58" s="1"/>
  <c r="T426" i="3"/>
  <c r="T441" i="3" s="1"/>
  <c r="T470" i="3"/>
  <c r="T485" i="3" s="1"/>
  <c r="T68" i="3"/>
  <c r="T82" i="3"/>
  <c r="U28" i="55"/>
  <c r="U23" i="55"/>
  <c r="U22" i="55"/>
  <c r="T39" i="57"/>
  <c r="T41" i="57" s="1"/>
  <c r="U26" i="55"/>
  <c r="U25" i="55"/>
  <c r="U27" i="55"/>
  <c r="U20" i="55"/>
  <c r="U21" i="55"/>
  <c r="T382" i="3"/>
  <c r="U21" i="57"/>
  <c r="U22" i="57"/>
  <c r="U24" i="57"/>
  <c r="U20" i="57"/>
  <c r="U25" i="57"/>
  <c r="U26" i="57"/>
  <c r="T396" i="3"/>
  <c r="T40" i="55"/>
  <c r="T42" i="55" s="1"/>
  <c r="D17" i="18" s="1"/>
  <c r="U19" i="56"/>
  <c r="U19" i="54"/>
  <c r="T111" i="3"/>
  <c r="T126" i="3" s="1"/>
  <c r="E12" i="18" s="1"/>
  <c r="T486" i="3" l="1"/>
  <c r="T487" i="3" s="1"/>
  <c r="E21" i="18"/>
  <c r="F21" i="18" s="1"/>
  <c r="T442" i="3"/>
  <c r="T443" i="3" s="1"/>
  <c r="E20" i="18"/>
  <c r="F20" i="18" s="1"/>
  <c r="T83" i="3"/>
  <c r="T84" i="3" s="1"/>
  <c r="T85" i="3" s="1"/>
  <c r="T397" i="3"/>
  <c r="T398" i="3" s="1"/>
  <c r="T399" i="3" s="1"/>
  <c r="T14" i="47"/>
  <c r="U32" i="47" s="1"/>
  <c r="F14" i="47"/>
  <c r="C14" i="47"/>
  <c r="R317" i="3"/>
  <c r="C317" i="3"/>
  <c r="A317" i="3"/>
  <c r="Q348" i="3"/>
  <c r="T348" i="3" s="1"/>
  <c r="T347" i="3"/>
  <c r="T335" i="3"/>
  <c r="T334" i="3"/>
  <c r="T333" i="3"/>
  <c r="T332" i="3"/>
  <c r="T331" i="3"/>
  <c r="T330" i="3"/>
  <c r="T329" i="3"/>
  <c r="T322" i="3"/>
  <c r="T325" i="3" s="1"/>
  <c r="T289" i="3"/>
  <c r="T288" i="3"/>
  <c r="T287" i="3"/>
  <c r="T286" i="3"/>
  <c r="T285" i="3"/>
  <c r="R271" i="3"/>
  <c r="C271" i="3"/>
  <c r="A271" i="3"/>
  <c r="Q302" i="3"/>
  <c r="T302" i="3" s="1"/>
  <c r="T301" i="3"/>
  <c r="T284" i="3"/>
  <c r="T283" i="3"/>
  <c r="T276" i="3"/>
  <c r="T279" i="3" s="1"/>
  <c r="E10" i="18" l="1"/>
  <c r="F10" i="18" s="1"/>
  <c r="E19" i="18"/>
  <c r="F19" i="18" s="1"/>
  <c r="U28" i="47"/>
  <c r="U29" i="47"/>
  <c r="U30" i="47"/>
  <c r="U22" i="47"/>
  <c r="U23" i="47"/>
  <c r="U26" i="47"/>
  <c r="U20" i="47"/>
  <c r="U21" i="47"/>
  <c r="U24" i="47"/>
  <c r="U27" i="47"/>
  <c r="U25" i="47"/>
  <c r="T350" i="3"/>
  <c r="T336" i="3"/>
  <c r="T304" i="3"/>
  <c r="T290" i="3"/>
  <c r="T351" i="3" l="1"/>
  <c r="T305" i="3"/>
  <c r="T352" i="3" l="1"/>
  <c r="T353" i="3" s="1"/>
  <c r="E18" i="18"/>
  <c r="F18" i="18" s="1"/>
  <c r="T306" i="3"/>
  <c r="T307" i="3" s="1"/>
  <c r="E17" i="18"/>
  <c r="R227" i="3"/>
  <c r="C227" i="3"/>
  <c r="A227" i="3"/>
  <c r="Q256" i="3"/>
  <c r="T256" i="3" s="1"/>
  <c r="T255" i="3"/>
  <c r="T240" i="3"/>
  <c r="T239" i="3"/>
  <c r="T232" i="3"/>
  <c r="T235" i="3" s="1"/>
  <c r="T196" i="3"/>
  <c r="T197" i="3"/>
  <c r="T198" i="3"/>
  <c r="R183" i="3"/>
  <c r="C183" i="3"/>
  <c r="A183" i="3"/>
  <c r="Q212" i="3"/>
  <c r="T212" i="3" s="1"/>
  <c r="T211" i="3"/>
  <c r="T195" i="3"/>
  <c r="T191" i="3"/>
  <c r="T200" i="3" l="1"/>
  <c r="T214" i="3"/>
  <c r="T258" i="3"/>
  <c r="T244" i="3"/>
  <c r="T259" i="3" l="1"/>
  <c r="T260" i="3" s="1"/>
  <c r="T261" i="3" s="1"/>
  <c r="T215" i="3"/>
  <c r="T144" i="3"/>
  <c r="R139" i="3"/>
  <c r="C139" i="3"/>
  <c r="A139" i="3"/>
  <c r="E16" i="18" l="1"/>
  <c r="F16" i="18" s="1"/>
  <c r="T216" i="3"/>
  <c r="T217" i="3" s="1"/>
  <c r="E14" i="18"/>
  <c r="T19" i="53"/>
  <c r="T14" i="53"/>
  <c r="F14" i="53"/>
  <c r="U19" i="52"/>
  <c r="T30" i="52"/>
  <c r="T29" i="52"/>
  <c r="T28" i="52"/>
  <c r="T27" i="52"/>
  <c r="T26" i="52"/>
  <c r="T25" i="52"/>
  <c r="T24" i="52"/>
  <c r="T23" i="52"/>
  <c r="T22" i="52"/>
  <c r="T21" i="52"/>
  <c r="T20" i="52"/>
  <c r="T39" i="52"/>
  <c r="T41" i="52" s="1"/>
  <c r="T29" i="50"/>
  <c r="T28" i="50"/>
  <c r="T27" i="50"/>
  <c r="T24" i="50"/>
  <c r="T25" i="50"/>
  <c r="T26" i="50"/>
  <c r="T23" i="50"/>
  <c r="Q168" i="3"/>
  <c r="T168" i="3" s="1"/>
  <c r="T152" i="3"/>
  <c r="T167" i="3"/>
  <c r="T151" i="3"/>
  <c r="T147" i="3"/>
  <c r="R10" i="3"/>
  <c r="C10" i="3"/>
  <c r="A10" i="3"/>
  <c r="Q38" i="3"/>
  <c r="T38" i="3" s="1"/>
  <c r="T37" i="3"/>
  <c r="T25" i="3"/>
  <c r="T24" i="3"/>
  <c r="T23" i="3"/>
  <c r="T22" i="3"/>
  <c r="T16" i="3"/>
  <c r="T15" i="3"/>
  <c r="T18" i="3" l="1"/>
  <c r="T156" i="3"/>
  <c r="T40" i="3"/>
  <c r="U25" i="52"/>
  <c r="U21" i="52"/>
  <c r="U23" i="52"/>
  <c r="U26" i="52"/>
  <c r="U27" i="52"/>
  <c r="U24" i="52"/>
  <c r="U20" i="52"/>
  <c r="U39" i="52"/>
  <c r="U40" i="52" s="1"/>
  <c r="U41" i="52" s="1"/>
  <c r="U22" i="52"/>
  <c r="T170" i="3"/>
  <c r="T26" i="3"/>
  <c r="T171" i="3" l="1"/>
  <c r="E13" i="18" s="1"/>
  <c r="F13" i="18" s="1"/>
  <c r="T127" i="3"/>
  <c r="T128" i="3" s="1"/>
  <c r="T41" i="3"/>
  <c r="T42" i="3" s="1"/>
  <c r="T43" i="3" s="1"/>
  <c r="F12" i="18"/>
  <c r="E9" i="18" l="1"/>
  <c r="T172" i="3"/>
  <c r="T173" i="3" s="1"/>
  <c r="F17" i="18" l="1"/>
  <c r="U39" i="53" l="1"/>
  <c r="U40" i="53" s="1"/>
  <c r="U41" i="53" s="1"/>
  <c r="T39" i="53"/>
  <c r="T41" i="53" s="1"/>
  <c r="D14" i="18" s="1"/>
  <c r="F14" i="18" s="1"/>
  <c r="U19" i="53" l="1"/>
  <c r="T39" i="50"/>
  <c r="T41" i="50" s="1"/>
  <c r="T39" i="49"/>
  <c r="T41" i="49" s="1"/>
  <c r="U39" i="49" l="1"/>
  <c r="U40" i="49" s="1"/>
  <c r="U41" i="49" s="1"/>
  <c r="U39" i="50"/>
  <c r="U40" i="50" s="1"/>
  <c r="U41" i="50" s="1"/>
  <c r="U19" i="49"/>
  <c r="F9" i="18" l="1"/>
  <c r="F22" i="18" s="1"/>
  <c r="F25" i="18" l="1"/>
  <c r="F24" i="18"/>
  <c r="F23" i="18"/>
  <c r="T19" i="47"/>
  <c r="U42" i="47"/>
  <c r="U43" i="47" s="1"/>
  <c r="U44" i="47" s="1"/>
  <c r="T42" i="47" l="1"/>
  <c r="T44" i="47" s="1"/>
  <c r="U19" i="47"/>
  <c r="F26" i="18" l="1"/>
  <c r="H29" i="18" l="1"/>
  <c r="F27" i="18"/>
  <c r="H30" i="18"/>
  <c r="H28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anarvaez</author>
  </authors>
  <commentList>
    <comment ref="T41" authorId="0" shapeId="0" xr:uid="{6ABE56CD-3BA9-4569-9C59-5C90D2E090FE}">
      <text>
        <r>
          <rPr>
            <sz val="8"/>
            <color indexed="81"/>
            <rFont val="Tahoma"/>
            <family val="2"/>
          </rPr>
          <t>Sumatoria de los subtotales</t>
        </r>
      </text>
    </comment>
    <comment ref="T42" authorId="0" shapeId="0" xr:uid="{384A527D-294F-4322-A8C1-2A5DB76743AE}">
      <text>
        <r>
          <rPr>
            <sz val="8"/>
            <color indexed="81"/>
            <rFont val="Tahoma"/>
            <family val="2"/>
          </rPr>
          <t>Total costo directo multiplicado por el AIU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43" authorId="0" shapeId="0" xr:uid="{CC4A7C4F-C798-4CFC-B636-0E28E5876D01}">
      <text>
        <r>
          <rPr>
            <sz val="8"/>
            <color indexed="81"/>
            <rFont val="Tahoma"/>
            <family val="2"/>
          </rPr>
          <t>Sumatoria costo directo y costo indirecto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83" authorId="0" shapeId="0" xr:uid="{9CAAB0D0-228A-4296-BA0E-516DB2C19DF6}">
      <text>
        <r>
          <rPr>
            <sz val="8"/>
            <color indexed="81"/>
            <rFont val="Tahoma"/>
            <family val="2"/>
          </rPr>
          <t>Sumatoria de los subtotales</t>
        </r>
      </text>
    </comment>
    <comment ref="T84" authorId="0" shapeId="0" xr:uid="{EF1FEB0C-227E-4CC9-BC26-E52BBD30E0DE}">
      <text>
        <r>
          <rPr>
            <sz val="8"/>
            <color indexed="81"/>
            <rFont val="Tahoma"/>
            <family val="2"/>
          </rPr>
          <t>Total costo directo multiplicado por el AIU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85" authorId="0" shapeId="0" xr:uid="{A1869586-0A34-48FD-9989-9130EDF3648B}">
      <text>
        <r>
          <rPr>
            <sz val="8"/>
            <color indexed="81"/>
            <rFont val="Tahoma"/>
            <family val="2"/>
          </rPr>
          <t>Sumatoria costo directo y costo indirecto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126" authorId="0" shapeId="0" xr:uid="{2E6473E6-39A7-4538-9ACE-38ABFD3C9D96}">
      <text>
        <r>
          <rPr>
            <sz val="8"/>
            <color indexed="81"/>
            <rFont val="Tahoma"/>
            <family val="2"/>
          </rPr>
          <t>Sumatoria de los subtotales</t>
        </r>
      </text>
    </comment>
    <comment ref="T127" authorId="0" shapeId="0" xr:uid="{9E0E9614-613E-4C8F-ADEA-E0A6A539DB90}">
      <text>
        <r>
          <rPr>
            <sz val="8"/>
            <color indexed="81"/>
            <rFont val="Tahoma"/>
            <family val="2"/>
          </rPr>
          <t>Total costo directo multiplicado por el AIU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128" authorId="0" shapeId="0" xr:uid="{CD553AA7-992F-4F1F-8316-EBE5EAAF9A7F}">
      <text>
        <r>
          <rPr>
            <sz val="8"/>
            <color indexed="81"/>
            <rFont val="Tahoma"/>
            <family val="2"/>
          </rPr>
          <t>Sumatoria costo directo y costo indirecto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171" authorId="0" shapeId="0" xr:uid="{9C5E2EAA-440B-4D30-8D68-111102AEB95C}">
      <text>
        <r>
          <rPr>
            <sz val="8"/>
            <color indexed="81"/>
            <rFont val="Tahoma"/>
            <family val="2"/>
          </rPr>
          <t>Sumatoria de los subtotales</t>
        </r>
      </text>
    </comment>
    <comment ref="T172" authorId="0" shapeId="0" xr:uid="{1F4A4069-2736-4772-8357-B9413B679D4A}">
      <text>
        <r>
          <rPr>
            <sz val="8"/>
            <color indexed="81"/>
            <rFont val="Tahoma"/>
            <family val="2"/>
          </rPr>
          <t>Total costo directo multiplicado por el AIU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173" authorId="0" shapeId="0" xr:uid="{41B0EADB-01F8-4718-92BE-4D8DEC999AC6}">
      <text>
        <r>
          <rPr>
            <sz val="8"/>
            <color indexed="81"/>
            <rFont val="Tahoma"/>
            <family val="2"/>
          </rPr>
          <t>Sumatoria costo directo y costo indirecto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215" authorId="0" shapeId="0" xr:uid="{1F6B6771-8084-4D90-AEA4-556F071BE64F}">
      <text>
        <r>
          <rPr>
            <sz val="8"/>
            <color indexed="81"/>
            <rFont val="Tahoma"/>
            <family val="2"/>
          </rPr>
          <t>Sumatoria de los subtotales</t>
        </r>
      </text>
    </comment>
    <comment ref="T216" authorId="0" shapeId="0" xr:uid="{474D4E4F-3FF1-4DBC-AF8B-A70480350E3B}">
      <text>
        <r>
          <rPr>
            <sz val="8"/>
            <color indexed="81"/>
            <rFont val="Tahoma"/>
            <family val="2"/>
          </rPr>
          <t>Total costo directo multiplicado por el AIU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217" authorId="0" shapeId="0" xr:uid="{4B9EE18D-A41F-45C9-8B48-CA37C0A20D0E}">
      <text>
        <r>
          <rPr>
            <sz val="8"/>
            <color indexed="81"/>
            <rFont val="Tahoma"/>
            <family val="2"/>
          </rPr>
          <t>Sumatoria costo directo y costo indirecto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259" authorId="0" shapeId="0" xr:uid="{D02EF147-A719-4966-B7D2-61FEC486524C}">
      <text>
        <r>
          <rPr>
            <sz val="8"/>
            <color indexed="81"/>
            <rFont val="Tahoma"/>
            <family val="2"/>
          </rPr>
          <t>Sumatoria de los subtotales</t>
        </r>
      </text>
    </comment>
    <comment ref="T260" authorId="0" shapeId="0" xr:uid="{66E12A55-6409-4091-92E9-FD001968A578}">
      <text>
        <r>
          <rPr>
            <sz val="8"/>
            <color indexed="81"/>
            <rFont val="Tahoma"/>
            <family val="2"/>
          </rPr>
          <t>Total costo directo multiplicado por el AIU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261" authorId="0" shapeId="0" xr:uid="{E564F5BC-7CA2-48A0-B5F7-838CC7156BB9}">
      <text>
        <r>
          <rPr>
            <sz val="8"/>
            <color indexed="81"/>
            <rFont val="Tahoma"/>
            <family val="2"/>
          </rPr>
          <t>Sumatoria costo directo y costo indirecto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305" authorId="0" shapeId="0" xr:uid="{3479159D-BE87-403A-9E65-B1ADEAA5B175}">
      <text>
        <r>
          <rPr>
            <sz val="8"/>
            <color indexed="81"/>
            <rFont val="Tahoma"/>
            <family val="2"/>
          </rPr>
          <t>Sumatoria de los subtotales</t>
        </r>
      </text>
    </comment>
    <comment ref="T306" authorId="0" shapeId="0" xr:uid="{2B25838C-E7C5-4C7F-9B16-8C7DA4B9B576}">
      <text>
        <r>
          <rPr>
            <sz val="8"/>
            <color indexed="81"/>
            <rFont val="Tahoma"/>
            <family val="2"/>
          </rPr>
          <t>Total costo directo multiplicado por el AIU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307" authorId="0" shapeId="0" xr:uid="{249A5EB3-A906-4E1D-AFCC-7424267EDE95}">
      <text>
        <r>
          <rPr>
            <sz val="8"/>
            <color indexed="81"/>
            <rFont val="Tahoma"/>
            <family val="2"/>
          </rPr>
          <t>Sumatoria costo directo y costo indirecto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351" authorId="0" shapeId="0" xr:uid="{EA8EB96C-79D0-4D5D-82E8-4F2716111ECE}">
      <text>
        <r>
          <rPr>
            <sz val="8"/>
            <color indexed="81"/>
            <rFont val="Tahoma"/>
            <family val="2"/>
          </rPr>
          <t>Sumatoria de los subtotales</t>
        </r>
      </text>
    </comment>
    <comment ref="T352" authorId="0" shapeId="0" xr:uid="{551778D2-89FE-4AEF-B42C-BA4B1EC50F08}">
      <text>
        <r>
          <rPr>
            <sz val="8"/>
            <color indexed="81"/>
            <rFont val="Tahoma"/>
            <family val="2"/>
          </rPr>
          <t>Total costo directo multiplicado por el AIU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353" authorId="0" shapeId="0" xr:uid="{6D1ACBBA-0123-4B4D-B8F0-AFAE3CC2103C}">
      <text>
        <r>
          <rPr>
            <sz val="8"/>
            <color indexed="81"/>
            <rFont val="Tahoma"/>
            <family val="2"/>
          </rPr>
          <t>Sumatoria costo directo y costo indirecto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397" authorId="0" shapeId="0" xr:uid="{A7AC8E26-189B-4F17-A260-668F63CB42D0}">
      <text>
        <r>
          <rPr>
            <sz val="8"/>
            <color indexed="81"/>
            <rFont val="Tahoma"/>
            <family val="2"/>
          </rPr>
          <t>Sumatoria de los subtotales</t>
        </r>
      </text>
    </comment>
    <comment ref="T398" authorId="0" shapeId="0" xr:uid="{BAD4FFF0-CCAC-4ECC-BA86-08D0EDF658CB}">
      <text>
        <r>
          <rPr>
            <sz val="8"/>
            <color indexed="81"/>
            <rFont val="Tahoma"/>
            <family val="2"/>
          </rPr>
          <t>Total costo directo multiplicado por el AIU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399" authorId="0" shapeId="0" xr:uid="{7D64D447-0B95-41A2-8CF9-17241B68CEFE}">
      <text>
        <r>
          <rPr>
            <sz val="8"/>
            <color indexed="81"/>
            <rFont val="Tahoma"/>
            <family val="2"/>
          </rPr>
          <t>Sumatoria costo directo y costo indirecto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441" authorId="0" shapeId="0" xr:uid="{6DDF337F-FFE7-4F39-A72D-064CD8EC9A62}">
      <text>
        <r>
          <rPr>
            <sz val="8"/>
            <color indexed="81"/>
            <rFont val="Tahoma"/>
            <family val="2"/>
          </rPr>
          <t>Sumatoria de los subtotales</t>
        </r>
      </text>
    </comment>
    <comment ref="T442" authorId="0" shapeId="0" xr:uid="{ABBD49E8-BBB2-4271-AF34-825FF91A0BA4}">
      <text>
        <r>
          <rPr>
            <sz val="8"/>
            <color indexed="81"/>
            <rFont val="Tahoma"/>
            <family val="2"/>
          </rPr>
          <t>Total costo directo multiplicado por el AIU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443" authorId="0" shapeId="0" xr:uid="{C3A2E2BE-EDB7-4905-9DD2-72E76AF25959}">
      <text>
        <r>
          <rPr>
            <sz val="8"/>
            <color indexed="81"/>
            <rFont val="Tahoma"/>
            <family val="2"/>
          </rPr>
          <t>Sumatoria costo directo y costo indirecto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485" authorId="0" shapeId="0" xr:uid="{9C804EE6-E421-4259-96B0-C685614A32D6}">
      <text>
        <r>
          <rPr>
            <sz val="8"/>
            <color indexed="81"/>
            <rFont val="Tahoma"/>
            <family val="2"/>
          </rPr>
          <t>Sumatoria de los subtotales</t>
        </r>
      </text>
    </comment>
    <comment ref="T486" authorId="0" shapeId="0" xr:uid="{26A8EA1F-E83B-4238-B2EE-2AF8579A0FB4}">
      <text>
        <r>
          <rPr>
            <sz val="8"/>
            <color indexed="81"/>
            <rFont val="Tahoma"/>
            <family val="2"/>
          </rPr>
          <t>Total costo directo multiplicado por el AIU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487" authorId="0" shapeId="0" xr:uid="{F8222246-51CD-4CD7-B8E7-49CAB10AD854}">
      <text>
        <r>
          <rPr>
            <sz val="8"/>
            <color indexed="81"/>
            <rFont val="Tahoma"/>
            <family val="2"/>
          </rPr>
          <t>Sumatoria costo directo y costo indirecto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<sst xmlns="http://schemas.openxmlformats.org/spreadsheetml/2006/main" count="1107" uniqueCount="193">
  <si>
    <t>Cantidad</t>
  </si>
  <si>
    <t>ML</t>
  </si>
  <si>
    <t>Descripción</t>
  </si>
  <si>
    <t>Unidad</t>
  </si>
  <si>
    <t>SUBTOTAL</t>
  </si>
  <si>
    <t>M2</t>
  </si>
  <si>
    <t>Tarifa/Hora</t>
  </si>
  <si>
    <t>Rendimiento</t>
  </si>
  <si>
    <t>UND</t>
  </si>
  <si>
    <t>DESCRIPCION</t>
  </si>
  <si>
    <t>VALOR COSTOS INDIRECTOS</t>
  </si>
  <si>
    <t>VALOR TOTAL PROYECTO</t>
  </si>
  <si>
    <t>IVA SOBRE UTILIDAD</t>
  </si>
  <si>
    <t>UTILIDAD (5%)</t>
  </si>
  <si>
    <t>KG</t>
  </si>
  <si>
    <t>SERVICIO NACIONAL DE APRENDIZAJE 
SENA REGIONAL TOLIMA
CENTRO DE INDUSTRIA Y CONSTRUCCION</t>
  </si>
  <si>
    <t xml:space="preserve">Versión: 1
</t>
  </si>
  <si>
    <t>Contrato  No.</t>
  </si>
  <si>
    <t>Año</t>
  </si>
  <si>
    <r>
      <t xml:space="preserve">ACTA NUMERO: </t>
    </r>
    <r>
      <rPr>
        <b/>
        <sz val="10"/>
        <color indexed="10"/>
        <rFont val="Arial"/>
        <family val="2"/>
      </rPr>
      <t xml:space="preserve"> </t>
    </r>
  </si>
  <si>
    <t>OBJETO</t>
  </si>
  <si>
    <t>CONTRATISTA</t>
  </si>
  <si>
    <t>SUPERVISOR</t>
  </si>
  <si>
    <t xml:space="preserve">Hoja </t>
  </si>
  <si>
    <t>Ítem:</t>
  </si>
  <si>
    <t>XXXX</t>
  </si>
  <si>
    <t xml:space="preserve">Descripción </t>
  </si>
  <si>
    <t xml:space="preserve">Cantidad </t>
  </si>
  <si>
    <t>Dimensiones</t>
  </si>
  <si>
    <t>Valor Total
(Cantidad
Área
 Volumen)</t>
  </si>
  <si>
    <t>Valor acumulado</t>
  </si>
  <si>
    <t>Ancho</t>
  </si>
  <si>
    <t>Longitud</t>
  </si>
  <si>
    <t>Alto</t>
  </si>
  <si>
    <t>Subtotal</t>
  </si>
  <si>
    <t>VALOR TOTAL ACUMULADO</t>
  </si>
  <si>
    <t>VALOR PRESENTE ACTA</t>
  </si>
  <si>
    <t xml:space="preserve">OBSERVACIONES: </t>
  </si>
  <si>
    <t>Firma</t>
  </si>
  <si>
    <t>Nombre</t>
  </si>
  <si>
    <t>Cargo</t>
  </si>
  <si>
    <t>Supervisor</t>
  </si>
  <si>
    <t>Contratista</t>
  </si>
  <si>
    <t xml:space="preserve">Fecha </t>
  </si>
  <si>
    <t>DD</t>
  </si>
  <si>
    <t>MM</t>
  </si>
  <si>
    <t>M3</t>
  </si>
  <si>
    <r>
      <rPr>
        <b/>
        <sz val="16"/>
        <color indexed="8"/>
        <rFont val="Calibri"/>
        <family val="2"/>
      </rPr>
      <t>DIRECCIÓN ADMINISTRATIVA Y FINANCIERA</t>
    </r>
    <r>
      <rPr>
        <b/>
        <sz val="14"/>
        <color indexed="8"/>
        <rFont val="Calibri"/>
        <family val="2"/>
      </rPr>
      <t xml:space="preserve">
</t>
    </r>
    <r>
      <rPr>
        <b/>
        <sz val="14"/>
        <color indexed="8"/>
        <rFont val="Calibri"/>
        <family val="2"/>
      </rPr>
      <t>GRUPO CONSTRUCCIONES</t>
    </r>
  </si>
  <si>
    <t>GIL-F-061
V.1</t>
  </si>
  <si>
    <t>ANÁLISIS DE PRECIOS UNITARIOS (Hoja 2 de 2)</t>
  </si>
  <si>
    <t>B. DATOS ESPECIFICOS</t>
  </si>
  <si>
    <t>Item</t>
  </si>
  <si>
    <t>1.  Equipo</t>
  </si>
  <si>
    <t>Marca</t>
  </si>
  <si>
    <t>Tipo</t>
  </si>
  <si>
    <t>Vr. Unitario</t>
  </si>
  <si>
    <t>2.  Materiales</t>
  </si>
  <si>
    <t>Precio Unit.</t>
  </si>
  <si>
    <t>Vr Unitario</t>
  </si>
  <si>
    <t>3. Transportes</t>
  </si>
  <si>
    <t>Material</t>
  </si>
  <si>
    <t>Vol. o Peso</t>
  </si>
  <si>
    <t>Distancia</t>
  </si>
  <si>
    <t>m2 o Ton/Km</t>
  </si>
  <si>
    <t>Tarifa</t>
  </si>
  <si>
    <t>4. Mano de Obra</t>
  </si>
  <si>
    <t>Trabajador</t>
  </si>
  <si>
    <t>TOTAL COSTO DIRECTO</t>
  </si>
  <si>
    <t>TOTAL COSTO INDIRECTO</t>
  </si>
  <si>
    <t xml:space="preserve">VALOR TOTAL ACTIVIDAD </t>
  </si>
  <si>
    <t>PINTURA</t>
  </si>
  <si>
    <t>Herramienta menor</t>
  </si>
  <si>
    <t>GALON</t>
  </si>
  <si>
    <t>LT</t>
  </si>
  <si>
    <t xml:space="preserve">Oficial </t>
  </si>
  <si>
    <t>Ayudante</t>
  </si>
  <si>
    <t>Jornal + Prestaciones</t>
  </si>
  <si>
    <t>Cant.</t>
  </si>
  <si>
    <t>Seccion de andamios</t>
  </si>
  <si>
    <t>DIA</t>
  </si>
  <si>
    <t>%</t>
  </si>
  <si>
    <t>Pulidora (Grata)</t>
  </si>
  <si>
    <t>PINTURA ACEITE NTC 1283</t>
  </si>
  <si>
    <t>THINNER</t>
  </si>
  <si>
    <t>GRATA METALICA</t>
  </si>
  <si>
    <t>LIJA DE AGUA 150 (PLIEGO)</t>
  </si>
  <si>
    <t>Suministro e instalación de pintura base aceite sobre estructura metalica (Colores a convenir).</t>
  </si>
  <si>
    <t>Suministro e instalacion sobre lamina llena de pintura base aceite. (Colores a convenir)</t>
  </si>
  <si>
    <t>AIU CONTRACTUAL</t>
  </si>
  <si>
    <t>ADMINISTRACION (19%)</t>
  </si>
  <si>
    <t>IMPREVISTOS (1%)</t>
  </si>
  <si>
    <t>MANTENIMIENTO TORRE DE ALTURAS</t>
  </si>
  <si>
    <t>ESTRUCTURA METALICA</t>
  </si>
  <si>
    <t>Suministro e instalacion de tubo rectangular 8 x 4 calibre 1.5 mm (Incluye anticorrosivo y pintura base aceite).</t>
  </si>
  <si>
    <t>SOLDADURA</t>
  </si>
  <si>
    <t>TUBO RECTANGULAR 8 X 4</t>
  </si>
  <si>
    <t>PINTURA ANTICORROSIVA</t>
  </si>
  <si>
    <t>Soldador</t>
  </si>
  <si>
    <t>TEJA ARQUITECTONICA</t>
  </si>
  <si>
    <t>TORNILLO AUTOPERFORANTE</t>
  </si>
  <si>
    <t>Suministro e instalacion de teja arquitectonica 1.01x6m Cal 31 0.25mm (Incluye pernado y anclaje a estructura metalica)</t>
  </si>
  <si>
    <t>Suministro e instalacion lamina de superboard (Incluye anclaje)</t>
  </si>
  <si>
    <t>LAMINA EN FIBROCEMENTO DE 8MM</t>
  </si>
  <si>
    <t>VINILO TIPO 1 PARA EXTERIORES MAXIMA LAVABILIDAD</t>
  </si>
  <si>
    <t>GAL</t>
  </si>
  <si>
    <t xml:space="preserve">TORNILLO </t>
  </si>
  <si>
    <t>INSTALACIONES ELECTRICAS</t>
  </si>
  <si>
    <t>Suministro e instalacion de reflector LED 200W</t>
  </si>
  <si>
    <t>REFLECTOR LED 200W</t>
  </si>
  <si>
    <t>ACCESORIOS DE FIJACION (HERRAJES ACERADOS)</t>
  </si>
  <si>
    <t>Oficial Electrico</t>
  </si>
  <si>
    <t>Ayudante Electrico</t>
  </si>
  <si>
    <t>Suministro e instalacion de red electrica externa de baja tension</t>
  </si>
  <si>
    <t>Cable eléctrico (THHN #12 FASE) + conectores</t>
  </si>
  <si>
    <t>Cable eléctrico (THHN #12 NEUTRO) + conectores</t>
  </si>
  <si>
    <t>Cable eléctrico (THHN #12 TIERRA) + conectores</t>
  </si>
  <si>
    <t>Suministro e instalacion de tablero trifasico de 18 circuitos</t>
  </si>
  <si>
    <t>Breaker 1P 1x15</t>
  </si>
  <si>
    <t>MANTENIMIENTO DE TORRE DE ALTURAS</t>
  </si>
  <si>
    <t>TORRE TIPO CONSTRUCCIONES</t>
  </si>
  <si>
    <t>PARALES</t>
  </si>
  <si>
    <t>TRANSVERSALES</t>
  </si>
  <si>
    <t>TRANSVERSALES SECCION 1</t>
  </si>
  <si>
    <t>TRANSVERSALES SECCION 2</t>
  </si>
  <si>
    <t>TRANSVERSALES SECCION 3</t>
  </si>
  <si>
    <t>DIAGONALES</t>
  </si>
  <si>
    <t>DIAGONALES SECCIONES 1, 2, 3 Y 4</t>
  </si>
  <si>
    <t>BARANDAS SECCION 1,2,3</t>
  </si>
  <si>
    <t>BARANDA SECCION 4</t>
  </si>
  <si>
    <t>TUBERIA RECTANGULAR SECCION 4 CUBIERTA</t>
  </si>
  <si>
    <t>PLATINAS</t>
  </si>
  <si>
    <t>TORRE TIPO TELECOMUNICACIONES</t>
  </si>
  <si>
    <t>ESCALERA 1</t>
  </si>
  <si>
    <t>ESCALERA 1 PASOS</t>
  </si>
  <si>
    <t>ESCALERA 2</t>
  </si>
  <si>
    <t>ESCALERA 2 PASOS</t>
  </si>
  <si>
    <t>REJA LONGITUDINAL</t>
  </si>
  <si>
    <t>REJA TRANSVERSAL</t>
  </si>
  <si>
    <t>ESCALERA</t>
  </si>
  <si>
    <t>APOYOS</t>
  </si>
  <si>
    <t>Kg/m
 (Peso)</t>
  </si>
  <si>
    <t>LONGITUDINALES</t>
  </si>
  <si>
    <t>CUBIERTA</t>
  </si>
  <si>
    <t>LAMINA</t>
  </si>
  <si>
    <t>REFLECTOR 200w</t>
  </si>
  <si>
    <t>TABLERO</t>
  </si>
  <si>
    <t>TORRE CONSTRUCCIONES</t>
  </si>
  <si>
    <t>TORRE TELECOMUNICACIONES</t>
  </si>
  <si>
    <t>Tuberia IMC 3/4" Trafico pesado</t>
  </si>
  <si>
    <t>Curva IMC 3/4" trafico pesado</t>
  </si>
  <si>
    <t>Union IMC 3/4" trafico pesado</t>
  </si>
  <si>
    <t>Breaker 3P 3x50</t>
  </si>
  <si>
    <t>Tablero trifasico de 18 circuitos con tapa y espacio para totalizador</t>
  </si>
  <si>
    <t>Breaker 1P 1x20</t>
  </si>
  <si>
    <t>Cable eléctrico (THHN AWG #8 FASE) + conectores</t>
  </si>
  <si>
    <t>Cable eléctrico (THHN AWG #8 NEUTRO) + conectores</t>
  </si>
  <si>
    <t>Cable eléctrico (THHN AWG #8 TIERRA) + conectores</t>
  </si>
  <si>
    <t>Tuberia PVC 1 1/4" Trafico pesado</t>
  </si>
  <si>
    <t>Excavacion</t>
  </si>
  <si>
    <t>Curva PVC 1 1/4" trafico pesado</t>
  </si>
  <si>
    <t>Union PVC 1 1/4"  trafico pesado</t>
  </si>
  <si>
    <t>Tornilleria + Taquete+ Grapa</t>
  </si>
  <si>
    <t>Suministro e instalacion de acometida principal</t>
  </si>
  <si>
    <t>TRAMO 1 (Tablero - Caja 2)</t>
  </si>
  <si>
    <t>TRAMO 2 (Caja 2 - Torre)</t>
  </si>
  <si>
    <t>TRAMO 3 (Torre - Top Torre)</t>
  </si>
  <si>
    <t>TRAMO 4 (Cubierta)</t>
  </si>
  <si>
    <t xml:space="preserve">CAJA FUNDICION ALUMINIO 2400 CON SALIDA 3/4 PULGADA 3 HUECOS
</t>
  </si>
  <si>
    <t>ACOMETIDA PRINCIPAL</t>
  </si>
  <si>
    <t>TRAMO 1 (Cuarto de Maquinas - Caja 1)</t>
  </si>
  <si>
    <t>TRAMO 2 (Caja 1 - Caja 2)</t>
  </si>
  <si>
    <t>TRAMO 3 (Caja 2 - Tablero)</t>
  </si>
  <si>
    <t>Suministro e instalacion de tubo rectangular 50 cm x 50 cm calibre 1.5 mm (Incluye anticorrosivo y pintura base aceite).</t>
  </si>
  <si>
    <t>Suministro e instalacion de lamina de acero tipo IMT No. 40 Calibre 12 (Incluye anticorrosivo y pintura base aceite),</t>
  </si>
  <si>
    <t>TUBO CUADRADO 50 cm X 50 cm Calibre 16</t>
  </si>
  <si>
    <t>LAMINA DE ACERO IMT No. 40 CALIBRE 12</t>
  </si>
  <si>
    <t>PLATAFORMA 1</t>
  </si>
  <si>
    <t>PLATAFORMA 2</t>
  </si>
  <si>
    <t>VACIO</t>
  </si>
  <si>
    <t>NOMBRE DE LA EMPRESA</t>
  </si>
  <si>
    <t>NIT</t>
  </si>
  <si>
    <t>REP LEGAL</t>
  </si>
  <si>
    <t>CC REP LEGAL</t>
  </si>
  <si>
    <t>CENTRO DE INDUSTRIA Y CONSTRUCCIÓN - SENA REGIONAL TOLIMA</t>
  </si>
  <si>
    <t xml:space="preserve">LISTA DE PRECIOS REFERENCIA PARA OFERTA ECONÓMICA </t>
  </si>
  <si>
    <r>
      <rPr>
        <b/>
        <sz val="12"/>
        <rFont val="Arial"/>
        <family val="2"/>
      </rPr>
      <t>OBJETO</t>
    </r>
    <r>
      <rPr>
        <sz val="12"/>
        <rFont val="Arial"/>
        <family val="2"/>
      </rPr>
      <t>: Contratar la prestación del servicio de operador logístico que garantice la completa ejecución de las actividades programadas en el plan de bienestar al aprendiz del centro de industria y construcción 2026.</t>
    </r>
  </si>
  <si>
    <t xml:space="preserve">PROCESO DE MÍNIMA CUANTÍA No. MC-CIC-9226-409-2026 </t>
  </si>
  <si>
    <t>N°</t>
  </si>
  <si>
    <t>DESCRIPCIÓN DETALLADA DEL BIEN</t>
  </si>
  <si>
    <t>CANTIDAD</t>
  </si>
  <si>
    <t>UNIDAD DE MEDIDA</t>
  </si>
  <si>
    <t>VALOR UNITARIO IVA INCLUIDO OFERTADO</t>
  </si>
  <si>
    <t>VALOR TOTAL IVA INCLUIDO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</si>
</sst>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&quot;$&quot;\ #,##0.0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b/>
      <i/>
      <sz val="20"/>
      <color indexed="8"/>
      <name val="Arial"/>
      <family val="2"/>
    </font>
    <font>
      <b/>
      <sz val="10"/>
      <color indexed="8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indexed="8"/>
      <name val="Century Gothic"/>
      <family val="2"/>
    </font>
    <font>
      <b/>
      <sz val="14"/>
      <color indexed="8"/>
      <name val="Calibri"/>
      <family val="2"/>
    </font>
    <font>
      <b/>
      <sz val="16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1"/>
      <color indexed="12"/>
      <name val="Arial Narrow"/>
      <family val="2"/>
    </font>
    <font>
      <sz val="11"/>
      <name val="Arial Narrow"/>
      <family val="2"/>
    </font>
    <font>
      <b/>
      <sz val="10"/>
      <name val="Calibri"/>
      <family val="2"/>
    </font>
    <font>
      <b/>
      <sz val="9"/>
      <name val="Calibri"/>
      <family val="2"/>
    </font>
    <font>
      <sz val="10"/>
      <color indexed="12"/>
      <name val="Arial Narrow"/>
      <family val="2"/>
    </font>
    <font>
      <sz val="10"/>
      <name val="Arial Narrow"/>
      <family val="2"/>
    </font>
    <font>
      <sz val="10"/>
      <name val="Calibri"/>
      <family val="2"/>
    </font>
    <font>
      <sz val="11"/>
      <name val="Calibri"/>
      <family val="2"/>
    </font>
    <font>
      <sz val="9"/>
      <name val="Calibri"/>
      <family val="2"/>
    </font>
    <font>
      <sz val="8"/>
      <color indexed="81"/>
      <name val="Tahoma"/>
      <family val="2"/>
    </font>
    <font>
      <b/>
      <sz val="12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2" fillId="0" borderId="0"/>
    <xf numFmtId="0" fontId="3" fillId="0" borderId="0"/>
    <xf numFmtId="0" fontId="1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5" fillId="0" borderId="0"/>
  </cellStyleXfs>
  <cellXfs count="435">
    <xf numFmtId="0" fontId="0" fillId="0" borderId="0" xfId="0"/>
    <xf numFmtId="0" fontId="4" fillId="0" borderId="1" xfId="2" applyFont="1" applyBorder="1" applyAlignment="1">
      <alignment horizontal="center" vertical="center"/>
    </xf>
    <xf numFmtId="2" fontId="4" fillId="0" borderId="1" xfId="2" applyNumberFormat="1" applyFont="1" applyBorder="1" applyAlignment="1">
      <alignment horizontal="center" vertical="center"/>
    </xf>
    <xf numFmtId="0" fontId="4" fillId="0" borderId="0" xfId="0" applyFont="1"/>
    <xf numFmtId="44" fontId="4" fillId="0" borderId="0" xfId="4" applyFont="1"/>
    <xf numFmtId="0" fontId="4" fillId="0" borderId="1" xfId="0" applyFont="1" applyBorder="1" applyAlignment="1">
      <alignment vertical="center" wrapText="1"/>
    </xf>
    <xf numFmtId="44" fontId="4" fillId="0" borderId="0" xfId="0" applyNumberFormat="1" applyFont="1"/>
    <xf numFmtId="0" fontId="9" fillId="0" borderId="0" xfId="2" applyFont="1" applyAlignment="1">
      <alignment horizontal="center" vertical="center" wrapText="1"/>
    </xf>
    <xf numFmtId="0" fontId="10" fillId="0" borderId="0" xfId="2" applyFont="1"/>
    <xf numFmtId="0" fontId="7" fillId="0" borderId="0" xfId="2" applyFont="1" applyAlignment="1">
      <alignment horizontal="left"/>
    </xf>
    <xf numFmtId="0" fontId="7" fillId="0" borderId="0" xfId="2" applyFont="1" applyAlignment="1">
      <alignment horizontal="center" vertical="top" wrapText="1"/>
    </xf>
    <xf numFmtId="49" fontId="11" fillId="3" borderId="15" xfId="2" applyNumberFormat="1" applyFont="1" applyFill="1" applyBorder="1" applyAlignment="1">
      <alignment horizontal="center" vertical="center" wrapText="1"/>
    </xf>
    <xf numFmtId="0" fontId="11" fillId="3" borderId="15" xfId="2" applyFont="1" applyFill="1" applyBorder="1" applyAlignment="1">
      <alignment horizontal="center" vertical="center" wrapText="1"/>
    </xf>
    <xf numFmtId="0" fontId="11" fillId="3" borderId="16" xfId="2" applyFont="1" applyFill="1" applyBorder="1" applyAlignment="1">
      <alignment horizontal="center" vertical="center" wrapText="1"/>
    </xf>
    <xf numFmtId="0" fontId="10" fillId="3" borderId="16" xfId="2" applyFont="1" applyFill="1" applyBorder="1"/>
    <xf numFmtId="0" fontId="10" fillId="3" borderId="4" xfId="2" applyFont="1" applyFill="1" applyBorder="1"/>
    <xf numFmtId="0" fontId="10" fillId="3" borderId="21" xfId="2" applyFont="1" applyFill="1" applyBorder="1"/>
    <xf numFmtId="0" fontId="11" fillId="3" borderId="4" xfId="2" applyFont="1" applyFill="1" applyBorder="1"/>
    <xf numFmtId="0" fontId="10" fillId="3" borderId="3" xfId="2" applyFont="1" applyFill="1" applyBorder="1"/>
    <xf numFmtId="0" fontId="10" fillId="3" borderId="0" xfId="2" applyFont="1" applyFill="1" applyAlignment="1">
      <alignment horizontal="center"/>
    </xf>
    <xf numFmtId="0" fontId="14" fillId="3" borderId="0" xfId="2" applyFont="1" applyFill="1" applyAlignment="1">
      <alignment horizontal="center" vertical="center" wrapText="1"/>
    </xf>
    <xf numFmtId="0" fontId="11" fillId="3" borderId="17" xfId="2" applyFont="1" applyFill="1" applyBorder="1" applyAlignment="1">
      <alignment horizontal="center" vertical="center" wrapText="1"/>
    </xf>
    <xf numFmtId="0" fontId="11" fillId="3" borderId="12" xfId="2" applyFont="1" applyFill="1" applyBorder="1" applyAlignment="1">
      <alignment horizontal="center" vertical="center" wrapText="1"/>
    </xf>
    <xf numFmtId="4" fontId="11" fillId="3" borderId="0" xfId="2" applyNumberFormat="1" applyFont="1" applyFill="1" applyAlignment="1">
      <alignment horizontal="center" vertical="center"/>
    </xf>
    <xf numFmtId="0" fontId="15" fillId="0" borderId="6" xfId="2" applyFont="1" applyBorder="1" applyAlignment="1">
      <alignment vertical="center"/>
    </xf>
    <xf numFmtId="0" fontId="15" fillId="0" borderId="7" xfId="2" applyFont="1" applyBorder="1" applyAlignment="1">
      <alignment vertical="center"/>
    </xf>
    <xf numFmtId="0" fontId="15" fillId="0" borderId="8" xfId="2" applyFont="1" applyBorder="1" applyAlignment="1">
      <alignment vertical="center"/>
    </xf>
    <xf numFmtId="0" fontId="15" fillId="0" borderId="0" xfId="2" applyFont="1" applyAlignment="1">
      <alignment vertical="center"/>
    </xf>
    <xf numFmtId="0" fontId="11" fillId="3" borderId="1" xfId="2" applyFont="1" applyFill="1" applyBorder="1" applyAlignment="1">
      <alignment horizontal="center" vertical="center"/>
    </xf>
    <xf numFmtId="0" fontId="11" fillId="3" borderId="0" xfId="2" applyFont="1" applyFill="1" applyAlignment="1">
      <alignment horizontal="center" vertical="center" wrapText="1"/>
    </xf>
    <xf numFmtId="0" fontId="11" fillId="3" borderId="10" xfId="2" applyFont="1" applyFill="1" applyBorder="1" applyAlignment="1">
      <alignment horizontal="center" vertical="center" wrapText="1"/>
    </xf>
    <xf numFmtId="0" fontId="11" fillId="3" borderId="1" xfId="2" applyFont="1" applyFill="1" applyBorder="1" applyAlignment="1">
      <alignment vertical="center"/>
    </xf>
    <xf numFmtId="2" fontId="15" fillId="3" borderId="33" xfId="2" applyNumberFormat="1" applyFont="1" applyFill="1" applyBorder="1" applyAlignment="1">
      <alignment horizontal="center" vertical="center"/>
    </xf>
    <xf numFmtId="2" fontId="15" fillId="3" borderId="0" xfId="2" applyNumberFormat="1" applyFont="1" applyFill="1" applyAlignment="1">
      <alignment horizontal="center" vertical="center"/>
    </xf>
    <xf numFmtId="43" fontId="15" fillId="3" borderId="10" xfId="7" applyFont="1" applyFill="1" applyBorder="1" applyAlignment="1">
      <alignment vertical="center" wrapText="1"/>
    </xf>
    <xf numFmtId="43" fontId="15" fillId="3" borderId="1" xfId="7" applyFont="1" applyFill="1" applyBorder="1" applyAlignment="1">
      <alignment horizontal="center" vertical="center" wrapText="1"/>
    </xf>
    <xf numFmtId="43" fontId="15" fillId="3" borderId="10" xfId="7" applyFont="1" applyFill="1" applyBorder="1" applyAlignment="1">
      <alignment horizontal="center" vertical="center"/>
    </xf>
    <xf numFmtId="43" fontId="15" fillId="3" borderId="35" xfId="7" applyFont="1" applyFill="1" applyBorder="1" applyAlignment="1">
      <alignment horizontal="center" vertical="center"/>
    </xf>
    <xf numFmtId="43" fontId="15" fillId="3" borderId="1" xfId="7" applyFont="1" applyFill="1" applyBorder="1" applyAlignment="1">
      <alignment horizontal="center" vertical="center"/>
    </xf>
    <xf numFmtId="0" fontId="15" fillId="3" borderId="10" xfId="2" applyFont="1" applyFill="1" applyBorder="1" applyAlignment="1">
      <alignment horizontal="center" vertical="center" wrapText="1"/>
    </xf>
    <xf numFmtId="0" fontId="15" fillId="3" borderId="32" xfId="2" applyFont="1" applyFill="1" applyBorder="1" applyAlignment="1">
      <alignment horizontal="center" vertical="center" wrapText="1"/>
    </xf>
    <xf numFmtId="0" fontId="15" fillId="3" borderId="35" xfId="2" applyFont="1" applyFill="1" applyBorder="1" applyAlignment="1">
      <alignment horizontal="center" vertical="center" wrapText="1"/>
    </xf>
    <xf numFmtId="43" fontId="15" fillId="3" borderId="35" xfId="7" applyFont="1" applyFill="1" applyBorder="1" applyAlignment="1">
      <alignment vertical="center"/>
    </xf>
    <xf numFmtId="43" fontId="15" fillId="3" borderId="10" xfId="7" applyFont="1" applyFill="1" applyBorder="1" applyAlignment="1">
      <alignment horizontal="center" vertical="center" wrapText="1"/>
    </xf>
    <xf numFmtId="0" fontId="16" fillId="3" borderId="10" xfId="2" applyFont="1" applyFill="1" applyBorder="1" applyAlignment="1">
      <alignment horizontal="center" vertical="center" wrapText="1"/>
    </xf>
    <xf numFmtId="0" fontId="16" fillId="3" borderId="32" xfId="2" applyFont="1" applyFill="1" applyBorder="1" applyAlignment="1">
      <alignment horizontal="center" vertical="center" wrapText="1"/>
    </xf>
    <xf numFmtId="0" fontId="16" fillId="3" borderId="35" xfId="2" applyFont="1" applyFill="1" applyBorder="1" applyAlignment="1">
      <alignment horizontal="center" vertical="center" wrapText="1"/>
    </xf>
    <xf numFmtId="43" fontId="16" fillId="3" borderId="35" xfId="7" applyFont="1" applyFill="1" applyBorder="1" applyAlignment="1">
      <alignment horizontal="center" vertical="center"/>
    </xf>
    <xf numFmtId="43" fontId="16" fillId="3" borderId="10" xfId="7" applyFont="1" applyFill="1" applyBorder="1" applyAlignment="1">
      <alignment horizontal="center" vertical="center" wrapText="1"/>
    </xf>
    <xf numFmtId="43" fontId="16" fillId="3" borderId="1" xfId="7" applyFont="1" applyFill="1" applyBorder="1" applyAlignment="1">
      <alignment horizontal="center" vertical="center" wrapText="1"/>
    </xf>
    <xf numFmtId="43" fontId="16" fillId="3" borderId="1" xfId="7" applyFont="1" applyFill="1" applyBorder="1" applyAlignment="1">
      <alignment horizontal="center" vertical="center"/>
    </xf>
    <xf numFmtId="43" fontId="16" fillId="3" borderId="10" xfId="7" applyFont="1" applyFill="1" applyBorder="1" applyAlignment="1">
      <alignment horizontal="center" vertical="center"/>
    </xf>
    <xf numFmtId="2" fontId="16" fillId="3" borderId="33" xfId="2" applyNumberFormat="1" applyFont="1" applyFill="1" applyBorder="1" applyAlignment="1">
      <alignment horizontal="center" vertical="center"/>
    </xf>
    <xf numFmtId="43" fontId="15" fillId="3" borderId="35" xfId="7" applyFont="1" applyFill="1" applyBorder="1" applyAlignment="1">
      <alignment horizontal="center" vertical="center" wrapText="1"/>
    </xf>
    <xf numFmtId="2" fontId="16" fillId="3" borderId="35" xfId="2" applyNumberFormat="1" applyFont="1" applyFill="1" applyBorder="1" applyAlignment="1">
      <alignment horizontal="center" vertical="center"/>
    </xf>
    <xf numFmtId="2" fontId="16" fillId="3" borderId="1" xfId="2" applyNumberFormat="1" applyFont="1" applyFill="1" applyBorder="1" applyAlignment="1">
      <alignment horizontal="center" vertical="center" wrapText="1"/>
    </xf>
    <xf numFmtId="2" fontId="16" fillId="3" borderId="1" xfId="2" applyNumberFormat="1" applyFont="1" applyFill="1" applyBorder="1" applyAlignment="1">
      <alignment horizontal="center" vertical="center"/>
    </xf>
    <xf numFmtId="2" fontId="15" fillId="3" borderId="35" xfId="2" applyNumberFormat="1" applyFont="1" applyFill="1" applyBorder="1" applyAlignment="1">
      <alignment horizontal="center" vertical="center" wrapText="1"/>
    </xf>
    <xf numFmtId="0" fontId="15" fillId="3" borderId="10" xfId="2" applyFont="1" applyFill="1" applyBorder="1" applyAlignment="1">
      <alignment vertical="center" wrapText="1"/>
    </xf>
    <xf numFmtId="2" fontId="15" fillId="3" borderId="1" xfId="2" applyNumberFormat="1" applyFont="1" applyFill="1" applyBorder="1" applyAlignment="1">
      <alignment horizontal="center" vertical="center" wrapText="1"/>
    </xf>
    <xf numFmtId="2" fontId="15" fillId="3" borderId="1" xfId="2" applyNumberFormat="1" applyFont="1" applyFill="1" applyBorder="1" applyAlignment="1">
      <alignment horizontal="center" vertical="center"/>
    </xf>
    <xf numFmtId="43" fontId="15" fillId="3" borderId="36" xfId="7" applyFont="1" applyFill="1" applyBorder="1" applyAlignment="1">
      <alignment horizontal="center" vertical="center"/>
    </xf>
    <xf numFmtId="2" fontId="15" fillId="3" borderId="40" xfId="2" applyNumberFormat="1" applyFont="1" applyFill="1" applyBorder="1" applyAlignment="1">
      <alignment horizontal="center" vertical="center"/>
    </xf>
    <xf numFmtId="0" fontId="15" fillId="3" borderId="2" xfId="2" applyFont="1" applyFill="1" applyBorder="1" applyAlignment="1">
      <alignment vertical="center"/>
    </xf>
    <xf numFmtId="0" fontId="15" fillId="3" borderId="0" xfId="2" applyFont="1" applyFill="1" applyAlignment="1">
      <alignment horizontal="center" vertical="center"/>
    </xf>
    <xf numFmtId="0" fontId="15" fillId="3" borderId="18" xfId="2" applyFont="1" applyFill="1" applyBorder="1" applyAlignment="1">
      <alignment vertical="center"/>
    </xf>
    <xf numFmtId="0" fontId="15" fillId="3" borderId="45" xfId="2" applyFont="1" applyFill="1" applyBorder="1" applyAlignment="1">
      <alignment vertical="center"/>
    </xf>
    <xf numFmtId="0" fontId="15" fillId="3" borderId="14" xfId="2" applyFont="1" applyFill="1" applyBorder="1" applyAlignment="1">
      <alignment vertical="center"/>
    </xf>
    <xf numFmtId="0" fontId="15" fillId="3" borderId="15" xfId="2" applyFont="1" applyFill="1" applyBorder="1" applyAlignment="1">
      <alignment horizontal="center" vertical="center"/>
    </xf>
    <xf numFmtId="0" fontId="16" fillId="3" borderId="15" xfId="2" applyFont="1" applyFill="1" applyBorder="1" applyAlignment="1">
      <alignment horizontal="center" vertical="center"/>
    </xf>
    <xf numFmtId="0" fontId="15" fillId="3" borderId="18" xfId="2" applyFont="1" applyFill="1" applyBorder="1" applyAlignment="1">
      <alignment horizontal="center" vertical="center"/>
    </xf>
    <xf numFmtId="43" fontId="16" fillId="3" borderId="10" xfId="7" applyFont="1" applyFill="1" applyBorder="1" applyAlignment="1">
      <alignment vertical="center" wrapText="1"/>
    </xf>
    <xf numFmtId="43" fontId="10" fillId="3" borderId="35" xfId="7" applyFont="1" applyFill="1" applyBorder="1" applyAlignment="1">
      <alignment vertical="center"/>
    </xf>
    <xf numFmtId="43" fontId="10" fillId="3" borderId="10" xfId="7" applyFont="1" applyFill="1" applyBorder="1" applyAlignment="1">
      <alignment vertical="center" wrapText="1"/>
    </xf>
    <xf numFmtId="43" fontId="10" fillId="3" borderId="1" xfId="7" applyFont="1" applyFill="1" applyBorder="1" applyAlignment="1">
      <alignment horizontal="center" vertical="center"/>
    </xf>
    <xf numFmtId="44" fontId="4" fillId="0" borderId="1" xfId="4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44" fontId="5" fillId="2" borderId="1" xfId="4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/>
    </xf>
    <xf numFmtId="44" fontId="5" fillId="3" borderId="1" xfId="4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left" vertical="center"/>
    </xf>
    <xf numFmtId="43" fontId="10" fillId="3" borderId="10" xfId="7" applyFont="1" applyFill="1" applyBorder="1" applyAlignment="1">
      <alignment horizontal="center" vertical="center" wrapText="1"/>
    </xf>
    <xf numFmtId="43" fontId="10" fillId="3" borderId="1" xfId="7" applyFont="1" applyFill="1" applyBorder="1" applyAlignment="1">
      <alignment horizontal="center" vertical="center" wrapText="1"/>
    </xf>
    <xf numFmtId="44" fontId="4" fillId="3" borderId="1" xfId="4" applyFont="1" applyFill="1" applyBorder="1" applyAlignment="1">
      <alignment horizontal="center" vertical="center"/>
    </xf>
    <xf numFmtId="0" fontId="5" fillId="0" borderId="0" xfId="0" applyFont="1"/>
    <xf numFmtId="0" fontId="4" fillId="3" borderId="1" xfId="2" applyFont="1" applyFill="1" applyBorder="1" applyAlignment="1">
      <alignment horizontal="center" vertical="center"/>
    </xf>
    <xf numFmtId="43" fontId="10" fillId="3" borderId="10" xfId="7" applyFont="1" applyFill="1" applyBorder="1" applyAlignment="1">
      <alignment horizontal="center" vertical="center"/>
    </xf>
    <xf numFmtId="43" fontId="10" fillId="3" borderId="35" xfId="7" applyFont="1" applyFill="1" applyBorder="1" applyAlignment="1">
      <alignment horizontal="center" vertical="center"/>
    </xf>
    <xf numFmtId="2" fontId="11" fillId="3" borderId="10" xfId="2" applyNumberFormat="1" applyFont="1" applyFill="1" applyBorder="1" applyAlignment="1">
      <alignment horizontal="center" vertical="center" wrapText="1"/>
    </xf>
    <xf numFmtId="0" fontId="17" fillId="3" borderId="0" xfId="0" applyFont="1" applyFill="1" applyAlignment="1">
      <alignment vertical="center"/>
    </xf>
    <xf numFmtId="0" fontId="23" fillId="3" borderId="0" xfId="8" applyFont="1" applyFill="1"/>
    <xf numFmtId="0" fontId="24" fillId="3" borderId="0" xfId="8" applyFont="1" applyFill="1"/>
    <xf numFmtId="0" fontId="27" fillId="3" borderId="0" xfId="8" applyFont="1" applyFill="1"/>
    <xf numFmtId="0" fontId="28" fillId="3" borderId="0" xfId="8" applyFont="1" applyFill="1"/>
    <xf numFmtId="0" fontId="29" fillId="3" borderId="18" xfId="8" applyFont="1" applyFill="1" applyBorder="1" applyAlignment="1">
      <alignment horizontal="center"/>
    </xf>
    <xf numFmtId="0" fontId="29" fillId="3" borderId="19" xfId="8" applyFont="1" applyFill="1" applyBorder="1" applyAlignment="1">
      <alignment horizontal="center"/>
    </xf>
    <xf numFmtId="0" fontId="31" fillId="3" borderId="2" xfId="8" applyFont="1" applyFill="1" applyBorder="1" applyAlignment="1">
      <alignment horizontal="right"/>
    </xf>
    <xf numFmtId="0" fontId="31" fillId="3" borderId="1" xfId="8" applyFont="1" applyFill="1" applyBorder="1" applyAlignment="1">
      <alignment horizontal="right"/>
    </xf>
    <xf numFmtId="165" fontId="31" fillId="3" borderId="1" xfId="8" applyNumberFormat="1" applyFont="1" applyFill="1" applyBorder="1" applyAlignment="1">
      <alignment horizontal="center"/>
    </xf>
    <xf numFmtId="165" fontId="31" fillId="3" borderId="47" xfId="8" applyNumberFormat="1" applyFont="1" applyFill="1" applyBorder="1" applyAlignment="1">
      <alignment horizontal="center"/>
    </xf>
    <xf numFmtId="0" fontId="29" fillId="3" borderId="2" xfId="8" applyFont="1" applyFill="1" applyBorder="1" applyAlignment="1">
      <alignment horizontal="right"/>
    </xf>
    <xf numFmtId="0" fontId="29" fillId="3" borderId="1" xfId="8" applyFont="1" applyFill="1" applyBorder="1" applyAlignment="1">
      <alignment horizontal="right"/>
    </xf>
    <xf numFmtId="0" fontId="27" fillId="3" borderId="0" xfId="8" applyFont="1" applyFill="1" applyAlignment="1">
      <alignment vertical="center"/>
    </xf>
    <xf numFmtId="0" fontId="22" fillId="3" borderId="1" xfId="8" applyFont="1" applyFill="1" applyBorder="1" applyAlignment="1">
      <alignment horizontal="right"/>
    </xf>
    <xf numFmtId="0" fontId="28" fillId="3" borderId="0" xfId="8" applyFont="1" applyFill="1" applyAlignment="1">
      <alignment vertical="center"/>
    </xf>
    <xf numFmtId="0" fontId="22" fillId="3" borderId="46" xfId="8" applyFont="1" applyFill="1" applyBorder="1"/>
    <xf numFmtId="0" fontId="22" fillId="3" borderId="32" xfId="8" applyFont="1" applyFill="1" applyBorder="1"/>
    <xf numFmtId="0" fontId="22" fillId="3" borderId="35" xfId="8" applyFont="1" applyFill="1" applyBorder="1"/>
    <xf numFmtId="9" fontId="22" fillId="3" borderId="10" xfId="8" applyNumberFormat="1" applyFont="1" applyFill="1" applyBorder="1"/>
    <xf numFmtId="0" fontId="29" fillId="3" borderId="0" xfId="8" applyFont="1" applyFill="1" applyAlignment="1">
      <alignment horizontal="center"/>
    </xf>
    <xf numFmtId="0" fontId="22" fillId="3" borderId="0" xfId="8" applyFont="1" applyFill="1" applyAlignment="1">
      <alignment horizontal="right"/>
    </xf>
    <xf numFmtId="44" fontId="22" fillId="3" borderId="0" xfId="4" applyFont="1" applyFill="1" applyBorder="1" applyAlignment="1">
      <alignment horizontal="center"/>
    </xf>
    <xf numFmtId="2" fontId="10" fillId="3" borderId="35" xfId="2" applyNumberFormat="1" applyFont="1" applyFill="1" applyBorder="1" applyAlignment="1">
      <alignment horizontal="center" vertical="center"/>
    </xf>
    <xf numFmtId="2" fontId="10" fillId="3" borderId="1" xfId="2" applyNumberFormat="1" applyFont="1" applyFill="1" applyBorder="1" applyAlignment="1">
      <alignment horizontal="center" vertical="center" wrapText="1"/>
    </xf>
    <xf numFmtId="2" fontId="10" fillId="3" borderId="1" xfId="2" applyNumberFormat="1" applyFont="1" applyFill="1" applyBorder="1" applyAlignment="1">
      <alignment horizontal="center" vertical="center"/>
    </xf>
    <xf numFmtId="2" fontId="15" fillId="0" borderId="7" xfId="2" applyNumberFormat="1" applyFont="1" applyBorder="1" applyAlignment="1">
      <alignment vertical="center"/>
    </xf>
    <xf numFmtId="2" fontId="10" fillId="3" borderId="4" xfId="2" applyNumberFormat="1" applyFont="1" applyFill="1" applyBorder="1" applyAlignment="1">
      <alignment horizontal="center"/>
    </xf>
    <xf numFmtId="2" fontId="15" fillId="0" borderId="7" xfId="2" applyNumberFormat="1" applyFont="1" applyBorder="1" applyAlignment="1">
      <alignment horizontal="center" vertical="center"/>
    </xf>
    <xf numFmtId="2" fontId="15" fillId="3" borderId="1" xfId="7" applyNumberFormat="1" applyFont="1" applyFill="1" applyBorder="1" applyAlignment="1">
      <alignment horizontal="center" vertical="center" wrapText="1"/>
    </xf>
    <xf numFmtId="2" fontId="10" fillId="3" borderId="35" xfId="7" applyNumberFormat="1" applyFont="1" applyFill="1" applyBorder="1" applyAlignment="1">
      <alignment horizontal="center" vertical="center"/>
    </xf>
    <xf numFmtId="2" fontId="15" fillId="3" borderId="35" xfId="7" applyNumberFormat="1" applyFont="1" applyFill="1" applyBorder="1" applyAlignment="1">
      <alignment horizontal="center" vertical="center"/>
    </xf>
    <xf numFmtId="2" fontId="10" fillId="0" borderId="0" xfId="2" applyNumberFormat="1" applyFont="1" applyAlignment="1">
      <alignment horizontal="center"/>
    </xf>
    <xf numFmtId="2" fontId="11" fillId="3" borderId="1" xfId="2" applyNumberFormat="1" applyFont="1" applyFill="1" applyBorder="1" applyAlignment="1">
      <alignment horizontal="center" vertical="center"/>
    </xf>
    <xf numFmtId="2" fontId="10" fillId="3" borderId="1" xfId="7" applyNumberFormat="1" applyFont="1" applyFill="1" applyBorder="1" applyAlignment="1">
      <alignment horizontal="center" vertical="center"/>
    </xf>
    <xf numFmtId="2" fontId="15" fillId="3" borderId="1" xfId="7" applyNumberFormat="1" applyFont="1" applyFill="1" applyBorder="1" applyAlignment="1">
      <alignment horizontal="center" vertical="center"/>
    </xf>
    <xf numFmtId="2" fontId="16" fillId="3" borderId="1" xfId="7" applyNumberFormat="1" applyFont="1" applyFill="1" applyBorder="1" applyAlignment="1">
      <alignment horizontal="center" vertical="center"/>
    </xf>
    <xf numFmtId="2" fontId="10" fillId="0" borderId="0" xfId="2" applyNumberFormat="1" applyFont="1"/>
    <xf numFmtId="2" fontId="15" fillId="3" borderId="10" xfId="7" applyNumberFormat="1" applyFont="1" applyFill="1" applyBorder="1" applyAlignment="1">
      <alignment horizontal="center" vertical="center" wrapText="1"/>
    </xf>
    <xf numFmtId="2" fontId="10" fillId="3" borderId="10" xfId="7" applyNumberFormat="1" applyFont="1" applyFill="1" applyBorder="1" applyAlignment="1">
      <alignment horizontal="center" vertical="center" wrapText="1"/>
    </xf>
    <xf numFmtId="2" fontId="10" fillId="3" borderId="1" xfId="7" applyNumberFormat="1" applyFont="1" applyFill="1" applyBorder="1" applyAlignment="1">
      <alignment horizontal="center" vertical="center" wrapText="1"/>
    </xf>
    <xf numFmtId="2" fontId="10" fillId="3" borderId="21" xfId="2" applyNumberFormat="1" applyFont="1" applyFill="1" applyBorder="1"/>
    <xf numFmtId="2" fontId="15" fillId="3" borderId="10" xfId="7" applyNumberFormat="1" applyFont="1" applyFill="1" applyBorder="1" applyAlignment="1">
      <alignment vertical="center" wrapText="1"/>
    </xf>
    <xf numFmtId="2" fontId="10" fillId="3" borderId="10" xfId="7" applyNumberFormat="1" applyFont="1" applyFill="1" applyBorder="1" applyAlignment="1">
      <alignment vertical="center" wrapText="1"/>
    </xf>
    <xf numFmtId="2" fontId="10" fillId="3" borderId="10" xfId="2" applyNumberFormat="1" applyFont="1" applyFill="1" applyBorder="1" applyAlignment="1">
      <alignment horizontal="center" vertical="center" wrapText="1"/>
    </xf>
    <xf numFmtId="2" fontId="15" fillId="3" borderId="10" xfId="2" applyNumberFormat="1" applyFont="1" applyFill="1" applyBorder="1" applyAlignment="1">
      <alignment vertical="center" wrapText="1"/>
    </xf>
    <xf numFmtId="2" fontId="11" fillId="3" borderId="4" xfId="2" applyNumberFormat="1" applyFont="1" applyFill="1" applyBorder="1"/>
    <xf numFmtId="2" fontId="11" fillId="3" borderId="15" xfId="2" applyNumberFormat="1" applyFont="1" applyFill="1" applyBorder="1" applyAlignment="1">
      <alignment horizontal="center" vertical="center" wrapText="1"/>
    </xf>
    <xf numFmtId="2" fontId="15" fillId="3" borderId="36" xfId="7" applyNumberFormat="1" applyFont="1" applyFill="1" applyBorder="1" applyAlignment="1">
      <alignment horizontal="center" vertical="center"/>
    </xf>
    <xf numFmtId="2" fontId="4" fillId="3" borderId="1" xfId="2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1" xfId="2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44" fontId="5" fillId="2" borderId="10" xfId="4" applyFont="1" applyFill="1" applyBorder="1" applyAlignment="1">
      <alignment horizontal="right" vertical="center"/>
    </xf>
    <xf numFmtId="44" fontId="5" fillId="2" borderId="32" xfId="4" applyFont="1" applyFill="1" applyBorder="1" applyAlignment="1">
      <alignment horizontal="right" vertical="center"/>
    </xf>
    <xf numFmtId="44" fontId="5" fillId="2" borderId="35" xfId="4" applyFont="1" applyFill="1" applyBorder="1" applyAlignment="1">
      <alignment horizontal="right" vertical="center"/>
    </xf>
    <xf numFmtId="0" fontId="26" fillId="3" borderId="2" xfId="8" applyFont="1" applyFill="1" applyBorder="1" applyAlignment="1">
      <alignment horizontal="right"/>
    </xf>
    <xf numFmtId="0" fontId="26" fillId="3" borderId="1" xfId="8" applyFont="1" applyFill="1" applyBorder="1" applyAlignment="1">
      <alignment horizontal="right"/>
    </xf>
    <xf numFmtId="44" fontId="26" fillId="3" borderId="1" xfId="4" applyFont="1" applyFill="1" applyBorder="1" applyAlignment="1">
      <alignment horizontal="center"/>
    </xf>
    <xf numFmtId="44" fontId="26" fillId="3" borderId="47" xfId="4" applyFont="1" applyFill="1" applyBorder="1" applyAlignment="1">
      <alignment horizontal="center"/>
    </xf>
    <xf numFmtId="0" fontId="22" fillId="3" borderId="2" xfId="8" applyFont="1" applyFill="1" applyBorder="1" applyAlignment="1">
      <alignment horizontal="right"/>
    </xf>
    <xf numFmtId="0" fontId="22" fillId="3" borderId="1" xfId="8" applyFont="1" applyFill="1" applyBorder="1" applyAlignment="1">
      <alignment horizontal="right"/>
    </xf>
    <xf numFmtId="44" fontId="22" fillId="3" borderId="1" xfId="4" applyFont="1" applyFill="1" applyBorder="1" applyAlignment="1">
      <alignment horizontal="center"/>
    </xf>
    <xf numFmtId="44" fontId="22" fillId="3" borderId="47" xfId="4" applyFont="1" applyFill="1" applyBorder="1" applyAlignment="1">
      <alignment horizontal="center"/>
    </xf>
    <xf numFmtId="0" fontId="22" fillId="3" borderId="55" xfId="8" applyFont="1" applyFill="1" applyBorder="1" applyAlignment="1">
      <alignment horizontal="right"/>
    </xf>
    <xf numFmtId="0" fontId="22" fillId="3" borderId="56" xfId="8" applyFont="1" applyFill="1" applyBorder="1" applyAlignment="1">
      <alignment horizontal="right"/>
    </xf>
    <xf numFmtId="44" fontId="22" fillId="3" borderId="56" xfId="4" applyFont="1" applyFill="1" applyBorder="1" applyAlignment="1">
      <alignment horizontal="center"/>
    </xf>
    <xf numFmtId="44" fontId="22" fillId="3" borderId="57" xfId="4" applyFont="1" applyFill="1" applyBorder="1" applyAlignment="1">
      <alignment horizontal="center"/>
    </xf>
    <xf numFmtId="0" fontId="31" fillId="3" borderId="2" xfId="8" applyFont="1" applyFill="1" applyBorder="1" applyAlignment="1">
      <alignment horizontal="left"/>
    </xf>
    <xf numFmtId="0" fontId="31" fillId="3" borderId="1" xfId="8" applyFont="1" applyFill="1" applyBorder="1" applyAlignment="1">
      <alignment horizontal="left"/>
    </xf>
    <xf numFmtId="2" fontId="31" fillId="3" borderId="1" xfId="4" applyNumberFormat="1" applyFont="1" applyFill="1" applyBorder="1" applyAlignment="1">
      <alignment horizontal="center"/>
    </xf>
    <xf numFmtId="44" fontId="31" fillId="3" borderId="32" xfId="4" applyFont="1" applyFill="1" applyBorder="1" applyAlignment="1">
      <alignment horizontal="center"/>
    </xf>
    <xf numFmtId="44" fontId="31" fillId="3" borderId="35" xfId="4" applyFont="1" applyFill="1" applyBorder="1" applyAlignment="1">
      <alignment horizontal="center"/>
    </xf>
    <xf numFmtId="2" fontId="31" fillId="3" borderId="1" xfId="8" applyNumberFormat="1" applyFont="1" applyFill="1" applyBorder="1" applyAlignment="1">
      <alignment horizontal="center"/>
    </xf>
    <xf numFmtId="44" fontId="31" fillId="3" borderId="1" xfId="4" applyFont="1" applyFill="1" applyBorder="1" applyAlignment="1">
      <alignment horizontal="center"/>
    </xf>
    <xf numFmtId="44" fontId="31" fillId="3" borderId="47" xfId="4" applyFont="1" applyFill="1" applyBorder="1" applyAlignment="1">
      <alignment horizontal="center"/>
    </xf>
    <xf numFmtId="0" fontId="26" fillId="3" borderId="2" xfId="8" applyFont="1" applyFill="1" applyBorder="1" applyAlignment="1">
      <alignment horizontal="center"/>
    </xf>
    <xf numFmtId="0" fontId="26" fillId="3" borderId="1" xfId="8" applyFont="1" applyFill="1" applyBorder="1" applyAlignment="1">
      <alignment horizontal="center"/>
    </xf>
    <xf numFmtId="0" fontId="26" fillId="3" borderId="10" xfId="8" applyFont="1" applyFill="1" applyBorder="1" applyAlignment="1">
      <alignment horizontal="center"/>
    </xf>
    <xf numFmtId="0" fontId="26" fillId="3" borderId="32" xfId="8" applyFont="1" applyFill="1" applyBorder="1" applyAlignment="1">
      <alignment horizontal="center"/>
    </xf>
    <xf numFmtId="0" fontId="26" fillId="3" borderId="35" xfId="8" applyFont="1" applyFill="1" applyBorder="1" applyAlignment="1">
      <alignment horizontal="center"/>
    </xf>
    <xf numFmtId="0" fontId="26" fillId="3" borderId="47" xfId="8" applyFont="1" applyFill="1" applyBorder="1" applyAlignment="1">
      <alignment horizontal="center"/>
    </xf>
    <xf numFmtId="0" fontId="26" fillId="3" borderId="1" xfId="8" applyFont="1" applyFill="1" applyBorder="1" applyAlignment="1">
      <alignment horizontal="center" wrapText="1"/>
    </xf>
    <xf numFmtId="0" fontId="26" fillId="3" borderId="32" xfId="8" applyFont="1" applyFill="1" applyBorder="1" applyAlignment="1">
      <alignment horizontal="center" wrapText="1"/>
    </xf>
    <xf numFmtId="0" fontId="26" fillId="3" borderId="35" xfId="8" applyFont="1" applyFill="1" applyBorder="1" applyAlignment="1">
      <alignment horizontal="center" wrapText="1"/>
    </xf>
    <xf numFmtId="0" fontId="25" fillId="3" borderId="2" xfId="8" applyFont="1" applyFill="1" applyBorder="1" applyAlignment="1">
      <alignment horizontal="left"/>
    </xf>
    <xf numFmtId="0" fontId="25" fillId="3" borderId="1" xfId="8" applyFont="1" applyFill="1" applyBorder="1" applyAlignment="1">
      <alignment horizontal="left"/>
    </xf>
    <xf numFmtId="0" fontId="25" fillId="3" borderId="47" xfId="8" applyFont="1" applyFill="1" applyBorder="1" applyAlignment="1">
      <alignment horizontal="left"/>
    </xf>
    <xf numFmtId="44" fontId="26" fillId="3" borderId="1" xfId="8" applyNumberFormat="1" applyFont="1" applyFill="1" applyBorder="1" applyAlignment="1">
      <alignment horizontal="center"/>
    </xf>
    <xf numFmtId="0" fontId="29" fillId="3" borderId="46" xfId="8" applyFont="1" applyFill="1" applyBorder="1" applyAlignment="1">
      <alignment horizontal="left"/>
    </xf>
    <xf numFmtId="0" fontId="29" fillId="3" borderId="32" xfId="8" applyFont="1" applyFill="1" applyBorder="1" applyAlignment="1">
      <alignment horizontal="left"/>
    </xf>
    <xf numFmtId="0" fontId="29" fillId="3" borderId="35" xfId="8" applyFont="1" applyFill="1" applyBorder="1" applyAlignment="1">
      <alignment horizontal="left"/>
    </xf>
    <xf numFmtId="0" fontId="29" fillId="3" borderId="1" xfId="8" applyFont="1" applyFill="1" applyBorder="1" applyAlignment="1">
      <alignment horizontal="center"/>
    </xf>
    <xf numFmtId="2" fontId="29" fillId="3" borderId="1" xfId="8" applyNumberFormat="1" applyFont="1" applyFill="1" applyBorder="1" applyAlignment="1">
      <alignment horizontal="center"/>
    </xf>
    <xf numFmtId="44" fontId="29" fillId="3" borderId="1" xfId="4" applyFont="1" applyFill="1" applyBorder="1" applyAlignment="1">
      <alignment horizontal="center"/>
    </xf>
    <xf numFmtId="44" fontId="29" fillId="3" borderId="1" xfId="8" applyNumberFormat="1" applyFont="1" applyFill="1" applyBorder="1" applyAlignment="1">
      <alignment horizontal="center"/>
    </xf>
    <xf numFmtId="0" fontId="29" fillId="3" borderId="47" xfId="8" applyFont="1" applyFill="1" applyBorder="1" applyAlignment="1">
      <alignment horizontal="center"/>
    </xf>
    <xf numFmtId="0" fontId="25" fillId="3" borderId="2" xfId="8" applyFont="1" applyFill="1" applyBorder="1" applyAlignment="1">
      <alignment horizontal="center"/>
    </xf>
    <xf numFmtId="0" fontId="25" fillId="3" borderId="1" xfId="8" applyFont="1" applyFill="1" applyBorder="1" applyAlignment="1">
      <alignment horizontal="center"/>
    </xf>
    <xf numFmtId="0" fontId="25" fillId="3" borderId="47" xfId="8" applyFont="1" applyFill="1" applyBorder="1" applyAlignment="1">
      <alignment horizontal="center"/>
    </xf>
    <xf numFmtId="0" fontId="31" fillId="3" borderId="1" xfId="8" applyFont="1" applyFill="1" applyBorder="1" applyAlignment="1">
      <alignment horizontal="center"/>
    </xf>
    <xf numFmtId="0" fontId="26" fillId="3" borderId="1" xfId="8" applyFont="1" applyFill="1" applyBorder="1" applyAlignment="1">
      <alignment horizontal="left"/>
    </xf>
    <xf numFmtId="0" fontId="30" fillId="3" borderId="51" xfId="8" applyFont="1" applyFill="1" applyBorder="1" applyAlignment="1">
      <alignment horizontal="center"/>
    </xf>
    <xf numFmtId="0" fontId="30" fillId="3" borderId="52" xfId="8" applyFont="1" applyFill="1" applyBorder="1" applyAlignment="1">
      <alignment horizontal="center"/>
    </xf>
    <xf numFmtId="0" fontId="22" fillId="3" borderId="53" xfId="8" applyFont="1" applyFill="1" applyBorder="1" applyAlignment="1">
      <alignment horizontal="center" wrapText="1"/>
    </xf>
    <xf numFmtId="0" fontId="22" fillId="3" borderId="53" xfId="8" applyFont="1" applyFill="1" applyBorder="1" applyAlignment="1">
      <alignment horizontal="center"/>
    </xf>
    <xf numFmtId="0" fontId="22" fillId="3" borderId="54" xfId="8" applyFont="1" applyFill="1" applyBorder="1" applyAlignment="1">
      <alignment horizontal="center"/>
    </xf>
    <xf numFmtId="0" fontId="17" fillId="3" borderId="6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7" fillId="3" borderId="18" xfId="0" applyFont="1" applyFill="1" applyBorder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center" vertical="center" wrapText="1"/>
    </xf>
    <xf numFmtId="0" fontId="18" fillId="3" borderId="13" xfId="0" applyFont="1" applyFill="1" applyBorder="1" applyAlignment="1">
      <alignment horizontal="center" vertical="center" wrapText="1"/>
    </xf>
    <xf numFmtId="0" fontId="20" fillId="3" borderId="5" xfId="0" applyFont="1" applyFill="1" applyBorder="1" applyAlignment="1">
      <alignment horizontal="center"/>
    </xf>
    <xf numFmtId="0" fontId="20" fillId="3" borderId="4" xfId="0" applyFont="1" applyFill="1" applyBorder="1" applyAlignment="1">
      <alignment horizontal="center"/>
    </xf>
    <xf numFmtId="0" fontId="20" fillId="3" borderId="3" xfId="0" applyFont="1" applyFill="1" applyBorder="1" applyAlignment="1">
      <alignment horizontal="center"/>
    </xf>
    <xf numFmtId="0" fontId="21" fillId="3" borderId="5" xfId="0" applyFont="1" applyFill="1" applyBorder="1" applyAlignment="1">
      <alignment horizontal="center" vertical="center"/>
    </xf>
    <xf numFmtId="0" fontId="21" fillId="3" borderId="4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2" fillId="3" borderId="46" xfId="8" applyFont="1" applyFill="1" applyBorder="1" applyAlignment="1">
      <alignment horizontal="center"/>
    </xf>
    <xf numFmtId="0" fontId="22" fillId="3" borderId="32" xfId="8" applyFont="1" applyFill="1" applyBorder="1" applyAlignment="1">
      <alignment horizontal="center"/>
    </xf>
    <xf numFmtId="0" fontId="22" fillId="3" borderId="33" xfId="8" applyFont="1" applyFill="1" applyBorder="1" applyAlignment="1">
      <alignment horizontal="center"/>
    </xf>
    <xf numFmtId="0" fontId="25" fillId="3" borderId="48" xfId="8" applyFont="1" applyFill="1" applyBorder="1" applyAlignment="1">
      <alignment horizontal="center"/>
    </xf>
    <xf numFmtId="0" fontId="25" fillId="3" borderId="49" xfId="8" applyFont="1" applyFill="1" applyBorder="1" applyAlignment="1">
      <alignment horizontal="center"/>
    </xf>
    <xf numFmtId="0" fontId="25" fillId="3" borderId="50" xfId="8" applyFont="1" applyFill="1" applyBorder="1" applyAlignment="1">
      <alignment horizontal="center"/>
    </xf>
    <xf numFmtId="0" fontId="22" fillId="3" borderId="66" xfId="8" applyFont="1" applyFill="1" applyBorder="1" applyAlignment="1">
      <alignment horizontal="center"/>
    </xf>
    <xf numFmtId="0" fontId="22" fillId="3" borderId="42" xfId="8" applyFont="1" applyFill="1" applyBorder="1" applyAlignment="1">
      <alignment horizontal="center"/>
    </xf>
    <xf numFmtId="0" fontId="22" fillId="3" borderId="44" xfId="8" applyFont="1" applyFill="1" applyBorder="1" applyAlignment="1">
      <alignment horizontal="center"/>
    </xf>
    <xf numFmtId="0" fontId="25" fillId="3" borderId="61" xfId="8" applyFont="1" applyFill="1" applyBorder="1" applyAlignment="1">
      <alignment horizontal="center"/>
    </xf>
    <xf numFmtId="0" fontId="25" fillId="3" borderId="64" xfId="8" applyFont="1" applyFill="1" applyBorder="1" applyAlignment="1">
      <alignment horizontal="center"/>
    </xf>
    <xf numFmtId="0" fontId="25" fillId="3" borderId="62" xfId="8" applyFont="1" applyFill="1" applyBorder="1" applyAlignment="1">
      <alignment horizontal="center"/>
    </xf>
    <xf numFmtId="0" fontId="25" fillId="3" borderId="63" xfId="8" applyFont="1" applyFill="1" applyBorder="1" applyAlignment="1">
      <alignment horizontal="center"/>
    </xf>
    <xf numFmtId="0" fontId="25" fillId="3" borderId="46" xfId="8" applyFont="1" applyFill="1" applyBorder="1" applyAlignment="1">
      <alignment horizontal="left"/>
    </xf>
    <xf numFmtId="0" fontId="25" fillId="3" borderId="32" xfId="8" applyFont="1" applyFill="1" applyBorder="1" applyAlignment="1">
      <alignment horizontal="left"/>
    </xf>
    <xf numFmtId="0" fontId="25" fillId="3" borderId="33" xfId="8" applyFont="1" applyFill="1" applyBorder="1" applyAlignment="1">
      <alignment horizontal="left"/>
    </xf>
    <xf numFmtId="0" fontId="26" fillId="3" borderId="46" xfId="8" applyFont="1" applyFill="1" applyBorder="1" applyAlignment="1">
      <alignment horizontal="center"/>
    </xf>
    <xf numFmtId="44" fontId="31" fillId="3" borderId="10" xfId="4" applyFont="1" applyFill="1" applyBorder="1" applyAlignment="1">
      <alignment horizontal="center"/>
    </xf>
    <xf numFmtId="44" fontId="31" fillId="3" borderId="33" xfId="4" applyFont="1" applyFill="1" applyBorder="1" applyAlignment="1">
      <alignment horizontal="center"/>
    </xf>
    <xf numFmtId="0" fontId="26" fillId="3" borderId="33" xfId="8" applyFont="1" applyFill="1" applyBorder="1" applyAlignment="1">
      <alignment horizontal="center"/>
    </xf>
    <xf numFmtId="0" fontId="22" fillId="3" borderId="58" xfId="8" applyFont="1" applyFill="1" applyBorder="1" applyAlignment="1">
      <alignment horizontal="center"/>
    </xf>
    <xf numFmtId="0" fontId="22" fillId="3" borderId="52" xfId="8" applyFont="1" applyFill="1" applyBorder="1" applyAlignment="1">
      <alignment horizontal="center"/>
    </xf>
    <xf numFmtId="0" fontId="22" fillId="3" borderId="59" xfId="8" applyFont="1" applyFill="1" applyBorder="1" applyAlignment="1">
      <alignment horizontal="center"/>
    </xf>
    <xf numFmtId="0" fontId="22" fillId="3" borderId="60" xfId="8" applyFont="1" applyFill="1" applyBorder="1" applyAlignment="1">
      <alignment horizontal="center"/>
    </xf>
    <xf numFmtId="0" fontId="29" fillId="3" borderId="10" xfId="8" applyFont="1" applyFill="1" applyBorder="1" applyAlignment="1">
      <alignment horizontal="center"/>
    </xf>
    <xf numFmtId="0" fontId="29" fillId="3" borderId="35" xfId="8" applyFont="1" applyFill="1" applyBorder="1" applyAlignment="1">
      <alignment horizontal="center"/>
    </xf>
    <xf numFmtId="2" fontId="29" fillId="3" borderId="10" xfId="8" applyNumberFormat="1" applyFont="1" applyFill="1" applyBorder="1" applyAlignment="1">
      <alignment horizontal="center"/>
    </xf>
    <xf numFmtId="2" fontId="29" fillId="3" borderId="35" xfId="8" applyNumberFormat="1" applyFont="1" applyFill="1" applyBorder="1" applyAlignment="1">
      <alignment horizontal="center"/>
    </xf>
    <xf numFmtId="44" fontId="29" fillId="3" borderId="10" xfId="4" applyFont="1" applyFill="1" applyBorder="1" applyAlignment="1">
      <alignment horizontal="center"/>
    </xf>
    <xf numFmtId="44" fontId="29" fillId="3" borderId="32" xfId="4" applyFont="1" applyFill="1" applyBorder="1" applyAlignment="1">
      <alignment horizontal="center"/>
    </xf>
    <xf numFmtId="44" fontId="29" fillId="3" borderId="35" xfId="4" applyFont="1" applyFill="1" applyBorder="1" applyAlignment="1">
      <alignment horizontal="center"/>
    </xf>
    <xf numFmtId="44" fontId="29" fillId="3" borderId="10" xfId="8" applyNumberFormat="1" applyFont="1" applyFill="1" applyBorder="1" applyAlignment="1">
      <alignment horizontal="center"/>
    </xf>
    <xf numFmtId="44" fontId="29" fillId="3" borderId="32" xfId="8" applyNumberFormat="1" applyFont="1" applyFill="1" applyBorder="1" applyAlignment="1">
      <alignment horizontal="center"/>
    </xf>
    <xf numFmtId="44" fontId="29" fillId="3" borderId="33" xfId="8" applyNumberFormat="1" applyFont="1" applyFill="1" applyBorder="1" applyAlignment="1">
      <alignment horizontal="center"/>
    </xf>
    <xf numFmtId="0" fontId="25" fillId="3" borderId="65" xfId="8" applyFont="1" applyFill="1" applyBorder="1" applyAlignment="1">
      <alignment horizontal="center"/>
    </xf>
    <xf numFmtId="0" fontId="25" fillId="3" borderId="10" xfId="8" applyFont="1" applyFill="1" applyBorder="1" applyAlignment="1">
      <alignment horizontal="center"/>
    </xf>
    <xf numFmtId="0" fontId="25" fillId="3" borderId="32" xfId="8" applyFont="1" applyFill="1" applyBorder="1" applyAlignment="1">
      <alignment horizontal="center"/>
    </xf>
    <xf numFmtId="0" fontId="25" fillId="3" borderId="33" xfId="8" applyFont="1" applyFill="1" applyBorder="1" applyAlignment="1">
      <alignment horizontal="center"/>
    </xf>
    <xf numFmtId="0" fontId="31" fillId="3" borderId="46" xfId="8" applyFont="1" applyFill="1" applyBorder="1" applyAlignment="1">
      <alignment horizontal="left"/>
    </xf>
    <xf numFmtId="0" fontId="31" fillId="3" borderId="32" xfId="8" applyFont="1" applyFill="1" applyBorder="1" applyAlignment="1">
      <alignment horizontal="left"/>
    </xf>
    <xf numFmtId="0" fontId="31" fillId="3" borderId="35" xfId="8" applyFont="1" applyFill="1" applyBorder="1" applyAlignment="1">
      <alignment horizontal="left"/>
    </xf>
    <xf numFmtId="0" fontId="31" fillId="3" borderId="10" xfId="8" applyFont="1" applyFill="1" applyBorder="1" applyAlignment="1">
      <alignment horizontal="center"/>
    </xf>
    <xf numFmtId="0" fontId="31" fillId="3" borderId="32" xfId="8" applyFont="1" applyFill="1" applyBorder="1" applyAlignment="1">
      <alignment horizontal="center"/>
    </xf>
    <xf numFmtId="0" fontId="31" fillId="3" borderId="35" xfId="8" applyFont="1" applyFill="1" applyBorder="1" applyAlignment="1">
      <alignment horizontal="center"/>
    </xf>
    <xf numFmtId="0" fontId="26" fillId="3" borderId="46" xfId="8" applyFont="1" applyFill="1" applyBorder="1" applyAlignment="1">
      <alignment horizontal="right"/>
    </xf>
    <xf numFmtId="0" fontId="26" fillId="3" borderId="32" xfId="8" applyFont="1" applyFill="1" applyBorder="1" applyAlignment="1">
      <alignment horizontal="right"/>
    </xf>
    <xf numFmtId="0" fontId="26" fillId="3" borderId="35" xfId="8" applyFont="1" applyFill="1" applyBorder="1" applyAlignment="1">
      <alignment horizontal="right"/>
    </xf>
    <xf numFmtId="1" fontId="31" fillId="3" borderId="1" xfId="8" applyNumberFormat="1" applyFont="1" applyFill="1" applyBorder="1" applyAlignment="1">
      <alignment horizontal="center"/>
    </xf>
    <xf numFmtId="1" fontId="31" fillId="3" borderId="47" xfId="8" applyNumberFormat="1" applyFont="1" applyFill="1" applyBorder="1" applyAlignment="1">
      <alignment horizontal="center"/>
    </xf>
    <xf numFmtId="1" fontId="31" fillId="3" borderId="10" xfId="8" applyNumberFormat="1" applyFont="1" applyFill="1" applyBorder="1" applyAlignment="1">
      <alignment horizontal="center"/>
    </xf>
    <xf numFmtId="1" fontId="31" fillId="3" borderId="32" xfId="8" applyNumberFormat="1" applyFont="1" applyFill="1" applyBorder="1" applyAlignment="1">
      <alignment horizontal="center"/>
    </xf>
    <xf numFmtId="1" fontId="31" fillId="3" borderId="33" xfId="8" applyNumberFormat="1" applyFont="1" applyFill="1" applyBorder="1" applyAlignment="1">
      <alignment horizontal="center"/>
    </xf>
    <xf numFmtId="44" fontId="26" fillId="3" borderId="10" xfId="8" applyNumberFormat="1" applyFont="1" applyFill="1" applyBorder="1" applyAlignment="1">
      <alignment horizontal="center"/>
    </xf>
    <xf numFmtId="44" fontId="26" fillId="3" borderId="32" xfId="8" applyNumberFormat="1" applyFont="1" applyFill="1" applyBorder="1" applyAlignment="1">
      <alignment horizontal="center"/>
    </xf>
    <xf numFmtId="44" fontId="26" fillId="3" borderId="33" xfId="8" applyNumberFormat="1" applyFont="1" applyFill="1" applyBorder="1" applyAlignment="1">
      <alignment horizontal="center"/>
    </xf>
    <xf numFmtId="0" fontId="25" fillId="3" borderId="46" xfId="8" applyFont="1" applyFill="1" applyBorder="1" applyAlignment="1">
      <alignment horizontal="center"/>
    </xf>
    <xf numFmtId="0" fontId="25" fillId="3" borderId="35" xfId="8" applyFont="1" applyFill="1" applyBorder="1" applyAlignment="1">
      <alignment horizontal="center"/>
    </xf>
    <xf numFmtId="0" fontId="22" fillId="3" borderId="58" xfId="8" applyFont="1" applyFill="1" applyBorder="1" applyAlignment="1">
      <alignment horizontal="center" wrapText="1"/>
    </xf>
    <xf numFmtId="0" fontId="22" fillId="3" borderId="59" xfId="8" applyFont="1" applyFill="1" applyBorder="1" applyAlignment="1">
      <alignment horizontal="center" wrapText="1"/>
    </xf>
    <xf numFmtId="0" fontId="22" fillId="3" borderId="52" xfId="8" applyFont="1" applyFill="1" applyBorder="1" applyAlignment="1">
      <alignment horizontal="center" wrapText="1"/>
    </xf>
    <xf numFmtId="0" fontId="26" fillId="3" borderId="10" xfId="8" applyFont="1" applyFill="1" applyBorder="1" applyAlignment="1">
      <alignment horizontal="center" wrapText="1"/>
    </xf>
    <xf numFmtId="2" fontId="31" fillId="3" borderId="10" xfId="4" applyNumberFormat="1" applyFont="1" applyFill="1" applyBorder="1" applyAlignment="1">
      <alignment horizontal="center"/>
    </xf>
    <xf numFmtId="2" fontId="31" fillId="3" borderId="32" xfId="4" applyNumberFormat="1" applyFont="1" applyFill="1" applyBorder="1" applyAlignment="1">
      <alignment horizontal="center"/>
    </xf>
    <xf numFmtId="2" fontId="31" fillId="3" borderId="35" xfId="4" applyNumberFormat="1" applyFont="1" applyFill="1" applyBorder="1" applyAlignment="1">
      <alignment horizontal="center"/>
    </xf>
    <xf numFmtId="2" fontId="31" fillId="3" borderId="10" xfId="8" applyNumberFormat="1" applyFont="1" applyFill="1" applyBorder="1" applyAlignment="1">
      <alignment horizontal="center"/>
    </xf>
    <xf numFmtId="2" fontId="31" fillId="3" borderId="32" xfId="8" applyNumberFormat="1" applyFont="1" applyFill="1" applyBorder="1" applyAlignment="1">
      <alignment horizontal="center"/>
    </xf>
    <xf numFmtId="2" fontId="31" fillId="3" borderId="35" xfId="8" applyNumberFormat="1" applyFont="1" applyFill="1" applyBorder="1" applyAlignment="1">
      <alignment horizontal="center"/>
    </xf>
    <xf numFmtId="44" fontId="26" fillId="3" borderId="10" xfId="4" applyFont="1" applyFill="1" applyBorder="1" applyAlignment="1">
      <alignment horizontal="center"/>
    </xf>
    <xf numFmtId="44" fontId="26" fillId="3" borderId="32" xfId="4" applyFont="1" applyFill="1" applyBorder="1" applyAlignment="1">
      <alignment horizontal="center"/>
    </xf>
    <xf numFmtId="44" fontId="26" fillId="3" borderId="33" xfId="4" applyFont="1" applyFill="1" applyBorder="1" applyAlignment="1">
      <alignment horizontal="center"/>
    </xf>
    <xf numFmtId="0" fontId="22" fillId="3" borderId="46" xfId="8" applyFont="1" applyFill="1" applyBorder="1" applyAlignment="1">
      <alignment horizontal="right"/>
    </xf>
    <xf numFmtId="0" fontId="22" fillId="3" borderId="32" xfId="8" applyFont="1" applyFill="1" applyBorder="1" applyAlignment="1">
      <alignment horizontal="right"/>
    </xf>
    <xf numFmtId="0" fontId="22" fillId="3" borderId="35" xfId="8" applyFont="1" applyFill="1" applyBorder="1" applyAlignment="1">
      <alignment horizontal="right"/>
    </xf>
    <xf numFmtId="44" fontId="22" fillId="3" borderId="10" xfId="4" applyFont="1" applyFill="1" applyBorder="1" applyAlignment="1">
      <alignment horizontal="center"/>
    </xf>
    <xf numFmtId="44" fontId="22" fillId="3" borderId="32" xfId="4" applyFont="1" applyFill="1" applyBorder="1" applyAlignment="1">
      <alignment horizontal="center"/>
    </xf>
    <xf numFmtId="44" fontId="22" fillId="3" borderId="33" xfId="4" applyFont="1" applyFill="1" applyBorder="1" applyAlignment="1">
      <alignment horizontal="center"/>
    </xf>
    <xf numFmtId="0" fontId="30" fillId="3" borderId="51" xfId="8" applyFont="1" applyFill="1" applyBorder="1" applyAlignment="1">
      <alignment horizontal="center" vertical="center"/>
    </xf>
    <xf numFmtId="0" fontId="30" fillId="3" borderId="52" xfId="8" applyFont="1" applyFill="1" applyBorder="1" applyAlignment="1">
      <alignment horizontal="center" vertical="center"/>
    </xf>
    <xf numFmtId="0" fontId="11" fillId="3" borderId="5" xfId="2" applyFont="1" applyFill="1" applyBorder="1" applyAlignment="1">
      <alignment horizontal="center" vertical="center" wrapText="1"/>
    </xf>
    <xf numFmtId="0" fontId="11" fillId="3" borderId="21" xfId="2" applyFont="1" applyFill="1" applyBorder="1" applyAlignment="1">
      <alignment horizontal="center" vertical="center" wrapText="1"/>
    </xf>
    <xf numFmtId="0" fontId="12" fillId="3" borderId="16" xfId="2" applyFont="1" applyFill="1" applyBorder="1" applyAlignment="1">
      <alignment horizontal="center"/>
    </xf>
    <xf numFmtId="0" fontId="12" fillId="3" borderId="4" xfId="2" applyFont="1" applyFill="1" applyBorder="1" applyAlignment="1">
      <alignment horizontal="center"/>
    </xf>
    <xf numFmtId="0" fontId="12" fillId="3" borderId="21" xfId="2" applyFont="1" applyFill="1" applyBorder="1" applyAlignment="1">
      <alignment horizontal="center"/>
    </xf>
    <xf numFmtId="0" fontId="7" fillId="0" borderId="6" xfId="2" applyFont="1" applyBorder="1" applyAlignment="1">
      <alignment horizontal="center"/>
    </xf>
    <xf numFmtId="0" fontId="7" fillId="0" borderId="7" xfId="2" applyFont="1" applyBorder="1" applyAlignment="1">
      <alignment horizontal="center"/>
    </xf>
    <xf numFmtId="0" fontId="7" fillId="0" borderId="8" xfId="2" applyFont="1" applyBorder="1" applyAlignment="1">
      <alignment horizontal="center"/>
    </xf>
    <xf numFmtId="0" fontId="7" fillId="0" borderId="18" xfId="2" applyFont="1" applyBorder="1" applyAlignment="1">
      <alignment horizontal="center"/>
    </xf>
    <xf numFmtId="0" fontId="7" fillId="0" borderId="0" xfId="2" applyFont="1" applyAlignment="1">
      <alignment horizontal="center"/>
    </xf>
    <xf numFmtId="0" fontId="7" fillId="0" borderId="19" xfId="2" applyFont="1" applyBorder="1" applyAlignment="1">
      <alignment horizontal="center"/>
    </xf>
    <xf numFmtId="0" fontId="7" fillId="0" borderId="9" xfId="2" applyFont="1" applyBorder="1" applyAlignment="1">
      <alignment horizontal="center"/>
    </xf>
    <xf numFmtId="0" fontId="7" fillId="0" borderId="11" xfId="2" applyFont="1" applyBorder="1" applyAlignment="1">
      <alignment horizontal="center"/>
    </xf>
    <xf numFmtId="0" fontId="7" fillId="0" borderId="13" xfId="2" applyFont="1" applyBorder="1" applyAlignment="1">
      <alignment horizontal="center"/>
    </xf>
    <xf numFmtId="0" fontId="8" fillId="0" borderId="6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0" borderId="19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top" wrapText="1"/>
    </xf>
    <xf numFmtId="0" fontId="7" fillId="0" borderId="4" xfId="2" applyFont="1" applyBorder="1" applyAlignment="1">
      <alignment horizontal="left" vertical="top"/>
    </xf>
    <xf numFmtId="0" fontId="7" fillId="0" borderId="3" xfId="2" applyFont="1" applyBorder="1" applyAlignment="1">
      <alignment horizontal="left" vertical="top"/>
    </xf>
    <xf numFmtId="0" fontId="7" fillId="0" borderId="5" xfId="2" applyFont="1" applyBorder="1" applyAlignment="1">
      <alignment horizontal="left"/>
    </xf>
    <xf numFmtId="0" fontId="7" fillId="0" borderId="4" xfId="2" applyFont="1" applyBorder="1" applyAlignment="1">
      <alignment horizontal="left"/>
    </xf>
    <xf numFmtId="0" fontId="7" fillId="0" borderId="3" xfId="2" applyFont="1" applyBorder="1" applyAlignment="1">
      <alignment horizontal="left"/>
    </xf>
    <xf numFmtId="0" fontId="7" fillId="0" borderId="6" xfId="2" applyFont="1" applyBorder="1" applyAlignment="1">
      <alignment horizontal="center" vertical="top" wrapText="1"/>
    </xf>
    <xf numFmtId="0" fontId="7" fillId="0" borderId="7" xfId="2" applyFont="1" applyBorder="1" applyAlignment="1">
      <alignment horizontal="center" vertical="top" wrapText="1"/>
    </xf>
    <xf numFmtId="0" fontId="7" fillId="0" borderId="8" xfId="2" applyFont="1" applyBorder="1" applyAlignment="1">
      <alignment horizontal="center" vertical="top" wrapText="1"/>
    </xf>
    <xf numFmtId="0" fontId="11" fillId="3" borderId="22" xfId="2" applyFont="1" applyFill="1" applyBorder="1" applyAlignment="1">
      <alignment horizontal="center" vertical="center" wrapText="1"/>
    </xf>
    <xf numFmtId="0" fontId="11" fillId="3" borderId="23" xfId="2" applyFont="1" applyFill="1" applyBorder="1" applyAlignment="1">
      <alignment horizontal="center" vertical="center" wrapText="1"/>
    </xf>
    <xf numFmtId="0" fontId="11" fillId="3" borderId="9" xfId="2" applyFont="1" applyFill="1" applyBorder="1" applyAlignment="1">
      <alignment horizontal="center" vertical="center" wrapText="1"/>
    </xf>
    <xf numFmtId="0" fontId="11" fillId="3" borderId="11" xfId="2" applyFont="1" applyFill="1" applyBorder="1" applyAlignment="1">
      <alignment horizontal="center" vertical="center" wrapText="1"/>
    </xf>
    <xf numFmtId="0" fontId="11" fillId="3" borderId="13" xfId="2" applyFont="1" applyFill="1" applyBorder="1" applyAlignment="1">
      <alignment horizontal="center" vertical="center" wrapText="1"/>
    </xf>
    <xf numFmtId="164" fontId="11" fillId="3" borderId="5" xfId="5" applyFont="1" applyFill="1" applyBorder="1" applyAlignment="1">
      <alignment horizontal="center" vertical="center" wrapText="1"/>
    </xf>
    <xf numFmtId="164" fontId="11" fillId="3" borderId="4" xfId="5" applyFont="1" applyFill="1" applyBorder="1" applyAlignment="1">
      <alignment horizontal="center" vertical="center" wrapText="1"/>
    </xf>
    <xf numFmtId="164" fontId="11" fillId="3" borderId="3" xfId="5" applyFont="1" applyFill="1" applyBorder="1" applyAlignment="1">
      <alignment horizontal="center" vertical="center" wrapText="1"/>
    </xf>
    <xf numFmtId="0" fontId="11" fillId="3" borderId="18" xfId="2" applyFont="1" applyFill="1" applyBorder="1" applyAlignment="1">
      <alignment horizontal="center" vertical="center" wrapText="1"/>
    </xf>
    <xf numFmtId="0" fontId="11" fillId="3" borderId="24" xfId="2" applyFont="1" applyFill="1" applyBorder="1" applyAlignment="1">
      <alignment horizontal="center" vertical="center" wrapText="1"/>
    </xf>
    <xf numFmtId="0" fontId="11" fillId="3" borderId="4" xfId="2" applyFont="1" applyFill="1" applyBorder="1" applyAlignment="1">
      <alignment horizontal="center" vertical="center" wrapText="1"/>
    </xf>
    <xf numFmtId="0" fontId="11" fillId="3" borderId="15" xfId="2" applyFont="1" applyFill="1" applyBorder="1" applyAlignment="1">
      <alignment horizontal="center" vertical="center" wrapText="1"/>
    </xf>
    <xf numFmtId="4" fontId="11" fillId="3" borderId="16" xfId="2" applyNumberFormat="1" applyFont="1" applyFill="1" applyBorder="1" applyAlignment="1">
      <alignment horizontal="center" vertical="center" wrapText="1"/>
    </xf>
    <xf numFmtId="4" fontId="11" fillId="3" borderId="4" xfId="2" applyNumberFormat="1" applyFont="1" applyFill="1" applyBorder="1" applyAlignment="1">
      <alignment horizontal="center" vertical="center" wrapText="1"/>
    </xf>
    <xf numFmtId="4" fontId="11" fillId="3" borderId="21" xfId="2" applyNumberFormat="1" applyFont="1" applyFill="1" applyBorder="1" applyAlignment="1">
      <alignment horizontal="center" vertical="center" wrapText="1"/>
    </xf>
    <xf numFmtId="0" fontId="11" fillId="3" borderId="15" xfId="2" applyFont="1" applyFill="1" applyBorder="1" applyAlignment="1">
      <alignment horizontal="center" vertical="center"/>
    </xf>
    <xf numFmtId="2" fontId="11" fillId="3" borderId="16" xfId="2" applyNumberFormat="1" applyFont="1" applyFill="1" applyBorder="1" applyAlignment="1">
      <alignment horizontal="center" vertical="center"/>
    </xf>
    <xf numFmtId="2" fontId="11" fillId="3" borderId="3" xfId="2" applyNumberFormat="1" applyFont="1" applyFill="1" applyBorder="1" applyAlignment="1">
      <alignment horizontal="center" vertical="center"/>
    </xf>
    <xf numFmtId="2" fontId="11" fillId="3" borderId="28" xfId="2" applyNumberFormat="1" applyFont="1" applyFill="1" applyBorder="1" applyAlignment="1">
      <alignment horizontal="center" vertical="center" wrapText="1"/>
    </xf>
    <xf numFmtId="2" fontId="11" fillId="3" borderId="20" xfId="2" applyNumberFormat="1" applyFont="1" applyFill="1" applyBorder="1" applyAlignment="1">
      <alignment horizontal="center" vertical="center" wrapText="1"/>
    </xf>
    <xf numFmtId="0" fontId="11" fillId="3" borderId="29" xfId="2" applyFont="1" applyFill="1" applyBorder="1" applyAlignment="1">
      <alignment horizontal="center" vertical="center" wrapText="1"/>
    </xf>
    <xf numFmtId="0" fontId="11" fillId="3" borderId="31" xfId="2" applyFont="1" applyFill="1" applyBorder="1" applyAlignment="1">
      <alignment horizontal="center" vertical="center" wrapText="1"/>
    </xf>
    <xf numFmtId="0" fontId="11" fillId="3" borderId="25" xfId="2" applyFont="1" applyFill="1" applyBorder="1" applyAlignment="1">
      <alignment horizontal="center" vertical="center"/>
    </xf>
    <xf numFmtId="0" fontId="11" fillId="3" borderId="26" xfId="2" applyFont="1" applyFill="1" applyBorder="1" applyAlignment="1">
      <alignment horizontal="center" vertical="center"/>
    </xf>
    <xf numFmtId="0" fontId="11" fillId="3" borderId="18" xfId="2" applyFont="1" applyFill="1" applyBorder="1" applyAlignment="1">
      <alignment horizontal="center" vertical="center"/>
    </xf>
    <xf numFmtId="0" fontId="11" fillId="3" borderId="0" xfId="2" applyFont="1" applyFill="1" applyAlignment="1">
      <alignment horizontal="center" vertical="center"/>
    </xf>
    <xf numFmtId="0" fontId="11" fillId="3" borderId="9" xfId="2" applyFont="1" applyFill="1" applyBorder="1" applyAlignment="1">
      <alignment horizontal="center" vertical="center"/>
    </xf>
    <xf numFmtId="0" fontId="11" fillId="3" borderId="11" xfId="2" applyFont="1" applyFill="1" applyBorder="1" applyAlignment="1">
      <alignment horizontal="center" vertical="center"/>
    </xf>
    <xf numFmtId="2" fontId="15" fillId="3" borderId="10" xfId="2" applyNumberFormat="1" applyFont="1" applyFill="1" applyBorder="1" applyAlignment="1">
      <alignment horizontal="center" vertical="center"/>
    </xf>
    <xf numFmtId="2" fontId="15" fillId="3" borderId="32" xfId="2" applyNumberFormat="1" applyFont="1" applyFill="1" applyBorder="1" applyAlignment="1">
      <alignment horizontal="center" vertical="center"/>
    </xf>
    <xf numFmtId="2" fontId="15" fillId="3" borderId="33" xfId="2" applyNumberFormat="1" applyFont="1" applyFill="1" applyBorder="1" applyAlignment="1">
      <alignment horizontal="center" vertical="center"/>
    </xf>
    <xf numFmtId="0" fontId="15" fillId="3" borderId="34" xfId="2" applyFont="1" applyFill="1" applyBorder="1" applyAlignment="1">
      <alignment horizontal="center" vertical="center" wrapText="1"/>
    </xf>
    <xf numFmtId="0" fontId="15" fillId="3" borderId="30" xfId="2" applyFont="1" applyFill="1" applyBorder="1" applyAlignment="1">
      <alignment horizontal="center" vertical="center" wrapText="1"/>
    </xf>
    <xf numFmtId="0" fontId="15" fillId="3" borderId="23" xfId="2" applyFont="1" applyFill="1" applyBorder="1" applyAlignment="1">
      <alignment horizontal="center" vertical="center" wrapText="1"/>
    </xf>
    <xf numFmtId="43" fontId="15" fillId="3" borderId="10" xfId="7" applyFont="1" applyFill="1" applyBorder="1" applyAlignment="1">
      <alignment horizontal="center" vertical="center"/>
    </xf>
    <xf numFmtId="43" fontId="15" fillId="3" borderId="35" xfId="7" applyFont="1" applyFill="1" applyBorder="1" applyAlignment="1">
      <alignment horizontal="center" vertical="center"/>
    </xf>
    <xf numFmtId="0" fontId="10" fillId="3" borderId="10" xfId="2" applyFont="1" applyFill="1" applyBorder="1" applyAlignment="1">
      <alignment horizontal="center" vertical="center" wrapText="1"/>
    </xf>
    <xf numFmtId="0" fontId="10" fillId="3" borderId="32" xfId="2" applyFont="1" applyFill="1" applyBorder="1" applyAlignment="1">
      <alignment horizontal="center" vertical="center" wrapText="1"/>
    </xf>
    <xf numFmtId="0" fontId="10" fillId="3" borderId="35" xfId="2" applyFont="1" applyFill="1" applyBorder="1" applyAlignment="1">
      <alignment horizontal="center" vertical="center" wrapText="1"/>
    </xf>
    <xf numFmtId="43" fontId="10" fillId="3" borderId="10" xfId="7" applyFont="1" applyFill="1" applyBorder="1" applyAlignment="1">
      <alignment horizontal="center" vertical="center"/>
    </xf>
    <xf numFmtId="43" fontId="10" fillId="3" borderId="35" xfId="7" applyFont="1" applyFill="1" applyBorder="1" applyAlignment="1">
      <alignment horizontal="center" vertical="center"/>
    </xf>
    <xf numFmtId="0" fontId="11" fillId="3" borderId="27" xfId="2" applyFont="1" applyFill="1" applyBorder="1" applyAlignment="1">
      <alignment horizontal="center" vertical="center"/>
    </xf>
    <xf numFmtId="0" fontId="11" fillId="3" borderId="22" xfId="2" applyFont="1" applyFill="1" applyBorder="1" applyAlignment="1">
      <alignment horizontal="center" vertical="center"/>
    </xf>
    <xf numFmtId="0" fontId="11" fillId="3" borderId="30" xfId="2" applyFont="1" applyFill="1" applyBorder="1" applyAlignment="1">
      <alignment horizontal="center" vertical="center"/>
    </xf>
    <xf numFmtId="0" fontId="11" fillId="3" borderId="23" xfId="2" applyFont="1" applyFill="1" applyBorder="1" applyAlignment="1">
      <alignment horizontal="center" vertical="center"/>
    </xf>
    <xf numFmtId="0" fontId="11" fillId="3" borderId="28" xfId="2" applyFont="1" applyFill="1" applyBorder="1" applyAlignment="1">
      <alignment horizontal="center" vertical="center" wrapText="1"/>
    </xf>
    <xf numFmtId="0" fontId="11" fillId="3" borderId="26" xfId="2" applyFont="1" applyFill="1" applyBorder="1" applyAlignment="1">
      <alignment horizontal="center" vertical="center" wrapText="1"/>
    </xf>
    <xf numFmtId="0" fontId="11" fillId="3" borderId="27" xfId="2" applyFont="1" applyFill="1" applyBorder="1" applyAlignment="1">
      <alignment horizontal="center" vertical="center" wrapText="1"/>
    </xf>
    <xf numFmtId="0" fontId="11" fillId="3" borderId="20" xfId="2" applyFont="1" applyFill="1" applyBorder="1" applyAlignment="1">
      <alignment horizontal="center" vertical="center" wrapText="1"/>
    </xf>
    <xf numFmtId="0" fontId="11" fillId="3" borderId="0" xfId="2" applyFont="1" applyFill="1" applyAlignment="1">
      <alignment horizontal="center" vertical="center" wrapText="1"/>
    </xf>
    <xf numFmtId="2" fontId="11" fillId="3" borderId="1" xfId="2" applyNumberFormat="1" applyFont="1" applyFill="1" applyBorder="1" applyAlignment="1">
      <alignment horizontal="center" vertical="center" wrapText="1"/>
    </xf>
    <xf numFmtId="0" fontId="11" fillId="3" borderId="1" xfId="2" applyFont="1" applyFill="1" applyBorder="1" applyAlignment="1">
      <alignment horizontal="center" vertical="center"/>
    </xf>
    <xf numFmtId="0" fontId="11" fillId="3" borderId="1" xfId="2" applyFont="1" applyFill="1" applyBorder="1" applyAlignment="1">
      <alignment horizontal="center" vertical="center" wrapText="1"/>
    </xf>
    <xf numFmtId="0" fontId="15" fillId="3" borderId="10" xfId="2" applyFont="1" applyFill="1" applyBorder="1" applyAlignment="1">
      <alignment horizontal="center" vertical="center" wrapText="1"/>
    </xf>
    <xf numFmtId="0" fontId="15" fillId="3" borderId="32" xfId="2" applyFont="1" applyFill="1" applyBorder="1" applyAlignment="1">
      <alignment horizontal="center" vertical="center" wrapText="1"/>
    </xf>
    <xf numFmtId="0" fontId="15" fillId="3" borderId="35" xfId="2" applyFont="1" applyFill="1" applyBorder="1" applyAlignment="1">
      <alignment horizontal="center" vertical="center" wrapText="1"/>
    </xf>
    <xf numFmtId="0" fontId="15" fillId="3" borderId="1" xfId="2" applyFont="1" applyFill="1" applyBorder="1" applyAlignment="1">
      <alignment horizontal="center" vertical="center" wrapText="1"/>
    </xf>
    <xf numFmtId="43" fontId="16" fillId="3" borderId="10" xfId="7" applyFont="1" applyFill="1" applyBorder="1" applyAlignment="1">
      <alignment horizontal="center" vertical="center"/>
    </xf>
    <xf numFmtId="43" fontId="16" fillId="3" borderId="35" xfId="7" applyFont="1" applyFill="1" applyBorder="1" applyAlignment="1">
      <alignment horizontal="center" vertical="center"/>
    </xf>
    <xf numFmtId="2" fontId="16" fillId="3" borderId="10" xfId="2" applyNumberFormat="1" applyFont="1" applyFill="1" applyBorder="1" applyAlignment="1">
      <alignment horizontal="center" vertical="center"/>
    </xf>
    <xf numFmtId="2" fontId="16" fillId="3" borderId="35" xfId="2" applyNumberFormat="1" applyFont="1" applyFill="1" applyBorder="1" applyAlignment="1">
      <alignment horizontal="center" vertical="center"/>
    </xf>
    <xf numFmtId="2" fontId="15" fillId="3" borderId="35" xfId="2" applyNumberFormat="1" applyFont="1" applyFill="1" applyBorder="1" applyAlignment="1">
      <alignment horizontal="center" vertical="center"/>
    </xf>
    <xf numFmtId="0" fontId="15" fillId="3" borderId="10" xfId="2" applyFont="1" applyFill="1" applyBorder="1" applyAlignment="1">
      <alignment horizontal="center" vertical="center"/>
    </xf>
    <xf numFmtId="0" fontId="15" fillId="3" borderId="32" xfId="2" applyFont="1" applyFill="1" applyBorder="1" applyAlignment="1">
      <alignment horizontal="center" vertical="center"/>
    </xf>
    <xf numFmtId="0" fontId="15" fillId="3" borderId="35" xfId="2" applyFont="1" applyFill="1" applyBorder="1" applyAlignment="1">
      <alignment horizontal="center" vertical="center"/>
    </xf>
    <xf numFmtId="0" fontId="15" fillId="3" borderId="41" xfId="2" applyFont="1" applyFill="1" applyBorder="1" applyAlignment="1">
      <alignment horizontal="center" vertical="center"/>
    </xf>
    <xf numFmtId="0" fontId="15" fillId="3" borderId="42" xfId="2" applyFont="1" applyFill="1" applyBorder="1" applyAlignment="1">
      <alignment horizontal="center" vertical="center"/>
    </xf>
    <xf numFmtId="0" fontId="15" fillId="3" borderId="43" xfId="2" applyFont="1" applyFill="1" applyBorder="1" applyAlignment="1">
      <alignment horizontal="center" vertical="center"/>
    </xf>
    <xf numFmtId="0" fontId="15" fillId="3" borderId="44" xfId="2" applyFont="1" applyFill="1" applyBorder="1" applyAlignment="1">
      <alignment horizontal="center" vertical="center"/>
    </xf>
    <xf numFmtId="2" fontId="11" fillId="3" borderId="10" xfId="2" applyNumberFormat="1" applyFont="1" applyFill="1" applyBorder="1" applyAlignment="1">
      <alignment horizontal="center" vertical="center" wrapText="1"/>
    </xf>
    <xf numFmtId="2" fontId="11" fillId="3" borderId="32" xfId="2" applyNumberFormat="1" applyFont="1" applyFill="1" applyBorder="1" applyAlignment="1">
      <alignment horizontal="center" vertical="center" wrapText="1"/>
    </xf>
    <xf numFmtId="2" fontId="11" fillId="3" borderId="35" xfId="2" applyNumberFormat="1" applyFont="1" applyFill="1" applyBorder="1" applyAlignment="1">
      <alignment horizontal="center" vertical="center" wrapText="1"/>
    </xf>
    <xf numFmtId="0" fontId="15" fillId="3" borderId="36" xfId="2" applyFont="1" applyFill="1" applyBorder="1" applyAlignment="1">
      <alignment horizontal="center" vertical="center" wrapText="1"/>
    </xf>
    <xf numFmtId="2" fontId="11" fillId="3" borderId="37" xfId="2" applyNumberFormat="1" applyFont="1" applyFill="1" applyBorder="1" applyAlignment="1">
      <alignment horizontal="center" vertical="center" wrapText="1"/>
    </xf>
    <xf numFmtId="2" fontId="11" fillId="3" borderId="38" xfId="2" applyNumberFormat="1" applyFont="1" applyFill="1" applyBorder="1" applyAlignment="1">
      <alignment horizontal="center" vertical="center" wrapText="1"/>
    </xf>
    <xf numFmtId="2" fontId="11" fillId="3" borderId="39" xfId="2" applyNumberFormat="1" applyFont="1" applyFill="1" applyBorder="1" applyAlignment="1">
      <alignment horizontal="center" vertical="center" wrapText="1"/>
    </xf>
    <xf numFmtId="0" fontId="15" fillId="3" borderId="6" xfId="2" applyFont="1" applyFill="1" applyBorder="1" applyAlignment="1">
      <alignment horizontal="left" vertical="top" wrapText="1"/>
    </xf>
    <xf numFmtId="0" fontId="15" fillId="3" borderId="7" xfId="2" applyFont="1" applyFill="1" applyBorder="1" applyAlignment="1">
      <alignment horizontal="left" vertical="top" wrapText="1"/>
    </xf>
    <xf numFmtId="0" fontId="15" fillId="3" borderId="8" xfId="2" applyFont="1" applyFill="1" applyBorder="1" applyAlignment="1">
      <alignment horizontal="left" vertical="top" wrapText="1"/>
    </xf>
    <xf numFmtId="0" fontId="15" fillId="3" borderId="18" xfId="2" applyFont="1" applyFill="1" applyBorder="1" applyAlignment="1">
      <alignment horizontal="left" vertical="top" wrapText="1"/>
    </xf>
    <xf numFmtId="0" fontId="15" fillId="3" borderId="0" xfId="2" applyFont="1" applyFill="1" applyAlignment="1">
      <alignment horizontal="left" vertical="top" wrapText="1"/>
    </xf>
    <xf numFmtId="0" fontId="15" fillId="3" borderId="19" xfId="2" applyFont="1" applyFill="1" applyBorder="1" applyAlignment="1">
      <alignment horizontal="left" vertical="top" wrapText="1"/>
    </xf>
    <xf numFmtId="0" fontId="15" fillId="3" borderId="9" xfId="2" applyFont="1" applyFill="1" applyBorder="1" applyAlignment="1">
      <alignment horizontal="left" vertical="top" wrapText="1"/>
    </xf>
    <xf numFmtId="0" fontId="15" fillId="3" borderId="11" xfId="2" applyFont="1" applyFill="1" applyBorder="1" applyAlignment="1">
      <alignment horizontal="left" vertical="top" wrapText="1"/>
    </xf>
    <xf numFmtId="0" fontId="15" fillId="3" borderId="13" xfId="2" applyFont="1" applyFill="1" applyBorder="1" applyAlignment="1">
      <alignment horizontal="left" vertical="top" wrapText="1"/>
    </xf>
    <xf numFmtId="0" fontId="15" fillId="3" borderId="16" xfId="2" applyFont="1" applyFill="1" applyBorder="1" applyAlignment="1">
      <alignment horizontal="center" vertical="center"/>
    </xf>
    <xf numFmtId="0" fontId="15" fillId="3" borderId="4" xfId="2" applyFont="1" applyFill="1" applyBorder="1" applyAlignment="1">
      <alignment horizontal="center" vertical="center"/>
    </xf>
    <xf numFmtId="0" fontId="15" fillId="3" borderId="21" xfId="2" applyFont="1" applyFill="1" applyBorder="1" applyAlignment="1">
      <alignment horizontal="center" vertical="center"/>
    </xf>
    <xf numFmtId="0" fontId="15" fillId="3" borderId="28" xfId="2" applyFont="1" applyFill="1" applyBorder="1" applyAlignment="1">
      <alignment horizontal="center" vertical="center" wrapText="1"/>
    </xf>
    <xf numFmtId="0" fontId="15" fillId="3" borderId="26" xfId="2" applyFont="1" applyFill="1" applyBorder="1" applyAlignment="1">
      <alignment horizontal="center" vertical="center" wrapText="1"/>
    </xf>
    <xf numFmtId="0" fontId="15" fillId="3" borderId="27" xfId="2" applyFont="1" applyFill="1" applyBorder="1" applyAlignment="1">
      <alignment horizontal="center" vertical="center" wrapText="1"/>
    </xf>
    <xf numFmtId="0" fontId="15" fillId="3" borderId="37" xfId="2" applyFont="1" applyFill="1" applyBorder="1" applyAlignment="1">
      <alignment horizontal="center" vertical="center"/>
    </xf>
    <xf numFmtId="0" fontId="15" fillId="3" borderId="38" xfId="2" applyFont="1" applyFill="1" applyBorder="1" applyAlignment="1">
      <alignment horizontal="center" vertical="center"/>
    </xf>
    <xf numFmtId="0" fontId="15" fillId="3" borderId="39" xfId="2" applyFont="1" applyFill="1" applyBorder="1" applyAlignment="1">
      <alignment horizontal="center" vertical="center"/>
    </xf>
    <xf numFmtId="0" fontId="16" fillId="3" borderId="10" xfId="2" applyFont="1" applyFill="1" applyBorder="1" applyAlignment="1">
      <alignment horizontal="center" vertical="center" wrapText="1"/>
    </xf>
    <xf numFmtId="0" fontId="16" fillId="3" borderId="32" xfId="2" applyFont="1" applyFill="1" applyBorder="1" applyAlignment="1">
      <alignment horizontal="center" vertical="center" wrapText="1"/>
    </xf>
    <xf numFmtId="0" fontId="16" fillId="3" borderId="35" xfId="2" applyFont="1" applyFill="1" applyBorder="1" applyAlignment="1">
      <alignment horizontal="center" vertical="center" wrapText="1"/>
    </xf>
    <xf numFmtId="0" fontId="33" fillId="4" borderId="67" xfId="0" applyFont="1" applyFill="1" applyBorder="1" applyAlignment="1">
      <alignment horizontal="center" vertical="center" wrapText="1"/>
    </xf>
    <xf numFmtId="0" fontId="33" fillId="4" borderId="43" xfId="0" applyFont="1" applyFill="1" applyBorder="1" applyAlignment="1">
      <alignment horizontal="center" vertical="center" wrapText="1"/>
    </xf>
    <xf numFmtId="0" fontId="33" fillId="4" borderId="68" xfId="0" applyFont="1" applyFill="1" applyBorder="1" applyAlignment="1">
      <alignment horizontal="center" vertical="center" wrapText="1"/>
    </xf>
    <xf numFmtId="0" fontId="33" fillId="4" borderId="69" xfId="0" applyFont="1" applyFill="1" applyBorder="1" applyAlignment="1">
      <alignment horizontal="center" vertical="center" wrapText="1"/>
    </xf>
    <xf numFmtId="0" fontId="33" fillId="4" borderId="46" xfId="0" applyFont="1" applyFill="1" applyBorder="1" applyAlignment="1">
      <alignment horizontal="center" vertical="center" wrapText="1"/>
    </xf>
    <xf numFmtId="0" fontId="33" fillId="4" borderId="32" xfId="0" applyFont="1" applyFill="1" applyBorder="1" applyAlignment="1">
      <alignment horizontal="center" vertical="center" wrapText="1"/>
    </xf>
    <xf numFmtId="0" fontId="33" fillId="4" borderId="33" xfId="0" applyFont="1" applyFill="1" applyBorder="1" applyAlignment="1">
      <alignment horizontal="center" vertical="center" wrapText="1"/>
    </xf>
    <xf numFmtId="0" fontId="34" fillId="3" borderId="70" xfId="0" applyFont="1" applyFill="1" applyBorder="1" applyAlignment="1">
      <alignment horizontal="center" vertical="center" wrapText="1"/>
    </xf>
    <xf numFmtId="0" fontId="34" fillId="3" borderId="36" xfId="0" applyFont="1" applyFill="1" applyBorder="1" applyAlignment="1">
      <alignment horizontal="center" vertical="center" wrapText="1"/>
    </xf>
    <xf numFmtId="0" fontId="34" fillId="3" borderId="7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</cellXfs>
  <cellStyles count="9">
    <cellStyle name="Hipervínculo 2" xfId="6" xr:uid="{F9CF4C2A-D78C-4B56-98F0-074F2D9CFE9F}"/>
    <cellStyle name="Millares" xfId="7" builtinId="3"/>
    <cellStyle name="Moneda" xfId="4" builtinId="4"/>
    <cellStyle name="Moneda 2" xfId="5" xr:uid="{C166CFDD-EAF2-495C-B9E9-C531DE05DD30}"/>
    <cellStyle name="Normal" xfId="0" builtinId="0"/>
    <cellStyle name="Normal 13" xfId="3" xr:uid="{54C7C261-03FB-4A25-9286-DC2CF59EE9E7}"/>
    <cellStyle name="Normal 2" xfId="2" xr:uid="{1D34C4C0-72CB-4A1B-9D2F-8EDFCE65D677}"/>
    <cellStyle name="Normal 2 2" xfId="8" xr:uid="{C1A58299-0D4A-471B-98C9-FD71AE50107D}"/>
    <cellStyle name="Normal 3" xfId="1" xr:uid="{68B18970-8200-4A87-ADBB-50FC5A96F73F}"/>
  </cellStyles>
  <dxfs count="2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234204</xdr:colOff>
      <xdr:row>2</xdr:row>
      <xdr:rowOff>95250</xdr:rowOff>
    </xdr:from>
    <xdr:to>
      <xdr:col>3</xdr:col>
      <xdr:colOff>182097</xdr:colOff>
      <xdr:row>5</xdr:row>
      <xdr:rowOff>265356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98A557-30EF-49F3-90D5-C95EC01B26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204" y="428625"/>
          <a:ext cx="1388549" cy="9916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186579</xdr:colOff>
      <xdr:row>86</xdr:row>
      <xdr:rowOff>93569</xdr:rowOff>
    </xdr:from>
    <xdr:ext cx="1376643" cy="986535"/>
    <xdr:pic>
      <xdr:nvPicPr>
        <xdr:cNvPr id="5" name="Imagen 4">
          <a:extLst>
            <a:ext uri="{FF2B5EF4-FFF2-40B4-BE49-F238E27FC236}">
              <a16:creationId xmlns:a16="http://schemas.microsoft.com/office/drawing/2014/main" id="{20D6E4D8-A01C-4718-B3E3-024C216882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8689882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86</xdr:row>
      <xdr:rowOff>93569</xdr:rowOff>
    </xdr:from>
    <xdr:ext cx="1376643" cy="986535"/>
    <xdr:pic>
      <xdr:nvPicPr>
        <xdr:cNvPr id="7" name="Imagen 6">
          <a:extLst>
            <a:ext uri="{FF2B5EF4-FFF2-40B4-BE49-F238E27FC236}">
              <a16:creationId xmlns:a16="http://schemas.microsoft.com/office/drawing/2014/main" id="{E5AB1F51-85F8-40F8-97ED-F81F783EE4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8689882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86</xdr:row>
      <xdr:rowOff>93569</xdr:rowOff>
    </xdr:from>
    <xdr:ext cx="1376643" cy="986535"/>
    <xdr:pic>
      <xdr:nvPicPr>
        <xdr:cNvPr id="8" name="Imagen 7">
          <a:extLst>
            <a:ext uri="{FF2B5EF4-FFF2-40B4-BE49-F238E27FC236}">
              <a16:creationId xmlns:a16="http://schemas.microsoft.com/office/drawing/2014/main" id="{2FFC61A2-80FD-4DFA-80F3-8644B413F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8689882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131</xdr:row>
      <xdr:rowOff>93569</xdr:rowOff>
    </xdr:from>
    <xdr:ext cx="1376643" cy="986535"/>
    <xdr:pic>
      <xdr:nvPicPr>
        <xdr:cNvPr id="9" name="Imagen 8">
          <a:extLst>
            <a:ext uri="{FF2B5EF4-FFF2-40B4-BE49-F238E27FC236}">
              <a16:creationId xmlns:a16="http://schemas.microsoft.com/office/drawing/2014/main" id="{5311A2D3-C85B-4990-8A5D-631D7DC752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23679850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131</xdr:row>
      <xdr:rowOff>93569</xdr:rowOff>
    </xdr:from>
    <xdr:ext cx="1376643" cy="986535"/>
    <xdr:pic>
      <xdr:nvPicPr>
        <xdr:cNvPr id="10" name="Imagen 9">
          <a:extLst>
            <a:ext uri="{FF2B5EF4-FFF2-40B4-BE49-F238E27FC236}">
              <a16:creationId xmlns:a16="http://schemas.microsoft.com/office/drawing/2014/main" id="{3CB3286E-5B34-4593-854C-E97B185E03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23679850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131</xdr:row>
      <xdr:rowOff>93569</xdr:rowOff>
    </xdr:from>
    <xdr:ext cx="1376643" cy="986535"/>
    <xdr:pic>
      <xdr:nvPicPr>
        <xdr:cNvPr id="11" name="Imagen 10">
          <a:extLst>
            <a:ext uri="{FF2B5EF4-FFF2-40B4-BE49-F238E27FC236}">
              <a16:creationId xmlns:a16="http://schemas.microsoft.com/office/drawing/2014/main" id="{D3C42B8A-27D0-416F-9AC1-2C64EBC56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23679850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175</xdr:row>
      <xdr:rowOff>93569</xdr:rowOff>
    </xdr:from>
    <xdr:ext cx="1376643" cy="986535"/>
    <xdr:pic>
      <xdr:nvPicPr>
        <xdr:cNvPr id="12" name="Imagen 11">
          <a:extLst>
            <a:ext uri="{FF2B5EF4-FFF2-40B4-BE49-F238E27FC236}">
              <a16:creationId xmlns:a16="http://schemas.microsoft.com/office/drawing/2014/main" id="{B8CC8A46-E3AE-4CC8-B215-25394BB79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16286069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175</xdr:row>
      <xdr:rowOff>93569</xdr:rowOff>
    </xdr:from>
    <xdr:ext cx="1376643" cy="986535"/>
    <xdr:pic>
      <xdr:nvPicPr>
        <xdr:cNvPr id="13" name="Imagen 12">
          <a:extLst>
            <a:ext uri="{FF2B5EF4-FFF2-40B4-BE49-F238E27FC236}">
              <a16:creationId xmlns:a16="http://schemas.microsoft.com/office/drawing/2014/main" id="{4D3D004A-8263-4A63-96C5-0315A6A9C9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16286069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175</xdr:row>
      <xdr:rowOff>93569</xdr:rowOff>
    </xdr:from>
    <xdr:ext cx="1376643" cy="986535"/>
    <xdr:pic>
      <xdr:nvPicPr>
        <xdr:cNvPr id="14" name="Imagen 13">
          <a:extLst>
            <a:ext uri="{FF2B5EF4-FFF2-40B4-BE49-F238E27FC236}">
              <a16:creationId xmlns:a16="http://schemas.microsoft.com/office/drawing/2014/main" id="{E48AA8F9-519E-426B-AC83-D493264059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16286069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219</xdr:row>
      <xdr:rowOff>93569</xdr:rowOff>
    </xdr:from>
    <xdr:ext cx="1376643" cy="986535"/>
    <xdr:pic>
      <xdr:nvPicPr>
        <xdr:cNvPr id="15" name="Imagen 14">
          <a:extLst>
            <a:ext uri="{FF2B5EF4-FFF2-40B4-BE49-F238E27FC236}">
              <a16:creationId xmlns:a16="http://schemas.microsoft.com/office/drawing/2014/main" id="{36C03FA7-30F9-49B2-B9F9-30151A93B6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16286069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219</xdr:row>
      <xdr:rowOff>93569</xdr:rowOff>
    </xdr:from>
    <xdr:ext cx="1376643" cy="986535"/>
    <xdr:pic>
      <xdr:nvPicPr>
        <xdr:cNvPr id="16" name="Imagen 15">
          <a:extLst>
            <a:ext uri="{FF2B5EF4-FFF2-40B4-BE49-F238E27FC236}">
              <a16:creationId xmlns:a16="http://schemas.microsoft.com/office/drawing/2014/main" id="{29084367-A7EB-41BD-9F6C-8BD3B2DD6A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16286069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219</xdr:row>
      <xdr:rowOff>93569</xdr:rowOff>
    </xdr:from>
    <xdr:ext cx="1376643" cy="986535"/>
    <xdr:pic>
      <xdr:nvPicPr>
        <xdr:cNvPr id="17" name="Imagen 16">
          <a:extLst>
            <a:ext uri="{FF2B5EF4-FFF2-40B4-BE49-F238E27FC236}">
              <a16:creationId xmlns:a16="http://schemas.microsoft.com/office/drawing/2014/main" id="{90A17881-05FB-4C68-B72D-C61F8D6F09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16286069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263</xdr:row>
      <xdr:rowOff>93569</xdr:rowOff>
    </xdr:from>
    <xdr:ext cx="1376643" cy="986535"/>
    <xdr:pic>
      <xdr:nvPicPr>
        <xdr:cNvPr id="18" name="Imagen 17">
          <a:extLst>
            <a:ext uri="{FF2B5EF4-FFF2-40B4-BE49-F238E27FC236}">
              <a16:creationId xmlns:a16="http://schemas.microsoft.com/office/drawing/2014/main" id="{CEC4CF03-8802-47C8-BE7E-CEA2AA8851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32264257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263</xdr:row>
      <xdr:rowOff>93569</xdr:rowOff>
    </xdr:from>
    <xdr:ext cx="1376643" cy="986535"/>
    <xdr:pic>
      <xdr:nvPicPr>
        <xdr:cNvPr id="19" name="Imagen 18">
          <a:extLst>
            <a:ext uri="{FF2B5EF4-FFF2-40B4-BE49-F238E27FC236}">
              <a16:creationId xmlns:a16="http://schemas.microsoft.com/office/drawing/2014/main" id="{419978BE-5F1E-428E-B696-CC65E20439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32264257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263</xdr:row>
      <xdr:rowOff>93569</xdr:rowOff>
    </xdr:from>
    <xdr:ext cx="1376643" cy="986535"/>
    <xdr:pic>
      <xdr:nvPicPr>
        <xdr:cNvPr id="20" name="Imagen 19">
          <a:extLst>
            <a:ext uri="{FF2B5EF4-FFF2-40B4-BE49-F238E27FC236}">
              <a16:creationId xmlns:a16="http://schemas.microsoft.com/office/drawing/2014/main" id="{26739FCF-ABCF-4EBE-B80B-2AC95B2FC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32264257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309</xdr:row>
      <xdr:rowOff>93569</xdr:rowOff>
    </xdr:from>
    <xdr:ext cx="1376643" cy="986535"/>
    <xdr:pic>
      <xdr:nvPicPr>
        <xdr:cNvPr id="21" name="Imagen 20">
          <a:extLst>
            <a:ext uri="{FF2B5EF4-FFF2-40B4-BE49-F238E27FC236}">
              <a16:creationId xmlns:a16="http://schemas.microsoft.com/office/drawing/2014/main" id="{CA11822F-1EDD-42E1-94A0-7C7DECBAF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40253350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309</xdr:row>
      <xdr:rowOff>93569</xdr:rowOff>
    </xdr:from>
    <xdr:ext cx="1376643" cy="986535"/>
    <xdr:pic>
      <xdr:nvPicPr>
        <xdr:cNvPr id="22" name="Imagen 21">
          <a:extLst>
            <a:ext uri="{FF2B5EF4-FFF2-40B4-BE49-F238E27FC236}">
              <a16:creationId xmlns:a16="http://schemas.microsoft.com/office/drawing/2014/main" id="{10BACFB0-0939-4892-AD93-E11DF98962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40253350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309</xdr:row>
      <xdr:rowOff>93569</xdr:rowOff>
    </xdr:from>
    <xdr:ext cx="1376643" cy="986535"/>
    <xdr:pic>
      <xdr:nvPicPr>
        <xdr:cNvPr id="23" name="Imagen 22">
          <a:extLst>
            <a:ext uri="{FF2B5EF4-FFF2-40B4-BE49-F238E27FC236}">
              <a16:creationId xmlns:a16="http://schemas.microsoft.com/office/drawing/2014/main" id="{78F28BCE-81BF-4E81-95AD-A33322CD3E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40253350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44</xdr:row>
      <xdr:rowOff>93569</xdr:rowOff>
    </xdr:from>
    <xdr:ext cx="1376643" cy="986535"/>
    <xdr:pic>
      <xdr:nvPicPr>
        <xdr:cNvPr id="27" name="Imagen 26">
          <a:extLst>
            <a:ext uri="{FF2B5EF4-FFF2-40B4-BE49-F238E27FC236}">
              <a16:creationId xmlns:a16="http://schemas.microsoft.com/office/drawing/2014/main" id="{B5E5D8EF-9FDA-434F-B755-636C3AD8B4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23229794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44</xdr:row>
      <xdr:rowOff>93569</xdr:rowOff>
    </xdr:from>
    <xdr:ext cx="1376643" cy="986535"/>
    <xdr:pic>
      <xdr:nvPicPr>
        <xdr:cNvPr id="28" name="Imagen 27">
          <a:extLst>
            <a:ext uri="{FF2B5EF4-FFF2-40B4-BE49-F238E27FC236}">
              <a16:creationId xmlns:a16="http://schemas.microsoft.com/office/drawing/2014/main" id="{B15D1BA6-FBCC-4294-B8F6-836CC35442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23229794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44</xdr:row>
      <xdr:rowOff>93569</xdr:rowOff>
    </xdr:from>
    <xdr:ext cx="1376643" cy="986535"/>
    <xdr:pic>
      <xdr:nvPicPr>
        <xdr:cNvPr id="29" name="Imagen 28">
          <a:extLst>
            <a:ext uri="{FF2B5EF4-FFF2-40B4-BE49-F238E27FC236}">
              <a16:creationId xmlns:a16="http://schemas.microsoft.com/office/drawing/2014/main" id="{73749905-CE53-4F9A-A295-769235DF5F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23229794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355</xdr:row>
      <xdr:rowOff>93569</xdr:rowOff>
    </xdr:from>
    <xdr:ext cx="1376643" cy="986535"/>
    <xdr:pic>
      <xdr:nvPicPr>
        <xdr:cNvPr id="33" name="Imagen 32">
          <a:extLst>
            <a:ext uri="{FF2B5EF4-FFF2-40B4-BE49-F238E27FC236}">
              <a16:creationId xmlns:a16="http://schemas.microsoft.com/office/drawing/2014/main" id="{F38BB70F-B7B7-4F3F-B603-B87D563A23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48528194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355</xdr:row>
      <xdr:rowOff>93569</xdr:rowOff>
    </xdr:from>
    <xdr:ext cx="1376643" cy="986535"/>
    <xdr:pic>
      <xdr:nvPicPr>
        <xdr:cNvPr id="34" name="Imagen 33">
          <a:extLst>
            <a:ext uri="{FF2B5EF4-FFF2-40B4-BE49-F238E27FC236}">
              <a16:creationId xmlns:a16="http://schemas.microsoft.com/office/drawing/2014/main" id="{9BC9E4B0-2880-443B-AF4C-4D3CDC294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48528194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355</xdr:row>
      <xdr:rowOff>93569</xdr:rowOff>
    </xdr:from>
    <xdr:ext cx="1376643" cy="986535"/>
    <xdr:pic>
      <xdr:nvPicPr>
        <xdr:cNvPr id="35" name="Imagen 34">
          <a:extLst>
            <a:ext uri="{FF2B5EF4-FFF2-40B4-BE49-F238E27FC236}">
              <a16:creationId xmlns:a16="http://schemas.microsoft.com/office/drawing/2014/main" id="{69674169-C447-4590-ABDE-BE67B543B4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48528194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258017</xdr:colOff>
      <xdr:row>401</xdr:row>
      <xdr:rowOff>154781</xdr:rowOff>
    </xdr:from>
    <xdr:ext cx="1376643" cy="986535"/>
    <xdr:pic>
      <xdr:nvPicPr>
        <xdr:cNvPr id="24" name="Imagen 23">
          <a:extLst>
            <a:ext uri="{FF2B5EF4-FFF2-40B4-BE49-F238E27FC236}">
              <a16:creationId xmlns:a16="http://schemas.microsoft.com/office/drawing/2014/main" id="{8347A2D8-7AAF-492C-BCF6-258A095990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017" y="73533000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445</xdr:row>
      <xdr:rowOff>93569</xdr:rowOff>
    </xdr:from>
    <xdr:ext cx="1376643" cy="986535"/>
    <xdr:pic>
      <xdr:nvPicPr>
        <xdr:cNvPr id="36" name="Imagen 35">
          <a:extLst>
            <a:ext uri="{FF2B5EF4-FFF2-40B4-BE49-F238E27FC236}">
              <a16:creationId xmlns:a16="http://schemas.microsoft.com/office/drawing/2014/main" id="{37843183-5D60-44E2-B440-FBB60C0F7A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15988413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445</xdr:row>
      <xdr:rowOff>93569</xdr:rowOff>
    </xdr:from>
    <xdr:ext cx="1376643" cy="986535"/>
    <xdr:pic>
      <xdr:nvPicPr>
        <xdr:cNvPr id="37" name="Imagen 36">
          <a:extLst>
            <a:ext uri="{FF2B5EF4-FFF2-40B4-BE49-F238E27FC236}">
              <a16:creationId xmlns:a16="http://schemas.microsoft.com/office/drawing/2014/main" id="{E43A2449-61BA-4756-A748-E3CD70C403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15988413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186579</xdr:colOff>
      <xdr:row>445</xdr:row>
      <xdr:rowOff>93569</xdr:rowOff>
    </xdr:from>
    <xdr:ext cx="1376643" cy="986535"/>
    <xdr:pic>
      <xdr:nvPicPr>
        <xdr:cNvPr id="38" name="Imagen 37">
          <a:extLst>
            <a:ext uri="{FF2B5EF4-FFF2-40B4-BE49-F238E27FC236}">
              <a16:creationId xmlns:a16="http://schemas.microsoft.com/office/drawing/2014/main" id="{05BB3608-B0E5-4836-A502-7E9779E28C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79" y="15988413"/>
          <a:ext cx="1376643" cy="9865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571500</xdr:colOff>
      <xdr:row>0</xdr:row>
      <xdr:rowOff>111123</xdr:rowOff>
    </xdr:from>
    <xdr:to>
      <xdr:col>3</xdr:col>
      <xdr:colOff>95251</xdr:colOff>
      <xdr:row>6</xdr:row>
      <xdr:rowOff>73723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4E7D349-0136-4546-BF89-556BCECFA21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1250" y="111123"/>
          <a:ext cx="1031876" cy="12484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571498</xdr:colOff>
      <xdr:row>0</xdr:row>
      <xdr:rowOff>111123</xdr:rowOff>
    </xdr:from>
    <xdr:to>
      <xdr:col>3</xdr:col>
      <xdr:colOff>127000</xdr:colOff>
      <xdr:row>5</xdr:row>
      <xdr:rowOff>284206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6C1C00B-85EC-4FF4-B48E-A0BD88160ED9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1248" y="111123"/>
          <a:ext cx="1063627" cy="115733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571499</xdr:colOff>
      <xdr:row>0</xdr:row>
      <xdr:rowOff>111123</xdr:rowOff>
    </xdr:from>
    <xdr:to>
      <xdr:col>3</xdr:col>
      <xdr:colOff>269876</xdr:colOff>
      <xdr:row>5</xdr:row>
      <xdr:rowOff>243272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1DB59FA-C106-4E24-9383-179F6BA349E7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1249" y="111123"/>
          <a:ext cx="1206502" cy="111639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571499</xdr:colOff>
      <xdr:row>0</xdr:row>
      <xdr:rowOff>111123</xdr:rowOff>
    </xdr:from>
    <xdr:to>
      <xdr:col>3</xdr:col>
      <xdr:colOff>266700</xdr:colOff>
      <xdr:row>6</xdr:row>
      <xdr:rowOff>69442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C5D69CD-41C4-41A1-8634-F4606787C8A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4424" y="111123"/>
          <a:ext cx="1200151" cy="122514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571499</xdr:colOff>
      <xdr:row>0</xdr:row>
      <xdr:rowOff>111124</xdr:rowOff>
    </xdr:from>
    <xdr:to>
      <xdr:col>3</xdr:col>
      <xdr:colOff>180975</xdr:colOff>
      <xdr:row>6</xdr:row>
      <xdr:rowOff>142543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BAE7AC9-512B-4DEA-9149-ECC3B22C73C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4424" y="111124"/>
          <a:ext cx="1114426" cy="129824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571499</xdr:colOff>
      <xdr:row>0</xdr:row>
      <xdr:rowOff>111124</xdr:rowOff>
    </xdr:from>
    <xdr:to>
      <xdr:col>3</xdr:col>
      <xdr:colOff>304800</xdr:colOff>
      <xdr:row>6</xdr:row>
      <xdr:rowOff>52980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C2B3D39-E406-4FF2-AD28-7D17EFD4B7A3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4424" y="111124"/>
          <a:ext cx="1238251" cy="120868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571499</xdr:colOff>
      <xdr:row>0</xdr:row>
      <xdr:rowOff>111124</xdr:rowOff>
    </xdr:from>
    <xdr:to>
      <xdr:col>3</xdr:col>
      <xdr:colOff>304800</xdr:colOff>
      <xdr:row>6</xdr:row>
      <xdr:rowOff>108721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790AADC-18C4-417A-B677-112CA76E5E2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4424" y="111124"/>
          <a:ext cx="1238251" cy="126442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571499</xdr:colOff>
      <xdr:row>0</xdr:row>
      <xdr:rowOff>111124</xdr:rowOff>
    </xdr:from>
    <xdr:to>
      <xdr:col>3</xdr:col>
      <xdr:colOff>314325</xdr:colOff>
      <xdr:row>6</xdr:row>
      <xdr:rowOff>48149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410A5B3-50FA-4817-A51F-2D55104D500D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4424" y="111124"/>
          <a:ext cx="1247776" cy="12038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571499</xdr:colOff>
      <xdr:row>0</xdr:row>
      <xdr:rowOff>111125</xdr:rowOff>
    </xdr:from>
    <xdr:to>
      <xdr:col>3</xdr:col>
      <xdr:colOff>171450</xdr:colOff>
      <xdr:row>6</xdr:row>
      <xdr:rowOff>35880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B887F29-1AFB-4084-A844-5DAE42973271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4424" y="111125"/>
          <a:ext cx="1104901" cy="119158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571499</xdr:colOff>
      <xdr:row>0</xdr:row>
      <xdr:rowOff>111125</xdr:rowOff>
    </xdr:from>
    <xdr:to>
      <xdr:col>3</xdr:col>
      <xdr:colOff>352425</xdr:colOff>
      <xdr:row>6</xdr:row>
      <xdr:rowOff>159705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9612C48-C3EA-4D3D-B94B-2AC1BD6D912D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4424" y="111125"/>
          <a:ext cx="1285876" cy="131540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571499</xdr:colOff>
      <xdr:row>0</xdr:row>
      <xdr:rowOff>111125</xdr:rowOff>
    </xdr:from>
    <xdr:to>
      <xdr:col>3</xdr:col>
      <xdr:colOff>238125</xdr:colOff>
      <xdr:row>6</xdr:row>
      <xdr:rowOff>116417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4DAAB52-108C-486B-85CD-EAF13D6A461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4424" y="111125"/>
          <a:ext cx="1171576" cy="12721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E2E56-5A19-4E8C-BB29-8F52A990CC2B}">
  <sheetPr>
    <pageSetUpPr fitToPage="1"/>
  </sheetPr>
  <dimension ref="A1:N34"/>
  <sheetViews>
    <sheetView tabSelected="1" view="pageBreakPreview" zoomScale="110" zoomScaleNormal="100" zoomScaleSheetLayoutView="110" workbookViewId="0">
      <selection activeCell="B30" sqref="B30"/>
    </sheetView>
  </sheetViews>
  <sheetFormatPr baseColWidth="10" defaultColWidth="11.44140625" defaultRowHeight="13.8" x14ac:dyDescent="0.3"/>
  <cols>
    <col min="1" max="1" width="5" style="3" customWidth="1"/>
    <col min="2" max="2" width="42" style="3" customWidth="1"/>
    <col min="3" max="3" width="9.33203125" style="3" customWidth="1"/>
    <col min="4" max="4" width="8.77734375" style="3" customWidth="1"/>
    <col min="5" max="5" width="14.6640625" style="4" customWidth="1"/>
    <col min="6" max="6" width="22" style="4" bestFit="1" customWidth="1"/>
    <col min="7" max="7" width="14.44140625" style="3" bestFit="1" customWidth="1"/>
    <col min="8" max="8" width="13.5546875" style="3" hidden="1" customWidth="1"/>
    <col min="9" max="9" width="13.5546875" style="3" bestFit="1" customWidth="1"/>
    <col min="10" max="16384" width="11.44140625" style="3"/>
  </cols>
  <sheetData>
    <row r="1" spans="1:14" ht="14.4" thickBot="1" x14ac:dyDescent="0.35"/>
    <row r="2" spans="1:14" ht="25.8" customHeight="1" x14ac:dyDescent="0.3">
      <c r="B2" s="424" t="s">
        <v>183</v>
      </c>
      <c r="C2" s="425"/>
      <c r="D2" s="426"/>
      <c r="E2" s="426"/>
      <c r="F2" s="427"/>
    </row>
    <row r="3" spans="1:14" ht="24" customHeight="1" x14ac:dyDescent="0.3">
      <c r="B3" s="428" t="s">
        <v>184</v>
      </c>
      <c r="C3" s="429"/>
      <c r="D3" s="429"/>
      <c r="E3" s="429"/>
      <c r="F3" s="430"/>
    </row>
    <row r="4" spans="1:14" ht="19.2" customHeight="1" x14ac:dyDescent="0.3">
      <c r="B4" s="428" t="s">
        <v>186</v>
      </c>
      <c r="C4" s="429"/>
      <c r="D4" s="429"/>
      <c r="E4" s="429"/>
      <c r="F4" s="430"/>
    </row>
    <row r="5" spans="1:14" ht="50.4" customHeight="1" thickBot="1" x14ac:dyDescent="0.35">
      <c r="B5" s="431" t="s">
        <v>185</v>
      </c>
      <c r="C5" s="432"/>
      <c r="D5" s="432"/>
      <c r="E5" s="432"/>
      <c r="F5" s="433"/>
    </row>
    <row r="6" spans="1:14" x14ac:dyDescent="0.3">
      <c r="A6" s="141" t="s">
        <v>91</v>
      </c>
      <c r="B6" s="141"/>
      <c r="C6" s="141"/>
      <c r="D6" s="141"/>
      <c r="E6" s="141"/>
      <c r="F6" s="141"/>
    </row>
    <row r="7" spans="1:14" ht="25.8" customHeight="1" x14ac:dyDescent="0.3">
      <c r="A7" s="139" t="s">
        <v>187</v>
      </c>
      <c r="B7" s="139" t="s">
        <v>188</v>
      </c>
      <c r="C7" s="139" t="s">
        <v>190</v>
      </c>
      <c r="D7" s="139" t="s">
        <v>189</v>
      </c>
      <c r="E7" s="434" t="s">
        <v>191</v>
      </c>
      <c r="F7" s="434" t="s">
        <v>192</v>
      </c>
    </row>
    <row r="8" spans="1:14" x14ac:dyDescent="0.3">
      <c r="A8" s="85"/>
      <c r="B8" s="80" t="s">
        <v>70</v>
      </c>
      <c r="C8" s="78"/>
      <c r="D8" s="78"/>
      <c r="E8" s="79"/>
      <c r="F8" s="79"/>
    </row>
    <row r="9" spans="1:14" ht="27.6" x14ac:dyDescent="0.3">
      <c r="A9" s="1">
        <v>1</v>
      </c>
      <c r="B9" s="5" t="s">
        <v>86</v>
      </c>
      <c r="C9" s="1" t="s">
        <v>1</v>
      </c>
      <c r="D9" s="2">
        <f>+'1'!T44</f>
        <v>852</v>
      </c>
      <c r="E9" s="75">
        <f>+APU!T41</f>
        <v>23259.05</v>
      </c>
      <c r="F9" s="83">
        <f>+D9*E9</f>
        <v>19816710.599999998</v>
      </c>
      <c r="H9"/>
      <c r="I9"/>
      <c r="J9"/>
      <c r="K9"/>
      <c r="L9"/>
      <c r="M9"/>
      <c r="N9"/>
    </row>
    <row r="10" spans="1:14" ht="27.6" x14ac:dyDescent="0.3">
      <c r="A10" s="1">
        <v>2</v>
      </c>
      <c r="B10" s="5" t="s">
        <v>87</v>
      </c>
      <c r="C10" s="1" t="s">
        <v>5</v>
      </c>
      <c r="D10" s="2">
        <f>+'2'!T41</f>
        <v>54</v>
      </c>
      <c r="E10" s="75">
        <f>+APU!T83</f>
        <v>19573.388888888891</v>
      </c>
      <c r="F10" s="83">
        <f>+D10*E10</f>
        <v>1056963</v>
      </c>
      <c r="H10"/>
      <c r="I10"/>
      <c r="J10"/>
      <c r="K10"/>
      <c r="L10"/>
      <c r="M10"/>
      <c r="N10"/>
    </row>
    <row r="11" spans="1:14" ht="14.4" x14ac:dyDescent="0.3">
      <c r="A11" s="1"/>
      <c r="B11" s="76" t="s">
        <v>92</v>
      </c>
      <c r="C11" s="1"/>
      <c r="D11" s="2"/>
      <c r="E11" s="75"/>
      <c r="F11" s="83"/>
      <c r="H11"/>
      <c r="I11"/>
      <c r="J11"/>
      <c r="K11"/>
      <c r="L11"/>
      <c r="M11"/>
      <c r="N11"/>
    </row>
    <row r="12" spans="1:14" ht="27.6" x14ac:dyDescent="0.3">
      <c r="A12" s="1">
        <v>3</v>
      </c>
      <c r="B12" s="5" t="s">
        <v>93</v>
      </c>
      <c r="C12" s="1" t="s">
        <v>14</v>
      </c>
      <c r="D12" s="2">
        <f>+'3'!T41</f>
        <v>159</v>
      </c>
      <c r="E12" s="75">
        <f>+APU!T126</f>
        <v>26883.863636363636</v>
      </c>
      <c r="F12" s="83">
        <f>+D12*E12</f>
        <v>4274534.3181818184</v>
      </c>
      <c r="H12"/>
      <c r="I12"/>
      <c r="J12"/>
      <c r="K12"/>
      <c r="L12"/>
      <c r="M12"/>
      <c r="N12"/>
    </row>
    <row r="13" spans="1:14" ht="41.4" x14ac:dyDescent="0.3">
      <c r="A13" s="1">
        <v>4</v>
      </c>
      <c r="B13" s="5" t="s">
        <v>100</v>
      </c>
      <c r="C13" s="1" t="s">
        <v>5</v>
      </c>
      <c r="D13" s="2">
        <f>+'4'!T41</f>
        <v>24</v>
      </c>
      <c r="E13" s="75">
        <f>+APU!T171</f>
        <v>58332.066666666666</v>
      </c>
      <c r="F13" s="83">
        <f t="shared" ref="F13:F16" si="0">+D13*E13</f>
        <v>1399969.6</v>
      </c>
      <c r="H13"/>
      <c r="I13"/>
      <c r="J13"/>
      <c r="K13"/>
      <c r="L13"/>
      <c r="M13"/>
      <c r="N13"/>
    </row>
    <row r="14" spans="1:14" ht="27.6" x14ac:dyDescent="0.3">
      <c r="A14" s="1">
        <v>5</v>
      </c>
      <c r="B14" s="5" t="s">
        <v>101</v>
      </c>
      <c r="C14" s="1" t="s">
        <v>5</v>
      </c>
      <c r="D14" s="2">
        <f>+'5'!T41</f>
        <v>8</v>
      </c>
      <c r="E14" s="75">
        <f>+APU!T215</f>
        <v>60258.1</v>
      </c>
      <c r="F14" s="83">
        <f t="shared" si="0"/>
        <v>482064.8</v>
      </c>
      <c r="H14"/>
      <c r="I14"/>
      <c r="J14"/>
      <c r="K14"/>
      <c r="L14"/>
      <c r="M14"/>
      <c r="N14"/>
    </row>
    <row r="15" spans="1:14" ht="14.4" x14ac:dyDescent="0.3">
      <c r="A15" s="1"/>
      <c r="B15" s="76" t="s">
        <v>106</v>
      </c>
      <c r="C15" s="1"/>
      <c r="D15" s="2"/>
      <c r="E15" s="75"/>
      <c r="F15" s="75"/>
      <c r="H15"/>
      <c r="I15"/>
      <c r="J15"/>
      <c r="K15"/>
      <c r="L15"/>
      <c r="M15"/>
      <c r="N15"/>
    </row>
    <row r="16" spans="1:14" ht="14.4" x14ac:dyDescent="0.3">
      <c r="A16" s="1">
        <v>6</v>
      </c>
      <c r="B16" s="5" t="s">
        <v>107</v>
      </c>
      <c r="C16" s="1" t="s">
        <v>8</v>
      </c>
      <c r="D16" s="2">
        <f>+'6'!T41</f>
        <v>8</v>
      </c>
      <c r="E16" s="75">
        <f>+APU!T259</f>
        <v>281517.625</v>
      </c>
      <c r="F16" s="83">
        <f t="shared" si="0"/>
        <v>2252141</v>
      </c>
      <c r="H16"/>
      <c r="I16"/>
      <c r="J16"/>
      <c r="K16"/>
      <c r="L16"/>
      <c r="M16"/>
      <c r="N16"/>
    </row>
    <row r="17" spans="1:14" ht="27.6" x14ac:dyDescent="0.3">
      <c r="A17" s="85">
        <v>7</v>
      </c>
      <c r="B17" s="5" t="s">
        <v>112</v>
      </c>
      <c r="C17" s="1" t="s">
        <v>1</v>
      </c>
      <c r="D17" s="138">
        <f>+'7'!T42</f>
        <v>76</v>
      </c>
      <c r="E17" s="75">
        <f>+APU!T305</f>
        <v>57627.060606060608</v>
      </c>
      <c r="F17" s="75">
        <f t="shared" ref="F17:F21" si="1">+D17*E17</f>
        <v>4379656.6060606064</v>
      </c>
      <c r="H17"/>
      <c r="I17"/>
      <c r="J17"/>
      <c r="K17"/>
      <c r="L17"/>
      <c r="M17"/>
      <c r="N17"/>
    </row>
    <row r="18" spans="1:14" ht="27" customHeight="1" x14ac:dyDescent="0.3">
      <c r="A18" s="85">
        <v>8</v>
      </c>
      <c r="B18" s="5" t="s">
        <v>116</v>
      </c>
      <c r="C18" s="1" t="s">
        <v>8</v>
      </c>
      <c r="D18" s="2">
        <f>+'8'!T41</f>
        <v>1</v>
      </c>
      <c r="E18" s="75">
        <f>+APU!T351</f>
        <v>1143124.5454545454</v>
      </c>
      <c r="F18" s="75">
        <f t="shared" si="1"/>
        <v>1143124.5454545454</v>
      </c>
      <c r="H18"/>
      <c r="I18"/>
      <c r="J18"/>
      <c r="K18"/>
      <c r="L18"/>
      <c r="M18"/>
      <c r="N18"/>
    </row>
    <row r="19" spans="1:14" ht="14.4" x14ac:dyDescent="0.3">
      <c r="A19" s="85">
        <v>9</v>
      </c>
      <c r="B19" s="5" t="s">
        <v>162</v>
      </c>
      <c r="C19" s="1" t="s">
        <v>1</v>
      </c>
      <c r="D19" s="138">
        <f>+'9'!T41</f>
        <v>50</v>
      </c>
      <c r="E19" s="75">
        <f>+APU!T397</f>
        <v>43607.869565217392</v>
      </c>
      <c r="F19" s="75">
        <f t="shared" si="1"/>
        <v>2180393.4782608696</v>
      </c>
      <c r="H19"/>
      <c r="I19"/>
      <c r="J19"/>
      <c r="K19"/>
      <c r="L19"/>
      <c r="M19"/>
      <c r="N19"/>
    </row>
    <row r="20" spans="1:14" ht="36.75" customHeight="1" x14ac:dyDescent="0.3">
      <c r="A20" s="85">
        <v>10</v>
      </c>
      <c r="B20" s="5" t="s">
        <v>172</v>
      </c>
      <c r="C20" s="1" t="s">
        <v>1</v>
      </c>
      <c r="D20" s="138">
        <f>+'10'!T41</f>
        <v>15</v>
      </c>
      <c r="E20" s="75">
        <f>+APU!T441</f>
        <v>68404.5</v>
      </c>
      <c r="F20" s="75">
        <f t="shared" si="1"/>
        <v>1026067.5</v>
      </c>
      <c r="H20"/>
      <c r="I20"/>
      <c r="J20"/>
      <c r="K20"/>
      <c r="L20"/>
      <c r="M20"/>
      <c r="N20"/>
    </row>
    <row r="21" spans="1:14" ht="27.6" x14ac:dyDescent="0.3">
      <c r="A21" s="85">
        <v>11</v>
      </c>
      <c r="B21" s="5" t="s">
        <v>173</v>
      </c>
      <c r="C21" s="1" t="s">
        <v>5</v>
      </c>
      <c r="D21" s="138">
        <f>+'11'!T41</f>
        <v>6</v>
      </c>
      <c r="E21" s="75">
        <f>+APU!T485</f>
        <v>122668.125</v>
      </c>
      <c r="F21" s="75">
        <f t="shared" si="1"/>
        <v>736008.75</v>
      </c>
      <c r="H21"/>
      <c r="I21"/>
      <c r="J21"/>
      <c r="K21"/>
      <c r="L21"/>
      <c r="M21"/>
      <c r="N21"/>
    </row>
    <row r="22" spans="1:14" ht="15.75" customHeight="1" x14ac:dyDescent="0.3">
      <c r="A22" s="140" t="s">
        <v>10</v>
      </c>
      <c r="B22" s="140"/>
      <c r="C22" s="140"/>
      <c r="D22" s="140"/>
      <c r="E22" s="140"/>
      <c r="F22" s="77">
        <f>ROUNDUP(SUM(F9:F21),0)</f>
        <v>38747635</v>
      </c>
      <c r="H22"/>
      <c r="I22"/>
      <c r="J22"/>
      <c r="K22"/>
      <c r="L22"/>
      <c r="M22"/>
      <c r="N22"/>
    </row>
    <row r="23" spans="1:14" ht="15.75" customHeight="1" x14ac:dyDescent="0.3">
      <c r="A23" s="140" t="s">
        <v>89</v>
      </c>
      <c r="B23" s="140"/>
      <c r="C23" s="140"/>
      <c r="D23" s="140"/>
      <c r="E23" s="140"/>
      <c r="F23" s="77">
        <f>+(F22)*0.19</f>
        <v>7362050.6500000004</v>
      </c>
    </row>
    <row r="24" spans="1:14" ht="15.75" customHeight="1" x14ac:dyDescent="0.3">
      <c r="A24" s="140" t="s">
        <v>90</v>
      </c>
      <c r="B24" s="140"/>
      <c r="C24" s="140"/>
      <c r="D24" s="140"/>
      <c r="E24" s="140"/>
      <c r="F24" s="77">
        <f>+(F22)*0.01</f>
        <v>387476.35000000003</v>
      </c>
    </row>
    <row r="25" spans="1:14" ht="15.75" customHeight="1" x14ac:dyDescent="0.3">
      <c r="A25" s="140" t="s">
        <v>13</v>
      </c>
      <c r="B25" s="140"/>
      <c r="C25" s="140"/>
      <c r="D25" s="140"/>
      <c r="E25" s="140"/>
      <c r="F25" s="77">
        <f>+(F22)*0.05</f>
        <v>1937381.75</v>
      </c>
    </row>
    <row r="26" spans="1:14" ht="15.75" customHeight="1" x14ac:dyDescent="0.3">
      <c r="A26" s="142" t="s">
        <v>12</v>
      </c>
      <c r="B26" s="143"/>
      <c r="C26" s="143"/>
      <c r="D26" s="143"/>
      <c r="E26" s="144"/>
      <c r="F26" s="77">
        <f>+F25*0.19</f>
        <v>368102.53250000003</v>
      </c>
    </row>
    <row r="27" spans="1:14" ht="15.75" customHeight="1" x14ac:dyDescent="0.3">
      <c r="A27" s="140" t="s">
        <v>11</v>
      </c>
      <c r="B27" s="140"/>
      <c r="C27" s="140"/>
      <c r="D27" s="140"/>
      <c r="E27" s="140"/>
      <c r="F27" s="77">
        <f>+F22+F23+F25+F26+F24</f>
        <v>48802646.282499999</v>
      </c>
      <c r="H27" s="3">
        <v>211590000</v>
      </c>
    </row>
    <row r="28" spans="1:14" ht="15" customHeight="1" x14ac:dyDescent="0.3">
      <c r="G28" s="6"/>
      <c r="H28" s="6">
        <f>+H25-F25</f>
        <v>-1937381.75</v>
      </c>
      <c r="I28" s="6"/>
    </row>
    <row r="29" spans="1:14" ht="15" customHeight="1" x14ac:dyDescent="0.3">
      <c r="G29" s="6"/>
      <c r="H29" s="6">
        <f t="shared" ref="H29" si="2">+H26-F26</f>
        <v>-368102.53250000003</v>
      </c>
    </row>
    <row r="30" spans="1:14" ht="15" customHeight="1" x14ac:dyDescent="0.3">
      <c r="B30"/>
      <c r="G30" s="6"/>
      <c r="H30" s="6">
        <f>+H27-F27</f>
        <v>162787353.7175</v>
      </c>
    </row>
    <row r="31" spans="1:14" x14ac:dyDescent="0.3">
      <c r="B31" s="84" t="s">
        <v>179</v>
      </c>
      <c r="G31" s="6"/>
    </row>
    <row r="32" spans="1:14" x14ac:dyDescent="0.3">
      <c r="B32" s="84" t="s">
        <v>180</v>
      </c>
      <c r="G32" s="6"/>
    </row>
    <row r="33" spans="2:7" x14ac:dyDescent="0.3">
      <c r="B33" s="84" t="s">
        <v>181</v>
      </c>
      <c r="G33" s="6"/>
    </row>
    <row r="34" spans="2:7" x14ac:dyDescent="0.3">
      <c r="B34" s="84" t="s">
        <v>182</v>
      </c>
      <c r="G34" s="6"/>
    </row>
  </sheetData>
  <mergeCells count="11">
    <mergeCell ref="B2:F2"/>
    <mergeCell ref="B3:F3"/>
    <mergeCell ref="B4:F4"/>
    <mergeCell ref="B5:F5"/>
    <mergeCell ref="A27:E27"/>
    <mergeCell ref="A6:F6"/>
    <mergeCell ref="A22:E22"/>
    <mergeCell ref="A23:E23"/>
    <mergeCell ref="A25:E25"/>
    <mergeCell ref="A26:E26"/>
    <mergeCell ref="A24:E24"/>
  </mergeCells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445AC-77F9-4BAA-80DC-4A903068843C}">
  <dimension ref="A2:Y487"/>
  <sheetViews>
    <sheetView topLeftCell="A13" zoomScale="80" zoomScaleNormal="80" zoomScaleSheetLayoutView="70" workbookViewId="0">
      <selection activeCell="Y6" sqref="Y6"/>
    </sheetView>
  </sheetViews>
  <sheetFormatPr baseColWidth="10" defaultColWidth="11.44140625" defaultRowHeight="13.8" x14ac:dyDescent="0.3"/>
  <cols>
    <col min="1" max="1" width="7.44140625" style="93" customWidth="1"/>
    <col min="2" max="2" width="8.44140625" style="93" customWidth="1"/>
    <col min="3" max="4" width="5.6640625" style="93" customWidth="1"/>
    <col min="5" max="5" width="7.33203125" style="93" customWidth="1"/>
    <col min="6" max="10" width="5.6640625" style="93" customWidth="1"/>
    <col min="11" max="11" width="7.33203125" style="93" customWidth="1"/>
    <col min="12" max="12" width="5.6640625" style="93" customWidth="1"/>
    <col min="13" max="13" width="0.44140625" style="93" customWidth="1"/>
    <col min="14" max="14" width="10.33203125" style="93" customWidth="1"/>
    <col min="15" max="18" width="5.6640625" style="93" customWidth="1"/>
    <col min="19" max="19" width="8.33203125" style="93" customWidth="1"/>
    <col min="20" max="20" width="6.5546875" style="93" customWidth="1"/>
    <col min="21" max="24" width="5.6640625" style="93" customWidth="1"/>
    <col min="25" max="37" width="4.6640625" style="93" customWidth="1"/>
    <col min="38" max="16384" width="11.44140625" style="93"/>
  </cols>
  <sheetData>
    <row r="2" spans="1:25" ht="14.4" thickBot="1" x14ac:dyDescent="0.35"/>
    <row r="3" spans="1:25" s="89" customFormat="1" ht="30" customHeight="1" x14ac:dyDescent="0.3">
      <c r="A3" s="196"/>
      <c r="B3" s="197"/>
      <c r="C3" s="197"/>
      <c r="D3" s="198"/>
      <c r="E3" s="205" t="s">
        <v>47</v>
      </c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7"/>
      <c r="T3" s="205" t="s">
        <v>48</v>
      </c>
      <c r="U3" s="206"/>
      <c r="V3" s="207"/>
    </row>
    <row r="4" spans="1:25" s="89" customFormat="1" ht="30" customHeight="1" thickBot="1" x14ac:dyDescent="0.35">
      <c r="A4" s="199"/>
      <c r="B4" s="200"/>
      <c r="C4" s="200"/>
      <c r="D4" s="201"/>
      <c r="E4" s="208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10"/>
      <c r="T4" s="208"/>
      <c r="U4" s="209"/>
      <c r="V4" s="210"/>
    </row>
    <row r="5" spans="1:25" s="89" customFormat="1" ht="5.0999999999999996" customHeight="1" thickBot="1" x14ac:dyDescent="0.35">
      <c r="A5" s="199"/>
      <c r="B5" s="200"/>
      <c r="C5" s="200"/>
      <c r="D5" s="201"/>
      <c r="E5" s="211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3"/>
    </row>
    <row r="6" spans="1:25" s="89" customFormat="1" ht="24.9" customHeight="1" thickBot="1" x14ac:dyDescent="0.35">
      <c r="A6" s="199"/>
      <c r="B6" s="200"/>
      <c r="C6" s="200"/>
      <c r="D6" s="201"/>
      <c r="E6" s="214" t="s">
        <v>49</v>
      </c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6"/>
    </row>
    <row r="7" spans="1:25" s="89" customFormat="1" ht="5.0999999999999996" customHeight="1" thickBot="1" x14ac:dyDescent="0.35">
      <c r="A7" s="202"/>
      <c r="B7" s="203"/>
      <c r="C7" s="203"/>
      <c r="D7" s="204"/>
      <c r="E7" s="214"/>
      <c r="F7" s="215"/>
      <c r="G7" s="215"/>
      <c r="H7" s="215"/>
      <c r="I7" s="215"/>
      <c r="J7" s="215"/>
      <c r="K7" s="215"/>
      <c r="L7" s="215"/>
      <c r="M7" s="215"/>
      <c r="N7" s="215"/>
      <c r="O7" s="215"/>
      <c r="P7" s="215"/>
      <c r="Q7" s="215"/>
      <c r="R7" s="215"/>
      <c r="S7" s="215"/>
      <c r="T7" s="215"/>
      <c r="U7" s="215"/>
      <c r="V7" s="216"/>
    </row>
    <row r="8" spans="1:25" s="91" customFormat="1" ht="14.4" x14ac:dyDescent="0.3">
      <c r="A8" s="217" t="s">
        <v>50</v>
      </c>
      <c r="B8" s="218"/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8"/>
      <c r="R8" s="218"/>
      <c r="S8" s="218"/>
      <c r="T8" s="218"/>
      <c r="U8" s="218"/>
      <c r="V8" s="219"/>
      <c r="W8" s="90"/>
      <c r="X8" s="90"/>
      <c r="Y8" s="90"/>
    </row>
    <row r="9" spans="1:25" x14ac:dyDescent="0.3">
      <c r="A9" s="220" t="s">
        <v>51</v>
      </c>
      <c r="B9" s="221"/>
      <c r="C9" s="221" t="s">
        <v>2</v>
      </c>
      <c r="D9" s="221"/>
      <c r="E9" s="221"/>
      <c r="F9" s="221"/>
      <c r="G9" s="221"/>
      <c r="H9" s="221"/>
      <c r="I9" s="221"/>
      <c r="J9" s="221"/>
      <c r="K9" s="221"/>
      <c r="L9" s="221"/>
      <c r="M9" s="221"/>
      <c r="N9" s="221"/>
      <c r="O9" s="221"/>
      <c r="P9" s="221"/>
      <c r="Q9" s="221"/>
      <c r="R9" s="221" t="s">
        <v>3</v>
      </c>
      <c r="S9" s="221"/>
      <c r="T9" s="221" t="s">
        <v>0</v>
      </c>
      <c r="U9" s="221"/>
      <c r="V9" s="222"/>
      <c r="W9" s="92"/>
      <c r="X9" s="92"/>
      <c r="Y9" s="92"/>
    </row>
    <row r="10" spans="1:25" s="91" customFormat="1" ht="14.4" x14ac:dyDescent="0.3">
      <c r="A10" s="191">
        <f>+'PPTO GENERAL'!A9</f>
        <v>1</v>
      </c>
      <c r="B10" s="192"/>
      <c r="C10" s="193" t="str">
        <f>+'PPTO GENERAL'!B9</f>
        <v>Suministro e instalación de pintura base aceite sobre estructura metalica (Colores a convenir).</v>
      </c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4"/>
      <c r="P10" s="194"/>
      <c r="Q10" s="194"/>
      <c r="R10" s="194" t="str">
        <f>+'PPTO GENERAL'!C9</f>
        <v>ML</v>
      </c>
      <c r="S10" s="194"/>
      <c r="T10" s="194"/>
      <c r="U10" s="194"/>
      <c r="V10" s="195"/>
      <c r="W10" s="90"/>
      <c r="X10" s="90"/>
      <c r="Y10" s="90"/>
    </row>
    <row r="11" spans="1:25" x14ac:dyDescent="0.3">
      <c r="A11" s="94"/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95"/>
      <c r="W11" s="92"/>
      <c r="X11" s="92"/>
      <c r="Y11" s="92"/>
    </row>
    <row r="12" spans="1:25" x14ac:dyDescent="0.3">
      <c r="A12" s="174" t="s">
        <v>52</v>
      </c>
      <c r="B12" s="175"/>
      <c r="C12" s="175"/>
      <c r="D12" s="175"/>
      <c r="E12" s="175"/>
      <c r="F12" s="175"/>
      <c r="G12" s="175"/>
      <c r="H12" s="175"/>
      <c r="I12" s="175"/>
      <c r="J12" s="175"/>
      <c r="K12" s="175"/>
      <c r="L12" s="175"/>
      <c r="M12" s="175"/>
      <c r="N12" s="175"/>
      <c r="O12" s="175"/>
      <c r="P12" s="175"/>
      <c r="Q12" s="175"/>
      <c r="R12" s="175"/>
      <c r="S12" s="175"/>
      <c r="T12" s="175"/>
      <c r="U12" s="175"/>
      <c r="V12" s="176"/>
      <c r="W12" s="92"/>
      <c r="X12" s="92"/>
      <c r="Y12" s="92"/>
    </row>
    <row r="13" spans="1:25" x14ac:dyDescent="0.3">
      <c r="A13" s="165" t="s">
        <v>2</v>
      </c>
      <c r="B13" s="166"/>
      <c r="C13" s="166"/>
      <c r="D13" s="166"/>
      <c r="E13" s="166"/>
      <c r="F13" s="166"/>
      <c r="G13" s="166"/>
      <c r="H13" s="166" t="s">
        <v>53</v>
      </c>
      <c r="I13" s="166"/>
      <c r="J13" s="166"/>
      <c r="K13" s="166" t="s">
        <v>54</v>
      </c>
      <c r="L13" s="166"/>
      <c r="M13" s="166"/>
      <c r="N13" s="166"/>
      <c r="O13" s="166" t="s">
        <v>6</v>
      </c>
      <c r="P13" s="166"/>
      <c r="Q13" s="166"/>
      <c r="R13" s="166" t="s">
        <v>7</v>
      </c>
      <c r="S13" s="166"/>
      <c r="T13" s="166" t="s">
        <v>55</v>
      </c>
      <c r="U13" s="166"/>
      <c r="V13" s="170"/>
      <c r="W13" s="92"/>
      <c r="X13" s="92"/>
      <c r="Y13" s="92"/>
    </row>
    <row r="14" spans="1:25" x14ac:dyDescent="0.3">
      <c r="A14" s="157" t="s">
        <v>71</v>
      </c>
      <c r="B14" s="190"/>
      <c r="C14" s="190"/>
      <c r="D14" s="190"/>
      <c r="E14" s="190"/>
      <c r="F14" s="190"/>
      <c r="G14" s="190"/>
      <c r="H14" s="166"/>
      <c r="I14" s="166"/>
      <c r="J14" s="166"/>
      <c r="K14" s="189" t="s">
        <v>80</v>
      </c>
      <c r="L14" s="189"/>
      <c r="M14" s="189"/>
      <c r="N14" s="189"/>
      <c r="O14" s="163"/>
      <c r="P14" s="163"/>
      <c r="Q14" s="163"/>
      <c r="R14" s="189"/>
      <c r="S14" s="189"/>
      <c r="T14" s="163">
        <v>2500</v>
      </c>
      <c r="U14" s="163"/>
      <c r="V14" s="164"/>
      <c r="W14" s="92"/>
      <c r="X14" s="92"/>
      <c r="Y14" s="92"/>
    </row>
    <row r="15" spans="1:25" x14ac:dyDescent="0.3">
      <c r="A15" s="157" t="s">
        <v>78</v>
      </c>
      <c r="B15" s="190"/>
      <c r="C15" s="190"/>
      <c r="D15" s="190"/>
      <c r="E15" s="190"/>
      <c r="F15" s="190"/>
      <c r="G15" s="190"/>
      <c r="H15" s="166"/>
      <c r="I15" s="166"/>
      <c r="J15" s="166"/>
      <c r="K15" s="189" t="s">
        <v>79</v>
      </c>
      <c r="L15" s="189"/>
      <c r="M15" s="189"/>
      <c r="N15" s="189"/>
      <c r="O15" s="163">
        <v>66000</v>
      </c>
      <c r="P15" s="163"/>
      <c r="Q15" s="163"/>
      <c r="R15" s="189">
        <v>0.06</v>
      </c>
      <c r="S15" s="189"/>
      <c r="T15" s="163">
        <f>+O15*R15</f>
        <v>3960</v>
      </c>
      <c r="U15" s="163"/>
      <c r="V15" s="164"/>
      <c r="W15" s="92"/>
      <c r="X15" s="92"/>
      <c r="Y15" s="92"/>
    </row>
    <row r="16" spans="1:25" x14ac:dyDescent="0.3">
      <c r="A16" s="157" t="s">
        <v>81</v>
      </c>
      <c r="B16" s="158"/>
      <c r="C16" s="158"/>
      <c r="D16" s="158"/>
      <c r="E16" s="158"/>
      <c r="F16" s="158"/>
      <c r="G16" s="158"/>
      <c r="H16" s="166"/>
      <c r="I16" s="166"/>
      <c r="J16" s="166"/>
      <c r="K16" s="189" t="s">
        <v>79</v>
      </c>
      <c r="L16" s="189"/>
      <c r="M16" s="189"/>
      <c r="N16" s="189"/>
      <c r="O16" s="163">
        <v>52000</v>
      </c>
      <c r="P16" s="163"/>
      <c r="Q16" s="163"/>
      <c r="R16" s="189">
        <v>0.02</v>
      </c>
      <c r="S16" s="189"/>
      <c r="T16" s="163">
        <f>+O16*R16</f>
        <v>1040</v>
      </c>
      <c r="U16" s="163"/>
      <c r="V16" s="164"/>
      <c r="W16" s="92"/>
      <c r="X16" s="92"/>
      <c r="Y16" s="92"/>
    </row>
    <row r="17" spans="1:25" x14ac:dyDescent="0.3">
      <c r="A17" s="157"/>
      <c r="B17" s="158"/>
      <c r="C17" s="158"/>
      <c r="D17" s="158"/>
      <c r="E17" s="158"/>
      <c r="F17" s="158"/>
      <c r="G17" s="158"/>
      <c r="H17" s="166"/>
      <c r="I17" s="166"/>
      <c r="J17" s="166"/>
      <c r="K17" s="189"/>
      <c r="L17" s="189"/>
      <c r="M17" s="189"/>
      <c r="N17" s="189"/>
      <c r="O17" s="163"/>
      <c r="P17" s="163"/>
      <c r="Q17" s="163"/>
      <c r="R17" s="189"/>
      <c r="S17" s="189"/>
      <c r="T17" s="163"/>
      <c r="U17" s="163"/>
      <c r="V17" s="164"/>
      <c r="W17" s="92"/>
      <c r="X17" s="92"/>
      <c r="Y17" s="92"/>
    </row>
    <row r="18" spans="1:25" x14ac:dyDescent="0.3">
      <c r="A18" s="145" t="s">
        <v>4</v>
      </c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46"/>
      <c r="T18" s="177">
        <f>+SUM(T14:V17)</f>
        <v>7500</v>
      </c>
      <c r="U18" s="166"/>
      <c r="V18" s="170"/>
      <c r="W18" s="92"/>
      <c r="X18" s="92"/>
      <c r="Y18" s="92"/>
    </row>
    <row r="19" spans="1:25" x14ac:dyDescent="0.3">
      <c r="A19" s="96"/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8"/>
      <c r="T19" s="98"/>
      <c r="U19" s="98"/>
      <c r="V19" s="99"/>
      <c r="W19" s="92"/>
      <c r="X19" s="92"/>
      <c r="Y19" s="92"/>
    </row>
    <row r="20" spans="1:25" x14ac:dyDescent="0.3">
      <c r="A20" s="174" t="s">
        <v>56</v>
      </c>
      <c r="B20" s="175"/>
      <c r="C20" s="175"/>
      <c r="D20" s="175"/>
      <c r="E20" s="175"/>
      <c r="F20" s="175"/>
      <c r="G20" s="175"/>
      <c r="H20" s="175"/>
      <c r="I20" s="175"/>
      <c r="J20" s="175"/>
      <c r="K20" s="175"/>
      <c r="L20" s="175"/>
      <c r="M20" s="175"/>
      <c r="N20" s="175"/>
      <c r="O20" s="175"/>
      <c r="P20" s="175"/>
      <c r="Q20" s="175"/>
      <c r="R20" s="175"/>
      <c r="S20" s="175"/>
      <c r="T20" s="175"/>
      <c r="U20" s="175"/>
      <c r="V20" s="176"/>
      <c r="W20" s="92"/>
      <c r="X20" s="92"/>
      <c r="Y20" s="92"/>
    </row>
    <row r="21" spans="1:25" x14ac:dyDescent="0.3">
      <c r="A21" s="186" t="s">
        <v>2</v>
      </c>
      <c r="B21" s="187"/>
      <c r="C21" s="187"/>
      <c r="D21" s="187"/>
      <c r="E21" s="187"/>
      <c r="F21" s="187"/>
      <c r="G21" s="187"/>
      <c r="H21" s="187"/>
      <c r="I21" s="187"/>
      <c r="J21" s="187"/>
      <c r="K21" s="187"/>
      <c r="L21" s="187"/>
      <c r="M21" s="187" t="s">
        <v>3</v>
      </c>
      <c r="N21" s="187"/>
      <c r="O21" s="187" t="s">
        <v>0</v>
      </c>
      <c r="P21" s="187"/>
      <c r="Q21" s="187" t="s">
        <v>57</v>
      </c>
      <c r="R21" s="187"/>
      <c r="S21" s="187"/>
      <c r="T21" s="187" t="s">
        <v>58</v>
      </c>
      <c r="U21" s="187"/>
      <c r="V21" s="188"/>
      <c r="W21" s="92"/>
      <c r="X21" s="92"/>
      <c r="Y21" s="92"/>
    </row>
    <row r="22" spans="1:25" x14ac:dyDescent="0.3">
      <c r="A22" s="178" t="s">
        <v>82</v>
      </c>
      <c r="B22" s="179"/>
      <c r="C22" s="179"/>
      <c r="D22" s="179"/>
      <c r="E22" s="179"/>
      <c r="F22" s="179"/>
      <c r="G22" s="179"/>
      <c r="H22" s="179"/>
      <c r="I22" s="179"/>
      <c r="J22" s="179"/>
      <c r="K22" s="179"/>
      <c r="L22" s="180"/>
      <c r="M22" s="181" t="s">
        <v>72</v>
      </c>
      <c r="N22" s="181"/>
      <c r="O22" s="181">
        <v>1.7999999999999999E-2</v>
      </c>
      <c r="P22" s="181"/>
      <c r="Q22" s="183">
        <v>95000</v>
      </c>
      <c r="R22" s="183"/>
      <c r="S22" s="183"/>
      <c r="T22" s="184">
        <f>+O22*Q22</f>
        <v>1709.9999999999998</v>
      </c>
      <c r="U22" s="181"/>
      <c r="V22" s="185"/>
      <c r="W22" s="92"/>
      <c r="X22" s="92"/>
      <c r="Y22" s="92"/>
    </row>
    <row r="23" spans="1:25" x14ac:dyDescent="0.3">
      <c r="A23" s="178" t="s">
        <v>83</v>
      </c>
      <c r="B23" s="179"/>
      <c r="C23" s="179"/>
      <c r="D23" s="179"/>
      <c r="E23" s="179"/>
      <c r="F23" s="179"/>
      <c r="G23" s="179"/>
      <c r="H23" s="179"/>
      <c r="I23" s="179"/>
      <c r="J23" s="179"/>
      <c r="K23" s="179"/>
      <c r="L23" s="180"/>
      <c r="M23" s="181" t="s">
        <v>73</v>
      </c>
      <c r="N23" s="181"/>
      <c r="O23" s="181">
        <v>6.0000000000000001E-3</v>
      </c>
      <c r="P23" s="181"/>
      <c r="Q23" s="183">
        <v>50000</v>
      </c>
      <c r="R23" s="183"/>
      <c r="S23" s="183"/>
      <c r="T23" s="184">
        <f t="shared" ref="T23:T25" si="0">+O23*Q23</f>
        <v>300</v>
      </c>
      <c r="U23" s="181"/>
      <c r="V23" s="185"/>
      <c r="W23" s="92"/>
      <c r="X23" s="92"/>
      <c r="Y23" s="92"/>
    </row>
    <row r="24" spans="1:25" x14ac:dyDescent="0.3">
      <c r="A24" s="178" t="s">
        <v>84</v>
      </c>
      <c r="B24" s="179"/>
      <c r="C24" s="179"/>
      <c r="D24" s="179"/>
      <c r="E24" s="179"/>
      <c r="F24" s="179"/>
      <c r="G24" s="179"/>
      <c r="H24" s="179"/>
      <c r="I24" s="179"/>
      <c r="J24" s="179"/>
      <c r="K24" s="179"/>
      <c r="L24" s="180"/>
      <c r="M24" s="181" t="s">
        <v>8</v>
      </c>
      <c r="N24" s="181"/>
      <c r="O24" s="181">
        <v>0.05</v>
      </c>
      <c r="P24" s="181"/>
      <c r="Q24" s="183">
        <v>15000</v>
      </c>
      <c r="R24" s="183"/>
      <c r="S24" s="183"/>
      <c r="T24" s="184">
        <f t="shared" si="0"/>
        <v>750</v>
      </c>
      <c r="U24" s="181"/>
      <c r="V24" s="185"/>
      <c r="W24" s="92"/>
      <c r="X24" s="92"/>
      <c r="Y24" s="92"/>
    </row>
    <row r="25" spans="1:25" x14ac:dyDescent="0.3">
      <c r="A25" s="178" t="s">
        <v>85</v>
      </c>
      <c r="B25" s="179"/>
      <c r="C25" s="179"/>
      <c r="D25" s="179"/>
      <c r="E25" s="179"/>
      <c r="F25" s="179"/>
      <c r="G25" s="179"/>
      <c r="H25" s="179"/>
      <c r="I25" s="179"/>
      <c r="J25" s="179"/>
      <c r="K25" s="179"/>
      <c r="L25" s="180"/>
      <c r="M25" s="181" t="s">
        <v>8</v>
      </c>
      <c r="N25" s="181"/>
      <c r="O25" s="182">
        <v>0.63</v>
      </c>
      <c r="P25" s="182"/>
      <c r="Q25" s="183">
        <v>2000</v>
      </c>
      <c r="R25" s="183"/>
      <c r="S25" s="183"/>
      <c r="T25" s="184">
        <f t="shared" si="0"/>
        <v>1260</v>
      </c>
      <c r="U25" s="181"/>
      <c r="V25" s="185"/>
      <c r="W25" s="92"/>
      <c r="X25" s="92"/>
      <c r="Y25" s="92"/>
    </row>
    <row r="26" spans="1:25" x14ac:dyDescent="0.3">
      <c r="A26" s="145" t="s">
        <v>4</v>
      </c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77">
        <f>+SUM(T22:V25)</f>
        <v>4020</v>
      </c>
      <c r="U26" s="166"/>
      <c r="V26" s="170"/>
      <c r="W26" s="92"/>
      <c r="X26" s="92"/>
      <c r="Y26" s="92"/>
    </row>
    <row r="27" spans="1:25" x14ac:dyDescent="0.3">
      <c r="A27" s="100"/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98"/>
      <c r="T27" s="98"/>
      <c r="U27" s="98"/>
      <c r="V27" s="99"/>
      <c r="W27" s="92"/>
      <c r="X27" s="92"/>
      <c r="Y27" s="92"/>
    </row>
    <row r="28" spans="1:25" x14ac:dyDescent="0.3">
      <c r="A28" s="174" t="s">
        <v>59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6"/>
      <c r="W28" s="92"/>
      <c r="X28" s="92"/>
      <c r="Y28" s="92"/>
    </row>
    <row r="29" spans="1:25" x14ac:dyDescent="0.3">
      <c r="A29" s="165" t="s">
        <v>60</v>
      </c>
      <c r="B29" s="166"/>
      <c r="C29" s="166"/>
      <c r="D29" s="166"/>
      <c r="E29" s="166"/>
      <c r="F29" s="166"/>
      <c r="G29" s="166"/>
      <c r="H29" s="166"/>
      <c r="I29" s="166"/>
      <c r="J29" s="166"/>
      <c r="K29" s="166" t="s">
        <v>61</v>
      </c>
      <c r="L29" s="166"/>
      <c r="M29" s="166" t="s">
        <v>62</v>
      </c>
      <c r="N29" s="166"/>
      <c r="O29" s="166" t="s">
        <v>63</v>
      </c>
      <c r="P29" s="166"/>
      <c r="Q29" s="166"/>
      <c r="R29" s="166" t="s">
        <v>64</v>
      </c>
      <c r="S29" s="166"/>
      <c r="T29" s="166" t="s">
        <v>55</v>
      </c>
      <c r="U29" s="166"/>
      <c r="V29" s="170"/>
      <c r="W29" s="92"/>
      <c r="X29" s="92"/>
      <c r="Y29" s="92"/>
    </row>
    <row r="30" spans="1:25" x14ac:dyDescent="0.3">
      <c r="A30" s="165"/>
      <c r="B30" s="166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6"/>
      <c r="T30" s="166"/>
      <c r="U30" s="166"/>
      <c r="V30" s="170"/>
      <c r="W30" s="92"/>
      <c r="X30" s="92"/>
      <c r="Y30" s="92"/>
    </row>
    <row r="31" spans="1:25" x14ac:dyDescent="0.3">
      <c r="A31" s="165"/>
      <c r="B31" s="166"/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70"/>
      <c r="W31" s="92"/>
      <c r="X31" s="92"/>
      <c r="Y31" s="92"/>
    </row>
    <row r="32" spans="1:25" x14ac:dyDescent="0.3">
      <c r="A32" s="165"/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70"/>
      <c r="W32" s="92"/>
      <c r="X32" s="92"/>
      <c r="Y32" s="92"/>
    </row>
    <row r="33" spans="1:25" x14ac:dyDescent="0.3">
      <c r="A33" s="145" t="s">
        <v>4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66"/>
      <c r="U33" s="166"/>
      <c r="V33" s="170"/>
      <c r="W33" s="92"/>
      <c r="X33" s="92"/>
      <c r="Y33" s="92"/>
    </row>
    <row r="34" spans="1:25" x14ac:dyDescent="0.3">
      <c r="A34" s="96"/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8"/>
      <c r="T34" s="98"/>
      <c r="U34" s="98"/>
      <c r="V34" s="99"/>
      <c r="W34" s="102"/>
      <c r="X34" s="102"/>
      <c r="Y34" s="102"/>
    </row>
    <row r="35" spans="1:25" x14ac:dyDescent="0.3">
      <c r="A35" s="174" t="s">
        <v>65</v>
      </c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6"/>
      <c r="W35" s="92"/>
      <c r="X35" s="92"/>
      <c r="Y35" s="92"/>
    </row>
    <row r="36" spans="1:25" ht="22.5" customHeight="1" x14ac:dyDescent="0.3">
      <c r="A36" s="165" t="s">
        <v>66</v>
      </c>
      <c r="B36" s="166"/>
      <c r="C36" s="166"/>
      <c r="D36" s="166"/>
      <c r="E36" s="166"/>
      <c r="F36" s="166"/>
      <c r="G36" s="166"/>
      <c r="H36" s="166"/>
      <c r="I36" s="166"/>
      <c r="J36" s="171" t="s">
        <v>77</v>
      </c>
      <c r="K36" s="171"/>
      <c r="L36" s="171"/>
      <c r="M36" s="171"/>
      <c r="N36" s="172" t="s">
        <v>76</v>
      </c>
      <c r="O36" s="172"/>
      <c r="P36" s="173"/>
      <c r="Q36" s="166" t="s">
        <v>7</v>
      </c>
      <c r="R36" s="166"/>
      <c r="S36" s="166"/>
      <c r="T36" s="166" t="s">
        <v>55</v>
      </c>
      <c r="U36" s="166"/>
      <c r="V36" s="170"/>
      <c r="W36" s="92"/>
      <c r="X36" s="92"/>
      <c r="Y36" s="92"/>
    </row>
    <row r="37" spans="1:25" x14ac:dyDescent="0.3">
      <c r="A37" s="157" t="s">
        <v>74</v>
      </c>
      <c r="B37" s="158"/>
      <c r="C37" s="158"/>
      <c r="D37" s="158"/>
      <c r="E37" s="158"/>
      <c r="F37" s="158"/>
      <c r="G37" s="158"/>
      <c r="H37" s="158"/>
      <c r="I37" s="158"/>
      <c r="J37" s="159">
        <v>1</v>
      </c>
      <c r="K37" s="159"/>
      <c r="L37" s="159"/>
      <c r="M37" s="159"/>
      <c r="N37" s="160">
        <v>139345</v>
      </c>
      <c r="O37" s="160"/>
      <c r="P37" s="161"/>
      <c r="Q37" s="162">
        <v>20</v>
      </c>
      <c r="R37" s="162"/>
      <c r="S37" s="162"/>
      <c r="T37" s="264">
        <f>+(J37*N37)/Q37</f>
        <v>6967.25</v>
      </c>
      <c r="U37" s="264"/>
      <c r="V37" s="265"/>
      <c r="W37" s="92"/>
      <c r="X37" s="92"/>
      <c r="Y37" s="92"/>
    </row>
    <row r="38" spans="1:25" x14ac:dyDescent="0.3">
      <c r="A38" s="157" t="s">
        <v>75</v>
      </c>
      <c r="B38" s="158"/>
      <c r="C38" s="158"/>
      <c r="D38" s="158"/>
      <c r="E38" s="158"/>
      <c r="F38" s="158"/>
      <c r="G38" s="158"/>
      <c r="H38" s="158"/>
      <c r="I38" s="158"/>
      <c r="J38" s="159">
        <v>1</v>
      </c>
      <c r="K38" s="159"/>
      <c r="L38" s="159"/>
      <c r="M38" s="159"/>
      <c r="N38" s="160">
        <v>95436</v>
      </c>
      <c r="O38" s="160"/>
      <c r="P38" s="161"/>
      <c r="Q38" s="162">
        <f>+Q37</f>
        <v>20</v>
      </c>
      <c r="R38" s="162"/>
      <c r="S38" s="162"/>
      <c r="T38" s="264">
        <f>+(J38*N38)/Q38</f>
        <v>4771.8</v>
      </c>
      <c r="U38" s="264"/>
      <c r="V38" s="265"/>
      <c r="W38" s="92"/>
      <c r="X38" s="92"/>
      <c r="Y38" s="92"/>
    </row>
    <row r="39" spans="1:25" x14ac:dyDescent="0.3">
      <c r="A39" s="165"/>
      <c r="B39" s="166"/>
      <c r="C39" s="166"/>
      <c r="D39" s="166"/>
      <c r="E39" s="166"/>
      <c r="F39" s="166"/>
      <c r="G39" s="166"/>
      <c r="H39" s="166"/>
      <c r="I39" s="166"/>
      <c r="J39" s="167"/>
      <c r="K39" s="168"/>
      <c r="L39" s="168"/>
      <c r="M39" s="168"/>
      <c r="N39" s="168"/>
      <c r="O39" s="168"/>
      <c r="P39" s="169"/>
      <c r="Q39" s="166"/>
      <c r="R39" s="166"/>
      <c r="S39" s="166"/>
      <c r="T39" s="166"/>
      <c r="U39" s="166"/>
      <c r="V39" s="170"/>
      <c r="W39" s="92"/>
      <c r="X39" s="92"/>
      <c r="Y39" s="92"/>
    </row>
    <row r="40" spans="1:25" x14ac:dyDescent="0.3">
      <c r="A40" s="145" t="s">
        <v>4</v>
      </c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6"/>
      <c r="T40" s="147">
        <f>+SUM(T37:V38)</f>
        <v>11739.05</v>
      </c>
      <c r="U40" s="147"/>
      <c r="V40" s="148"/>
      <c r="W40" s="92"/>
      <c r="X40" s="92"/>
      <c r="Y40" s="92"/>
    </row>
    <row r="41" spans="1:25" s="104" customFormat="1" ht="14.4" x14ac:dyDescent="0.3">
      <c r="A41" s="149" t="s">
        <v>67</v>
      </c>
      <c r="B41" s="150"/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1">
        <f>+T40+T33+T26+T18</f>
        <v>23259.05</v>
      </c>
      <c r="U41" s="151"/>
      <c r="V41" s="152"/>
      <c r="W41" s="92"/>
      <c r="X41" s="92"/>
      <c r="Y41" s="92"/>
    </row>
    <row r="42" spans="1:25" s="104" customFormat="1" ht="14.4" x14ac:dyDescent="0.3">
      <c r="A42" s="105" t="s">
        <v>88</v>
      </c>
      <c r="B42" s="106"/>
      <c r="C42" s="106"/>
      <c r="D42" s="107"/>
      <c r="E42" s="108">
        <v>0.25</v>
      </c>
      <c r="F42" s="106"/>
      <c r="G42" s="106"/>
      <c r="H42" s="106"/>
      <c r="I42" s="106"/>
      <c r="J42" s="106"/>
      <c r="K42" s="106"/>
      <c r="L42" s="106"/>
      <c r="M42" s="107"/>
      <c r="N42" s="103"/>
      <c r="O42" s="103"/>
      <c r="P42" s="103"/>
      <c r="Q42" s="103"/>
      <c r="R42" s="103"/>
      <c r="S42" s="103" t="s">
        <v>68</v>
      </c>
      <c r="T42" s="151">
        <f>+T41*E42</f>
        <v>5814.7624999999998</v>
      </c>
      <c r="U42" s="151"/>
      <c r="V42" s="152"/>
      <c r="W42" s="92"/>
      <c r="X42" s="92"/>
      <c r="Y42" s="92"/>
    </row>
    <row r="43" spans="1:25" s="104" customFormat="1" ht="15" thickBot="1" x14ac:dyDescent="0.35">
      <c r="A43" s="153" t="s">
        <v>69</v>
      </c>
      <c r="B43" s="154"/>
      <c r="C43" s="154"/>
      <c r="D43" s="154"/>
      <c r="E43" s="154"/>
      <c r="F43" s="154"/>
      <c r="G43" s="154"/>
      <c r="H43" s="154"/>
      <c r="I43" s="154"/>
      <c r="J43" s="154"/>
      <c r="K43" s="154"/>
      <c r="L43" s="154"/>
      <c r="M43" s="154"/>
      <c r="N43" s="154"/>
      <c r="O43" s="154"/>
      <c r="P43" s="154"/>
      <c r="Q43" s="154"/>
      <c r="R43" s="154"/>
      <c r="S43" s="154"/>
      <c r="T43" s="155">
        <f>+T42+T41</f>
        <v>29073.8125</v>
      </c>
      <c r="U43" s="155"/>
      <c r="V43" s="156"/>
      <c r="W43" s="92"/>
      <c r="X43" s="92"/>
      <c r="Y43" s="92"/>
    </row>
    <row r="44" spans="1:25" s="104" customFormat="1" ht="15" thickBot="1" x14ac:dyDescent="0.35">
      <c r="A44" s="110"/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1"/>
      <c r="U44" s="111"/>
      <c r="V44" s="111"/>
      <c r="W44" s="92"/>
      <c r="X44" s="92"/>
      <c r="Y44" s="92"/>
    </row>
    <row r="45" spans="1:25" s="89" customFormat="1" ht="30" customHeight="1" x14ac:dyDescent="0.3">
      <c r="A45" s="196"/>
      <c r="B45" s="197"/>
      <c r="C45" s="197"/>
      <c r="D45" s="198"/>
      <c r="E45" s="205" t="s">
        <v>47</v>
      </c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7"/>
      <c r="T45" s="205" t="s">
        <v>48</v>
      </c>
      <c r="U45" s="206"/>
      <c r="V45" s="207"/>
    </row>
    <row r="46" spans="1:25" s="89" customFormat="1" ht="30" customHeight="1" thickBot="1" x14ac:dyDescent="0.35">
      <c r="A46" s="199"/>
      <c r="B46" s="200"/>
      <c r="C46" s="200"/>
      <c r="D46" s="201"/>
      <c r="E46" s="208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10"/>
      <c r="T46" s="208"/>
      <c r="U46" s="209"/>
      <c r="V46" s="210"/>
    </row>
    <row r="47" spans="1:25" s="89" customFormat="1" ht="5.0999999999999996" customHeight="1" thickBot="1" x14ac:dyDescent="0.35">
      <c r="A47" s="199"/>
      <c r="B47" s="200"/>
      <c r="C47" s="200"/>
      <c r="D47" s="201"/>
      <c r="E47" s="211"/>
      <c r="F47" s="212"/>
      <c r="G47" s="212"/>
      <c r="H47" s="212"/>
      <c r="I47" s="212"/>
      <c r="J47" s="212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3"/>
    </row>
    <row r="48" spans="1:25" s="89" customFormat="1" ht="24.9" customHeight="1" thickBot="1" x14ac:dyDescent="0.35">
      <c r="A48" s="199"/>
      <c r="B48" s="200"/>
      <c r="C48" s="200"/>
      <c r="D48" s="201"/>
      <c r="E48" s="214" t="s">
        <v>49</v>
      </c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6"/>
    </row>
    <row r="49" spans="1:25" s="89" customFormat="1" ht="5.0999999999999996" customHeight="1" thickBot="1" x14ac:dyDescent="0.35">
      <c r="A49" s="202"/>
      <c r="B49" s="203"/>
      <c r="C49" s="203"/>
      <c r="D49" s="204"/>
      <c r="E49" s="214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6"/>
    </row>
    <row r="50" spans="1:25" s="91" customFormat="1" ht="14.4" x14ac:dyDescent="0.3">
      <c r="A50" s="217" t="s">
        <v>50</v>
      </c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  <c r="T50" s="218"/>
      <c r="U50" s="218"/>
      <c r="V50" s="219"/>
      <c r="W50" s="90"/>
      <c r="X50" s="90"/>
      <c r="Y50" s="90"/>
    </row>
    <row r="51" spans="1:25" x14ac:dyDescent="0.3">
      <c r="A51" s="220" t="s">
        <v>51</v>
      </c>
      <c r="B51" s="221"/>
      <c r="C51" s="221" t="s">
        <v>2</v>
      </c>
      <c r="D51" s="221"/>
      <c r="E51" s="221"/>
      <c r="F51" s="221"/>
      <c r="G51" s="221"/>
      <c r="H51" s="221"/>
      <c r="I51" s="221"/>
      <c r="J51" s="221"/>
      <c r="K51" s="221"/>
      <c r="L51" s="221"/>
      <c r="M51" s="221"/>
      <c r="N51" s="221"/>
      <c r="O51" s="221"/>
      <c r="P51" s="221"/>
      <c r="Q51" s="221"/>
      <c r="R51" s="221" t="s">
        <v>3</v>
      </c>
      <c r="S51" s="221"/>
      <c r="T51" s="221" t="s">
        <v>0</v>
      </c>
      <c r="U51" s="221"/>
      <c r="V51" s="222"/>
      <c r="W51" s="92"/>
      <c r="X51" s="92"/>
      <c r="Y51" s="92"/>
    </row>
    <row r="52" spans="1:25" s="91" customFormat="1" ht="14.4" x14ac:dyDescent="0.3">
      <c r="A52" s="191">
        <f>+'PPTO GENERAL'!A10</f>
        <v>2</v>
      </c>
      <c r="B52" s="192"/>
      <c r="C52" s="193" t="str">
        <f>+'PPTO GENERAL'!B10</f>
        <v>Suministro e instalacion sobre lamina llena de pintura base aceite. (Colores a convenir)</v>
      </c>
      <c r="D52" s="194"/>
      <c r="E52" s="194"/>
      <c r="F52" s="194"/>
      <c r="G52" s="194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 t="str">
        <f>+'PPTO GENERAL'!C10</f>
        <v>M2</v>
      </c>
      <c r="S52" s="194"/>
      <c r="T52" s="194"/>
      <c r="U52" s="194"/>
      <c r="V52" s="195"/>
      <c r="W52" s="90"/>
      <c r="X52" s="90"/>
      <c r="Y52" s="90"/>
    </row>
    <row r="53" spans="1:25" x14ac:dyDescent="0.3">
      <c r="A53" s="94"/>
      <c r="B53" s="109"/>
      <c r="C53" s="109"/>
      <c r="D53" s="109"/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95"/>
      <c r="W53" s="92"/>
      <c r="X53" s="92"/>
      <c r="Y53" s="92"/>
    </row>
    <row r="54" spans="1:25" x14ac:dyDescent="0.3">
      <c r="A54" s="174" t="s">
        <v>52</v>
      </c>
      <c r="B54" s="175"/>
      <c r="C54" s="175"/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6"/>
      <c r="W54" s="92"/>
      <c r="X54" s="92"/>
      <c r="Y54" s="92"/>
    </row>
    <row r="55" spans="1:25" x14ac:dyDescent="0.3">
      <c r="A55" s="165" t="s">
        <v>2</v>
      </c>
      <c r="B55" s="166"/>
      <c r="C55" s="166"/>
      <c r="D55" s="166"/>
      <c r="E55" s="166"/>
      <c r="F55" s="166"/>
      <c r="G55" s="166"/>
      <c r="H55" s="166" t="s">
        <v>53</v>
      </c>
      <c r="I55" s="166"/>
      <c r="J55" s="166"/>
      <c r="K55" s="166" t="s">
        <v>54</v>
      </c>
      <c r="L55" s="166"/>
      <c r="M55" s="166"/>
      <c r="N55" s="166"/>
      <c r="O55" s="166" t="s">
        <v>6</v>
      </c>
      <c r="P55" s="166"/>
      <c r="Q55" s="166"/>
      <c r="R55" s="166" t="s">
        <v>7</v>
      </c>
      <c r="S55" s="166"/>
      <c r="T55" s="166" t="s">
        <v>55</v>
      </c>
      <c r="U55" s="166"/>
      <c r="V55" s="170"/>
      <c r="W55" s="92"/>
      <c r="X55" s="92"/>
      <c r="Y55" s="92"/>
    </row>
    <row r="56" spans="1:25" x14ac:dyDescent="0.3">
      <c r="A56" s="157" t="s">
        <v>71</v>
      </c>
      <c r="B56" s="190"/>
      <c r="C56" s="190"/>
      <c r="D56" s="190"/>
      <c r="E56" s="190"/>
      <c r="F56" s="190"/>
      <c r="G56" s="190"/>
      <c r="H56" s="166"/>
      <c r="I56" s="166"/>
      <c r="J56" s="166"/>
      <c r="K56" s="189" t="s">
        <v>80</v>
      </c>
      <c r="L56" s="189"/>
      <c r="M56" s="189"/>
      <c r="N56" s="189"/>
      <c r="O56" s="163"/>
      <c r="P56" s="163"/>
      <c r="Q56" s="163"/>
      <c r="R56" s="189"/>
      <c r="S56" s="189"/>
      <c r="T56" s="163">
        <v>1200</v>
      </c>
      <c r="U56" s="163"/>
      <c r="V56" s="164"/>
      <c r="W56" s="92"/>
      <c r="X56" s="92"/>
      <c r="Y56" s="92"/>
    </row>
    <row r="57" spans="1:25" x14ac:dyDescent="0.3">
      <c r="A57" s="157" t="s">
        <v>78</v>
      </c>
      <c r="B57" s="190"/>
      <c r="C57" s="190"/>
      <c r="D57" s="190"/>
      <c r="E57" s="190"/>
      <c r="F57" s="190"/>
      <c r="G57" s="190"/>
      <c r="H57" s="166"/>
      <c r="I57" s="166"/>
      <c r="J57" s="166"/>
      <c r="K57" s="189" t="s">
        <v>79</v>
      </c>
      <c r="L57" s="189"/>
      <c r="M57" s="189"/>
      <c r="N57" s="189"/>
      <c r="O57" s="163">
        <v>66000</v>
      </c>
      <c r="P57" s="163"/>
      <c r="Q57" s="163"/>
      <c r="R57" s="189">
        <v>0.03</v>
      </c>
      <c r="S57" s="189"/>
      <c r="T57" s="163">
        <f>+O57*R57</f>
        <v>1980</v>
      </c>
      <c r="U57" s="163"/>
      <c r="V57" s="164"/>
      <c r="W57" s="92"/>
      <c r="X57" s="92"/>
      <c r="Y57" s="92"/>
    </row>
    <row r="58" spans="1:25" x14ac:dyDescent="0.3">
      <c r="A58" s="157"/>
      <c r="B58" s="158"/>
      <c r="C58" s="158"/>
      <c r="D58" s="158"/>
      <c r="E58" s="158"/>
      <c r="F58" s="158"/>
      <c r="G58" s="158"/>
      <c r="H58" s="166"/>
      <c r="I58" s="166"/>
      <c r="J58" s="166"/>
      <c r="K58" s="189"/>
      <c r="L58" s="189"/>
      <c r="M58" s="189"/>
      <c r="N58" s="189"/>
      <c r="O58" s="163"/>
      <c r="P58" s="163"/>
      <c r="Q58" s="163"/>
      <c r="R58" s="189"/>
      <c r="S58" s="189"/>
      <c r="T58" s="163"/>
      <c r="U58" s="163"/>
      <c r="V58" s="164"/>
      <c r="W58" s="92"/>
      <c r="X58" s="92"/>
      <c r="Y58" s="92"/>
    </row>
    <row r="59" spans="1:25" x14ac:dyDescent="0.3">
      <c r="A59" s="157"/>
      <c r="B59" s="158"/>
      <c r="C59" s="158"/>
      <c r="D59" s="158"/>
      <c r="E59" s="158"/>
      <c r="F59" s="158"/>
      <c r="G59" s="158"/>
      <c r="H59" s="166"/>
      <c r="I59" s="166"/>
      <c r="J59" s="166"/>
      <c r="K59" s="189"/>
      <c r="L59" s="189"/>
      <c r="M59" s="189"/>
      <c r="N59" s="189"/>
      <c r="O59" s="163"/>
      <c r="P59" s="163"/>
      <c r="Q59" s="163"/>
      <c r="R59" s="189"/>
      <c r="S59" s="189"/>
      <c r="T59" s="163"/>
      <c r="U59" s="163"/>
      <c r="V59" s="164"/>
      <c r="W59" s="92"/>
      <c r="X59" s="92"/>
      <c r="Y59" s="92"/>
    </row>
    <row r="60" spans="1:25" x14ac:dyDescent="0.3">
      <c r="A60" s="145" t="s">
        <v>4</v>
      </c>
      <c r="B60" s="146"/>
      <c r="C60" s="146"/>
      <c r="D60" s="146"/>
      <c r="E60" s="146"/>
      <c r="F60" s="146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77">
        <f>+SUM(T56:V59)</f>
        <v>3180</v>
      </c>
      <c r="U60" s="166"/>
      <c r="V60" s="170"/>
      <c r="W60" s="92"/>
      <c r="X60" s="92"/>
      <c r="Y60" s="92"/>
    </row>
    <row r="61" spans="1:25" x14ac:dyDescent="0.3">
      <c r="A61" s="96"/>
      <c r="B61" s="97"/>
      <c r="C61" s="97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8"/>
      <c r="T61" s="98"/>
      <c r="U61" s="98"/>
      <c r="V61" s="99"/>
      <c r="W61" s="92"/>
      <c r="X61" s="92"/>
      <c r="Y61" s="92"/>
    </row>
    <row r="62" spans="1:25" x14ac:dyDescent="0.3">
      <c r="A62" s="174" t="s">
        <v>56</v>
      </c>
      <c r="B62" s="175"/>
      <c r="C62" s="175"/>
      <c r="D62" s="175"/>
      <c r="E62" s="175"/>
      <c r="F62" s="175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6"/>
      <c r="W62" s="92"/>
      <c r="X62" s="92"/>
      <c r="Y62" s="92"/>
    </row>
    <row r="63" spans="1:25" x14ac:dyDescent="0.3">
      <c r="A63" s="186" t="s">
        <v>2</v>
      </c>
      <c r="B63" s="187"/>
      <c r="C63" s="187"/>
      <c r="D63" s="187"/>
      <c r="E63" s="187"/>
      <c r="F63" s="187"/>
      <c r="G63" s="187"/>
      <c r="H63" s="187"/>
      <c r="I63" s="187"/>
      <c r="J63" s="187"/>
      <c r="K63" s="187"/>
      <c r="L63" s="187"/>
      <c r="M63" s="187" t="s">
        <v>3</v>
      </c>
      <c r="N63" s="187"/>
      <c r="O63" s="187" t="s">
        <v>0</v>
      </c>
      <c r="P63" s="187"/>
      <c r="Q63" s="187" t="s">
        <v>57</v>
      </c>
      <c r="R63" s="187"/>
      <c r="S63" s="187"/>
      <c r="T63" s="187" t="s">
        <v>58</v>
      </c>
      <c r="U63" s="187"/>
      <c r="V63" s="188"/>
      <c r="W63" s="92"/>
      <c r="X63" s="92"/>
      <c r="Y63" s="92"/>
    </row>
    <row r="64" spans="1:25" x14ac:dyDescent="0.3">
      <c r="A64" s="178" t="s">
        <v>82</v>
      </c>
      <c r="B64" s="179"/>
      <c r="C64" s="179"/>
      <c r="D64" s="179"/>
      <c r="E64" s="179"/>
      <c r="F64" s="179"/>
      <c r="G64" s="179"/>
      <c r="H64" s="179"/>
      <c r="I64" s="179"/>
      <c r="J64" s="179"/>
      <c r="K64" s="179"/>
      <c r="L64" s="180"/>
      <c r="M64" s="181" t="s">
        <v>72</v>
      </c>
      <c r="N64" s="181"/>
      <c r="O64" s="181">
        <v>0.03</v>
      </c>
      <c r="P64" s="181"/>
      <c r="Q64" s="183">
        <v>95000</v>
      </c>
      <c r="R64" s="183"/>
      <c r="S64" s="183"/>
      <c r="T64" s="184">
        <f>+O64*Q64</f>
        <v>2850</v>
      </c>
      <c r="U64" s="181"/>
      <c r="V64" s="185"/>
      <c r="W64" s="92"/>
      <c r="X64" s="92"/>
      <c r="Y64" s="92"/>
    </row>
    <row r="65" spans="1:25" x14ac:dyDescent="0.3">
      <c r="A65" s="178" t="s">
        <v>83</v>
      </c>
      <c r="B65" s="179"/>
      <c r="C65" s="179"/>
      <c r="D65" s="179"/>
      <c r="E65" s="179"/>
      <c r="F65" s="179"/>
      <c r="G65" s="179"/>
      <c r="H65" s="179"/>
      <c r="I65" s="179"/>
      <c r="J65" s="179"/>
      <c r="K65" s="179"/>
      <c r="L65" s="180"/>
      <c r="M65" s="181" t="s">
        <v>73</v>
      </c>
      <c r="N65" s="181"/>
      <c r="O65" s="181">
        <v>0.01</v>
      </c>
      <c r="P65" s="181"/>
      <c r="Q65" s="183">
        <v>50000</v>
      </c>
      <c r="R65" s="183"/>
      <c r="S65" s="183"/>
      <c r="T65" s="184">
        <f t="shared" ref="T65" si="1">+O65*Q65</f>
        <v>500</v>
      </c>
      <c r="U65" s="181"/>
      <c r="V65" s="185"/>
      <c r="W65" s="92"/>
      <c r="X65" s="92"/>
      <c r="Y65" s="92"/>
    </row>
    <row r="66" spans="1:25" x14ac:dyDescent="0.3">
      <c r="A66" s="178"/>
      <c r="B66" s="179"/>
      <c r="C66" s="179"/>
      <c r="D66" s="179"/>
      <c r="E66" s="179"/>
      <c r="F66" s="179"/>
      <c r="G66" s="179"/>
      <c r="H66" s="179"/>
      <c r="I66" s="179"/>
      <c r="J66" s="179"/>
      <c r="K66" s="179"/>
      <c r="L66" s="180"/>
      <c r="M66" s="181"/>
      <c r="N66" s="181"/>
      <c r="O66" s="181"/>
      <c r="P66" s="181"/>
      <c r="Q66" s="183"/>
      <c r="R66" s="183"/>
      <c r="S66" s="183"/>
      <c r="T66" s="184"/>
      <c r="U66" s="181"/>
      <c r="V66" s="185"/>
      <c r="W66" s="92"/>
      <c r="X66" s="92"/>
      <c r="Y66" s="92"/>
    </row>
    <row r="67" spans="1:25" x14ac:dyDescent="0.3">
      <c r="A67" s="178"/>
      <c r="B67" s="179"/>
      <c r="C67" s="179"/>
      <c r="D67" s="179"/>
      <c r="E67" s="179"/>
      <c r="F67" s="179"/>
      <c r="G67" s="179"/>
      <c r="H67" s="179"/>
      <c r="I67" s="179"/>
      <c r="J67" s="179"/>
      <c r="K67" s="179"/>
      <c r="L67" s="180"/>
      <c r="M67" s="181"/>
      <c r="N67" s="181"/>
      <c r="O67" s="182"/>
      <c r="P67" s="182"/>
      <c r="Q67" s="183"/>
      <c r="R67" s="183"/>
      <c r="S67" s="183"/>
      <c r="T67" s="184"/>
      <c r="U67" s="181"/>
      <c r="V67" s="185"/>
      <c r="W67" s="92"/>
      <c r="X67" s="92"/>
      <c r="Y67" s="92"/>
    </row>
    <row r="68" spans="1:25" x14ac:dyDescent="0.3">
      <c r="A68" s="145" t="s">
        <v>4</v>
      </c>
      <c r="B68" s="146"/>
      <c r="C68" s="146"/>
      <c r="D68" s="146"/>
      <c r="E68" s="146"/>
      <c r="F68" s="146"/>
      <c r="G68" s="146"/>
      <c r="H68" s="146"/>
      <c r="I68" s="146"/>
      <c r="J68" s="146"/>
      <c r="K68" s="146"/>
      <c r="L68" s="146"/>
      <c r="M68" s="146"/>
      <c r="N68" s="146"/>
      <c r="O68" s="146"/>
      <c r="P68" s="146"/>
      <c r="Q68" s="146"/>
      <c r="R68" s="146"/>
      <c r="S68" s="146"/>
      <c r="T68" s="177">
        <f>+SUM(T64:V67)</f>
        <v>3350</v>
      </c>
      <c r="U68" s="166"/>
      <c r="V68" s="170"/>
      <c r="W68" s="92"/>
      <c r="X68" s="92"/>
      <c r="Y68" s="92"/>
    </row>
    <row r="69" spans="1:25" x14ac:dyDescent="0.3">
      <c r="A69" s="100"/>
      <c r="B69" s="101"/>
      <c r="C69" s="101"/>
      <c r="D69" s="101"/>
      <c r="E69" s="101"/>
      <c r="F69" s="101"/>
      <c r="G69" s="101"/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98"/>
      <c r="T69" s="98"/>
      <c r="U69" s="98"/>
      <c r="V69" s="99"/>
      <c r="W69" s="92"/>
      <c r="X69" s="92"/>
      <c r="Y69" s="92"/>
    </row>
    <row r="70" spans="1:25" x14ac:dyDescent="0.3">
      <c r="A70" s="174" t="s">
        <v>59</v>
      </c>
      <c r="B70" s="175"/>
      <c r="C70" s="175"/>
      <c r="D70" s="175"/>
      <c r="E70" s="175"/>
      <c r="F70" s="175"/>
      <c r="G70" s="175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5"/>
      <c r="S70" s="175"/>
      <c r="T70" s="175"/>
      <c r="U70" s="175"/>
      <c r="V70" s="176"/>
      <c r="W70" s="92"/>
      <c r="X70" s="92"/>
      <c r="Y70" s="92"/>
    </row>
    <row r="71" spans="1:25" x14ac:dyDescent="0.3">
      <c r="A71" s="165" t="s">
        <v>60</v>
      </c>
      <c r="B71" s="166"/>
      <c r="C71" s="166"/>
      <c r="D71" s="166"/>
      <c r="E71" s="166"/>
      <c r="F71" s="166"/>
      <c r="G71" s="166"/>
      <c r="H71" s="166"/>
      <c r="I71" s="166"/>
      <c r="J71" s="166"/>
      <c r="K71" s="166" t="s">
        <v>61</v>
      </c>
      <c r="L71" s="166"/>
      <c r="M71" s="166" t="s">
        <v>62</v>
      </c>
      <c r="N71" s="166"/>
      <c r="O71" s="166" t="s">
        <v>63</v>
      </c>
      <c r="P71" s="166"/>
      <c r="Q71" s="166"/>
      <c r="R71" s="166" t="s">
        <v>64</v>
      </c>
      <c r="S71" s="166"/>
      <c r="T71" s="166" t="s">
        <v>55</v>
      </c>
      <c r="U71" s="166"/>
      <c r="V71" s="170"/>
      <c r="W71" s="92"/>
      <c r="X71" s="92"/>
      <c r="Y71" s="92"/>
    </row>
    <row r="72" spans="1:25" x14ac:dyDescent="0.3">
      <c r="A72" s="165"/>
      <c r="B72" s="166"/>
      <c r="C72" s="166"/>
      <c r="D72" s="166"/>
      <c r="E72" s="166"/>
      <c r="F72" s="166"/>
      <c r="G72" s="166"/>
      <c r="H72" s="166"/>
      <c r="I72" s="166"/>
      <c r="J72" s="166"/>
      <c r="K72" s="166"/>
      <c r="L72" s="166"/>
      <c r="M72" s="166"/>
      <c r="N72" s="166"/>
      <c r="O72" s="166"/>
      <c r="P72" s="166"/>
      <c r="Q72" s="166"/>
      <c r="R72" s="166"/>
      <c r="S72" s="166"/>
      <c r="T72" s="166"/>
      <c r="U72" s="166"/>
      <c r="V72" s="170"/>
      <c r="W72" s="92"/>
      <c r="X72" s="92"/>
      <c r="Y72" s="92"/>
    </row>
    <row r="73" spans="1:25" x14ac:dyDescent="0.3">
      <c r="A73" s="165"/>
      <c r="B73" s="166"/>
      <c r="C73" s="166"/>
      <c r="D73" s="166"/>
      <c r="E73" s="166"/>
      <c r="F73" s="166"/>
      <c r="G73" s="166"/>
      <c r="H73" s="166"/>
      <c r="I73" s="166"/>
      <c r="J73" s="166"/>
      <c r="K73" s="166"/>
      <c r="L73" s="166"/>
      <c r="M73" s="166"/>
      <c r="N73" s="166"/>
      <c r="O73" s="166"/>
      <c r="P73" s="166"/>
      <c r="Q73" s="166"/>
      <c r="R73" s="166"/>
      <c r="S73" s="166"/>
      <c r="T73" s="166"/>
      <c r="U73" s="166"/>
      <c r="V73" s="170"/>
      <c r="W73" s="92"/>
      <c r="X73" s="92"/>
      <c r="Y73" s="92"/>
    </row>
    <row r="74" spans="1:25" x14ac:dyDescent="0.3">
      <c r="A74" s="165"/>
      <c r="B74" s="166"/>
      <c r="C74" s="166"/>
      <c r="D74" s="166"/>
      <c r="E74" s="166"/>
      <c r="F74" s="166"/>
      <c r="G74" s="166"/>
      <c r="H74" s="166"/>
      <c r="I74" s="166"/>
      <c r="J74" s="166"/>
      <c r="K74" s="166"/>
      <c r="L74" s="166"/>
      <c r="M74" s="166"/>
      <c r="N74" s="166"/>
      <c r="O74" s="166"/>
      <c r="P74" s="166"/>
      <c r="Q74" s="166"/>
      <c r="R74" s="166"/>
      <c r="S74" s="166"/>
      <c r="T74" s="166"/>
      <c r="U74" s="166"/>
      <c r="V74" s="170"/>
      <c r="W74" s="92"/>
      <c r="X74" s="92"/>
      <c r="Y74" s="92"/>
    </row>
    <row r="75" spans="1:25" x14ac:dyDescent="0.3">
      <c r="A75" s="145" t="s">
        <v>4</v>
      </c>
      <c r="B75" s="146"/>
      <c r="C75" s="146"/>
      <c r="D75" s="146"/>
      <c r="E75" s="146"/>
      <c r="F75" s="146"/>
      <c r="G75" s="146"/>
      <c r="H75" s="146"/>
      <c r="I75" s="146"/>
      <c r="J75" s="146"/>
      <c r="K75" s="146"/>
      <c r="L75" s="146"/>
      <c r="M75" s="146"/>
      <c r="N75" s="146"/>
      <c r="O75" s="146"/>
      <c r="P75" s="146"/>
      <c r="Q75" s="146"/>
      <c r="R75" s="146"/>
      <c r="S75" s="146"/>
      <c r="T75" s="166"/>
      <c r="U75" s="166"/>
      <c r="V75" s="170"/>
      <c r="W75" s="92"/>
      <c r="X75" s="92"/>
      <c r="Y75" s="92"/>
    </row>
    <row r="76" spans="1:25" x14ac:dyDescent="0.3">
      <c r="A76" s="96"/>
      <c r="B76" s="97"/>
      <c r="C76" s="97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8"/>
      <c r="T76" s="98"/>
      <c r="U76" s="98"/>
      <c r="V76" s="99"/>
      <c r="W76" s="102"/>
      <c r="X76" s="102"/>
      <c r="Y76" s="102"/>
    </row>
    <row r="77" spans="1:25" x14ac:dyDescent="0.3">
      <c r="A77" s="174" t="s">
        <v>65</v>
      </c>
      <c r="B77" s="175"/>
      <c r="C77" s="175"/>
      <c r="D77" s="175"/>
      <c r="E77" s="175"/>
      <c r="F77" s="175"/>
      <c r="G77" s="175"/>
      <c r="H77" s="175"/>
      <c r="I77" s="175"/>
      <c r="J77" s="175"/>
      <c r="K77" s="175"/>
      <c r="L77" s="175"/>
      <c r="M77" s="175"/>
      <c r="N77" s="175"/>
      <c r="O77" s="175"/>
      <c r="P77" s="175"/>
      <c r="Q77" s="175"/>
      <c r="R77" s="175"/>
      <c r="S77" s="175"/>
      <c r="T77" s="175"/>
      <c r="U77" s="175"/>
      <c r="V77" s="176"/>
      <c r="W77" s="92"/>
      <c r="X77" s="92"/>
      <c r="Y77" s="92"/>
    </row>
    <row r="78" spans="1:25" ht="22.5" customHeight="1" x14ac:dyDescent="0.3">
      <c r="A78" s="165" t="s">
        <v>66</v>
      </c>
      <c r="B78" s="166"/>
      <c r="C78" s="166"/>
      <c r="D78" s="166"/>
      <c r="E78" s="166"/>
      <c r="F78" s="166"/>
      <c r="G78" s="166"/>
      <c r="H78" s="166"/>
      <c r="I78" s="166"/>
      <c r="J78" s="171" t="s">
        <v>77</v>
      </c>
      <c r="K78" s="171"/>
      <c r="L78" s="171"/>
      <c r="M78" s="171"/>
      <c r="N78" s="172" t="s">
        <v>76</v>
      </c>
      <c r="O78" s="172"/>
      <c r="P78" s="173"/>
      <c r="Q78" s="166" t="s">
        <v>7</v>
      </c>
      <c r="R78" s="166"/>
      <c r="S78" s="166"/>
      <c r="T78" s="166" t="s">
        <v>55</v>
      </c>
      <c r="U78" s="166"/>
      <c r="V78" s="170"/>
      <c r="W78" s="92"/>
      <c r="X78" s="92"/>
      <c r="Y78" s="92"/>
    </row>
    <row r="79" spans="1:25" x14ac:dyDescent="0.3">
      <c r="A79" s="157" t="s">
        <v>74</v>
      </c>
      <c r="B79" s="158"/>
      <c r="C79" s="158"/>
      <c r="D79" s="158"/>
      <c r="E79" s="158"/>
      <c r="F79" s="158"/>
      <c r="G79" s="158"/>
      <c r="H79" s="158"/>
      <c r="I79" s="158"/>
      <c r="J79" s="159">
        <v>1</v>
      </c>
      <c r="K79" s="159"/>
      <c r="L79" s="159"/>
      <c r="M79" s="159"/>
      <c r="N79" s="160">
        <v>139345</v>
      </c>
      <c r="O79" s="160"/>
      <c r="P79" s="161"/>
      <c r="Q79" s="162">
        <v>18</v>
      </c>
      <c r="R79" s="162"/>
      <c r="S79" s="162"/>
      <c r="T79" s="264">
        <f>+(J79*N79)/Q79</f>
        <v>7741.3888888888887</v>
      </c>
      <c r="U79" s="264"/>
      <c r="V79" s="265"/>
      <c r="W79" s="92"/>
      <c r="X79" s="92"/>
      <c r="Y79" s="92"/>
    </row>
    <row r="80" spans="1:25" x14ac:dyDescent="0.3">
      <c r="A80" s="157" t="s">
        <v>75</v>
      </c>
      <c r="B80" s="158"/>
      <c r="C80" s="158"/>
      <c r="D80" s="158"/>
      <c r="E80" s="158"/>
      <c r="F80" s="158"/>
      <c r="G80" s="158"/>
      <c r="H80" s="158"/>
      <c r="I80" s="158"/>
      <c r="J80" s="159">
        <v>1</v>
      </c>
      <c r="K80" s="159"/>
      <c r="L80" s="159"/>
      <c r="M80" s="159"/>
      <c r="N80" s="160">
        <v>95436</v>
      </c>
      <c r="O80" s="160"/>
      <c r="P80" s="161"/>
      <c r="Q80" s="162">
        <f>+Q79</f>
        <v>18</v>
      </c>
      <c r="R80" s="162"/>
      <c r="S80" s="162"/>
      <c r="T80" s="264">
        <f>+(J80*N80)/Q80</f>
        <v>5302</v>
      </c>
      <c r="U80" s="264"/>
      <c r="V80" s="265"/>
      <c r="W80" s="92"/>
      <c r="X80" s="92"/>
      <c r="Y80" s="92"/>
    </row>
    <row r="81" spans="1:25" x14ac:dyDescent="0.3">
      <c r="A81" s="165"/>
      <c r="B81" s="166"/>
      <c r="C81" s="166"/>
      <c r="D81" s="166"/>
      <c r="E81" s="166"/>
      <c r="F81" s="166"/>
      <c r="G81" s="166"/>
      <c r="H81" s="166"/>
      <c r="I81" s="166"/>
      <c r="J81" s="167"/>
      <c r="K81" s="168"/>
      <c r="L81" s="168"/>
      <c r="M81" s="168"/>
      <c r="N81" s="168"/>
      <c r="O81" s="168"/>
      <c r="P81" s="169"/>
      <c r="Q81" s="166"/>
      <c r="R81" s="166"/>
      <c r="S81" s="166"/>
      <c r="T81" s="166"/>
      <c r="U81" s="166"/>
      <c r="V81" s="170"/>
      <c r="W81" s="92"/>
      <c r="X81" s="92"/>
      <c r="Y81" s="92"/>
    </row>
    <row r="82" spans="1:25" x14ac:dyDescent="0.3">
      <c r="A82" s="145" t="s">
        <v>4</v>
      </c>
      <c r="B82" s="146"/>
      <c r="C82" s="146"/>
      <c r="D82" s="146"/>
      <c r="E82" s="146"/>
      <c r="F82" s="146"/>
      <c r="G82" s="146"/>
      <c r="H82" s="146"/>
      <c r="I82" s="146"/>
      <c r="J82" s="146"/>
      <c r="K82" s="146"/>
      <c r="L82" s="146"/>
      <c r="M82" s="146"/>
      <c r="N82" s="146"/>
      <c r="O82" s="146"/>
      <c r="P82" s="146"/>
      <c r="Q82" s="146"/>
      <c r="R82" s="146"/>
      <c r="S82" s="146"/>
      <c r="T82" s="147">
        <f>+SUM(T79:V80)</f>
        <v>13043.388888888889</v>
      </c>
      <c r="U82" s="147"/>
      <c r="V82" s="148"/>
      <c r="W82" s="92"/>
      <c r="X82" s="92"/>
      <c r="Y82" s="92"/>
    </row>
    <row r="83" spans="1:25" s="104" customFormat="1" ht="14.4" x14ac:dyDescent="0.3">
      <c r="A83" s="149" t="s">
        <v>67</v>
      </c>
      <c r="B83" s="150"/>
      <c r="C83" s="150"/>
      <c r="D83" s="150"/>
      <c r="E83" s="150"/>
      <c r="F83" s="150"/>
      <c r="G83" s="150"/>
      <c r="H83" s="150"/>
      <c r="I83" s="150"/>
      <c r="J83" s="150"/>
      <c r="K83" s="150"/>
      <c r="L83" s="150"/>
      <c r="M83" s="150"/>
      <c r="N83" s="150"/>
      <c r="O83" s="150"/>
      <c r="P83" s="150"/>
      <c r="Q83" s="150"/>
      <c r="R83" s="150"/>
      <c r="S83" s="150"/>
      <c r="T83" s="151">
        <f>+T82+T75+T68+T60</f>
        <v>19573.388888888891</v>
      </c>
      <c r="U83" s="151"/>
      <c r="V83" s="152"/>
      <c r="W83" s="92"/>
      <c r="X83" s="92"/>
      <c r="Y83" s="92"/>
    </row>
    <row r="84" spans="1:25" s="104" customFormat="1" ht="14.4" x14ac:dyDescent="0.3">
      <c r="A84" s="105" t="s">
        <v>88</v>
      </c>
      <c r="B84" s="106"/>
      <c r="C84" s="106"/>
      <c r="D84" s="107"/>
      <c r="E84" s="108">
        <v>0.25</v>
      </c>
      <c r="F84" s="106"/>
      <c r="G84" s="106"/>
      <c r="H84" s="106"/>
      <c r="I84" s="106"/>
      <c r="J84" s="106"/>
      <c r="K84" s="106"/>
      <c r="L84" s="106"/>
      <c r="M84" s="107"/>
      <c r="N84" s="103"/>
      <c r="O84" s="103"/>
      <c r="P84" s="103"/>
      <c r="Q84" s="103"/>
      <c r="R84" s="103"/>
      <c r="S84" s="103" t="s">
        <v>68</v>
      </c>
      <c r="T84" s="151">
        <f>+T83*E84</f>
        <v>4893.3472222222226</v>
      </c>
      <c r="U84" s="151"/>
      <c r="V84" s="152"/>
      <c r="W84" s="92"/>
      <c r="X84" s="92"/>
      <c r="Y84" s="92"/>
    </row>
    <row r="85" spans="1:25" s="104" customFormat="1" ht="15" thickBot="1" x14ac:dyDescent="0.35">
      <c r="A85" s="153" t="s">
        <v>69</v>
      </c>
      <c r="B85" s="154"/>
      <c r="C85" s="154"/>
      <c r="D85" s="154"/>
      <c r="E85" s="154"/>
      <c r="F85" s="154"/>
      <c r="G85" s="154"/>
      <c r="H85" s="154"/>
      <c r="I85" s="154"/>
      <c r="J85" s="154"/>
      <c r="K85" s="154"/>
      <c r="L85" s="154"/>
      <c r="M85" s="154"/>
      <c r="N85" s="154"/>
      <c r="O85" s="154"/>
      <c r="P85" s="154"/>
      <c r="Q85" s="154"/>
      <c r="R85" s="154"/>
      <c r="S85" s="154"/>
      <c r="T85" s="155">
        <f>+T84+T83</f>
        <v>24466.736111111113</v>
      </c>
      <c r="U85" s="155"/>
      <c r="V85" s="156"/>
      <c r="W85" s="92"/>
      <c r="X85" s="92"/>
      <c r="Y85" s="92"/>
    </row>
    <row r="86" spans="1:25" ht="30" customHeight="1" thickBot="1" x14ac:dyDescent="0.35"/>
    <row r="87" spans="1:25" s="89" customFormat="1" ht="30" customHeight="1" x14ac:dyDescent="0.3">
      <c r="A87" s="196"/>
      <c r="B87" s="197"/>
      <c r="C87" s="197"/>
      <c r="D87" s="198"/>
      <c r="E87" s="205" t="s">
        <v>47</v>
      </c>
      <c r="F87" s="206"/>
      <c r="G87" s="206"/>
      <c r="H87" s="206"/>
      <c r="I87" s="206"/>
      <c r="J87" s="206"/>
      <c r="K87" s="206"/>
      <c r="L87" s="206"/>
      <c r="M87" s="206"/>
      <c r="N87" s="206"/>
      <c r="O87" s="206"/>
      <c r="P87" s="206"/>
      <c r="Q87" s="206"/>
      <c r="R87" s="206"/>
      <c r="S87" s="207"/>
      <c r="T87" s="205" t="s">
        <v>48</v>
      </c>
      <c r="U87" s="206"/>
      <c r="V87" s="207"/>
    </row>
    <row r="88" spans="1:25" s="89" customFormat="1" ht="5.0999999999999996" customHeight="1" thickBot="1" x14ac:dyDescent="0.35">
      <c r="A88" s="199"/>
      <c r="B88" s="200"/>
      <c r="C88" s="200"/>
      <c r="D88" s="201"/>
      <c r="E88" s="208"/>
      <c r="F88" s="209"/>
      <c r="G88" s="209"/>
      <c r="H88" s="209"/>
      <c r="I88" s="209"/>
      <c r="J88" s="209"/>
      <c r="K88" s="209"/>
      <c r="L88" s="209"/>
      <c r="M88" s="209"/>
      <c r="N88" s="209"/>
      <c r="O88" s="209"/>
      <c r="P88" s="209"/>
      <c r="Q88" s="209"/>
      <c r="R88" s="209"/>
      <c r="S88" s="210"/>
      <c r="T88" s="208"/>
      <c r="U88" s="209"/>
      <c r="V88" s="210"/>
    </row>
    <row r="89" spans="1:25" s="89" customFormat="1" ht="24.9" customHeight="1" thickBot="1" x14ac:dyDescent="0.35">
      <c r="A89" s="199"/>
      <c r="B89" s="200"/>
      <c r="C89" s="200"/>
      <c r="D89" s="201"/>
      <c r="E89" s="211"/>
      <c r="F89" s="212"/>
      <c r="G89" s="212"/>
      <c r="H89" s="212"/>
      <c r="I89" s="212"/>
      <c r="J89" s="212"/>
      <c r="K89" s="212"/>
      <c r="L89" s="212"/>
      <c r="M89" s="212"/>
      <c r="N89" s="212"/>
      <c r="O89" s="212"/>
      <c r="P89" s="212"/>
      <c r="Q89" s="212"/>
      <c r="R89" s="212"/>
      <c r="S89" s="212"/>
      <c r="T89" s="212"/>
      <c r="U89" s="212"/>
      <c r="V89" s="213"/>
    </row>
    <row r="90" spans="1:25" s="89" customFormat="1" ht="24.9" customHeight="1" thickBot="1" x14ac:dyDescent="0.35">
      <c r="A90" s="199"/>
      <c r="B90" s="200"/>
      <c r="C90" s="200"/>
      <c r="D90" s="201"/>
      <c r="E90" s="214" t="s">
        <v>49</v>
      </c>
      <c r="F90" s="215"/>
      <c r="G90" s="215"/>
      <c r="H90" s="215"/>
      <c r="I90" s="215"/>
      <c r="J90" s="215"/>
      <c r="K90" s="215"/>
      <c r="L90" s="215"/>
      <c r="M90" s="215"/>
      <c r="N90" s="215"/>
      <c r="O90" s="215"/>
      <c r="P90" s="215"/>
      <c r="Q90" s="215"/>
      <c r="R90" s="215"/>
      <c r="S90" s="215"/>
      <c r="T90" s="215"/>
      <c r="U90" s="215"/>
      <c r="V90" s="216"/>
    </row>
    <row r="91" spans="1:25" s="89" customFormat="1" ht="15" thickBot="1" x14ac:dyDescent="0.35">
      <c r="A91" s="202"/>
      <c r="B91" s="203"/>
      <c r="C91" s="203"/>
      <c r="D91" s="204"/>
      <c r="E91" s="214"/>
      <c r="F91" s="215"/>
      <c r="G91" s="215"/>
      <c r="H91" s="215"/>
      <c r="I91" s="215"/>
      <c r="J91" s="215"/>
      <c r="K91" s="215"/>
      <c r="L91" s="215"/>
      <c r="M91" s="215"/>
      <c r="N91" s="215"/>
      <c r="O91" s="215"/>
      <c r="P91" s="215"/>
      <c r="Q91" s="215"/>
      <c r="R91" s="215"/>
      <c r="S91" s="215"/>
      <c r="T91" s="215"/>
      <c r="U91" s="215"/>
      <c r="V91" s="216"/>
    </row>
    <row r="92" spans="1:25" s="91" customFormat="1" ht="14.4" x14ac:dyDescent="0.3">
      <c r="A92" s="223" t="s">
        <v>50</v>
      </c>
      <c r="B92" s="224"/>
      <c r="C92" s="224"/>
      <c r="D92" s="224"/>
      <c r="E92" s="224"/>
      <c r="F92" s="224"/>
      <c r="G92" s="224"/>
      <c r="H92" s="224"/>
      <c r="I92" s="224"/>
      <c r="J92" s="224"/>
      <c r="K92" s="224"/>
      <c r="L92" s="224"/>
      <c r="M92" s="224"/>
      <c r="N92" s="224"/>
      <c r="O92" s="224"/>
      <c r="P92" s="224"/>
      <c r="Q92" s="224"/>
      <c r="R92" s="224"/>
      <c r="S92" s="224"/>
      <c r="T92" s="224"/>
      <c r="U92" s="224"/>
      <c r="V92" s="225"/>
      <c r="W92" s="90"/>
      <c r="X92" s="90"/>
      <c r="Y92" s="90"/>
    </row>
    <row r="93" spans="1:25" x14ac:dyDescent="0.3">
      <c r="A93" s="251" t="s">
        <v>51</v>
      </c>
      <c r="B93" s="227"/>
      <c r="C93" s="226" t="s">
        <v>2</v>
      </c>
      <c r="D93" s="228"/>
      <c r="E93" s="228"/>
      <c r="F93" s="228"/>
      <c r="G93" s="228"/>
      <c r="H93" s="228"/>
      <c r="I93" s="228"/>
      <c r="J93" s="228"/>
      <c r="K93" s="228"/>
      <c r="L93" s="228"/>
      <c r="M93" s="228"/>
      <c r="N93" s="228"/>
      <c r="O93" s="228"/>
      <c r="P93" s="228"/>
      <c r="Q93" s="227"/>
      <c r="R93" s="226" t="s">
        <v>3</v>
      </c>
      <c r="S93" s="227"/>
      <c r="T93" s="226" t="s">
        <v>0</v>
      </c>
      <c r="U93" s="228"/>
      <c r="V93" s="229"/>
      <c r="W93" s="92"/>
      <c r="X93" s="92"/>
      <c r="Y93" s="92"/>
    </row>
    <row r="94" spans="1:25" s="91" customFormat="1" ht="30" customHeight="1" x14ac:dyDescent="0.3">
      <c r="A94" s="191">
        <f>+'PPTO GENERAL'!A12</f>
        <v>3</v>
      </c>
      <c r="B94" s="192"/>
      <c r="C94" s="274" t="str">
        <f>+'PPTO GENERAL'!B12</f>
        <v>Suministro e instalacion de tubo rectangular 8 x 4 calibre 1.5 mm (Incluye anticorrosivo y pintura base aceite).</v>
      </c>
      <c r="D94" s="275"/>
      <c r="E94" s="275"/>
      <c r="F94" s="275"/>
      <c r="G94" s="275"/>
      <c r="H94" s="275"/>
      <c r="I94" s="275"/>
      <c r="J94" s="275"/>
      <c r="K94" s="275"/>
      <c r="L94" s="275"/>
      <c r="M94" s="275"/>
      <c r="N94" s="275"/>
      <c r="O94" s="275"/>
      <c r="P94" s="275"/>
      <c r="Q94" s="276"/>
      <c r="R94" s="237" t="str">
        <f>+'PPTO GENERAL'!C12</f>
        <v>KG</v>
      </c>
      <c r="S94" s="238"/>
      <c r="T94" s="237"/>
      <c r="U94" s="239"/>
      <c r="V94" s="240"/>
      <c r="W94" s="90"/>
      <c r="X94" s="90"/>
      <c r="Y94" s="90"/>
    </row>
    <row r="95" spans="1:25" x14ac:dyDescent="0.3">
      <c r="A95" s="94"/>
      <c r="B95" s="109"/>
      <c r="C95" s="109"/>
      <c r="D95" s="109"/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95"/>
      <c r="W95" s="92"/>
      <c r="X95" s="92"/>
      <c r="Y95" s="92"/>
    </row>
    <row r="96" spans="1:25" x14ac:dyDescent="0.3">
      <c r="A96" s="230" t="s">
        <v>52</v>
      </c>
      <c r="B96" s="231"/>
      <c r="C96" s="231"/>
      <c r="D96" s="231"/>
      <c r="E96" s="231"/>
      <c r="F96" s="231"/>
      <c r="G96" s="231"/>
      <c r="H96" s="231"/>
      <c r="I96" s="231"/>
      <c r="J96" s="231"/>
      <c r="K96" s="231"/>
      <c r="L96" s="231"/>
      <c r="M96" s="231"/>
      <c r="N96" s="231"/>
      <c r="O96" s="231"/>
      <c r="P96" s="231"/>
      <c r="Q96" s="231"/>
      <c r="R96" s="231"/>
      <c r="S96" s="231"/>
      <c r="T96" s="231"/>
      <c r="U96" s="231"/>
      <c r="V96" s="232"/>
      <c r="W96" s="92"/>
      <c r="X96" s="92"/>
      <c r="Y96" s="92"/>
    </row>
    <row r="97" spans="1:25" x14ac:dyDescent="0.3">
      <c r="A97" s="233" t="s">
        <v>2</v>
      </c>
      <c r="B97" s="168"/>
      <c r="C97" s="168"/>
      <c r="D97" s="168"/>
      <c r="E97" s="168"/>
      <c r="F97" s="168"/>
      <c r="G97" s="169"/>
      <c r="H97" s="167" t="s">
        <v>53</v>
      </c>
      <c r="I97" s="168"/>
      <c r="J97" s="169"/>
      <c r="K97" s="167" t="s">
        <v>54</v>
      </c>
      <c r="L97" s="168"/>
      <c r="M97" s="168"/>
      <c r="N97" s="169"/>
      <c r="O97" s="167" t="s">
        <v>6</v>
      </c>
      <c r="P97" s="168"/>
      <c r="Q97" s="169"/>
      <c r="R97" s="167" t="s">
        <v>7</v>
      </c>
      <c r="S97" s="169"/>
      <c r="T97" s="167" t="s">
        <v>55</v>
      </c>
      <c r="U97" s="168"/>
      <c r="V97" s="236"/>
      <c r="W97" s="92"/>
      <c r="X97" s="92"/>
      <c r="Y97" s="92"/>
    </row>
    <row r="98" spans="1:25" x14ac:dyDescent="0.3">
      <c r="A98" s="255" t="s">
        <v>71</v>
      </c>
      <c r="B98" s="256"/>
      <c r="C98" s="256"/>
      <c r="D98" s="256"/>
      <c r="E98" s="256"/>
      <c r="F98" s="256"/>
      <c r="G98" s="257"/>
      <c r="H98" s="167"/>
      <c r="I98" s="168"/>
      <c r="J98" s="169"/>
      <c r="K98" s="258" t="s">
        <v>80</v>
      </c>
      <c r="L98" s="259"/>
      <c r="M98" s="259"/>
      <c r="N98" s="260"/>
      <c r="O98" s="234"/>
      <c r="P98" s="160"/>
      <c r="Q98" s="161"/>
      <c r="R98" s="258"/>
      <c r="S98" s="260"/>
      <c r="T98" s="234">
        <v>1200</v>
      </c>
      <c r="U98" s="160"/>
      <c r="V98" s="235"/>
      <c r="W98" s="92"/>
      <c r="X98" s="92"/>
      <c r="Y98" s="92"/>
    </row>
    <row r="99" spans="1:25" x14ac:dyDescent="0.3">
      <c r="A99" s="255" t="s">
        <v>78</v>
      </c>
      <c r="B99" s="256"/>
      <c r="C99" s="256"/>
      <c r="D99" s="256"/>
      <c r="E99" s="256"/>
      <c r="F99" s="256"/>
      <c r="G99" s="257"/>
      <c r="H99" s="167"/>
      <c r="I99" s="168"/>
      <c r="J99" s="169"/>
      <c r="K99" s="258" t="s">
        <v>79</v>
      </c>
      <c r="L99" s="259"/>
      <c r="M99" s="259"/>
      <c r="N99" s="260"/>
      <c r="O99" s="234">
        <v>66000</v>
      </c>
      <c r="P99" s="160"/>
      <c r="Q99" s="161"/>
      <c r="R99" s="258">
        <v>0.03</v>
      </c>
      <c r="S99" s="260"/>
      <c r="T99" s="234">
        <f>+O99*R99</f>
        <v>1980</v>
      </c>
      <c r="U99" s="160"/>
      <c r="V99" s="235"/>
      <c r="W99" s="92"/>
      <c r="X99" s="92"/>
      <c r="Y99" s="92"/>
    </row>
    <row r="100" spans="1:25" x14ac:dyDescent="0.3">
      <c r="A100" s="255"/>
      <c r="B100" s="256"/>
      <c r="C100" s="256"/>
      <c r="D100" s="256"/>
      <c r="E100" s="256"/>
      <c r="F100" s="256"/>
      <c r="G100" s="257"/>
      <c r="H100" s="167"/>
      <c r="I100" s="168"/>
      <c r="J100" s="169"/>
      <c r="K100" s="258"/>
      <c r="L100" s="259"/>
      <c r="M100" s="259"/>
      <c r="N100" s="260"/>
      <c r="O100" s="234"/>
      <c r="P100" s="160"/>
      <c r="Q100" s="161"/>
      <c r="R100" s="258"/>
      <c r="S100" s="260"/>
      <c r="T100" s="234"/>
      <c r="U100" s="160"/>
      <c r="V100" s="235"/>
      <c r="W100" s="92"/>
      <c r="X100" s="92"/>
      <c r="Y100" s="92"/>
    </row>
    <row r="101" spans="1:25" x14ac:dyDescent="0.3">
      <c r="A101" s="255"/>
      <c r="B101" s="256"/>
      <c r="C101" s="256"/>
      <c r="D101" s="256"/>
      <c r="E101" s="256"/>
      <c r="F101" s="256"/>
      <c r="G101" s="257"/>
      <c r="H101" s="167"/>
      <c r="I101" s="168"/>
      <c r="J101" s="169"/>
      <c r="K101" s="258"/>
      <c r="L101" s="259"/>
      <c r="M101" s="259"/>
      <c r="N101" s="260"/>
      <c r="O101" s="234"/>
      <c r="P101" s="160"/>
      <c r="Q101" s="161"/>
      <c r="R101" s="258"/>
      <c r="S101" s="260"/>
      <c r="T101" s="234"/>
      <c r="U101" s="160"/>
      <c r="V101" s="235"/>
      <c r="W101" s="92"/>
      <c r="X101" s="92"/>
      <c r="Y101" s="92"/>
    </row>
    <row r="102" spans="1:25" x14ac:dyDescent="0.3">
      <c r="A102" s="261" t="s">
        <v>4</v>
      </c>
      <c r="B102" s="262"/>
      <c r="C102" s="262"/>
      <c r="D102" s="262"/>
      <c r="E102" s="262"/>
      <c r="F102" s="262"/>
      <c r="G102" s="262"/>
      <c r="H102" s="262"/>
      <c r="I102" s="262"/>
      <c r="J102" s="262"/>
      <c r="K102" s="262"/>
      <c r="L102" s="262"/>
      <c r="M102" s="262"/>
      <c r="N102" s="262"/>
      <c r="O102" s="262"/>
      <c r="P102" s="262"/>
      <c r="Q102" s="262"/>
      <c r="R102" s="262"/>
      <c r="S102" s="263"/>
      <c r="T102" s="269">
        <f>+SUM(T98:V101)</f>
        <v>3180</v>
      </c>
      <c r="U102" s="270"/>
      <c r="V102" s="271"/>
      <c r="W102" s="92"/>
      <c r="X102" s="92"/>
      <c r="Y102" s="92"/>
    </row>
    <row r="103" spans="1:25" x14ac:dyDescent="0.3">
      <c r="A103" s="96"/>
      <c r="B103" s="97"/>
      <c r="C103" s="97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8"/>
      <c r="T103" s="98"/>
      <c r="U103" s="98"/>
      <c r="V103" s="99"/>
      <c r="W103" s="92"/>
      <c r="X103" s="92"/>
      <c r="Y103" s="92"/>
    </row>
    <row r="104" spans="1:25" x14ac:dyDescent="0.3">
      <c r="A104" s="230" t="s">
        <v>56</v>
      </c>
      <c r="B104" s="231"/>
      <c r="C104" s="231"/>
      <c r="D104" s="231"/>
      <c r="E104" s="231"/>
      <c r="F104" s="231"/>
      <c r="G104" s="231"/>
      <c r="H104" s="231"/>
      <c r="I104" s="231"/>
      <c r="J104" s="231"/>
      <c r="K104" s="231"/>
      <c r="L104" s="231"/>
      <c r="M104" s="231"/>
      <c r="N104" s="231"/>
      <c r="O104" s="231"/>
      <c r="P104" s="231"/>
      <c r="Q104" s="231"/>
      <c r="R104" s="231"/>
      <c r="S104" s="231"/>
      <c r="T104" s="231"/>
      <c r="U104" s="231"/>
      <c r="V104" s="232"/>
      <c r="W104" s="92"/>
      <c r="X104" s="92"/>
      <c r="Y104" s="92"/>
    </row>
    <row r="105" spans="1:25" x14ac:dyDescent="0.3">
      <c r="A105" s="272" t="s">
        <v>2</v>
      </c>
      <c r="B105" s="253"/>
      <c r="C105" s="253"/>
      <c r="D105" s="253"/>
      <c r="E105" s="253"/>
      <c r="F105" s="253"/>
      <c r="G105" s="253"/>
      <c r="H105" s="253"/>
      <c r="I105" s="253"/>
      <c r="J105" s="253"/>
      <c r="K105" s="253"/>
      <c r="L105" s="273"/>
      <c r="M105" s="252" t="s">
        <v>3</v>
      </c>
      <c r="N105" s="273"/>
      <c r="O105" s="252" t="s">
        <v>0</v>
      </c>
      <c r="P105" s="273"/>
      <c r="Q105" s="252" t="s">
        <v>57</v>
      </c>
      <c r="R105" s="253"/>
      <c r="S105" s="273"/>
      <c r="T105" s="252" t="s">
        <v>58</v>
      </c>
      <c r="U105" s="253"/>
      <c r="V105" s="254"/>
      <c r="W105" s="92"/>
      <c r="X105" s="92"/>
      <c r="Y105" s="92"/>
    </row>
    <row r="106" spans="1:25" x14ac:dyDescent="0.3">
      <c r="A106" s="178" t="s">
        <v>94</v>
      </c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80"/>
      <c r="M106" s="241" t="s">
        <v>14</v>
      </c>
      <c r="N106" s="242"/>
      <c r="O106" s="241">
        <v>0.1</v>
      </c>
      <c r="P106" s="242"/>
      <c r="Q106" s="245">
        <v>1700</v>
      </c>
      <c r="R106" s="246"/>
      <c r="S106" s="247"/>
      <c r="T106" s="248">
        <f>+O106*Q106</f>
        <v>170</v>
      </c>
      <c r="U106" s="249"/>
      <c r="V106" s="250"/>
      <c r="W106" s="92"/>
      <c r="X106" s="92"/>
      <c r="Y106" s="92"/>
    </row>
    <row r="107" spans="1:25" x14ac:dyDescent="0.3">
      <c r="A107" s="178" t="s">
        <v>95</v>
      </c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80"/>
      <c r="M107" s="241" t="s">
        <v>14</v>
      </c>
      <c r="N107" s="242"/>
      <c r="O107" s="241">
        <v>1</v>
      </c>
      <c r="P107" s="242"/>
      <c r="Q107" s="245">
        <v>2800</v>
      </c>
      <c r="R107" s="246"/>
      <c r="S107" s="247"/>
      <c r="T107" s="248">
        <f t="shared" ref="T107:T110" si="2">+O107*Q107</f>
        <v>2800</v>
      </c>
      <c r="U107" s="249"/>
      <c r="V107" s="250"/>
      <c r="W107" s="92"/>
      <c r="X107" s="92"/>
      <c r="Y107" s="92"/>
    </row>
    <row r="108" spans="1:25" x14ac:dyDescent="0.3">
      <c r="A108" s="178" t="s">
        <v>82</v>
      </c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80"/>
      <c r="M108" s="241" t="s">
        <v>72</v>
      </c>
      <c r="N108" s="242"/>
      <c r="O108" s="241">
        <v>0.09</v>
      </c>
      <c r="P108" s="242"/>
      <c r="Q108" s="245">
        <v>95000</v>
      </c>
      <c r="R108" s="246"/>
      <c r="S108" s="247"/>
      <c r="T108" s="248">
        <f t="shared" si="2"/>
        <v>8550</v>
      </c>
      <c r="U108" s="249"/>
      <c r="V108" s="250"/>
      <c r="W108" s="92"/>
      <c r="X108" s="92"/>
      <c r="Y108" s="92"/>
    </row>
    <row r="109" spans="1:25" x14ac:dyDescent="0.3">
      <c r="A109" s="178" t="s">
        <v>96</v>
      </c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80"/>
      <c r="M109" s="241" t="s">
        <v>72</v>
      </c>
      <c r="N109" s="242"/>
      <c r="O109" s="243">
        <v>0.09</v>
      </c>
      <c r="P109" s="244"/>
      <c r="Q109" s="245">
        <v>65000</v>
      </c>
      <c r="R109" s="246"/>
      <c r="S109" s="247"/>
      <c r="T109" s="248">
        <f t="shared" si="2"/>
        <v>5850</v>
      </c>
      <c r="U109" s="249"/>
      <c r="V109" s="250"/>
      <c r="W109" s="92"/>
      <c r="X109" s="92"/>
      <c r="Y109" s="92"/>
    </row>
    <row r="110" spans="1:25" x14ac:dyDescent="0.3">
      <c r="A110" s="178" t="s">
        <v>83</v>
      </c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80"/>
      <c r="M110" s="241" t="s">
        <v>73</v>
      </c>
      <c r="N110" s="242"/>
      <c r="O110" s="243">
        <v>0.06</v>
      </c>
      <c r="P110" s="244"/>
      <c r="Q110" s="245">
        <v>50000</v>
      </c>
      <c r="R110" s="246"/>
      <c r="S110" s="247"/>
      <c r="T110" s="248">
        <f t="shared" si="2"/>
        <v>3000</v>
      </c>
      <c r="U110" s="249"/>
      <c r="V110" s="250"/>
      <c r="W110" s="92"/>
      <c r="X110" s="92"/>
      <c r="Y110" s="92"/>
    </row>
    <row r="111" spans="1:25" x14ac:dyDescent="0.3">
      <c r="A111" s="261" t="s">
        <v>4</v>
      </c>
      <c r="B111" s="262"/>
      <c r="C111" s="262"/>
      <c r="D111" s="262"/>
      <c r="E111" s="262"/>
      <c r="F111" s="262"/>
      <c r="G111" s="262"/>
      <c r="H111" s="262"/>
      <c r="I111" s="262"/>
      <c r="J111" s="262"/>
      <c r="K111" s="262"/>
      <c r="L111" s="262"/>
      <c r="M111" s="262"/>
      <c r="N111" s="262"/>
      <c r="O111" s="262"/>
      <c r="P111" s="262"/>
      <c r="Q111" s="262"/>
      <c r="R111" s="262"/>
      <c r="S111" s="263"/>
      <c r="T111" s="269">
        <f>+SUM(T106:V109)</f>
        <v>17370</v>
      </c>
      <c r="U111" s="270"/>
      <c r="V111" s="271"/>
      <c r="W111" s="92"/>
      <c r="X111" s="92"/>
      <c r="Y111" s="92"/>
    </row>
    <row r="112" spans="1:25" x14ac:dyDescent="0.3">
      <c r="A112" s="100"/>
      <c r="B112" s="101"/>
      <c r="C112" s="101"/>
      <c r="D112" s="101"/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1"/>
      <c r="Q112" s="101"/>
      <c r="R112" s="101"/>
      <c r="S112" s="98"/>
      <c r="T112" s="98"/>
      <c r="U112" s="98"/>
      <c r="V112" s="99"/>
      <c r="W112" s="92"/>
      <c r="X112" s="92"/>
      <c r="Y112" s="92"/>
    </row>
    <row r="113" spans="1:25" x14ac:dyDescent="0.3">
      <c r="A113" s="230" t="s">
        <v>59</v>
      </c>
      <c r="B113" s="231"/>
      <c r="C113" s="231"/>
      <c r="D113" s="231"/>
      <c r="E113" s="231"/>
      <c r="F113" s="231"/>
      <c r="G113" s="231"/>
      <c r="H113" s="231"/>
      <c r="I113" s="231"/>
      <c r="J113" s="231"/>
      <c r="K113" s="231"/>
      <c r="L113" s="231"/>
      <c r="M113" s="231"/>
      <c r="N113" s="231"/>
      <c r="O113" s="231"/>
      <c r="P113" s="231"/>
      <c r="Q113" s="231"/>
      <c r="R113" s="231"/>
      <c r="S113" s="231"/>
      <c r="T113" s="231"/>
      <c r="U113" s="231"/>
      <c r="V113" s="232"/>
      <c r="W113" s="92"/>
      <c r="X113" s="92"/>
      <c r="Y113" s="92"/>
    </row>
    <row r="114" spans="1:25" x14ac:dyDescent="0.3">
      <c r="A114" s="233" t="s">
        <v>60</v>
      </c>
      <c r="B114" s="168"/>
      <c r="C114" s="168"/>
      <c r="D114" s="168"/>
      <c r="E114" s="168"/>
      <c r="F114" s="168"/>
      <c r="G114" s="168"/>
      <c r="H114" s="168"/>
      <c r="I114" s="168"/>
      <c r="J114" s="169"/>
      <c r="K114" s="167" t="s">
        <v>61</v>
      </c>
      <c r="L114" s="169"/>
      <c r="M114" s="167" t="s">
        <v>62</v>
      </c>
      <c r="N114" s="169"/>
      <c r="O114" s="167" t="s">
        <v>63</v>
      </c>
      <c r="P114" s="168"/>
      <c r="Q114" s="169"/>
      <c r="R114" s="167" t="s">
        <v>64</v>
      </c>
      <c r="S114" s="169"/>
      <c r="T114" s="167" t="s">
        <v>55</v>
      </c>
      <c r="U114" s="168"/>
      <c r="V114" s="236"/>
      <c r="W114" s="92"/>
      <c r="X114" s="92"/>
      <c r="Y114" s="92"/>
    </row>
    <row r="115" spans="1:25" x14ac:dyDescent="0.3">
      <c r="A115" s="233"/>
      <c r="B115" s="168"/>
      <c r="C115" s="168"/>
      <c r="D115" s="168"/>
      <c r="E115" s="168"/>
      <c r="F115" s="168"/>
      <c r="G115" s="168"/>
      <c r="H115" s="168"/>
      <c r="I115" s="168"/>
      <c r="J115" s="169"/>
      <c r="K115" s="167"/>
      <c r="L115" s="169"/>
      <c r="M115" s="167"/>
      <c r="N115" s="169"/>
      <c r="O115" s="167"/>
      <c r="P115" s="168"/>
      <c r="Q115" s="169"/>
      <c r="R115" s="167"/>
      <c r="S115" s="169"/>
      <c r="T115" s="167"/>
      <c r="U115" s="168"/>
      <c r="V115" s="236"/>
      <c r="W115" s="92"/>
      <c r="X115" s="92"/>
      <c r="Y115" s="92"/>
    </row>
    <row r="116" spans="1:25" x14ac:dyDescent="0.3">
      <c r="A116" s="233"/>
      <c r="B116" s="168"/>
      <c r="C116" s="168"/>
      <c r="D116" s="168"/>
      <c r="E116" s="168"/>
      <c r="F116" s="168"/>
      <c r="G116" s="168"/>
      <c r="H116" s="168"/>
      <c r="I116" s="168"/>
      <c r="J116" s="169"/>
      <c r="K116" s="167"/>
      <c r="L116" s="169"/>
      <c r="M116" s="167"/>
      <c r="N116" s="169"/>
      <c r="O116" s="167"/>
      <c r="P116" s="168"/>
      <c r="Q116" s="169"/>
      <c r="R116" s="167"/>
      <c r="S116" s="169"/>
      <c r="T116" s="167"/>
      <c r="U116" s="168"/>
      <c r="V116" s="236"/>
      <c r="W116" s="92"/>
      <c r="X116" s="92"/>
      <c r="Y116" s="92"/>
    </row>
    <row r="117" spans="1:25" x14ac:dyDescent="0.3">
      <c r="A117" s="233"/>
      <c r="B117" s="168"/>
      <c r="C117" s="168"/>
      <c r="D117" s="168"/>
      <c r="E117" s="168"/>
      <c r="F117" s="168"/>
      <c r="G117" s="168"/>
      <c r="H117" s="168"/>
      <c r="I117" s="168"/>
      <c r="J117" s="169"/>
      <c r="K117" s="167"/>
      <c r="L117" s="169"/>
      <c r="M117" s="167"/>
      <c r="N117" s="169"/>
      <c r="O117" s="167"/>
      <c r="P117" s="168"/>
      <c r="Q117" s="169"/>
      <c r="R117" s="167"/>
      <c r="S117" s="169"/>
      <c r="T117" s="167"/>
      <c r="U117" s="168"/>
      <c r="V117" s="236"/>
      <c r="W117" s="92"/>
      <c r="X117" s="92"/>
      <c r="Y117" s="92"/>
    </row>
    <row r="118" spans="1:25" x14ac:dyDescent="0.3">
      <c r="A118" s="261" t="s">
        <v>4</v>
      </c>
      <c r="B118" s="262"/>
      <c r="C118" s="262"/>
      <c r="D118" s="262"/>
      <c r="E118" s="262"/>
      <c r="F118" s="262"/>
      <c r="G118" s="262"/>
      <c r="H118" s="262"/>
      <c r="I118" s="262"/>
      <c r="J118" s="262"/>
      <c r="K118" s="262"/>
      <c r="L118" s="262"/>
      <c r="M118" s="262"/>
      <c r="N118" s="262"/>
      <c r="O118" s="262"/>
      <c r="P118" s="262"/>
      <c r="Q118" s="262"/>
      <c r="R118" s="262"/>
      <c r="S118" s="263"/>
      <c r="T118" s="167"/>
      <c r="U118" s="168"/>
      <c r="V118" s="236"/>
      <c r="W118" s="92"/>
      <c r="X118" s="92"/>
      <c r="Y118" s="92"/>
    </row>
    <row r="119" spans="1:25" ht="22.5" customHeight="1" x14ac:dyDescent="0.3">
      <c r="A119" s="96"/>
      <c r="B119" s="97"/>
      <c r="C119" s="97"/>
      <c r="D119" s="97"/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97"/>
      <c r="S119" s="98"/>
      <c r="T119" s="98"/>
      <c r="U119" s="98"/>
      <c r="V119" s="99"/>
      <c r="W119" s="102"/>
      <c r="X119" s="102"/>
      <c r="Y119" s="102"/>
    </row>
    <row r="120" spans="1:25" x14ac:dyDescent="0.3">
      <c r="A120" s="230" t="s">
        <v>65</v>
      </c>
      <c r="B120" s="231"/>
      <c r="C120" s="231"/>
      <c r="D120" s="231"/>
      <c r="E120" s="231"/>
      <c r="F120" s="231"/>
      <c r="G120" s="231"/>
      <c r="H120" s="231"/>
      <c r="I120" s="231"/>
      <c r="J120" s="231"/>
      <c r="K120" s="231"/>
      <c r="L120" s="231"/>
      <c r="M120" s="231"/>
      <c r="N120" s="231"/>
      <c r="O120" s="231"/>
      <c r="P120" s="231"/>
      <c r="Q120" s="231"/>
      <c r="R120" s="231"/>
      <c r="S120" s="231"/>
      <c r="T120" s="231"/>
      <c r="U120" s="231"/>
      <c r="V120" s="232"/>
      <c r="W120" s="92"/>
      <c r="X120" s="92"/>
      <c r="Y120" s="92"/>
    </row>
    <row r="121" spans="1:25" x14ac:dyDescent="0.3">
      <c r="A121" s="233" t="s">
        <v>66</v>
      </c>
      <c r="B121" s="168"/>
      <c r="C121" s="168"/>
      <c r="D121" s="168"/>
      <c r="E121" s="168"/>
      <c r="F121" s="168"/>
      <c r="G121" s="168"/>
      <c r="H121" s="168"/>
      <c r="I121" s="169"/>
      <c r="J121" s="277" t="s">
        <v>77</v>
      </c>
      <c r="K121" s="172"/>
      <c r="L121" s="172"/>
      <c r="M121" s="173"/>
      <c r="N121" s="277" t="s">
        <v>76</v>
      </c>
      <c r="O121" s="172"/>
      <c r="P121" s="173"/>
      <c r="Q121" s="167" t="s">
        <v>7</v>
      </c>
      <c r="R121" s="168"/>
      <c r="S121" s="169"/>
      <c r="T121" s="167" t="s">
        <v>55</v>
      </c>
      <c r="U121" s="168"/>
      <c r="V121" s="236"/>
      <c r="W121" s="92"/>
      <c r="X121" s="92"/>
      <c r="Y121" s="92"/>
    </row>
    <row r="122" spans="1:25" x14ac:dyDescent="0.3">
      <c r="A122" s="255" t="s">
        <v>97</v>
      </c>
      <c r="B122" s="256"/>
      <c r="C122" s="256"/>
      <c r="D122" s="256"/>
      <c r="E122" s="256"/>
      <c r="F122" s="256"/>
      <c r="G122" s="256"/>
      <c r="H122" s="256"/>
      <c r="I122" s="257"/>
      <c r="J122" s="278">
        <v>1</v>
      </c>
      <c r="K122" s="279"/>
      <c r="L122" s="279"/>
      <c r="M122" s="280"/>
      <c r="N122" s="234">
        <v>139345</v>
      </c>
      <c r="O122" s="160"/>
      <c r="P122" s="161"/>
      <c r="Q122" s="281">
        <v>22</v>
      </c>
      <c r="R122" s="282"/>
      <c r="S122" s="283"/>
      <c r="T122" s="266">
        <f>+(J122*N122)/Q122</f>
        <v>6333.863636363636</v>
      </c>
      <c r="U122" s="267"/>
      <c r="V122" s="268"/>
      <c r="W122" s="92"/>
      <c r="X122" s="92"/>
      <c r="Y122" s="92"/>
    </row>
    <row r="123" spans="1:25" x14ac:dyDescent="0.3">
      <c r="A123" s="255"/>
      <c r="B123" s="256"/>
      <c r="C123" s="256"/>
      <c r="D123" s="256"/>
      <c r="E123" s="256"/>
      <c r="F123" s="256"/>
      <c r="G123" s="256"/>
      <c r="H123" s="256"/>
      <c r="I123" s="257"/>
      <c r="J123" s="278"/>
      <c r="K123" s="279"/>
      <c r="L123" s="279"/>
      <c r="M123" s="280"/>
      <c r="N123" s="234"/>
      <c r="O123" s="160"/>
      <c r="P123" s="161"/>
      <c r="Q123" s="281"/>
      <c r="R123" s="282"/>
      <c r="S123" s="283"/>
      <c r="T123" s="266"/>
      <c r="U123" s="267"/>
      <c r="V123" s="268"/>
      <c r="W123" s="92"/>
      <c r="X123" s="92"/>
      <c r="Y123" s="92"/>
    </row>
    <row r="124" spans="1:25" x14ac:dyDescent="0.3">
      <c r="A124" s="233"/>
      <c r="B124" s="168"/>
      <c r="C124" s="168"/>
      <c r="D124" s="168"/>
      <c r="E124" s="168"/>
      <c r="F124" s="168"/>
      <c r="G124" s="168"/>
      <c r="H124" s="168"/>
      <c r="I124" s="169"/>
      <c r="J124" s="167"/>
      <c r="K124" s="168"/>
      <c r="L124" s="168"/>
      <c r="M124" s="168"/>
      <c r="N124" s="168"/>
      <c r="O124" s="168"/>
      <c r="P124" s="169"/>
      <c r="Q124" s="167"/>
      <c r="R124" s="168"/>
      <c r="S124" s="169"/>
      <c r="T124" s="167"/>
      <c r="U124" s="168"/>
      <c r="V124" s="236"/>
      <c r="W124" s="92"/>
      <c r="X124" s="92"/>
      <c r="Y124" s="92"/>
    </row>
    <row r="125" spans="1:25" x14ac:dyDescent="0.3">
      <c r="A125" s="261" t="s">
        <v>4</v>
      </c>
      <c r="B125" s="262"/>
      <c r="C125" s="262"/>
      <c r="D125" s="262"/>
      <c r="E125" s="262"/>
      <c r="F125" s="262"/>
      <c r="G125" s="262"/>
      <c r="H125" s="262"/>
      <c r="I125" s="262"/>
      <c r="J125" s="262"/>
      <c r="K125" s="262"/>
      <c r="L125" s="262"/>
      <c r="M125" s="262"/>
      <c r="N125" s="262"/>
      <c r="O125" s="262"/>
      <c r="P125" s="262"/>
      <c r="Q125" s="262"/>
      <c r="R125" s="262"/>
      <c r="S125" s="263"/>
      <c r="T125" s="284">
        <f>+SUM(T122:V123)</f>
        <v>6333.863636363636</v>
      </c>
      <c r="U125" s="285"/>
      <c r="V125" s="286"/>
      <c r="W125" s="92"/>
      <c r="X125" s="92"/>
      <c r="Y125" s="92"/>
    </row>
    <row r="126" spans="1:25" s="104" customFormat="1" ht="14.4" x14ac:dyDescent="0.3">
      <c r="A126" s="287" t="s">
        <v>67</v>
      </c>
      <c r="B126" s="288"/>
      <c r="C126" s="288"/>
      <c r="D126" s="288"/>
      <c r="E126" s="288"/>
      <c r="F126" s="288"/>
      <c r="G126" s="288"/>
      <c r="H126" s="288"/>
      <c r="I126" s="288"/>
      <c r="J126" s="288"/>
      <c r="K126" s="288"/>
      <c r="L126" s="288"/>
      <c r="M126" s="288"/>
      <c r="N126" s="288"/>
      <c r="O126" s="288"/>
      <c r="P126" s="288"/>
      <c r="Q126" s="288"/>
      <c r="R126" s="288"/>
      <c r="S126" s="289"/>
      <c r="T126" s="290">
        <f>+T125+T118+T111+T102</f>
        <v>26883.863636363636</v>
      </c>
      <c r="U126" s="291"/>
      <c r="V126" s="292"/>
      <c r="W126" s="92"/>
      <c r="X126" s="92"/>
      <c r="Y126" s="92"/>
    </row>
    <row r="127" spans="1:25" s="104" customFormat="1" ht="14.4" x14ac:dyDescent="0.3">
      <c r="A127" s="105" t="s">
        <v>88</v>
      </c>
      <c r="B127" s="106"/>
      <c r="C127" s="106"/>
      <c r="D127" s="107"/>
      <c r="E127" s="108">
        <v>0.25</v>
      </c>
      <c r="F127" s="106"/>
      <c r="G127" s="106"/>
      <c r="H127" s="106"/>
      <c r="I127" s="106"/>
      <c r="J127" s="106"/>
      <c r="K127" s="106"/>
      <c r="L127" s="106"/>
      <c r="M127" s="107"/>
      <c r="N127" s="103"/>
      <c r="O127" s="103"/>
      <c r="P127" s="103"/>
      <c r="Q127" s="103"/>
      <c r="R127" s="103"/>
      <c r="S127" s="103" t="s">
        <v>68</v>
      </c>
      <c r="T127" s="151">
        <f>+T126*E127</f>
        <v>6720.965909090909</v>
      </c>
      <c r="U127" s="151"/>
      <c r="V127" s="152"/>
      <c r="W127" s="92"/>
      <c r="X127" s="92"/>
      <c r="Y127" s="92"/>
    </row>
    <row r="128" spans="1:25" s="104" customFormat="1" ht="15" thickBot="1" x14ac:dyDescent="0.35">
      <c r="A128" s="153" t="s">
        <v>69</v>
      </c>
      <c r="B128" s="154"/>
      <c r="C128" s="154"/>
      <c r="D128" s="154"/>
      <c r="E128" s="154"/>
      <c r="F128" s="154"/>
      <c r="G128" s="154"/>
      <c r="H128" s="154"/>
      <c r="I128" s="154"/>
      <c r="J128" s="154"/>
      <c r="K128" s="154"/>
      <c r="L128" s="154"/>
      <c r="M128" s="154"/>
      <c r="N128" s="154"/>
      <c r="O128" s="154"/>
      <c r="P128" s="154"/>
      <c r="Q128" s="154"/>
      <c r="R128" s="154"/>
      <c r="S128" s="154"/>
      <c r="T128" s="155">
        <f>+T127+T126</f>
        <v>33604.829545454544</v>
      </c>
      <c r="U128" s="155"/>
      <c r="V128" s="156"/>
      <c r="W128" s="92"/>
      <c r="X128" s="92"/>
      <c r="Y128" s="92"/>
    </row>
    <row r="131" spans="1:25" ht="14.4" thickBot="1" x14ac:dyDescent="0.35"/>
    <row r="132" spans="1:25" s="89" customFormat="1" ht="30" customHeight="1" x14ac:dyDescent="0.3">
      <c r="A132" s="196"/>
      <c r="B132" s="197"/>
      <c r="C132" s="197"/>
      <c r="D132" s="198"/>
      <c r="E132" s="205" t="s">
        <v>47</v>
      </c>
      <c r="F132" s="206"/>
      <c r="G132" s="206"/>
      <c r="H132" s="206"/>
      <c r="I132" s="206"/>
      <c r="J132" s="206"/>
      <c r="K132" s="206"/>
      <c r="L132" s="206"/>
      <c r="M132" s="206"/>
      <c r="N132" s="206"/>
      <c r="O132" s="206"/>
      <c r="P132" s="206"/>
      <c r="Q132" s="206"/>
      <c r="R132" s="206"/>
      <c r="S132" s="207"/>
      <c r="T132" s="205" t="s">
        <v>48</v>
      </c>
      <c r="U132" s="206"/>
      <c r="V132" s="207"/>
    </row>
    <row r="133" spans="1:25" s="89" customFormat="1" ht="30" customHeight="1" thickBot="1" x14ac:dyDescent="0.35">
      <c r="A133" s="199"/>
      <c r="B133" s="200"/>
      <c r="C133" s="200"/>
      <c r="D133" s="201"/>
      <c r="E133" s="208"/>
      <c r="F133" s="209"/>
      <c r="G133" s="209"/>
      <c r="H133" s="209"/>
      <c r="I133" s="209"/>
      <c r="J133" s="209"/>
      <c r="K133" s="209"/>
      <c r="L133" s="209"/>
      <c r="M133" s="209"/>
      <c r="N133" s="209"/>
      <c r="O133" s="209"/>
      <c r="P133" s="209"/>
      <c r="Q133" s="209"/>
      <c r="R133" s="209"/>
      <c r="S133" s="210"/>
      <c r="T133" s="208"/>
      <c r="U133" s="209"/>
      <c r="V133" s="210"/>
    </row>
    <row r="134" spans="1:25" s="89" customFormat="1" ht="5.0999999999999996" customHeight="1" thickBot="1" x14ac:dyDescent="0.35">
      <c r="A134" s="199"/>
      <c r="B134" s="200"/>
      <c r="C134" s="200"/>
      <c r="D134" s="201"/>
      <c r="E134" s="211"/>
      <c r="F134" s="212"/>
      <c r="G134" s="212"/>
      <c r="H134" s="212"/>
      <c r="I134" s="212"/>
      <c r="J134" s="212"/>
      <c r="K134" s="212"/>
      <c r="L134" s="212"/>
      <c r="M134" s="212"/>
      <c r="N134" s="212"/>
      <c r="O134" s="212"/>
      <c r="P134" s="212"/>
      <c r="Q134" s="212"/>
      <c r="R134" s="212"/>
      <c r="S134" s="212"/>
      <c r="T134" s="212"/>
      <c r="U134" s="212"/>
      <c r="V134" s="213"/>
    </row>
    <row r="135" spans="1:25" s="89" customFormat="1" ht="24.9" customHeight="1" thickBot="1" x14ac:dyDescent="0.35">
      <c r="A135" s="199"/>
      <c r="B135" s="200"/>
      <c r="C135" s="200"/>
      <c r="D135" s="201"/>
      <c r="E135" s="214" t="s">
        <v>49</v>
      </c>
      <c r="F135" s="215"/>
      <c r="G135" s="215"/>
      <c r="H135" s="215"/>
      <c r="I135" s="215"/>
      <c r="J135" s="215"/>
      <c r="K135" s="215"/>
      <c r="L135" s="215"/>
      <c r="M135" s="215"/>
      <c r="N135" s="215"/>
      <c r="O135" s="215"/>
      <c r="P135" s="215"/>
      <c r="Q135" s="215"/>
      <c r="R135" s="215"/>
      <c r="S135" s="215"/>
      <c r="T135" s="215"/>
      <c r="U135" s="215"/>
      <c r="V135" s="216"/>
    </row>
    <row r="136" spans="1:25" s="89" customFormat="1" ht="5.0999999999999996" customHeight="1" thickBot="1" x14ac:dyDescent="0.35">
      <c r="A136" s="202"/>
      <c r="B136" s="203"/>
      <c r="C136" s="203"/>
      <c r="D136" s="204"/>
      <c r="E136" s="214"/>
      <c r="F136" s="215"/>
      <c r="G136" s="215"/>
      <c r="H136" s="215"/>
      <c r="I136" s="215"/>
      <c r="J136" s="215"/>
      <c r="K136" s="215"/>
      <c r="L136" s="215"/>
      <c r="M136" s="215"/>
      <c r="N136" s="215"/>
      <c r="O136" s="215"/>
      <c r="P136" s="215"/>
      <c r="Q136" s="215"/>
      <c r="R136" s="215"/>
      <c r="S136" s="215"/>
      <c r="T136" s="215"/>
      <c r="U136" s="215"/>
      <c r="V136" s="216"/>
    </row>
    <row r="137" spans="1:25" s="91" customFormat="1" ht="14.4" x14ac:dyDescent="0.3">
      <c r="A137" s="217" t="s">
        <v>50</v>
      </c>
      <c r="B137" s="218"/>
      <c r="C137" s="218"/>
      <c r="D137" s="218"/>
      <c r="E137" s="218"/>
      <c r="F137" s="218"/>
      <c r="G137" s="218"/>
      <c r="H137" s="218"/>
      <c r="I137" s="218"/>
      <c r="J137" s="218"/>
      <c r="K137" s="218"/>
      <c r="L137" s="218"/>
      <c r="M137" s="218"/>
      <c r="N137" s="218"/>
      <c r="O137" s="218"/>
      <c r="P137" s="218"/>
      <c r="Q137" s="218"/>
      <c r="R137" s="218"/>
      <c r="S137" s="218"/>
      <c r="T137" s="218"/>
      <c r="U137" s="218"/>
      <c r="V137" s="219"/>
      <c r="W137" s="90"/>
      <c r="X137" s="90"/>
      <c r="Y137" s="90"/>
    </row>
    <row r="138" spans="1:25" x14ac:dyDescent="0.3">
      <c r="A138" s="220" t="s">
        <v>51</v>
      </c>
      <c r="B138" s="221"/>
      <c r="C138" s="221" t="s">
        <v>2</v>
      </c>
      <c r="D138" s="221"/>
      <c r="E138" s="221"/>
      <c r="F138" s="221"/>
      <c r="G138" s="221"/>
      <c r="H138" s="221"/>
      <c r="I138" s="221"/>
      <c r="J138" s="221"/>
      <c r="K138" s="221"/>
      <c r="L138" s="221"/>
      <c r="M138" s="221"/>
      <c r="N138" s="221"/>
      <c r="O138" s="221"/>
      <c r="P138" s="221"/>
      <c r="Q138" s="221"/>
      <c r="R138" s="221" t="s">
        <v>3</v>
      </c>
      <c r="S138" s="221"/>
      <c r="T138" s="221" t="s">
        <v>0</v>
      </c>
      <c r="U138" s="221"/>
      <c r="V138" s="222"/>
      <c r="W138" s="92"/>
      <c r="X138" s="92"/>
      <c r="Y138" s="92"/>
    </row>
    <row r="139" spans="1:25" s="91" customFormat="1" ht="30" customHeight="1" x14ac:dyDescent="0.3">
      <c r="A139" s="293">
        <f>+'PPTO GENERAL'!A13</f>
        <v>4</v>
      </c>
      <c r="B139" s="294"/>
      <c r="C139" s="193" t="str">
        <f>+'PPTO GENERAL'!B13</f>
        <v>Suministro e instalacion de teja arquitectonica 1.01x6m Cal 31 0.25mm (Incluye pernado y anclaje a estructura metalica)</v>
      </c>
      <c r="D139" s="194"/>
      <c r="E139" s="194"/>
      <c r="F139" s="194"/>
      <c r="G139" s="194"/>
      <c r="H139" s="194"/>
      <c r="I139" s="194"/>
      <c r="J139" s="194"/>
      <c r="K139" s="194"/>
      <c r="L139" s="194"/>
      <c r="M139" s="194"/>
      <c r="N139" s="194"/>
      <c r="O139" s="194"/>
      <c r="P139" s="194"/>
      <c r="Q139" s="194"/>
      <c r="R139" s="194" t="str">
        <f>+'PPTO GENERAL'!C13</f>
        <v>M2</v>
      </c>
      <c r="S139" s="194"/>
      <c r="T139" s="194"/>
      <c r="U139" s="194"/>
      <c r="V139" s="195"/>
      <c r="W139" s="90"/>
      <c r="X139" s="90"/>
      <c r="Y139" s="90"/>
    </row>
    <row r="140" spans="1:25" x14ac:dyDescent="0.3">
      <c r="A140" s="94"/>
      <c r="B140" s="109"/>
      <c r="C140" s="109"/>
      <c r="D140" s="109"/>
      <c r="E140" s="109"/>
      <c r="F140" s="109"/>
      <c r="G140" s="109"/>
      <c r="H140" s="109"/>
      <c r="I140" s="109"/>
      <c r="J140" s="109"/>
      <c r="K140" s="109"/>
      <c r="L140" s="109"/>
      <c r="M140" s="109"/>
      <c r="N140" s="109"/>
      <c r="O140" s="109"/>
      <c r="P140" s="109"/>
      <c r="Q140" s="109"/>
      <c r="R140" s="109"/>
      <c r="S140" s="109"/>
      <c r="T140" s="109"/>
      <c r="U140" s="109"/>
      <c r="V140" s="95"/>
      <c r="W140" s="92"/>
      <c r="X140" s="92"/>
      <c r="Y140" s="92"/>
    </row>
    <row r="141" spans="1:25" x14ac:dyDescent="0.3">
      <c r="A141" s="174" t="s">
        <v>52</v>
      </c>
      <c r="B141" s="175"/>
      <c r="C141" s="175"/>
      <c r="D141" s="175"/>
      <c r="E141" s="175"/>
      <c r="F141" s="175"/>
      <c r="G141" s="175"/>
      <c r="H141" s="175"/>
      <c r="I141" s="175"/>
      <c r="J141" s="175"/>
      <c r="K141" s="175"/>
      <c r="L141" s="175"/>
      <c r="M141" s="175"/>
      <c r="N141" s="175"/>
      <c r="O141" s="175"/>
      <c r="P141" s="175"/>
      <c r="Q141" s="175"/>
      <c r="R141" s="175"/>
      <c r="S141" s="175"/>
      <c r="T141" s="175"/>
      <c r="U141" s="175"/>
      <c r="V141" s="176"/>
      <c r="W141" s="92"/>
      <c r="X141" s="92"/>
      <c r="Y141" s="92"/>
    </row>
    <row r="142" spans="1:25" x14ac:dyDescent="0.3">
      <c r="A142" s="165" t="s">
        <v>2</v>
      </c>
      <c r="B142" s="166"/>
      <c r="C142" s="166"/>
      <c r="D142" s="166"/>
      <c r="E142" s="166"/>
      <c r="F142" s="166"/>
      <c r="G142" s="166"/>
      <c r="H142" s="166" t="s">
        <v>53</v>
      </c>
      <c r="I142" s="166"/>
      <c r="J142" s="166"/>
      <c r="K142" s="166" t="s">
        <v>54</v>
      </c>
      <c r="L142" s="166"/>
      <c r="M142" s="166"/>
      <c r="N142" s="166"/>
      <c r="O142" s="166" t="s">
        <v>6</v>
      </c>
      <c r="P142" s="166"/>
      <c r="Q142" s="166"/>
      <c r="R142" s="166" t="s">
        <v>7</v>
      </c>
      <c r="S142" s="166"/>
      <c r="T142" s="166" t="s">
        <v>55</v>
      </c>
      <c r="U142" s="166"/>
      <c r="V142" s="170"/>
      <c r="W142" s="92"/>
      <c r="X142" s="92"/>
      <c r="Y142" s="92"/>
    </row>
    <row r="143" spans="1:25" x14ac:dyDescent="0.3">
      <c r="A143" s="157" t="s">
        <v>71</v>
      </c>
      <c r="B143" s="190"/>
      <c r="C143" s="190"/>
      <c r="D143" s="190"/>
      <c r="E143" s="190"/>
      <c r="F143" s="190"/>
      <c r="G143" s="190"/>
      <c r="H143" s="166"/>
      <c r="I143" s="166"/>
      <c r="J143" s="166"/>
      <c r="K143" s="189" t="s">
        <v>80</v>
      </c>
      <c r="L143" s="189"/>
      <c r="M143" s="189"/>
      <c r="N143" s="189"/>
      <c r="O143" s="163"/>
      <c r="P143" s="163"/>
      <c r="Q143" s="163"/>
      <c r="R143" s="189"/>
      <c r="S143" s="189"/>
      <c r="T143" s="163">
        <v>1500</v>
      </c>
      <c r="U143" s="163"/>
      <c r="V143" s="164"/>
      <c r="W143" s="92"/>
      <c r="X143" s="92"/>
      <c r="Y143" s="92"/>
    </row>
    <row r="144" spans="1:25" x14ac:dyDescent="0.3">
      <c r="A144" s="157" t="s">
        <v>78</v>
      </c>
      <c r="B144" s="190"/>
      <c r="C144" s="190"/>
      <c r="D144" s="190"/>
      <c r="E144" s="190"/>
      <c r="F144" s="190"/>
      <c r="G144" s="190"/>
      <c r="H144" s="166"/>
      <c r="I144" s="166"/>
      <c r="J144" s="166"/>
      <c r="K144" s="189" t="s">
        <v>79</v>
      </c>
      <c r="L144" s="189"/>
      <c r="M144" s="189"/>
      <c r="N144" s="189"/>
      <c r="O144" s="163">
        <v>66000</v>
      </c>
      <c r="P144" s="163"/>
      <c r="Q144" s="163"/>
      <c r="R144" s="189">
        <v>0.03</v>
      </c>
      <c r="S144" s="189"/>
      <c r="T144" s="163">
        <f>+O144*R144</f>
        <v>1980</v>
      </c>
      <c r="U144" s="163"/>
      <c r="V144" s="164"/>
      <c r="W144" s="92"/>
      <c r="X144" s="92"/>
      <c r="Y144" s="92"/>
    </row>
    <row r="145" spans="1:25" x14ac:dyDescent="0.3">
      <c r="A145" s="157"/>
      <c r="B145" s="158"/>
      <c r="C145" s="158"/>
      <c r="D145" s="158"/>
      <c r="E145" s="158"/>
      <c r="F145" s="158"/>
      <c r="G145" s="158"/>
      <c r="H145" s="166"/>
      <c r="I145" s="166"/>
      <c r="J145" s="166"/>
      <c r="K145" s="189"/>
      <c r="L145" s="189"/>
      <c r="M145" s="189"/>
      <c r="N145" s="189"/>
      <c r="O145" s="163"/>
      <c r="P145" s="163"/>
      <c r="Q145" s="163"/>
      <c r="R145" s="189"/>
      <c r="S145" s="189"/>
      <c r="T145" s="163"/>
      <c r="U145" s="163"/>
      <c r="V145" s="164"/>
      <c r="W145" s="92"/>
      <c r="X145" s="92"/>
      <c r="Y145" s="92"/>
    </row>
    <row r="146" spans="1:25" x14ac:dyDescent="0.3">
      <c r="A146" s="157"/>
      <c r="B146" s="158"/>
      <c r="C146" s="158"/>
      <c r="D146" s="158"/>
      <c r="E146" s="158"/>
      <c r="F146" s="158"/>
      <c r="G146" s="158"/>
      <c r="H146" s="166"/>
      <c r="I146" s="166"/>
      <c r="J146" s="166"/>
      <c r="K146" s="189"/>
      <c r="L146" s="189"/>
      <c r="M146" s="189"/>
      <c r="N146" s="189"/>
      <c r="O146" s="163"/>
      <c r="P146" s="163"/>
      <c r="Q146" s="163"/>
      <c r="R146" s="189"/>
      <c r="S146" s="189"/>
      <c r="T146" s="163"/>
      <c r="U146" s="163"/>
      <c r="V146" s="164"/>
      <c r="W146" s="92"/>
      <c r="X146" s="92"/>
      <c r="Y146" s="92"/>
    </row>
    <row r="147" spans="1:25" x14ac:dyDescent="0.3">
      <c r="A147" s="145" t="s">
        <v>4</v>
      </c>
      <c r="B147" s="146"/>
      <c r="C147" s="146"/>
      <c r="D147" s="146"/>
      <c r="E147" s="146"/>
      <c r="F147" s="146"/>
      <c r="G147" s="146"/>
      <c r="H147" s="146"/>
      <c r="I147" s="146"/>
      <c r="J147" s="146"/>
      <c r="K147" s="146"/>
      <c r="L147" s="146"/>
      <c r="M147" s="146"/>
      <c r="N147" s="146"/>
      <c r="O147" s="146"/>
      <c r="P147" s="146"/>
      <c r="Q147" s="146"/>
      <c r="R147" s="146"/>
      <c r="S147" s="146"/>
      <c r="T147" s="177">
        <f>+SUM(T143:V146)</f>
        <v>3480</v>
      </c>
      <c r="U147" s="166"/>
      <c r="V147" s="170"/>
      <c r="W147" s="92"/>
      <c r="X147" s="92"/>
      <c r="Y147" s="92"/>
    </row>
    <row r="148" spans="1:25" x14ac:dyDescent="0.3">
      <c r="A148" s="96"/>
      <c r="B148" s="97"/>
      <c r="C148" s="97"/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7"/>
      <c r="S148" s="98"/>
      <c r="T148" s="98"/>
      <c r="U148" s="98"/>
      <c r="V148" s="99"/>
      <c r="W148" s="92"/>
      <c r="X148" s="92"/>
      <c r="Y148" s="92"/>
    </row>
    <row r="149" spans="1:25" x14ac:dyDescent="0.3">
      <c r="A149" s="174" t="s">
        <v>56</v>
      </c>
      <c r="B149" s="175"/>
      <c r="C149" s="175"/>
      <c r="D149" s="175"/>
      <c r="E149" s="175"/>
      <c r="F149" s="175"/>
      <c r="G149" s="175"/>
      <c r="H149" s="175"/>
      <c r="I149" s="175"/>
      <c r="J149" s="175"/>
      <c r="K149" s="175"/>
      <c r="L149" s="175"/>
      <c r="M149" s="175"/>
      <c r="N149" s="175"/>
      <c r="O149" s="175"/>
      <c r="P149" s="175"/>
      <c r="Q149" s="175"/>
      <c r="R149" s="175"/>
      <c r="S149" s="175"/>
      <c r="T149" s="175"/>
      <c r="U149" s="175"/>
      <c r="V149" s="176"/>
      <c r="W149" s="92"/>
      <c r="X149" s="92"/>
      <c r="Y149" s="92"/>
    </row>
    <row r="150" spans="1:25" x14ac:dyDescent="0.3">
      <c r="A150" s="186" t="s">
        <v>2</v>
      </c>
      <c r="B150" s="187"/>
      <c r="C150" s="187"/>
      <c r="D150" s="187"/>
      <c r="E150" s="187"/>
      <c r="F150" s="187"/>
      <c r="G150" s="187"/>
      <c r="H150" s="187"/>
      <c r="I150" s="187"/>
      <c r="J150" s="187"/>
      <c r="K150" s="187"/>
      <c r="L150" s="187"/>
      <c r="M150" s="187" t="s">
        <v>3</v>
      </c>
      <c r="N150" s="187"/>
      <c r="O150" s="187" t="s">
        <v>0</v>
      </c>
      <c r="P150" s="187"/>
      <c r="Q150" s="187" t="s">
        <v>57</v>
      </c>
      <c r="R150" s="187"/>
      <c r="S150" s="187"/>
      <c r="T150" s="187" t="s">
        <v>58</v>
      </c>
      <c r="U150" s="187"/>
      <c r="V150" s="188"/>
      <c r="W150" s="92"/>
      <c r="X150" s="92"/>
      <c r="Y150" s="92"/>
    </row>
    <row r="151" spans="1:25" x14ac:dyDescent="0.3">
      <c r="A151" s="178" t="s">
        <v>98</v>
      </c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80"/>
      <c r="M151" s="181" t="s">
        <v>5</v>
      </c>
      <c r="N151" s="181"/>
      <c r="O151" s="181">
        <v>1</v>
      </c>
      <c r="P151" s="181"/>
      <c r="Q151" s="183">
        <v>32000</v>
      </c>
      <c r="R151" s="183"/>
      <c r="S151" s="183"/>
      <c r="T151" s="184">
        <f>+O151*Q151</f>
        <v>32000</v>
      </c>
      <c r="U151" s="181"/>
      <c r="V151" s="185"/>
      <c r="W151" s="92"/>
      <c r="X151" s="92"/>
      <c r="Y151" s="92"/>
    </row>
    <row r="152" spans="1:25" x14ac:dyDescent="0.3">
      <c r="A152" s="178" t="s">
        <v>99</v>
      </c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80"/>
      <c r="M152" s="181" t="s">
        <v>8</v>
      </c>
      <c r="N152" s="181"/>
      <c r="O152" s="181">
        <v>9</v>
      </c>
      <c r="P152" s="181"/>
      <c r="Q152" s="183">
        <v>800</v>
      </c>
      <c r="R152" s="183"/>
      <c r="S152" s="183"/>
      <c r="T152" s="184">
        <f t="shared" ref="T152" si="3">+O152*Q152</f>
        <v>7200</v>
      </c>
      <c r="U152" s="181"/>
      <c r="V152" s="185"/>
      <c r="W152" s="92"/>
      <c r="X152" s="92"/>
      <c r="Y152" s="92"/>
    </row>
    <row r="153" spans="1:25" x14ac:dyDescent="0.3">
      <c r="A153" s="17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80"/>
      <c r="M153" s="181"/>
      <c r="N153" s="181"/>
      <c r="O153" s="181"/>
      <c r="P153" s="181"/>
      <c r="Q153" s="183"/>
      <c r="R153" s="183"/>
      <c r="S153" s="183"/>
      <c r="T153" s="184"/>
      <c r="U153" s="181"/>
      <c r="V153" s="185"/>
      <c r="W153" s="92"/>
      <c r="X153" s="92"/>
      <c r="Y153" s="92"/>
    </row>
    <row r="154" spans="1:25" x14ac:dyDescent="0.3">
      <c r="A154" s="17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80"/>
      <c r="M154" s="181"/>
      <c r="N154" s="181"/>
      <c r="O154" s="182"/>
      <c r="P154" s="182"/>
      <c r="Q154" s="183"/>
      <c r="R154" s="183"/>
      <c r="S154" s="183"/>
      <c r="T154" s="184"/>
      <c r="U154" s="181"/>
      <c r="V154" s="185"/>
      <c r="W154" s="92"/>
      <c r="X154" s="92"/>
      <c r="Y154" s="92"/>
    </row>
    <row r="155" spans="1:25" x14ac:dyDescent="0.3">
      <c r="A155" s="17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80"/>
      <c r="M155" s="181"/>
      <c r="N155" s="181"/>
      <c r="O155" s="182"/>
      <c r="P155" s="182"/>
      <c r="Q155" s="183"/>
      <c r="R155" s="183"/>
      <c r="S155" s="183"/>
      <c r="T155" s="184"/>
      <c r="U155" s="181"/>
      <c r="V155" s="185"/>
      <c r="W155" s="92"/>
      <c r="X155" s="92"/>
      <c r="Y155" s="92"/>
    </row>
    <row r="156" spans="1:25" x14ac:dyDescent="0.3">
      <c r="A156" s="145" t="s">
        <v>4</v>
      </c>
      <c r="B156" s="146"/>
      <c r="C156" s="146"/>
      <c r="D156" s="146"/>
      <c r="E156" s="146"/>
      <c r="F156" s="146"/>
      <c r="G156" s="146"/>
      <c r="H156" s="146"/>
      <c r="I156" s="146"/>
      <c r="J156" s="146"/>
      <c r="K156" s="146"/>
      <c r="L156" s="146"/>
      <c r="M156" s="146"/>
      <c r="N156" s="146"/>
      <c r="O156" s="146"/>
      <c r="P156" s="146"/>
      <c r="Q156" s="146"/>
      <c r="R156" s="146"/>
      <c r="S156" s="146"/>
      <c r="T156" s="177">
        <f>+SUM(T151:V155)</f>
        <v>39200</v>
      </c>
      <c r="U156" s="166"/>
      <c r="V156" s="170"/>
      <c r="W156" s="92"/>
      <c r="X156" s="92"/>
      <c r="Y156" s="92"/>
    </row>
    <row r="157" spans="1:25" x14ac:dyDescent="0.3">
      <c r="A157" s="100"/>
      <c r="B157" s="101"/>
      <c r="C157" s="101"/>
      <c r="D157" s="101"/>
      <c r="E157" s="101"/>
      <c r="F157" s="101"/>
      <c r="G157" s="101"/>
      <c r="H157" s="101"/>
      <c r="I157" s="101"/>
      <c r="J157" s="101"/>
      <c r="K157" s="101"/>
      <c r="L157" s="101"/>
      <c r="M157" s="101"/>
      <c r="N157" s="101"/>
      <c r="O157" s="101"/>
      <c r="P157" s="101"/>
      <c r="Q157" s="101"/>
      <c r="R157" s="101"/>
      <c r="S157" s="98"/>
      <c r="T157" s="98"/>
      <c r="U157" s="98"/>
      <c r="V157" s="99"/>
      <c r="W157" s="92"/>
      <c r="X157" s="92"/>
      <c r="Y157" s="92"/>
    </row>
    <row r="158" spans="1:25" x14ac:dyDescent="0.3">
      <c r="A158" s="174" t="s">
        <v>59</v>
      </c>
      <c r="B158" s="175"/>
      <c r="C158" s="175"/>
      <c r="D158" s="175"/>
      <c r="E158" s="175"/>
      <c r="F158" s="175"/>
      <c r="G158" s="175"/>
      <c r="H158" s="175"/>
      <c r="I158" s="175"/>
      <c r="J158" s="175"/>
      <c r="K158" s="175"/>
      <c r="L158" s="175"/>
      <c r="M158" s="175"/>
      <c r="N158" s="175"/>
      <c r="O158" s="175"/>
      <c r="P158" s="175"/>
      <c r="Q158" s="175"/>
      <c r="R158" s="175"/>
      <c r="S158" s="175"/>
      <c r="T158" s="175"/>
      <c r="U158" s="175"/>
      <c r="V158" s="176"/>
      <c r="W158" s="92"/>
      <c r="X158" s="92"/>
      <c r="Y158" s="92"/>
    </row>
    <row r="159" spans="1:25" x14ac:dyDescent="0.3">
      <c r="A159" s="165" t="s">
        <v>60</v>
      </c>
      <c r="B159" s="166"/>
      <c r="C159" s="166"/>
      <c r="D159" s="166"/>
      <c r="E159" s="166"/>
      <c r="F159" s="166"/>
      <c r="G159" s="166"/>
      <c r="H159" s="166"/>
      <c r="I159" s="166"/>
      <c r="J159" s="166"/>
      <c r="K159" s="166" t="s">
        <v>61</v>
      </c>
      <c r="L159" s="166"/>
      <c r="M159" s="166" t="s">
        <v>62</v>
      </c>
      <c r="N159" s="166"/>
      <c r="O159" s="166" t="s">
        <v>63</v>
      </c>
      <c r="P159" s="166"/>
      <c r="Q159" s="166"/>
      <c r="R159" s="166" t="s">
        <v>64</v>
      </c>
      <c r="S159" s="166"/>
      <c r="T159" s="166" t="s">
        <v>55</v>
      </c>
      <c r="U159" s="166"/>
      <c r="V159" s="170"/>
      <c r="W159" s="92"/>
      <c r="X159" s="92"/>
      <c r="Y159" s="92"/>
    </row>
    <row r="160" spans="1:25" x14ac:dyDescent="0.3">
      <c r="A160" s="165"/>
      <c r="B160" s="166"/>
      <c r="C160" s="166"/>
      <c r="D160" s="166"/>
      <c r="E160" s="166"/>
      <c r="F160" s="166"/>
      <c r="G160" s="166"/>
      <c r="H160" s="166"/>
      <c r="I160" s="166"/>
      <c r="J160" s="166"/>
      <c r="K160" s="166"/>
      <c r="L160" s="166"/>
      <c r="M160" s="166"/>
      <c r="N160" s="166"/>
      <c r="O160" s="166"/>
      <c r="P160" s="166"/>
      <c r="Q160" s="166"/>
      <c r="R160" s="166"/>
      <c r="S160" s="166"/>
      <c r="T160" s="166"/>
      <c r="U160" s="166"/>
      <c r="V160" s="170"/>
      <c r="W160" s="92"/>
      <c r="X160" s="92"/>
      <c r="Y160" s="92"/>
    </row>
    <row r="161" spans="1:25" x14ac:dyDescent="0.3">
      <c r="A161" s="165"/>
      <c r="B161" s="166"/>
      <c r="C161" s="166"/>
      <c r="D161" s="166"/>
      <c r="E161" s="166"/>
      <c r="F161" s="166"/>
      <c r="G161" s="166"/>
      <c r="H161" s="166"/>
      <c r="I161" s="166"/>
      <c r="J161" s="166"/>
      <c r="K161" s="166"/>
      <c r="L161" s="166"/>
      <c r="M161" s="166"/>
      <c r="N161" s="166"/>
      <c r="O161" s="166"/>
      <c r="P161" s="166"/>
      <c r="Q161" s="166"/>
      <c r="R161" s="166"/>
      <c r="S161" s="166"/>
      <c r="T161" s="166"/>
      <c r="U161" s="166"/>
      <c r="V161" s="170"/>
      <c r="W161" s="92"/>
      <c r="X161" s="92"/>
      <c r="Y161" s="92"/>
    </row>
    <row r="162" spans="1:25" x14ac:dyDescent="0.3">
      <c r="A162" s="165"/>
      <c r="B162" s="166"/>
      <c r="C162" s="166"/>
      <c r="D162" s="166"/>
      <c r="E162" s="166"/>
      <c r="F162" s="166"/>
      <c r="G162" s="166"/>
      <c r="H162" s="166"/>
      <c r="I162" s="166"/>
      <c r="J162" s="166"/>
      <c r="K162" s="166"/>
      <c r="L162" s="166"/>
      <c r="M162" s="166"/>
      <c r="N162" s="166"/>
      <c r="O162" s="166"/>
      <c r="P162" s="166"/>
      <c r="Q162" s="166"/>
      <c r="R162" s="166"/>
      <c r="S162" s="166"/>
      <c r="T162" s="166"/>
      <c r="U162" s="166"/>
      <c r="V162" s="170"/>
      <c r="W162" s="92"/>
      <c r="X162" s="92"/>
      <c r="Y162" s="92"/>
    </row>
    <row r="163" spans="1:25" x14ac:dyDescent="0.3">
      <c r="A163" s="145" t="s">
        <v>4</v>
      </c>
      <c r="B163" s="146"/>
      <c r="C163" s="146"/>
      <c r="D163" s="146"/>
      <c r="E163" s="146"/>
      <c r="F163" s="146"/>
      <c r="G163" s="146"/>
      <c r="H163" s="146"/>
      <c r="I163" s="146"/>
      <c r="J163" s="146"/>
      <c r="K163" s="146"/>
      <c r="L163" s="146"/>
      <c r="M163" s="146"/>
      <c r="N163" s="146"/>
      <c r="O163" s="146"/>
      <c r="P163" s="146"/>
      <c r="Q163" s="146"/>
      <c r="R163" s="146"/>
      <c r="S163" s="146"/>
      <c r="T163" s="166"/>
      <c r="U163" s="166"/>
      <c r="V163" s="170"/>
      <c r="W163" s="92"/>
      <c r="X163" s="92"/>
      <c r="Y163" s="92"/>
    </row>
    <row r="164" spans="1:25" x14ac:dyDescent="0.3">
      <c r="A164" s="96"/>
      <c r="B164" s="97"/>
      <c r="C164" s="97"/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8"/>
      <c r="T164" s="98"/>
      <c r="U164" s="98"/>
      <c r="V164" s="99"/>
      <c r="W164" s="102"/>
      <c r="X164" s="102"/>
      <c r="Y164" s="102"/>
    </row>
    <row r="165" spans="1:25" x14ac:dyDescent="0.3">
      <c r="A165" s="174" t="s">
        <v>65</v>
      </c>
      <c r="B165" s="175"/>
      <c r="C165" s="175"/>
      <c r="D165" s="175"/>
      <c r="E165" s="175"/>
      <c r="F165" s="175"/>
      <c r="G165" s="175"/>
      <c r="H165" s="175"/>
      <c r="I165" s="175"/>
      <c r="J165" s="175"/>
      <c r="K165" s="175"/>
      <c r="L165" s="175"/>
      <c r="M165" s="175"/>
      <c r="N165" s="175"/>
      <c r="O165" s="175"/>
      <c r="P165" s="175"/>
      <c r="Q165" s="175"/>
      <c r="R165" s="175"/>
      <c r="S165" s="175"/>
      <c r="T165" s="175"/>
      <c r="U165" s="175"/>
      <c r="V165" s="176"/>
      <c r="W165" s="92"/>
      <c r="X165" s="92"/>
      <c r="Y165" s="92"/>
    </row>
    <row r="166" spans="1:25" ht="22.5" customHeight="1" x14ac:dyDescent="0.3">
      <c r="A166" s="165" t="s">
        <v>66</v>
      </c>
      <c r="B166" s="166"/>
      <c r="C166" s="166"/>
      <c r="D166" s="166"/>
      <c r="E166" s="166"/>
      <c r="F166" s="166"/>
      <c r="G166" s="166"/>
      <c r="H166" s="166"/>
      <c r="I166" s="166"/>
      <c r="J166" s="171" t="s">
        <v>77</v>
      </c>
      <c r="K166" s="171"/>
      <c r="L166" s="171"/>
      <c r="M166" s="171"/>
      <c r="N166" s="172" t="s">
        <v>76</v>
      </c>
      <c r="O166" s="172"/>
      <c r="P166" s="173"/>
      <c r="Q166" s="166" t="s">
        <v>7</v>
      </c>
      <c r="R166" s="166"/>
      <c r="S166" s="166"/>
      <c r="T166" s="166" t="s">
        <v>55</v>
      </c>
      <c r="U166" s="166"/>
      <c r="V166" s="170"/>
      <c r="W166" s="92"/>
      <c r="X166" s="92"/>
      <c r="Y166" s="92"/>
    </row>
    <row r="167" spans="1:25" x14ac:dyDescent="0.3">
      <c r="A167" s="157" t="s">
        <v>74</v>
      </c>
      <c r="B167" s="158"/>
      <c r="C167" s="158"/>
      <c r="D167" s="158"/>
      <c r="E167" s="158"/>
      <c r="F167" s="158"/>
      <c r="G167" s="158"/>
      <c r="H167" s="158"/>
      <c r="I167" s="158"/>
      <c r="J167" s="159">
        <v>1</v>
      </c>
      <c r="K167" s="159"/>
      <c r="L167" s="159"/>
      <c r="M167" s="159"/>
      <c r="N167" s="160">
        <v>139345</v>
      </c>
      <c r="O167" s="160"/>
      <c r="P167" s="161"/>
      <c r="Q167" s="162">
        <v>15</v>
      </c>
      <c r="R167" s="162"/>
      <c r="S167" s="162"/>
      <c r="T167" s="163">
        <f>+(J167*N167)/Q167</f>
        <v>9289.6666666666661</v>
      </c>
      <c r="U167" s="163"/>
      <c r="V167" s="164"/>
      <c r="W167" s="92"/>
      <c r="X167" s="92"/>
      <c r="Y167" s="92"/>
    </row>
    <row r="168" spans="1:25" x14ac:dyDescent="0.3">
      <c r="A168" s="157" t="s">
        <v>75</v>
      </c>
      <c r="B168" s="158"/>
      <c r="C168" s="158"/>
      <c r="D168" s="158"/>
      <c r="E168" s="158"/>
      <c r="F168" s="158"/>
      <c r="G168" s="158"/>
      <c r="H168" s="158"/>
      <c r="I168" s="158"/>
      <c r="J168" s="159">
        <v>1</v>
      </c>
      <c r="K168" s="159"/>
      <c r="L168" s="159"/>
      <c r="M168" s="159"/>
      <c r="N168" s="160">
        <v>95436</v>
      </c>
      <c r="O168" s="160"/>
      <c r="P168" s="161"/>
      <c r="Q168" s="162">
        <f>+Q167</f>
        <v>15</v>
      </c>
      <c r="R168" s="162"/>
      <c r="S168" s="162"/>
      <c r="T168" s="163">
        <f>+(J168*N168)/Q168</f>
        <v>6362.4</v>
      </c>
      <c r="U168" s="163"/>
      <c r="V168" s="164"/>
      <c r="W168" s="92"/>
      <c r="X168" s="92"/>
      <c r="Y168" s="92"/>
    </row>
    <row r="169" spans="1:25" x14ac:dyDescent="0.3">
      <c r="A169" s="165"/>
      <c r="B169" s="166"/>
      <c r="C169" s="166"/>
      <c r="D169" s="166"/>
      <c r="E169" s="166"/>
      <c r="F169" s="166"/>
      <c r="G169" s="166"/>
      <c r="H169" s="166"/>
      <c r="I169" s="166"/>
      <c r="J169" s="167"/>
      <c r="K169" s="168"/>
      <c r="L169" s="168"/>
      <c r="M169" s="168"/>
      <c r="N169" s="168"/>
      <c r="O169" s="168"/>
      <c r="P169" s="169"/>
      <c r="Q169" s="166"/>
      <c r="R169" s="166"/>
      <c r="S169" s="166"/>
      <c r="T169" s="166"/>
      <c r="U169" s="166"/>
      <c r="V169" s="170"/>
      <c r="W169" s="92"/>
      <c r="X169" s="92"/>
      <c r="Y169" s="92"/>
    </row>
    <row r="170" spans="1:25" x14ac:dyDescent="0.3">
      <c r="A170" s="145" t="s">
        <v>4</v>
      </c>
      <c r="B170" s="146"/>
      <c r="C170" s="146"/>
      <c r="D170" s="146"/>
      <c r="E170" s="146"/>
      <c r="F170" s="146"/>
      <c r="G170" s="146"/>
      <c r="H170" s="146"/>
      <c r="I170" s="146"/>
      <c r="J170" s="146"/>
      <c r="K170" s="146"/>
      <c r="L170" s="146"/>
      <c r="M170" s="146"/>
      <c r="N170" s="146"/>
      <c r="O170" s="146"/>
      <c r="P170" s="146"/>
      <c r="Q170" s="146"/>
      <c r="R170" s="146"/>
      <c r="S170" s="146"/>
      <c r="T170" s="147">
        <f>+SUM(T167:V168)</f>
        <v>15652.066666666666</v>
      </c>
      <c r="U170" s="147"/>
      <c r="V170" s="148"/>
      <c r="W170" s="92"/>
      <c r="X170" s="92"/>
      <c r="Y170" s="92"/>
    </row>
    <row r="171" spans="1:25" s="104" customFormat="1" ht="14.4" x14ac:dyDescent="0.3">
      <c r="A171" s="149" t="s">
        <v>67</v>
      </c>
      <c r="B171" s="150"/>
      <c r="C171" s="150"/>
      <c r="D171" s="150"/>
      <c r="E171" s="150"/>
      <c r="F171" s="150"/>
      <c r="G171" s="150"/>
      <c r="H171" s="150"/>
      <c r="I171" s="150"/>
      <c r="J171" s="150"/>
      <c r="K171" s="150"/>
      <c r="L171" s="150"/>
      <c r="M171" s="150"/>
      <c r="N171" s="150"/>
      <c r="O171" s="150"/>
      <c r="P171" s="150"/>
      <c r="Q171" s="150"/>
      <c r="R171" s="150"/>
      <c r="S171" s="150"/>
      <c r="T171" s="151">
        <f>+T170+T163+T156+T147</f>
        <v>58332.066666666666</v>
      </c>
      <c r="U171" s="151"/>
      <c r="V171" s="152"/>
      <c r="W171" s="92"/>
      <c r="X171" s="92"/>
      <c r="Y171" s="92"/>
    </row>
    <row r="172" spans="1:25" s="104" customFormat="1" ht="14.4" x14ac:dyDescent="0.3">
      <c r="A172" s="105" t="s">
        <v>88</v>
      </c>
      <c r="B172" s="106"/>
      <c r="C172" s="106"/>
      <c r="D172" s="107"/>
      <c r="E172" s="108">
        <v>0.25</v>
      </c>
      <c r="F172" s="106"/>
      <c r="G172" s="106"/>
      <c r="H172" s="106"/>
      <c r="I172" s="106"/>
      <c r="J172" s="106"/>
      <c r="K172" s="106"/>
      <c r="L172" s="106"/>
      <c r="M172" s="107"/>
      <c r="N172" s="103"/>
      <c r="O172" s="103"/>
      <c r="P172" s="103"/>
      <c r="Q172" s="103"/>
      <c r="R172" s="103"/>
      <c r="S172" s="103" t="s">
        <v>68</v>
      </c>
      <c r="T172" s="151">
        <f>+T171*E172</f>
        <v>14583.016666666666</v>
      </c>
      <c r="U172" s="151"/>
      <c r="V172" s="152"/>
      <c r="W172" s="92"/>
      <c r="X172" s="92"/>
      <c r="Y172" s="92"/>
    </row>
    <row r="173" spans="1:25" s="104" customFormat="1" ht="15" thickBot="1" x14ac:dyDescent="0.35">
      <c r="A173" s="153" t="s">
        <v>69</v>
      </c>
      <c r="B173" s="154"/>
      <c r="C173" s="154"/>
      <c r="D173" s="154"/>
      <c r="E173" s="154"/>
      <c r="F173" s="154"/>
      <c r="G173" s="154"/>
      <c r="H173" s="154"/>
      <c r="I173" s="154"/>
      <c r="J173" s="154"/>
      <c r="K173" s="154"/>
      <c r="L173" s="154"/>
      <c r="M173" s="154"/>
      <c r="N173" s="154"/>
      <c r="O173" s="154"/>
      <c r="P173" s="154"/>
      <c r="Q173" s="154"/>
      <c r="R173" s="154"/>
      <c r="S173" s="154"/>
      <c r="T173" s="155">
        <f>+T172+T171</f>
        <v>72915.083333333328</v>
      </c>
      <c r="U173" s="155"/>
      <c r="V173" s="156"/>
      <c r="W173" s="92"/>
      <c r="X173" s="92"/>
      <c r="Y173" s="92"/>
    </row>
    <row r="175" spans="1:25" ht="14.4" thickBot="1" x14ac:dyDescent="0.35"/>
    <row r="176" spans="1:25" s="89" customFormat="1" ht="30" customHeight="1" x14ac:dyDescent="0.3">
      <c r="A176" s="196"/>
      <c r="B176" s="197"/>
      <c r="C176" s="197"/>
      <c r="D176" s="198"/>
      <c r="E176" s="205" t="s">
        <v>47</v>
      </c>
      <c r="F176" s="206"/>
      <c r="G176" s="206"/>
      <c r="H176" s="206"/>
      <c r="I176" s="206"/>
      <c r="J176" s="206"/>
      <c r="K176" s="206"/>
      <c r="L176" s="206"/>
      <c r="M176" s="206"/>
      <c r="N176" s="206"/>
      <c r="O176" s="206"/>
      <c r="P176" s="206"/>
      <c r="Q176" s="206"/>
      <c r="R176" s="206"/>
      <c r="S176" s="207"/>
      <c r="T176" s="205" t="s">
        <v>48</v>
      </c>
      <c r="U176" s="206"/>
      <c r="V176" s="207"/>
    </row>
    <row r="177" spans="1:25" s="89" customFormat="1" ht="30" customHeight="1" thickBot="1" x14ac:dyDescent="0.35">
      <c r="A177" s="199"/>
      <c r="B177" s="200"/>
      <c r="C177" s="200"/>
      <c r="D177" s="201"/>
      <c r="E177" s="208"/>
      <c r="F177" s="209"/>
      <c r="G177" s="209"/>
      <c r="H177" s="209"/>
      <c r="I177" s="209"/>
      <c r="J177" s="209"/>
      <c r="K177" s="209"/>
      <c r="L177" s="209"/>
      <c r="M177" s="209"/>
      <c r="N177" s="209"/>
      <c r="O177" s="209"/>
      <c r="P177" s="209"/>
      <c r="Q177" s="209"/>
      <c r="R177" s="209"/>
      <c r="S177" s="210"/>
      <c r="T177" s="208"/>
      <c r="U177" s="209"/>
      <c r="V177" s="210"/>
    </row>
    <row r="178" spans="1:25" s="89" customFormat="1" ht="5.0999999999999996" customHeight="1" thickBot="1" x14ac:dyDescent="0.35">
      <c r="A178" s="199"/>
      <c r="B178" s="200"/>
      <c r="C178" s="200"/>
      <c r="D178" s="201"/>
      <c r="E178" s="211"/>
      <c r="F178" s="212"/>
      <c r="G178" s="212"/>
      <c r="H178" s="212"/>
      <c r="I178" s="212"/>
      <c r="J178" s="212"/>
      <c r="K178" s="212"/>
      <c r="L178" s="212"/>
      <c r="M178" s="212"/>
      <c r="N178" s="212"/>
      <c r="O178" s="212"/>
      <c r="P178" s="212"/>
      <c r="Q178" s="212"/>
      <c r="R178" s="212"/>
      <c r="S178" s="212"/>
      <c r="T178" s="212"/>
      <c r="U178" s="212"/>
      <c r="V178" s="213"/>
    </row>
    <row r="179" spans="1:25" s="89" customFormat="1" ht="24.9" customHeight="1" thickBot="1" x14ac:dyDescent="0.35">
      <c r="A179" s="199"/>
      <c r="B179" s="200"/>
      <c r="C179" s="200"/>
      <c r="D179" s="201"/>
      <c r="E179" s="214" t="s">
        <v>49</v>
      </c>
      <c r="F179" s="215"/>
      <c r="G179" s="215"/>
      <c r="H179" s="215"/>
      <c r="I179" s="215"/>
      <c r="J179" s="215"/>
      <c r="K179" s="215"/>
      <c r="L179" s="215"/>
      <c r="M179" s="215"/>
      <c r="N179" s="215"/>
      <c r="O179" s="215"/>
      <c r="P179" s="215"/>
      <c r="Q179" s="215"/>
      <c r="R179" s="215"/>
      <c r="S179" s="215"/>
      <c r="T179" s="215"/>
      <c r="U179" s="215"/>
      <c r="V179" s="216"/>
    </row>
    <row r="180" spans="1:25" s="89" customFormat="1" ht="5.0999999999999996" customHeight="1" thickBot="1" x14ac:dyDescent="0.35">
      <c r="A180" s="202"/>
      <c r="B180" s="203"/>
      <c r="C180" s="203"/>
      <c r="D180" s="204"/>
      <c r="E180" s="214"/>
      <c r="F180" s="215"/>
      <c r="G180" s="215"/>
      <c r="H180" s="215"/>
      <c r="I180" s="215"/>
      <c r="J180" s="215"/>
      <c r="K180" s="215"/>
      <c r="L180" s="215"/>
      <c r="M180" s="215"/>
      <c r="N180" s="215"/>
      <c r="O180" s="215"/>
      <c r="P180" s="215"/>
      <c r="Q180" s="215"/>
      <c r="R180" s="215"/>
      <c r="S180" s="215"/>
      <c r="T180" s="215"/>
      <c r="U180" s="215"/>
      <c r="V180" s="216"/>
    </row>
    <row r="181" spans="1:25" s="91" customFormat="1" ht="14.4" x14ac:dyDescent="0.3">
      <c r="A181" s="217" t="s">
        <v>50</v>
      </c>
      <c r="B181" s="218"/>
      <c r="C181" s="218"/>
      <c r="D181" s="218"/>
      <c r="E181" s="218"/>
      <c r="F181" s="218"/>
      <c r="G181" s="218"/>
      <c r="H181" s="218"/>
      <c r="I181" s="218"/>
      <c r="J181" s="218"/>
      <c r="K181" s="218"/>
      <c r="L181" s="218"/>
      <c r="M181" s="218"/>
      <c r="N181" s="218"/>
      <c r="O181" s="218"/>
      <c r="P181" s="218"/>
      <c r="Q181" s="218"/>
      <c r="R181" s="218"/>
      <c r="S181" s="218"/>
      <c r="T181" s="218"/>
      <c r="U181" s="218"/>
      <c r="V181" s="219"/>
      <c r="W181" s="90"/>
      <c r="X181" s="90"/>
      <c r="Y181" s="90"/>
    </row>
    <row r="182" spans="1:25" x14ac:dyDescent="0.3">
      <c r="A182" s="220" t="s">
        <v>51</v>
      </c>
      <c r="B182" s="221"/>
      <c r="C182" s="221" t="s">
        <v>2</v>
      </c>
      <c r="D182" s="221"/>
      <c r="E182" s="221"/>
      <c r="F182" s="221"/>
      <c r="G182" s="221"/>
      <c r="H182" s="221"/>
      <c r="I182" s="221"/>
      <c r="J182" s="221"/>
      <c r="K182" s="221"/>
      <c r="L182" s="221"/>
      <c r="M182" s="221"/>
      <c r="N182" s="221"/>
      <c r="O182" s="221"/>
      <c r="P182" s="221"/>
      <c r="Q182" s="221"/>
      <c r="R182" s="221" t="s">
        <v>3</v>
      </c>
      <c r="S182" s="221"/>
      <c r="T182" s="221" t="s">
        <v>0</v>
      </c>
      <c r="U182" s="221"/>
      <c r="V182" s="222"/>
      <c r="W182" s="92"/>
      <c r="X182" s="92"/>
      <c r="Y182" s="92"/>
    </row>
    <row r="183" spans="1:25" s="91" customFormat="1" ht="14.4" x14ac:dyDescent="0.3">
      <c r="A183" s="191">
        <f>+'PPTO GENERAL'!A14</f>
        <v>5</v>
      </c>
      <c r="B183" s="192"/>
      <c r="C183" s="193" t="str">
        <f>+'PPTO GENERAL'!B14</f>
        <v>Suministro e instalacion lamina de superboard (Incluye anclaje)</v>
      </c>
      <c r="D183" s="194"/>
      <c r="E183" s="194"/>
      <c r="F183" s="194"/>
      <c r="G183" s="194"/>
      <c r="H183" s="194"/>
      <c r="I183" s="194"/>
      <c r="J183" s="194"/>
      <c r="K183" s="194"/>
      <c r="L183" s="194"/>
      <c r="M183" s="194"/>
      <c r="N183" s="194"/>
      <c r="O183" s="194"/>
      <c r="P183" s="194"/>
      <c r="Q183" s="194"/>
      <c r="R183" s="194" t="str">
        <f>+'PPTO GENERAL'!C14</f>
        <v>M2</v>
      </c>
      <c r="S183" s="194"/>
      <c r="T183" s="194"/>
      <c r="U183" s="194"/>
      <c r="V183" s="195"/>
      <c r="W183" s="90"/>
      <c r="X183" s="90"/>
      <c r="Y183" s="90"/>
    </row>
    <row r="184" spans="1:25" x14ac:dyDescent="0.3">
      <c r="A184" s="94"/>
      <c r="B184" s="109"/>
      <c r="C184" s="109"/>
      <c r="D184" s="109"/>
      <c r="E184" s="109"/>
      <c r="F184" s="109"/>
      <c r="G184" s="109"/>
      <c r="H184" s="109"/>
      <c r="I184" s="109"/>
      <c r="J184" s="109"/>
      <c r="K184" s="109"/>
      <c r="L184" s="109"/>
      <c r="M184" s="109"/>
      <c r="N184" s="109"/>
      <c r="O184" s="109"/>
      <c r="P184" s="109"/>
      <c r="Q184" s="109"/>
      <c r="R184" s="109"/>
      <c r="S184" s="109"/>
      <c r="T184" s="109"/>
      <c r="U184" s="109"/>
      <c r="V184" s="95"/>
      <c r="W184" s="92"/>
      <c r="X184" s="92"/>
      <c r="Y184" s="92"/>
    </row>
    <row r="185" spans="1:25" x14ac:dyDescent="0.3">
      <c r="A185" s="174" t="s">
        <v>52</v>
      </c>
      <c r="B185" s="175"/>
      <c r="C185" s="175"/>
      <c r="D185" s="175"/>
      <c r="E185" s="175"/>
      <c r="F185" s="175"/>
      <c r="G185" s="175"/>
      <c r="H185" s="175"/>
      <c r="I185" s="175"/>
      <c r="J185" s="175"/>
      <c r="K185" s="175"/>
      <c r="L185" s="175"/>
      <c r="M185" s="175"/>
      <c r="N185" s="175"/>
      <c r="O185" s="175"/>
      <c r="P185" s="175"/>
      <c r="Q185" s="175"/>
      <c r="R185" s="175"/>
      <c r="S185" s="175"/>
      <c r="T185" s="175"/>
      <c r="U185" s="175"/>
      <c r="V185" s="176"/>
      <c r="W185" s="92"/>
      <c r="X185" s="92"/>
      <c r="Y185" s="92"/>
    </row>
    <row r="186" spans="1:25" x14ac:dyDescent="0.3">
      <c r="A186" s="165" t="s">
        <v>2</v>
      </c>
      <c r="B186" s="166"/>
      <c r="C186" s="166"/>
      <c r="D186" s="166"/>
      <c r="E186" s="166"/>
      <c r="F186" s="166"/>
      <c r="G186" s="166"/>
      <c r="H186" s="166" t="s">
        <v>53</v>
      </c>
      <c r="I186" s="166"/>
      <c r="J186" s="166"/>
      <c r="K186" s="166" t="s">
        <v>54</v>
      </c>
      <c r="L186" s="166"/>
      <c r="M186" s="166"/>
      <c r="N186" s="166"/>
      <c r="O186" s="166" t="s">
        <v>6</v>
      </c>
      <c r="P186" s="166"/>
      <c r="Q186" s="166"/>
      <c r="R186" s="166" t="s">
        <v>7</v>
      </c>
      <c r="S186" s="166"/>
      <c r="T186" s="166" t="s">
        <v>55</v>
      </c>
      <c r="U186" s="166"/>
      <c r="V186" s="170"/>
      <c r="W186" s="92"/>
      <c r="X186" s="92"/>
      <c r="Y186" s="92"/>
    </row>
    <row r="187" spans="1:25" x14ac:dyDescent="0.3">
      <c r="A187" s="157" t="s">
        <v>71</v>
      </c>
      <c r="B187" s="190"/>
      <c r="C187" s="190"/>
      <c r="D187" s="190"/>
      <c r="E187" s="190"/>
      <c r="F187" s="190"/>
      <c r="G187" s="190"/>
      <c r="H187" s="166"/>
      <c r="I187" s="166"/>
      <c r="J187" s="166"/>
      <c r="K187" s="189" t="s">
        <v>80</v>
      </c>
      <c r="L187" s="189"/>
      <c r="M187" s="189"/>
      <c r="N187" s="189"/>
      <c r="O187" s="163"/>
      <c r="P187" s="163"/>
      <c r="Q187" s="163"/>
      <c r="R187" s="189"/>
      <c r="S187" s="189"/>
      <c r="T187" s="163">
        <v>1500</v>
      </c>
      <c r="U187" s="163"/>
      <c r="V187" s="164"/>
      <c r="W187" s="92"/>
      <c r="X187" s="92"/>
      <c r="Y187" s="92"/>
    </row>
    <row r="188" spans="1:25" x14ac:dyDescent="0.3">
      <c r="A188" s="157"/>
      <c r="B188" s="190"/>
      <c r="C188" s="190"/>
      <c r="D188" s="190"/>
      <c r="E188" s="190"/>
      <c r="F188" s="190"/>
      <c r="G188" s="190"/>
      <c r="H188" s="166"/>
      <c r="I188" s="166"/>
      <c r="J188" s="166"/>
      <c r="K188" s="189"/>
      <c r="L188" s="189"/>
      <c r="M188" s="189"/>
      <c r="N188" s="189"/>
      <c r="O188" s="163"/>
      <c r="P188" s="163"/>
      <c r="Q188" s="163"/>
      <c r="R188" s="189"/>
      <c r="S188" s="189"/>
      <c r="T188" s="163"/>
      <c r="U188" s="163"/>
      <c r="V188" s="164"/>
      <c r="W188" s="92"/>
      <c r="X188" s="92"/>
      <c r="Y188" s="92"/>
    </row>
    <row r="189" spans="1:25" x14ac:dyDescent="0.3">
      <c r="A189" s="157"/>
      <c r="B189" s="158"/>
      <c r="C189" s="158"/>
      <c r="D189" s="158"/>
      <c r="E189" s="158"/>
      <c r="F189" s="158"/>
      <c r="G189" s="158"/>
      <c r="H189" s="166"/>
      <c r="I189" s="166"/>
      <c r="J189" s="166"/>
      <c r="K189" s="189"/>
      <c r="L189" s="189"/>
      <c r="M189" s="189"/>
      <c r="N189" s="189"/>
      <c r="O189" s="163"/>
      <c r="P189" s="163"/>
      <c r="Q189" s="163"/>
      <c r="R189" s="189"/>
      <c r="S189" s="189"/>
      <c r="T189" s="163"/>
      <c r="U189" s="163"/>
      <c r="V189" s="164"/>
      <c r="W189" s="92"/>
      <c r="X189" s="92"/>
      <c r="Y189" s="92"/>
    </row>
    <row r="190" spans="1:25" x14ac:dyDescent="0.3">
      <c r="A190" s="157"/>
      <c r="B190" s="158"/>
      <c r="C190" s="158"/>
      <c r="D190" s="158"/>
      <c r="E190" s="158"/>
      <c r="F190" s="158"/>
      <c r="G190" s="158"/>
      <c r="H190" s="166"/>
      <c r="I190" s="166"/>
      <c r="J190" s="166"/>
      <c r="K190" s="189"/>
      <c r="L190" s="189"/>
      <c r="M190" s="189"/>
      <c r="N190" s="189"/>
      <c r="O190" s="163"/>
      <c r="P190" s="163"/>
      <c r="Q190" s="163"/>
      <c r="R190" s="189"/>
      <c r="S190" s="189"/>
      <c r="T190" s="163"/>
      <c r="U190" s="163"/>
      <c r="V190" s="164"/>
      <c r="W190" s="92"/>
      <c r="X190" s="92"/>
      <c r="Y190" s="92"/>
    </row>
    <row r="191" spans="1:25" x14ac:dyDescent="0.3">
      <c r="A191" s="145" t="s">
        <v>4</v>
      </c>
      <c r="B191" s="146"/>
      <c r="C191" s="146"/>
      <c r="D191" s="146"/>
      <c r="E191" s="146"/>
      <c r="F191" s="146"/>
      <c r="G191" s="146"/>
      <c r="H191" s="146"/>
      <c r="I191" s="146"/>
      <c r="J191" s="146"/>
      <c r="K191" s="146"/>
      <c r="L191" s="146"/>
      <c r="M191" s="146"/>
      <c r="N191" s="146"/>
      <c r="O191" s="146"/>
      <c r="P191" s="146"/>
      <c r="Q191" s="146"/>
      <c r="R191" s="146"/>
      <c r="S191" s="146"/>
      <c r="T191" s="177">
        <f>+SUM(T187:V190)</f>
        <v>1500</v>
      </c>
      <c r="U191" s="166"/>
      <c r="V191" s="170"/>
      <c r="W191" s="92"/>
      <c r="X191" s="92"/>
      <c r="Y191" s="92"/>
    </row>
    <row r="192" spans="1:25" x14ac:dyDescent="0.3">
      <c r="A192" s="96"/>
      <c r="B192" s="97"/>
      <c r="C192" s="97"/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7"/>
      <c r="S192" s="98"/>
      <c r="T192" s="98"/>
      <c r="U192" s="98"/>
      <c r="V192" s="99"/>
      <c r="W192" s="92"/>
      <c r="X192" s="92"/>
      <c r="Y192" s="92"/>
    </row>
    <row r="193" spans="1:25" x14ac:dyDescent="0.3">
      <c r="A193" s="174" t="s">
        <v>56</v>
      </c>
      <c r="B193" s="175"/>
      <c r="C193" s="175"/>
      <c r="D193" s="175"/>
      <c r="E193" s="175"/>
      <c r="F193" s="175"/>
      <c r="G193" s="175"/>
      <c r="H193" s="175"/>
      <c r="I193" s="175"/>
      <c r="J193" s="175"/>
      <c r="K193" s="175"/>
      <c r="L193" s="175"/>
      <c r="M193" s="175"/>
      <c r="N193" s="175"/>
      <c r="O193" s="175"/>
      <c r="P193" s="175"/>
      <c r="Q193" s="175"/>
      <c r="R193" s="175"/>
      <c r="S193" s="175"/>
      <c r="T193" s="175"/>
      <c r="U193" s="175"/>
      <c r="V193" s="176"/>
      <c r="W193" s="92"/>
      <c r="X193" s="92"/>
      <c r="Y193" s="92"/>
    </row>
    <row r="194" spans="1:25" x14ac:dyDescent="0.3">
      <c r="A194" s="186" t="s">
        <v>2</v>
      </c>
      <c r="B194" s="187"/>
      <c r="C194" s="187"/>
      <c r="D194" s="187"/>
      <c r="E194" s="187"/>
      <c r="F194" s="187"/>
      <c r="G194" s="187"/>
      <c r="H194" s="187"/>
      <c r="I194" s="187"/>
      <c r="J194" s="187"/>
      <c r="K194" s="187"/>
      <c r="L194" s="187"/>
      <c r="M194" s="187" t="s">
        <v>3</v>
      </c>
      <c r="N194" s="187"/>
      <c r="O194" s="187" t="s">
        <v>0</v>
      </c>
      <c r="P194" s="187"/>
      <c r="Q194" s="187" t="s">
        <v>57</v>
      </c>
      <c r="R194" s="187"/>
      <c r="S194" s="187"/>
      <c r="T194" s="187" t="s">
        <v>58</v>
      </c>
      <c r="U194" s="187"/>
      <c r="V194" s="188"/>
      <c r="W194" s="92"/>
      <c r="X194" s="92"/>
      <c r="Y194" s="92"/>
    </row>
    <row r="195" spans="1:25" x14ac:dyDescent="0.3">
      <c r="A195" s="178" t="s">
        <v>102</v>
      </c>
      <c r="B195" s="179"/>
      <c r="C195" s="179"/>
      <c r="D195" s="179"/>
      <c r="E195" s="179"/>
      <c r="F195" s="179"/>
      <c r="G195" s="179"/>
      <c r="H195" s="179"/>
      <c r="I195" s="179"/>
      <c r="J195" s="179"/>
      <c r="K195" s="179"/>
      <c r="L195" s="180"/>
      <c r="M195" s="181" t="s">
        <v>5</v>
      </c>
      <c r="N195" s="181"/>
      <c r="O195" s="182">
        <v>1</v>
      </c>
      <c r="P195" s="182"/>
      <c r="Q195" s="183">
        <v>27000</v>
      </c>
      <c r="R195" s="183"/>
      <c r="S195" s="183"/>
      <c r="T195" s="184">
        <f>+O195*Q195</f>
        <v>27000</v>
      </c>
      <c r="U195" s="181"/>
      <c r="V195" s="185"/>
      <c r="W195" s="92"/>
      <c r="X195" s="92"/>
      <c r="Y195" s="92"/>
    </row>
    <row r="196" spans="1:25" x14ac:dyDescent="0.3">
      <c r="A196" s="178" t="s">
        <v>103</v>
      </c>
      <c r="B196" s="179"/>
      <c r="C196" s="179"/>
      <c r="D196" s="179"/>
      <c r="E196" s="179"/>
      <c r="F196" s="179"/>
      <c r="G196" s="179"/>
      <c r="H196" s="179"/>
      <c r="I196" s="179"/>
      <c r="J196" s="179"/>
      <c r="K196" s="179"/>
      <c r="L196" s="180"/>
      <c r="M196" s="181" t="s">
        <v>104</v>
      </c>
      <c r="N196" s="181"/>
      <c r="O196" s="182">
        <v>0.04</v>
      </c>
      <c r="P196" s="182"/>
      <c r="Q196" s="183">
        <v>77000</v>
      </c>
      <c r="R196" s="183"/>
      <c r="S196" s="183"/>
      <c r="T196" s="184">
        <f t="shared" ref="T196:T198" si="4">+O196*Q196</f>
        <v>3080</v>
      </c>
      <c r="U196" s="181"/>
      <c r="V196" s="185"/>
      <c r="W196" s="92"/>
      <c r="X196" s="92"/>
      <c r="Y196" s="92"/>
    </row>
    <row r="197" spans="1:25" x14ac:dyDescent="0.3">
      <c r="A197" s="178" t="s">
        <v>85</v>
      </c>
      <c r="B197" s="179"/>
      <c r="C197" s="179"/>
      <c r="D197" s="179"/>
      <c r="E197" s="179"/>
      <c r="F197" s="179"/>
      <c r="G197" s="179"/>
      <c r="H197" s="179"/>
      <c r="I197" s="179"/>
      <c r="J197" s="179"/>
      <c r="K197" s="179"/>
      <c r="L197" s="180"/>
      <c r="M197" s="181" t="s">
        <v>8</v>
      </c>
      <c r="N197" s="181"/>
      <c r="O197" s="182">
        <v>1</v>
      </c>
      <c r="P197" s="182"/>
      <c r="Q197" s="183">
        <v>2000</v>
      </c>
      <c r="R197" s="183"/>
      <c r="S197" s="183"/>
      <c r="T197" s="184">
        <f t="shared" si="4"/>
        <v>2000</v>
      </c>
      <c r="U197" s="181"/>
      <c r="V197" s="185"/>
      <c r="W197" s="92"/>
      <c r="X197" s="92"/>
      <c r="Y197" s="92"/>
    </row>
    <row r="198" spans="1:25" x14ac:dyDescent="0.3">
      <c r="A198" s="178" t="s">
        <v>105</v>
      </c>
      <c r="B198" s="179"/>
      <c r="C198" s="179"/>
      <c r="D198" s="179"/>
      <c r="E198" s="179"/>
      <c r="F198" s="179"/>
      <c r="G198" s="179"/>
      <c r="H198" s="179"/>
      <c r="I198" s="179"/>
      <c r="J198" s="179"/>
      <c r="K198" s="179"/>
      <c r="L198" s="180"/>
      <c r="M198" s="181" t="s">
        <v>8</v>
      </c>
      <c r="N198" s="181"/>
      <c r="O198" s="182">
        <v>2</v>
      </c>
      <c r="P198" s="182"/>
      <c r="Q198" s="183">
        <v>1600</v>
      </c>
      <c r="R198" s="183"/>
      <c r="S198" s="183"/>
      <c r="T198" s="184">
        <f t="shared" si="4"/>
        <v>3200</v>
      </c>
      <c r="U198" s="181"/>
      <c r="V198" s="185"/>
      <c r="W198" s="92"/>
      <c r="X198" s="92"/>
      <c r="Y198" s="92"/>
    </row>
    <row r="199" spans="1:25" x14ac:dyDescent="0.3">
      <c r="A199" s="178"/>
      <c r="B199" s="179"/>
      <c r="C199" s="179"/>
      <c r="D199" s="179"/>
      <c r="E199" s="179"/>
      <c r="F199" s="179"/>
      <c r="G199" s="179"/>
      <c r="H199" s="179"/>
      <c r="I199" s="179"/>
      <c r="J199" s="179"/>
      <c r="K199" s="179"/>
      <c r="L199" s="180"/>
      <c r="M199" s="181"/>
      <c r="N199" s="181"/>
      <c r="O199" s="182"/>
      <c r="P199" s="182"/>
      <c r="Q199" s="183"/>
      <c r="R199" s="183"/>
      <c r="S199" s="183"/>
      <c r="T199" s="184"/>
      <c r="U199" s="181"/>
      <c r="V199" s="185"/>
      <c r="W199" s="92"/>
      <c r="X199" s="92"/>
      <c r="Y199" s="92"/>
    </row>
    <row r="200" spans="1:25" x14ac:dyDescent="0.3">
      <c r="A200" s="145" t="s">
        <v>4</v>
      </c>
      <c r="B200" s="146"/>
      <c r="C200" s="146"/>
      <c r="D200" s="146"/>
      <c r="E200" s="146"/>
      <c r="F200" s="146"/>
      <c r="G200" s="146"/>
      <c r="H200" s="146"/>
      <c r="I200" s="146"/>
      <c r="J200" s="146"/>
      <c r="K200" s="146"/>
      <c r="L200" s="146"/>
      <c r="M200" s="146"/>
      <c r="N200" s="146"/>
      <c r="O200" s="146"/>
      <c r="P200" s="146"/>
      <c r="Q200" s="146"/>
      <c r="R200" s="146"/>
      <c r="S200" s="146"/>
      <c r="T200" s="177">
        <f>+SUM(T195:V199)</f>
        <v>35280</v>
      </c>
      <c r="U200" s="166"/>
      <c r="V200" s="170"/>
      <c r="W200" s="92"/>
      <c r="X200" s="92"/>
      <c r="Y200" s="92"/>
    </row>
    <row r="201" spans="1:25" x14ac:dyDescent="0.3">
      <c r="A201" s="100"/>
      <c r="B201" s="101"/>
      <c r="C201" s="101"/>
      <c r="D201" s="101"/>
      <c r="E201" s="101"/>
      <c r="F201" s="101"/>
      <c r="G201" s="101"/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1"/>
      <c r="S201" s="98"/>
      <c r="T201" s="98"/>
      <c r="U201" s="98"/>
      <c r="V201" s="99"/>
      <c r="W201" s="92"/>
      <c r="X201" s="92"/>
      <c r="Y201" s="92"/>
    </row>
    <row r="202" spans="1:25" x14ac:dyDescent="0.3">
      <c r="A202" s="174" t="s">
        <v>59</v>
      </c>
      <c r="B202" s="175"/>
      <c r="C202" s="175"/>
      <c r="D202" s="175"/>
      <c r="E202" s="175"/>
      <c r="F202" s="175"/>
      <c r="G202" s="175"/>
      <c r="H202" s="175"/>
      <c r="I202" s="175"/>
      <c r="J202" s="175"/>
      <c r="K202" s="175"/>
      <c r="L202" s="175"/>
      <c r="M202" s="175"/>
      <c r="N202" s="175"/>
      <c r="O202" s="175"/>
      <c r="P202" s="175"/>
      <c r="Q202" s="175"/>
      <c r="R202" s="175"/>
      <c r="S202" s="175"/>
      <c r="T202" s="175"/>
      <c r="U202" s="175"/>
      <c r="V202" s="176"/>
      <c r="W202" s="92"/>
      <c r="X202" s="92"/>
      <c r="Y202" s="92"/>
    </row>
    <row r="203" spans="1:25" x14ac:dyDescent="0.3">
      <c r="A203" s="165" t="s">
        <v>60</v>
      </c>
      <c r="B203" s="166"/>
      <c r="C203" s="166"/>
      <c r="D203" s="166"/>
      <c r="E203" s="166"/>
      <c r="F203" s="166"/>
      <c r="G203" s="166"/>
      <c r="H203" s="166"/>
      <c r="I203" s="166"/>
      <c r="J203" s="166"/>
      <c r="K203" s="166" t="s">
        <v>61</v>
      </c>
      <c r="L203" s="166"/>
      <c r="M203" s="166" t="s">
        <v>62</v>
      </c>
      <c r="N203" s="166"/>
      <c r="O203" s="166" t="s">
        <v>63</v>
      </c>
      <c r="P203" s="166"/>
      <c r="Q203" s="166"/>
      <c r="R203" s="166" t="s">
        <v>64</v>
      </c>
      <c r="S203" s="166"/>
      <c r="T203" s="166" t="s">
        <v>55</v>
      </c>
      <c r="U203" s="166"/>
      <c r="V203" s="170"/>
      <c r="W203" s="92"/>
      <c r="X203" s="92"/>
      <c r="Y203" s="92"/>
    </row>
    <row r="204" spans="1:25" x14ac:dyDescent="0.3">
      <c r="A204" s="165"/>
      <c r="B204" s="166"/>
      <c r="C204" s="166"/>
      <c r="D204" s="166"/>
      <c r="E204" s="166"/>
      <c r="F204" s="166"/>
      <c r="G204" s="166"/>
      <c r="H204" s="166"/>
      <c r="I204" s="166"/>
      <c r="J204" s="166"/>
      <c r="K204" s="166"/>
      <c r="L204" s="166"/>
      <c r="M204" s="166"/>
      <c r="N204" s="166"/>
      <c r="O204" s="166"/>
      <c r="P204" s="166"/>
      <c r="Q204" s="166"/>
      <c r="R204" s="166"/>
      <c r="S204" s="166"/>
      <c r="T204" s="166"/>
      <c r="U204" s="166"/>
      <c r="V204" s="170"/>
      <c r="W204" s="92"/>
      <c r="X204" s="92"/>
      <c r="Y204" s="92"/>
    </row>
    <row r="205" spans="1:25" x14ac:dyDescent="0.3">
      <c r="A205" s="165"/>
      <c r="B205" s="166"/>
      <c r="C205" s="166"/>
      <c r="D205" s="166"/>
      <c r="E205" s="166"/>
      <c r="F205" s="166"/>
      <c r="G205" s="166"/>
      <c r="H205" s="166"/>
      <c r="I205" s="166"/>
      <c r="J205" s="166"/>
      <c r="K205" s="166"/>
      <c r="L205" s="166"/>
      <c r="M205" s="166"/>
      <c r="N205" s="166"/>
      <c r="O205" s="166"/>
      <c r="P205" s="166"/>
      <c r="Q205" s="166"/>
      <c r="R205" s="166"/>
      <c r="S205" s="166"/>
      <c r="T205" s="166"/>
      <c r="U205" s="166"/>
      <c r="V205" s="170"/>
      <c r="W205" s="92"/>
      <c r="X205" s="92"/>
      <c r="Y205" s="92"/>
    </row>
    <row r="206" spans="1:25" x14ac:dyDescent="0.3">
      <c r="A206" s="165"/>
      <c r="B206" s="166"/>
      <c r="C206" s="166"/>
      <c r="D206" s="166"/>
      <c r="E206" s="166"/>
      <c r="F206" s="166"/>
      <c r="G206" s="166"/>
      <c r="H206" s="166"/>
      <c r="I206" s="166"/>
      <c r="J206" s="166"/>
      <c r="K206" s="166"/>
      <c r="L206" s="166"/>
      <c r="M206" s="166"/>
      <c r="N206" s="166"/>
      <c r="O206" s="166"/>
      <c r="P206" s="166"/>
      <c r="Q206" s="166"/>
      <c r="R206" s="166"/>
      <c r="S206" s="166"/>
      <c r="T206" s="166"/>
      <c r="U206" s="166"/>
      <c r="V206" s="170"/>
      <c r="W206" s="92"/>
      <c r="X206" s="92"/>
      <c r="Y206" s="92"/>
    </row>
    <row r="207" spans="1:25" x14ac:dyDescent="0.3">
      <c r="A207" s="145" t="s">
        <v>4</v>
      </c>
      <c r="B207" s="146"/>
      <c r="C207" s="146"/>
      <c r="D207" s="146"/>
      <c r="E207" s="146"/>
      <c r="F207" s="146"/>
      <c r="G207" s="146"/>
      <c r="H207" s="146"/>
      <c r="I207" s="146"/>
      <c r="J207" s="146"/>
      <c r="K207" s="146"/>
      <c r="L207" s="146"/>
      <c r="M207" s="146"/>
      <c r="N207" s="146"/>
      <c r="O207" s="146"/>
      <c r="P207" s="146"/>
      <c r="Q207" s="146"/>
      <c r="R207" s="146"/>
      <c r="S207" s="146"/>
      <c r="T207" s="166"/>
      <c r="U207" s="166"/>
      <c r="V207" s="170"/>
      <c r="W207" s="92"/>
      <c r="X207" s="92"/>
      <c r="Y207" s="92"/>
    </row>
    <row r="208" spans="1:25" x14ac:dyDescent="0.3">
      <c r="A208" s="96"/>
      <c r="B208" s="97"/>
      <c r="C208" s="97"/>
      <c r="D208" s="97"/>
      <c r="E208" s="97"/>
      <c r="F208" s="97"/>
      <c r="G208" s="97"/>
      <c r="H208" s="97"/>
      <c r="I208" s="97"/>
      <c r="J208" s="97"/>
      <c r="K208" s="97"/>
      <c r="L208" s="97"/>
      <c r="M208" s="97"/>
      <c r="N208" s="97"/>
      <c r="O208" s="97"/>
      <c r="P208" s="97"/>
      <c r="Q208" s="97"/>
      <c r="R208" s="97"/>
      <c r="S208" s="98"/>
      <c r="T208" s="98"/>
      <c r="U208" s="98"/>
      <c r="V208" s="99"/>
      <c r="W208" s="102"/>
      <c r="X208" s="102"/>
      <c r="Y208" s="102"/>
    </row>
    <row r="209" spans="1:25" x14ac:dyDescent="0.3">
      <c r="A209" s="174" t="s">
        <v>65</v>
      </c>
      <c r="B209" s="175"/>
      <c r="C209" s="175"/>
      <c r="D209" s="175"/>
      <c r="E209" s="175"/>
      <c r="F209" s="175"/>
      <c r="G209" s="175"/>
      <c r="H209" s="175"/>
      <c r="I209" s="175"/>
      <c r="J209" s="175"/>
      <c r="K209" s="175"/>
      <c r="L209" s="175"/>
      <c r="M209" s="175"/>
      <c r="N209" s="175"/>
      <c r="O209" s="175"/>
      <c r="P209" s="175"/>
      <c r="Q209" s="175"/>
      <c r="R209" s="175"/>
      <c r="S209" s="175"/>
      <c r="T209" s="175"/>
      <c r="U209" s="175"/>
      <c r="V209" s="176"/>
      <c r="W209" s="92"/>
      <c r="X209" s="92"/>
      <c r="Y209" s="92"/>
    </row>
    <row r="210" spans="1:25" ht="22.5" customHeight="1" x14ac:dyDescent="0.3">
      <c r="A210" s="165" t="s">
        <v>66</v>
      </c>
      <c r="B210" s="166"/>
      <c r="C210" s="166"/>
      <c r="D210" s="166"/>
      <c r="E210" s="166"/>
      <c r="F210" s="166"/>
      <c r="G210" s="166"/>
      <c r="H210" s="166"/>
      <c r="I210" s="166"/>
      <c r="J210" s="171" t="s">
        <v>77</v>
      </c>
      <c r="K210" s="171"/>
      <c r="L210" s="171"/>
      <c r="M210" s="171"/>
      <c r="N210" s="172" t="s">
        <v>76</v>
      </c>
      <c r="O210" s="172"/>
      <c r="P210" s="173"/>
      <c r="Q210" s="166" t="s">
        <v>7</v>
      </c>
      <c r="R210" s="166"/>
      <c r="S210" s="166"/>
      <c r="T210" s="166" t="s">
        <v>55</v>
      </c>
      <c r="U210" s="166"/>
      <c r="V210" s="170"/>
      <c r="W210" s="92"/>
      <c r="X210" s="92"/>
      <c r="Y210" s="92"/>
    </row>
    <row r="211" spans="1:25" x14ac:dyDescent="0.3">
      <c r="A211" s="157" t="s">
        <v>74</v>
      </c>
      <c r="B211" s="158"/>
      <c r="C211" s="158"/>
      <c r="D211" s="158"/>
      <c r="E211" s="158"/>
      <c r="F211" s="158"/>
      <c r="G211" s="158"/>
      <c r="H211" s="158"/>
      <c r="I211" s="158"/>
      <c r="J211" s="159">
        <v>1</v>
      </c>
      <c r="K211" s="159"/>
      <c r="L211" s="159"/>
      <c r="M211" s="159"/>
      <c r="N211" s="160">
        <v>139345</v>
      </c>
      <c r="O211" s="160"/>
      <c r="P211" s="161"/>
      <c r="Q211" s="162">
        <v>10</v>
      </c>
      <c r="R211" s="162"/>
      <c r="S211" s="162"/>
      <c r="T211" s="163">
        <f>+(J211*N211)/Q211</f>
        <v>13934.5</v>
      </c>
      <c r="U211" s="163"/>
      <c r="V211" s="164"/>
      <c r="W211" s="92"/>
      <c r="X211" s="92"/>
      <c r="Y211" s="92"/>
    </row>
    <row r="212" spans="1:25" x14ac:dyDescent="0.3">
      <c r="A212" s="157" t="s">
        <v>75</v>
      </c>
      <c r="B212" s="158"/>
      <c r="C212" s="158"/>
      <c r="D212" s="158"/>
      <c r="E212" s="158"/>
      <c r="F212" s="158"/>
      <c r="G212" s="158"/>
      <c r="H212" s="158"/>
      <c r="I212" s="158"/>
      <c r="J212" s="159">
        <v>1</v>
      </c>
      <c r="K212" s="159"/>
      <c r="L212" s="159"/>
      <c r="M212" s="159"/>
      <c r="N212" s="160">
        <v>95436</v>
      </c>
      <c r="O212" s="160"/>
      <c r="P212" s="161"/>
      <c r="Q212" s="162">
        <f>+Q211</f>
        <v>10</v>
      </c>
      <c r="R212" s="162"/>
      <c r="S212" s="162"/>
      <c r="T212" s="163">
        <f>+(J212*N212)/Q212</f>
        <v>9543.6</v>
      </c>
      <c r="U212" s="163"/>
      <c r="V212" s="164"/>
      <c r="W212" s="92"/>
      <c r="X212" s="92"/>
      <c r="Y212" s="92"/>
    </row>
    <row r="213" spans="1:25" x14ac:dyDescent="0.3">
      <c r="A213" s="165"/>
      <c r="B213" s="166"/>
      <c r="C213" s="166"/>
      <c r="D213" s="166"/>
      <c r="E213" s="166"/>
      <c r="F213" s="166"/>
      <c r="G213" s="166"/>
      <c r="H213" s="166"/>
      <c r="I213" s="166"/>
      <c r="J213" s="167"/>
      <c r="K213" s="168"/>
      <c r="L213" s="168"/>
      <c r="M213" s="168"/>
      <c r="N213" s="168"/>
      <c r="O213" s="168"/>
      <c r="P213" s="169"/>
      <c r="Q213" s="166"/>
      <c r="R213" s="166"/>
      <c r="S213" s="166"/>
      <c r="T213" s="166"/>
      <c r="U213" s="166"/>
      <c r="V213" s="170"/>
      <c r="W213" s="92"/>
      <c r="X213" s="92"/>
      <c r="Y213" s="92"/>
    </row>
    <row r="214" spans="1:25" x14ac:dyDescent="0.3">
      <c r="A214" s="145" t="s">
        <v>4</v>
      </c>
      <c r="B214" s="146"/>
      <c r="C214" s="146"/>
      <c r="D214" s="146"/>
      <c r="E214" s="146"/>
      <c r="F214" s="146"/>
      <c r="G214" s="146"/>
      <c r="H214" s="146"/>
      <c r="I214" s="146"/>
      <c r="J214" s="146"/>
      <c r="K214" s="146"/>
      <c r="L214" s="146"/>
      <c r="M214" s="146"/>
      <c r="N214" s="146"/>
      <c r="O214" s="146"/>
      <c r="P214" s="146"/>
      <c r="Q214" s="146"/>
      <c r="R214" s="146"/>
      <c r="S214" s="146"/>
      <c r="T214" s="147">
        <f>+SUM(T211:V212)</f>
        <v>23478.1</v>
      </c>
      <c r="U214" s="147"/>
      <c r="V214" s="148"/>
      <c r="W214" s="92"/>
      <c r="X214" s="92"/>
      <c r="Y214" s="92"/>
    </row>
    <row r="215" spans="1:25" s="104" customFormat="1" ht="14.4" x14ac:dyDescent="0.3">
      <c r="A215" s="149" t="s">
        <v>67</v>
      </c>
      <c r="B215" s="150"/>
      <c r="C215" s="150"/>
      <c r="D215" s="150"/>
      <c r="E215" s="150"/>
      <c r="F215" s="150"/>
      <c r="G215" s="150"/>
      <c r="H215" s="150"/>
      <c r="I215" s="150"/>
      <c r="J215" s="150"/>
      <c r="K215" s="150"/>
      <c r="L215" s="150"/>
      <c r="M215" s="150"/>
      <c r="N215" s="150"/>
      <c r="O215" s="150"/>
      <c r="P215" s="150"/>
      <c r="Q215" s="150"/>
      <c r="R215" s="150"/>
      <c r="S215" s="150"/>
      <c r="T215" s="151">
        <f>+T214+T207+T200+T191</f>
        <v>60258.1</v>
      </c>
      <c r="U215" s="151"/>
      <c r="V215" s="152"/>
      <c r="W215" s="92"/>
      <c r="X215" s="92"/>
      <c r="Y215" s="92"/>
    </row>
    <row r="216" spans="1:25" s="104" customFormat="1" ht="14.4" x14ac:dyDescent="0.3">
      <c r="A216" s="105" t="s">
        <v>88</v>
      </c>
      <c r="B216" s="106"/>
      <c r="C216" s="106"/>
      <c r="D216" s="107"/>
      <c r="E216" s="108">
        <v>0.25</v>
      </c>
      <c r="F216" s="106"/>
      <c r="G216" s="106"/>
      <c r="H216" s="106"/>
      <c r="I216" s="106"/>
      <c r="J216" s="106"/>
      <c r="K216" s="106"/>
      <c r="L216" s="106"/>
      <c r="M216" s="107"/>
      <c r="N216" s="103"/>
      <c r="O216" s="103"/>
      <c r="P216" s="103"/>
      <c r="Q216" s="103"/>
      <c r="R216" s="103"/>
      <c r="S216" s="103" t="s">
        <v>68</v>
      </c>
      <c r="T216" s="151">
        <f>+T215*E216</f>
        <v>15064.525</v>
      </c>
      <c r="U216" s="151"/>
      <c r="V216" s="152"/>
      <c r="W216" s="92"/>
      <c r="X216" s="92"/>
      <c r="Y216" s="92"/>
    </row>
    <row r="217" spans="1:25" s="104" customFormat="1" ht="15" thickBot="1" x14ac:dyDescent="0.35">
      <c r="A217" s="153" t="s">
        <v>69</v>
      </c>
      <c r="B217" s="154"/>
      <c r="C217" s="154"/>
      <c r="D217" s="154"/>
      <c r="E217" s="154"/>
      <c r="F217" s="154"/>
      <c r="G217" s="154"/>
      <c r="H217" s="154"/>
      <c r="I217" s="154"/>
      <c r="J217" s="154"/>
      <c r="K217" s="154"/>
      <c r="L217" s="154"/>
      <c r="M217" s="154"/>
      <c r="N217" s="154"/>
      <c r="O217" s="154"/>
      <c r="P217" s="154"/>
      <c r="Q217" s="154"/>
      <c r="R217" s="154"/>
      <c r="S217" s="154"/>
      <c r="T217" s="155">
        <f>+T216+T215</f>
        <v>75322.625</v>
      </c>
      <c r="U217" s="155"/>
      <c r="V217" s="156"/>
      <c r="W217" s="92"/>
      <c r="X217" s="92"/>
      <c r="Y217" s="92"/>
    </row>
    <row r="219" spans="1:25" ht="14.4" thickBot="1" x14ac:dyDescent="0.35"/>
    <row r="220" spans="1:25" s="89" customFormat="1" ht="30" customHeight="1" x14ac:dyDescent="0.3">
      <c r="A220" s="196"/>
      <c r="B220" s="197"/>
      <c r="C220" s="197"/>
      <c r="D220" s="198"/>
      <c r="E220" s="205" t="s">
        <v>47</v>
      </c>
      <c r="F220" s="206"/>
      <c r="G220" s="206"/>
      <c r="H220" s="206"/>
      <c r="I220" s="206"/>
      <c r="J220" s="206"/>
      <c r="K220" s="206"/>
      <c r="L220" s="206"/>
      <c r="M220" s="206"/>
      <c r="N220" s="206"/>
      <c r="O220" s="206"/>
      <c r="P220" s="206"/>
      <c r="Q220" s="206"/>
      <c r="R220" s="206"/>
      <c r="S220" s="207"/>
      <c r="T220" s="205" t="s">
        <v>48</v>
      </c>
      <c r="U220" s="206"/>
      <c r="V220" s="207"/>
    </row>
    <row r="221" spans="1:25" s="89" customFormat="1" ht="30" customHeight="1" thickBot="1" x14ac:dyDescent="0.35">
      <c r="A221" s="199"/>
      <c r="B221" s="200"/>
      <c r="C221" s="200"/>
      <c r="D221" s="201"/>
      <c r="E221" s="208"/>
      <c r="F221" s="209"/>
      <c r="G221" s="209"/>
      <c r="H221" s="209"/>
      <c r="I221" s="209"/>
      <c r="J221" s="209"/>
      <c r="K221" s="209"/>
      <c r="L221" s="209"/>
      <c r="M221" s="209"/>
      <c r="N221" s="209"/>
      <c r="O221" s="209"/>
      <c r="P221" s="209"/>
      <c r="Q221" s="209"/>
      <c r="R221" s="209"/>
      <c r="S221" s="210"/>
      <c r="T221" s="208"/>
      <c r="U221" s="209"/>
      <c r="V221" s="210"/>
    </row>
    <row r="222" spans="1:25" s="89" customFormat="1" ht="5.0999999999999996" customHeight="1" thickBot="1" x14ac:dyDescent="0.35">
      <c r="A222" s="199"/>
      <c r="B222" s="200"/>
      <c r="C222" s="200"/>
      <c r="D222" s="201"/>
      <c r="E222" s="211"/>
      <c r="F222" s="212"/>
      <c r="G222" s="212"/>
      <c r="H222" s="212"/>
      <c r="I222" s="212"/>
      <c r="J222" s="212"/>
      <c r="K222" s="212"/>
      <c r="L222" s="212"/>
      <c r="M222" s="212"/>
      <c r="N222" s="212"/>
      <c r="O222" s="212"/>
      <c r="P222" s="212"/>
      <c r="Q222" s="212"/>
      <c r="R222" s="212"/>
      <c r="S222" s="212"/>
      <c r="T222" s="212"/>
      <c r="U222" s="212"/>
      <c r="V222" s="213"/>
    </row>
    <row r="223" spans="1:25" s="89" customFormat="1" ht="24.9" customHeight="1" thickBot="1" x14ac:dyDescent="0.35">
      <c r="A223" s="199"/>
      <c r="B223" s="200"/>
      <c r="C223" s="200"/>
      <c r="D223" s="201"/>
      <c r="E223" s="214" t="s">
        <v>49</v>
      </c>
      <c r="F223" s="215"/>
      <c r="G223" s="215"/>
      <c r="H223" s="215"/>
      <c r="I223" s="215"/>
      <c r="J223" s="215"/>
      <c r="K223" s="215"/>
      <c r="L223" s="215"/>
      <c r="M223" s="215"/>
      <c r="N223" s="215"/>
      <c r="O223" s="215"/>
      <c r="P223" s="215"/>
      <c r="Q223" s="215"/>
      <c r="R223" s="215"/>
      <c r="S223" s="215"/>
      <c r="T223" s="215"/>
      <c r="U223" s="215"/>
      <c r="V223" s="216"/>
    </row>
    <row r="224" spans="1:25" s="89" customFormat="1" ht="5.0999999999999996" customHeight="1" thickBot="1" x14ac:dyDescent="0.35">
      <c r="A224" s="202"/>
      <c r="B224" s="203"/>
      <c r="C224" s="203"/>
      <c r="D224" s="204"/>
      <c r="E224" s="214"/>
      <c r="F224" s="215"/>
      <c r="G224" s="215"/>
      <c r="H224" s="215"/>
      <c r="I224" s="215"/>
      <c r="J224" s="215"/>
      <c r="K224" s="215"/>
      <c r="L224" s="215"/>
      <c r="M224" s="215"/>
      <c r="N224" s="215"/>
      <c r="O224" s="215"/>
      <c r="P224" s="215"/>
      <c r="Q224" s="215"/>
      <c r="R224" s="215"/>
      <c r="S224" s="215"/>
      <c r="T224" s="215"/>
      <c r="U224" s="215"/>
      <c r="V224" s="216"/>
    </row>
    <row r="225" spans="1:25" s="91" customFormat="1" ht="14.4" x14ac:dyDescent="0.3">
      <c r="A225" s="217" t="s">
        <v>50</v>
      </c>
      <c r="B225" s="218"/>
      <c r="C225" s="218"/>
      <c r="D225" s="218"/>
      <c r="E225" s="218"/>
      <c r="F225" s="218"/>
      <c r="G225" s="218"/>
      <c r="H225" s="218"/>
      <c r="I225" s="218"/>
      <c r="J225" s="218"/>
      <c r="K225" s="218"/>
      <c r="L225" s="218"/>
      <c r="M225" s="218"/>
      <c r="N225" s="218"/>
      <c r="O225" s="218"/>
      <c r="P225" s="218"/>
      <c r="Q225" s="218"/>
      <c r="R225" s="218"/>
      <c r="S225" s="218"/>
      <c r="T225" s="218"/>
      <c r="U225" s="218"/>
      <c r="V225" s="219"/>
      <c r="W225" s="90"/>
      <c r="X225" s="90"/>
      <c r="Y225" s="90"/>
    </row>
    <row r="226" spans="1:25" x14ac:dyDescent="0.3">
      <c r="A226" s="220" t="s">
        <v>51</v>
      </c>
      <c r="B226" s="221"/>
      <c r="C226" s="221" t="s">
        <v>2</v>
      </c>
      <c r="D226" s="221"/>
      <c r="E226" s="221"/>
      <c r="F226" s="221"/>
      <c r="G226" s="221"/>
      <c r="H226" s="221"/>
      <c r="I226" s="221"/>
      <c r="J226" s="221"/>
      <c r="K226" s="221"/>
      <c r="L226" s="221"/>
      <c r="M226" s="221"/>
      <c r="N226" s="221"/>
      <c r="O226" s="221"/>
      <c r="P226" s="221"/>
      <c r="Q226" s="221"/>
      <c r="R226" s="221" t="s">
        <v>3</v>
      </c>
      <c r="S226" s="221"/>
      <c r="T226" s="221" t="s">
        <v>0</v>
      </c>
      <c r="U226" s="221"/>
      <c r="V226" s="222"/>
      <c r="W226" s="92"/>
      <c r="X226" s="92"/>
      <c r="Y226" s="92"/>
    </row>
    <row r="227" spans="1:25" s="91" customFormat="1" ht="14.4" x14ac:dyDescent="0.3">
      <c r="A227" s="191">
        <f>+'PPTO GENERAL'!A16</f>
        <v>6</v>
      </c>
      <c r="B227" s="192"/>
      <c r="C227" s="193" t="str">
        <f>+'PPTO GENERAL'!B16</f>
        <v>Suministro e instalacion de reflector LED 200W</v>
      </c>
      <c r="D227" s="194"/>
      <c r="E227" s="194"/>
      <c r="F227" s="194"/>
      <c r="G227" s="194"/>
      <c r="H227" s="194"/>
      <c r="I227" s="194"/>
      <c r="J227" s="194"/>
      <c r="K227" s="194"/>
      <c r="L227" s="194"/>
      <c r="M227" s="194"/>
      <c r="N227" s="194"/>
      <c r="O227" s="194"/>
      <c r="P227" s="194"/>
      <c r="Q227" s="194"/>
      <c r="R227" s="194" t="str">
        <f>+'PPTO GENERAL'!C16</f>
        <v>UND</v>
      </c>
      <c r="S227" s="194"/>
      <c r="T227" s="194"/>
      <c r="U227" s="194"/>
      <c r="V227" s="195"/>
      <c r="W227" s="90"/>
      <c r="X227" s="90"/>
      <c r="Y227" s="90"/>
    </row>
    <row r="228" spans="1:25" x14ac:dyDescent="0.3">
      <c r="A228" s="94"/>
      <c r="B228" s="109"/>
      <c r="C228" s="109"/>
      <c r="D228" s="109"/>
      <c r="E228" s="109"/>
      <c r="F228" s="109"/>
      <c r="G228" s="109"/>
      <c r="H228" s="109"/>
      <c r="I228" s="109"/>
      <c r="J228" s="109"/>
      <c r="K228" s="109"/>
      <c r="L228" s="109"/>
      <c r="M228" s="109"/>
      <c r="N228" s="109"/>
      <c r="O228" s="109"/>
      <c r="P228" s="109"/>
      <c r="Q228" s="109"/>
      <c r="R228" s="109"/>
      <c r="S228" s="109"/>
      <c r="T228" s="109"/>
      <c r="U228" s="109"/>
      <c r="V228" s="95"/>
      <c r="W228" s="92"/>
      <c r="X228" s="92"/>
      <c r="Y228" s="92"/>
    </row>
    <row r="229" spans="1:25" x14ac:dyDescent="0.3">
      <c r="A229" s="174" t="s">
        <v>52</v>
      </c>
      <c r="B229" s="175"/>
      <c r="C229" s="175"/>
      <c r="D229" s="175"/>
      <c r="E229" s="175"/>
      <c r="F229" s="175"/>
      <c r="G229" s="175"/>
      <c r="H229" s="175"/>
      <c r="I229" s="175"/>
      <c r="J229" s="175"/>
      <c r="K229" s="175"/>
      <c r="L229" s="175"/>
      <c r="M229" s="175"/>
      <c r="N229" s="175"/>
      <c r="O229" s="175"/>
      <c r="P229" s="175"/>
      <c r="Q229" s="175"/>
      <c r="R229" s="175"/>
      <c r="S229" s="175"/>
      <c r="T229" s="175"/>
      <c r="U229" s="175"/>
      <c r="V229" s="176"/>
      <c r="W229" s="92"/>
      <c r="X229" s="92"/>
      <c r="Y229" s="92"/>
    </row>
    <row r="230" spans="1:25" x14ac:dyDescent="0.3">
      <c r="A230" s="165" t="s">
        <v>2</v>
      </c>
      <c r="B230" s="166"/>
      <c r="C230" s="166"/>
      <c r="D230" s="166"/>
      <c r="E230" s="166"/>
      <c r="F230" s="166"/>
      <c r="G230" s="166"/>
      <c r="H230" s="166" t="s">
        <v>53</v>
      </c>
      <c r="I230" s="166"/>
      <c r="J230" s="166"/>
      <c r="K230" s="166" t="s">
        <v>54</v>
      </c>
      <c r="L230" s="166"/>
      <c r="M230" s="166"/>
      <c r="N230" s="166"/>
      <c r="O230" s="166" t="s">
        <v>6</v>
      </c>
      <c r="P230" s="166"/>
      <c r="Q230" s="166"/>
      <c r="R230" s="166" t="s">
        <v>7</v>
      </c>
      <c r="S230" s="166"/>
      <c r="T230" s="166" t="s">
        <v>55</v>
      </c>
      <c r="U230" s="166"/>
      <c r="V230" s="170"/>
      <c r="W230" s="92"/>
      <c r="X230" s="92"/>
      <c r="Y230" s="92"/>
    </row>
    <row r="231" spans="1:25" x14ac:dyDescent="0.3">
      <c r="A231" s="157" t="s">
        <v>71</v>
      </c>
      <c r="B231" s="190"/>
      <c r="C231" s="190"/>
      <c r="D231" s="190"/>
      <c r="E231" s="190"/>
      <c r="F231" s="190"/>
      <c r="G231" s="190"/>
      <c r="H231" s="166"/>
      <c r="I231" s="166"/>
      <c r="J231" s="166"/>
      <c r="K231" s="189" t="s">
        <v>80</v>
      </c>
      <c r="L231" s="189"/>
      <c r="M231" s="189"/>
      <c r="N231" s="189"/>
      <c r="O231" s="163"/>
      <c r="P231" s="163"/>
      <c r="Q231" s="163"/>
      <c r="R231" s="189"/>
      <c r="S231" s="189"/>
      <c r="T231" s="163">
        <v>1500</v>
      </c>
      <c r="U231" s="163"/>
      <c r="V231" s="164"/>
      <c r="W231" s="92"/>
      <c r="X231" s="92"/>
      <c r="Y231" s="92"/>
    </row>
    <row r="232" spans="1:25" x14ac:dyDescent="0.3">
      <c r="A232" s="157" t="s">
        <v>78</v>
      </c>
      <c r="B232" s="190"/>
      <c r="C232" s="190"/>
      <c r="D232" s="190"/>
      <c r="E232" s="190"/>
      <c r="F232" s="190"/>
      <c r="G232" s="190"/>
      <c r="H232" s="166"/>
      <c r="I232" s="166"/>
      <c r="J232" s="166"/>
      <c r="K232" s="189" t="s">
        <v>79</v>
      </c>
      <c r="L232" s="189"/>
      <c r="M232" s="189"/>
      <c r="N232" s="189"/>
      <c r="O232" s="163">
        <v>66000</v>
      </c>
      <c r="P232" s="163"/>
      <c r="Q232" s="163"/>
      <c r="R232" s="189">
        <v>7.0000000000000007E-2</v>
      </c>
      <c r="S232" s="189"/>
      <c r="T232" s="163">
        <f>+O232*R232</f>
        <v>4620</v>
      </c>
      <c r="U232" s="163"/>
      <c r="V232" s="164"/>
      <c r="W232" s="92"/>
      <c r="X232" s="92"/>
      <c r="Y232" s="92"/>
    </row>
    <row r="233" spans="1:25" x14ac:dyDescent="0.3">
      <c r="A233" s="157"/>
      <c r="B233" s="158"/>
      <c r="C233" s="158"/>
      <c r="D233" s="158"/>
      <c r="E233" s="158"/>
      <c r="F233" s="158"/>
      <c r="G233" s="158"/>
      <c r="H233" s="166"/>
      <c r="I233" s="166"/>
      <c r="J233" s="166"/>
      <c r="K233" s="189"/>
      <c r="L233" s="189"/>
      <c r="M233" s="189"/>
      <c r="N233" s="189"/>
      <c r="O233" s="163"/>
      <c r="P233" s="163"/>
      <c r="Q233" s="163"/>
      <c r="R233" s="189"/>
      <c r="S233" s="189"/>
      <c r="T233" s="163"/>
      <c r="U233" s="163"/>
      <c r="V233" s="164"/>
      <c r="W233" s="92"/>
      <c r="X233" s="92"/>
      <c r="Y233" s="92"/>
    </row>
    <row r="234" spans="1:25" x14ac:dyDescent="0.3">
      <c r="A234" s="157"/>
      <c r="B234" s="158"/>
      <c r="C234" s="158"/>
      <c r="D234" s="158"/>
      <c r="E234" s="158"/>
      <c r="F234" s="158"/>
      <c r="G234" s="158"/>
      <c r="H234" s="166"/>
      <c r="I234" s="166"/>
      <c r="J234" s="166"/>
      <c r="K234" s="189"/>
      <c r="L234" s="189"/>
      <c r="M234" s="189"/>
      <c r="N234" s="189"/>
      <c r="O234" s="163"/>
      <c r="P234" s="163"/>
      <c r="Q234" s="163"/>
      <c r="R234" s="189"/>
      <c r="S234" s="189"/>
      <c r="T234" s="163"/>
      <c r="U234" s="163"/>
      <c r="V234" s="164"/>
      <c r="W234" s="92"/>
      <c r="X234" s="92"/>
      <c r="Y234" s="92"/>
    </row>
    <row r="235" spans="1:25" x14ac:dyDescent="0.3">
      <c r="A235" s="145" t="s">
        <v>4</v>
      </c>
      <c r="B235" s="146"/>
      <c r="C235" s="146"/>
      <c r="D235" s="146"/>
      <c r="E235" s="146"/>
      <c r="F235" s="146"/>
      <c r="G235" s="146"/>
      <c r="H235" s="146"/>
      <c r="I235" s="146"/>
      <c r="J235" s="146"/>
      <c r="K235" s="146"/>
      <c r="L235" s="146"/>
      <c r="M235" s="146"/>
      <c r="N235" s="146"/>
      <c r="O235" s="146"/>
      <c r="P235" s="146"/>
      <c r="Q235" s="146"/>
      <c r="R235" s="146"/>
      <c r="S235" s="146"/>
      <c r="T235" s="177">
        <f>+SUM(T231:V234)</f>
        <v>6120</v>
      </c>
      <c r="U235" s="166"/>
      <c r="V235" s="170"/>
      <c r="W235" s="92"/>
      <c r="X235" s="92"/>
      <c r="Y235" s="92"/>
    </row>
    <row r="236" spans="1:25" x14ac:dyDescent="0.3">
      <c r="A236" s="96"/>
      <c r="B236" s="97"/>
      <c r="C236" s="97"/>
      <c r="D236" s="97"/>
      <c r="E236" s="97"/>
      <c r="F236" s="97"/>
      <c r="G236" s="97"/>
      <c r="H236" s="97"/>
      <c r="I236" s="97"/>
      <c r="J236" s="97"/>
      <c r="K236" s="97"/>
      <c r="L236" s="97"/>
      <c r="M236" s="97"/>
      <c r="N236" s="97"/>
      <c r="O236" s="97"/>
      <c r="P236" s="97"/>
      <c r="Q236" s="97"/>
      <c r="R236" s="97"/>
      <c r="S236" s="98"/>
      <c r="T236" s="98"/>
      <c r="U236" s="98"/>
      <c r="V236" s="99"/>
      <c r="W236" s="92"/>
      <c r="X236" s="92"/>
      <c r="Y236" s="92"/>
    </row>
    <row r="237" spans="1:25" x14ac:dyDescent="0.3">
      <c r="A237" s="174" t="s">
        <v>56</v>
      </c>
      <c r="B237" s="175"/>
      <c r="C237" s="175"/>
      <c r="D237" s="175"/>
      <c r="E237" s="175"/>
      <c r="F237" s="175"/>
      <c r="G237" s="175"/>
      <c r="H237" s="175"/>
      <c r="I237" s="175"/>
      <c r="J237" s="175"/>
      <c r="K237" s="175"/>
      <c r="L237" s="175"/>
      <c r="M237" s="175"/>
      <c r="N237" s="175"/>
      <c r="O237" s="175"/>
      <c r="P237" s="175"/>
      <c r="Q237" s="175"/>
      <c r="R237" s="175"/>
      <c r="S237" s="175"/>
      <c r="T237" s="175"/>
      <c r="U237" s="175"/>
      <c r="V237" s="176"/>
      <c r="W237" s="92"/>
      <c r="X237" s="92"/>
      <c r="Y237" s="92"/>
    </row>
    <row r="238" spans="1:25" x14ac:dyDescent="0.3">
      <c r="A238" s="186" t="s">
        <v>2</v>
      </c>
      <c r="B238" s="187"/>
      <c r="C238" s="187"/>
      <c r="D238" s="187"/>
      <c r="E238" s="187"/>
      <c r="F238" s="187"/>
      <c r="G238" s="187"/>
      <c r="H238" s="187"/>
      <c r="I238" s="187"/>
      <c r="J238" s="187"/>
      <c r="K238" s="187"/>
      <c r="L238" s="187"/>
      <c r="M238" s="187" t="s">
        <v>3</v>
      </c>
      <c r="N238" s="187"/>
      <c r="O238" s="187" t="s">
        <v>0</v>
      </c>
      <c r="P238" s="187"/>
      <c r="Q238" s="187" t="s">
        <v>57</v>
      </c>
      <c r="R238" s="187"/>
      <c r="S238" s="187"/>
      <c r="T238" s="187" t="s">
        <v>58</v>
      </c>
      <c r="U238" s="187"/>
      <c r="V238" s="188"/>
      <c r="W238" s="92"/>
      <c r="X238" s="92"/>
      <c r="Y238" s="92"/>
    </row>
    <row r="239" spans="1:25" x14ac:dyDescent="0.3">
      <c r="A239" s="178" t="s">
        <v>108</v>
      </c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80"/>
      <c r="M239" s="181" t="s">
        <v>8</v>
      </c>
      <c r="N239" s="181"/>
      <c r="O239" s="181">
        <v>1</v>
      </c>
      <c r="P239" s="181"/>
      <c r="Q239" s="183">
        <v>165000</v>
      </c>
      <c r="R239" s="183"/>
      <c r="S239" s="183"/>
      <c r="T239" s="184">
        <f>+O239*Q239</f>
        <v>165000</v>
      </c>
      <c r="U239" s="181"/>
      <c r="V239" s="185"/>
      <c r="W239" s="92"/>
      <c r="X239" s="92"/>
      <c r="Y239" s="92"/>
    </row>
    <row r="240" spans="1:25" x14ac:dyDescent="0.3">
      <c r="A240" s="178" t="s">
        <v>109</v>
      </c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80"/>
      <c r="M240" s="181" t="s">
        <v>8</v>
      </c>
      <c r="N240" s="181"/>
      <c r="O240" s="181">
        <v>1</v>
      </c>
      <c r="P240" s="181"/>
      <c r="Q240" s="183">
        <v>63250</v>
      </c>
      <c r="R240" s="183"/>
      <c r="S240" s="183"/>
      <c r="T240" s="184">
        <f t="shared" ref="T240" si="5">+O240*Q240</f>
        <v>63250</v>
      </c>
      <c r="U240" s="181"/>
      <c r="V240" s="185"/>
      <c r="W240" s="92"/>
      <c r="X240" s="92"/>
      <c r="Y240" s="92"/>
    </row>
    <row r="241" spans="1:25" ht="11.25" customHeight="1" x14ac:dyDescent="0.3">
      <c r="A241" s="178" t="s">
        <v>167</v>
      </c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80"/>
      <c r="M241" s="181" t="s">
        <v>8</v>
      </c>
      <c r="N241" s="181"/>
      <c r="O241" s="181">
        <v>1</v>
      </c>
      <c r="P241" s="181"/>
      <c r="Q241" s="183">
        <v>17800</v>
      </c>
      <c r="R241" s="183"/>
      <c r="S241" s="183"/>
      <c r="T241" s="184">
        <f t="shared" ref="T241" si="6">+O241*Q241</f>
        <v>17800</v>
      </c>
      <c r="U241" s="181"/>
      <c r="V241" s="185"/>
      <c r="W241" s="92"/>
      <c r="X241" s="92"/>
      <c r="Y241" s="92"/>
    </row>
    <row r="242" spans="1:25" x14ac:dyDescent="0.3">
      <c r="A242" s="178"/>
      <c r="B242" s="179"/>
      <c r="C242" s="179"/>
      <c r="D242" s="179"/>
      <c r="E242" s="179"/>
      <c r="F242" s="179"/>
      <c r="G242" s="179"/>
      <c r="H242" s="179"/>
      <c r="I242" s="179"/>
      <c r="J242" s="179"/>
      <c r="K242" s="179"/>
      <c r="L242" s="180"/>
      <c r="M242" s="181"/>
      <c r="N242" s="181"/>
      <c r="O242" s="182"/>
      <c r="P242" s="182"/>
      <c r="Q242" s="183"/>
      <c r="R242" s="183"/>
      <c r="S242" s="183"/>
      <c r="T242" s="184"/>
      <c r="U242" s="181"/>
      <c r="V242" s="185"/>
      <c r="W242" s="92"/>
      <c r="X242" s="92"/>
      <c r="Y242" s="92"/>
    </row>
    <row r="243" spans="1:25" x14ac:dyDescent="0.3">
      <c r="A243" s="178"/>
      <c r="B243" s="179"/>
      <c r="C243" s="179"/>
      <c r="D243" s="179"/>
      <c r="E243" s="179"/>
      <c r="F243" s="179"/>
      <c r="G243" s="179"/>
      <c r="H243" s="179"/>
      <c r="I243" s="179"/>
      <c r="J243" s="179"/>
      <c r="K243" s="179"/>
      <c r="L243" s="180"/>
      <c r="M243" s="181"/>
      <c r="N243" s="181"/>
      <c r="O243" s="182"/>
      <c r="P243" s="182"/>
      <c r="Q243" s="183"/>
      <c r="R243" s="183"/>
      <c r="S243" s="183"/>
      <c r="T243" s="184"/>
      <c r="U243" s="181"/>
      <c r="V243" s="185"/>
      <c r="W243" s="92"/>
      <c r="X243" s="92"/>
      <c r="Y243" s="92"/>
    </row>
    <row r="244" spans="1:25" x14ac:dyDescent="0.3">
      <c r="A244" s="145" t="s">
        <v>4</v>
      </c>
      <c r="B244" s="146"/>
      <c r="C244" s="146"/>
      <c r="D244" s="146"/>
      <c r="E244" s="146"/>
      <c r="F244" s="146"/>
      <c r="G244" s="146"/>
      <c r="H244" s="146"/>
      <c r="I244" s="146"/>
      <c r="J244" s="146"/>
      <c r="K244" s="146"/>
      <c r="L244" s="146"/>
      <c r="M244" s="146"/>
      <c r="N244" s="146"/>
      <c r="O244" s="146"/>
      <c r="P244" s="146"/>
      <c r="Q244" s="146"/>
      <c r="R244" s="146"/>
      <c r="S244" s="146"/>
      <c r="T244" s="177">
        <f>+SUM(T239:V243)</f>
        <v>246050</v>
      </c>
      <c r="U244" s="166"/>
      <c r="V244" s="170"/>
      <c r="W244" s="92"/>
      <c r="X244" s="92"/>
      <c r="Y244" s="92"/>
    </row>
    <row r="245" spans="1:25" x14ac:dyDescent="0.3">
      <c r="A245" s="100"/>
      <c r="B245" s="101"/>
      <c r="C245" s="101"/>
      <c r="D245" s="101"/>
      <c r="E245" s="101"/>
      <c r="F245" s="101"/>
      <c r="G245" s="101"/>
      <c r="H245" s="101"/>
      <c r="I245" s="101"/>
      <c r="J245" s="101"/>
      <c r="K245" s="101"/>
      <c r="L245" s="101"/>
      <c r="M245" s="101"/>
      <c r="N245" s="101"/>
      <c r="O245" s="101"/>
      <c r="P245" s="101"/>
      <c r="Q245" s="101"/>
      <c r="R245" s="101"/>
      <c r="S245" s="98"/>
      <c r="T245" s="98"/>
      <c r="U245" s="98"/>
      <c r="V245" s="99"/>
      <c r="W245" s="92"/>
      <c r="X245" s="92"/>
      <c r="Y245" s="92"/>
    </row>
    <row r="246" spans="1:25" x14ac:dyDescent="0.3">
      <c r="A246" s="174" t="s">
        <v>59</v>
      </c>
      <c r="B246" s="175"/>
      <c r="C246" s="175"/>
      <c r="D246" s="175"/>
      <c r="E246" s="175"/>
      <c r="F246" s="175"/>
      <c r="G246" s="175"/>
      <c r="H246" s="175"/>
      <c r="I246" s="175"/>
      <c r="J246" s="175"/>
      <c r="K246" s="175"/>
      <c r="L246" s="175"/>
      <c r="M246" s="175"/>
      <c r="N246" s="175"/>
      <c r="O246" s="175"/>
      <c r="P246" s="175"/>
      <c r="Q246" s="175"/>
      <c r="R246" s="175"/>
      <c r="S246" s="175"/>
      <c r="T246" s="175"/>
      <c r="U246" s="175"/>
      <c r="V246" s="176"/>
      <c r="W246" s="92"/>
      <c r="X246" s="92"/>
      <c r="Y246" s="92"/>
    </row>
    <row r="247" spans="1:25" x14ac:dyDescent="0.3">
      <c r="A247" s="165" t="s">
        <v>60</v>
      </c>
      <c r="B247" s="166"/>
      <c r="C247" s="166"/>
      <c r="D247" s="166"/>
      <c r="E247" s="166"/>
      <c r="F247" s="166"/>
      <c r="G247" s="166"/>
      <c r="H247" s="166"/>
      <c r="I247" s="166"/>
      <c r="J247" s="166"/>
      <c r="K247" s="166" t="s">
        <v>61</v>
      </c>
      <c r="L247" s="166"/>
      <c r="M247" s="166" t="s">
        <v>62</v>
      </c>
      <c r="N247" s="166"/>
      <c r="O247" s="166" t="s">
        <v>63</v>
      </c>
      <c r="P247" s="166"/>
      <c r="Q247" s="166"/>
      <c r="R247" s="166" t="s">
        <v>64</v>
      </c>
      <c r="S247" s="166"/>
      <c r="T247" s="166" t="s">
        <v>55</v>
      </c>
      <c r="U247" s="166"/>
      <c r="V247" s="170"/>
      <c r="W247" s="92"/>
      <c r="X247" s="92"/>
      <c r="Y247" s="92"/>
    </row>
    <row r="248" spans="1:25" x14ac:dyDescent="0.3">
      <c r="A248" s="165"/>
      <c r="B248" s="166"/>
      <c r="C248" s="166"/>
      <c r="D248" s="166"/>
      <c r="E248" s="166"/>
      <c r="F248" s="166"/>
      <c r="G248" s="166"/>
      <c r="H248" s="166"/>
      <c r="I248" s="166"/>
      <c r="J248" s="166"/>
      <c r="K248" s="166"/>
      <c r="L248" s="166"/>
      <c r="M248" s="166"/>
      <c r="N248" s="166"/>
      <c r="O248" s="166"/>
      <c r="P248" s="166"/>
      <c r="Q248" s="166"/>
      <c r="R248" s="166"/>
      <c r="S248" s="166"/>
      <c r="T248" s="166"/>
      <c r="U248" s="166"/>
      <c r="V248" s="170"/>
      <c r="W248" s="92"/>
      <c r="X248" s="92"/>
      <c r="Y248" s="92"/>
    </row>
    <row r="249" spans="1:25" x14ac:dyDescent="0.3">
      <c r="A249" s="165"/>
      <c r="B249" s="166"/>
      <c r="C249" s="166"/>
      <c r="D249" s="166"/>
      <c r="E249" s="166"/>
      <c r="F249" s="166"/>
      <c r="G249" s="166"/>
      <c r="H249" s="166"/>
      <c r="I249" s="166"/>
      <c r="J249" s="166"/>
      <c r="K249" s="166"/>
      <c r="L249" s="166"/>
      <c r="M249" s="166"/>
      <c r="N249" s="166"/>
      <c r="O249" s="166"/>
      <c r="P249" s="166"/>
      <c r="Q249" s="166"/>
      <c r="R249" s="166"/>
      <c r="S249" s="166"/>
      <c r="T249" s="166"/>
      <c r="U249" s="166"/>
      <c r="V249" s="170"/>
      <c r="W249" s="92"/>
      <c r="X249" s="92"/>
      <c r="Y249" s="92"/>
    </row>
    <row r="250" spans="1:25" x14ac:dyDescent="0.3">
      <c r="A250" s="165"/>
      <c r="B250" s="166"/>
      <c r="C250" s="166"/>
      <c r="D250" s="166"/>
      <c r="E250" s="166"/>
      <c r="F250" s="166"/>
      <c r="G250" s="166"/>
      <c r="H250" s="166"/>
      <c r="I250" s="166"/>
      <c r="J250" s="166"/>
      <c r="K250" s="166"/>
      <c r="L250" s="166"/>
      <c r="M250" s="166"/>
      <c r="N250" s="166"/>
      <c r="O250" s="166"/>
      <c r="P250" s="166"/>
      <c r="Q250" s="166"/>
      <c r="R250" s="166"/>
      <c r="S250" s="166"/>
      <c r="T250" s="166"/>
      <c r="U250" s="166"/>
      <c r="V250" s="170"/>
      <c r="W250" s="92"/>
      <c r="X250" s="92"/>
      <c r="Y250" s="92"/>
    </row>
    <row r="251" spans="1:25" x14ac:dyDescent="0.3">
      <c r="A251" s="145" t="s">
        <v>4</v>
      </c>
      <c r="B251" s="146"/>
      <c r="C251" s="146"/>
      <c r="D251" s="146"/>
      <c r="E251" s="146"/>
      <c r="F251" s="146"/>
      <c r="G251" s="146"/>
      <c r="H251" s="146"/>
      <c r="I251" s="146"/>
      <c r="J251" s="146"/>
      <c r="K251" s="146"/>
      <c r="L251" s="146"/>
      <c r="M251" s="146"/>
      <c r="N251" s="146"/>
      <c r="O251" s="146"/>
      <c r="P251" s="146"/>
      <c r="Q251" s="146"/>
      <c r="R251" s="146"/>
      <c r="S251" s="146"/>
      <c r="T251" s="166"/>
      <c r="U251" s="166"/>
      <c r="V251" s="170"/>
      <c r="W251" s="92"/>
      <c r="X251" s="92"/>
      <c r="Y251" s="92"/>
    </row>
    <row r="252" spans="1:25" x14ac:dyDescent="0.3">
      <c r="A252" s="96"/>
      <c r="B252" s="97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8"/>
      <c r="T252" s="98"/>
      <c r="U252" s="98"/>
      <c r="V252" s="99"/>
      <c r="W252" s="102"/>
      <c r="X252" s="102"/>
      <c r="Y252" s="102"/>
    </row>
    <row r="253" spans="1:25" x14ac:dyDescent="0.3">
      <c r="A253" s="174" t="s">
        <v>65</v>
      </c>
      <c r="B253" s="175"/>
      <c r="C253" s="175"/>
      <c r="D253" s="175"/>
      <c r="E253" s="175"/>
      <c r="F253" s="175"/>
      <c r="G253" s="175"/>
      <c r="H253" s="175"/>
      <c r="I253" s="175"/>
      <c r="J253" s="175"/>
      <c r="K253" s="175"/>
      <c r="L253" s="175"/>
      <c r="M253" s="175"/>
      <c r="N253" s="175"/>
      <c r="O253" s="175"/>
      <c r="P253" s="175"/>
      <c r="Q253" s="175"/>
      <c r="R253" s="175"/>
      <c r="S253" s="175"/>
      <c r="T253" s="175"/>
      <c r="U253" s="175"/>
      <c r="V253" s="176"/>
      <c r="W253" s="92"/>
      <c r="X253" s="92"/>
      <c r="Y253" s="92"/>
    </row>
    <row r="254" spans="1:25" ht="22.5" customHeight="1" x14ac:dyDescent="0.3">
      <c r="A254" s="165" t="s">
        <v>66</v>
      </c>
      <c r="B254" s="166"/>
      <c r="C254" s="166"/>
      <c r="D254" s="166"/>
      <c r="E254" s="166"/>
      <c r="F254" s="166"/>
      <c r="G254" s="166"/>
      <c r="H254" s="166"/>
      <c r="I254" s="166"/>
      <c r="J254" s="171" t="s">
        <v>77</v>
      </c>
      <c r="K254" s="171"/>
      <c r="L254" s="171"/>
      <c r="M254" s="171"/>
      <c r="N254" s="172" t="s">
        <v>76</v>
      </c>
      <c r="O254" s="172"/>
      <c r="P254" s="173"/>
      <c r="Q254" s="166" t="s">
        <v>7</v>
      </c>
      <c r="R254" s="166"/>
      <c r="S254" s="166"/>
      <c r="T254" s="166" t="s">
        <v>55</v>
      </c>
      <c r="U254" s="166"/>
      <c r="V254" s="170"/>
      <c r="W254" s="92"/>
      <c r="X254" s="92"/>
      <c r="Y254" s="92"/>
    </row>
    <row r="255" spans="1:25" x14ac:dyDescent="0.3">
      <c r="A255" s="157" t="s">
        <v>110</v>
      </c>
      <c r="B255" s="158"/>
      <c r="C255" s="158"/>
      <c r="D255" s="158"/>
      <c r="E255" s="158"/>
      <c r="F255" s="158"/>
      <c r="G255" s="158"/>
      <c r="H255" s="158"/>
      <c r="I255" s="158"/>
      <c r="J255" s="159">
        <v>1</v>
      </c>
      <c r="K255" s="159"/>
      <c r="L255" s="159"/>
      <c r="M255" s="159"/>
      <c r="N255" s="160">
        <v>139345</v>
      </c>
      <c r="O255" s="160"/>
      <c r="P255" s="161"/>
      <c r="Q255" s="162">
        <v>8</v>
      </c>
      <c r="R255" s="162"/>
      <c r="S255" s="162"/>
      <c r="T255" s="163">
        <f>+(J255*N255)/Q255</f>
        <v>17418.125</v>
      </c>
      <c r="U255" s="163"/>
      <c r="V255" s="164"/>
      <c r="W255" s="92"/>
      <c r="X255" s="92"/>
      <c r="Y255" s="92"/>
    </row>
    <row r="256" spans="1:25" x14ac:dyDescent="0.3">
      <c r="A256" s="157" t="s">
        <v>111</v>
      </c>
      <c r="B256" s="158"/>
      <c r="C256" s="158"/>
      <c r="D256" s="158"/>
      <c r="E256" s="158"/>
      <c r="F256" s="158"/>
      <c r="G256" s="158"/>
      <c r="H256" s="158"/>
      <c r="I256" s="158"/>
      <c r="J256" s="159">
        <v>1</v>
      </c>
      <c r="K256" s="159"/>
      <c r="L256" s="159"/>
      <c r="M256" s="159"/>
      <c r="N256" s="160">
        <v>95436</v>
      </c>
      <c r="O256" s="160"/>
      <c r="P256" s="161"/>
      <c r="Q256" s="162">
        <f>+Q255</f>
        <v>8</v>
      </c>
      <c r="R256" s="162"/>
      <c r="S256" s="162"/>
      <c r="T256" s="163">
        <f>+(J256*N256)/Q256</f>
        <v>11929.5</v>
      </c>
      <c r="U256" s="163"/>
      <c r="V256" s="164"/>
      <c r="W256" s="92"/>
      <c r="X256" s="92"/>
      <c r="Y256" s="92"/>
    </row>
    <row r="257" spans="1:25" x14ac:dyDescent="0.3">
      <c r="A257" s="165"/>
      <c r="B257" s="166"/>
      <c r="C257" s="166"/>
      <c r="D257" s="166"/>
      <c r="E257" s="166"/>
      <c r="F257" s="166"/>
      <c r="G257" s="166"/>
      <c r="H257" s="166"/>
      <c r="I257" s="166"/>
      <c r="J257" s="167"/>
      <c r="K257" s="168"/>
      <c r="L257" s="168"/>
      <c r="M257" s="168"/>
      <c r="N257" s="168"/>
      <c r="O257" s="168"/>
      <c r="P257" s="169"/>
      <c r="Q257" s="166"/>
      <c r="R257" s="166"/>
      <c r="S257" s="166"/>
      <c r="T257" s="166"/>
      <c r="U257" s="166"/>
      <c r="V257" s="170"/>
      <c r="W257" s="92"/>
      <c r="X257" s="92"/>
      <c r="Y257" s="92"/>
    </row>
    <row r="258" spans="1:25" x14ac:dyDescent="0.3">
      <c r="A258" s="145" t="s">
        <v>4</v>
      </c>
      <c r="B258" s="146"/>
      <c r="C258" s="146"/>
      <c r="D258" s="146"/>
      <c r="E258" s="146"/>
      <c r="F258" s="146"/>
      <c r="G258" s="146"/>
      <c r="H258" s="146"/>
      <c r="I258" s="146"/>
      <c r="J258" s="146"/>
      <c r="K258" s="146"/>
      <c r="L258" s="146"/>
      <c r="M258" s="146"/>
      <c r="N258" s="146"/>
      <c r="O258" s="146"/>
      <c r="P258" s="146"/>
      <c r="Q258" s="146"/>
      <c r="R258" s="146"/>
      <c r="S258" s="146"/>
      <c r="T258" s="147">
        <f>+SUM(T255:V256)</f>
        <v>29347.625</v>
      </c>
      <c r="U258" s="147"/>
      <c r="V258" s="148"/>
      <c r="W258" s="92"/>
      <c r="X258" s="92"/>
      <c r="Y258" s="92"/>
    </row>
    <row r="259" spans="1:25" s="104" customFormat="1" ht="14.4" x14ac:dyDescent="0.3">
      <c r="A259" s="149" t="s">
        <v>67</v>
      </c>
      <c r="B259" s="150"/>
      <c r="C259" s="150"/>
      <c r="D259" s="150"/>
      <c r="E259" s="150"/>
      <c r="F259" s="150"/>
      <c r="G259" s="150"/>
      <c r="H259" s="150"/>
      <c r="I259" s="150"/>
      <c r="J259" s="150"/>
      <c r="K259" s="150"/>
      <c r="L259" s="150"/>
      <c r="M259" s="150"/>
      <c r="N259" s="150"/>
      <c r="O259" s="150"/>
      <c r="P259" s="150"/>
      <c r="Q259" s="150"/>
      <c r="R259" s="150"/>
      <c r="S259" s="150"/>
      <c r="T259" s="151">
        <f>+T258+T251+T244+T235</f>
        <v>281517.625</v>
      </c>
      <c r="U259" s="151"/>
      <c r="V259" s="152"/>
      <c r="W259" s="92"/>
      <c r="X259" s="92"/>
      <c r="Y259" s="92"/>
    </row>
    <row r="260" spans="1:25" s="104" customFormat="1" ht="14.4" x14ac:dyDescent="0.3">
      <c r="A260" s="105" t="s">
        <v>88</v>
      </c>
      <c r="B260" s="106"/>
      <c r="C260" s="106"/>
      <c r="D260" s="107"/>
      <c r="E260" s="108">
        <v>0.25</v>
      </c>
      <c r="F260" s="106"/>
      <c r="G260" s="106"/>
      <c r="H260" s="106"/>
      <c r="I260" s="106"/>
      <c r="J260" s="106"/>
      <c r="K260" s="106"/>
      <c r="L260" s="106"/>
      <c r="M260" s="107"/>
      <c r="N260" s="103"/>
      <c r="O260" s="103"/>
      <c r="P260" s="103"/>
      <c r="Q260" s="103"/>
      <c r="R260" s="103"/>
      <c r="S260" s="103" t="s">
        <v>68</v>
      </c>
      <c r="T260" s="151">
        <f>+T259*E260</f>
        <v>70379.40625</v>
      </c>
      <c r="U260" s="151"/>
      <c r="V260" s="152"/>
      <c r="W260" s="92"/>
      <c r="X260" s="92"/>
      <c r="Y260" s="92"/>
    </row>
    <row r="261" spans="1:25" s="104" customFormat="1" ht="15" thickBot="1" x14ac:dyDescent="0.35">
      <c r="A261" s="153" t="s">
        <v>69</v>
      </c>
      <c r="B261" s="154"/>
      <c r="C261" s="154"/>
      <c r="D261" s="154"/>
      <c r="E261" s="154"/>
      <c r="F261" s="154"/>
      <c r="G261" s="154"/>
      <c r="H261" s="154"/>
      <c r="I261" s="154"/>
      <c r="J261" s="154"/>
      <c r="K261" s="154"/>
      <c r="L261" s="154"/>
      <c r="M261" s="154"/>
      <c r="N261" s="154"/>
      <c r="O261" s="154"/>
      <c r="P261" s="154"/>
      <c r="Q261" s="154"/>
      <c r="R261" s="154"/>
      <c r="S261" s="154"/>
      <c r="T261" s="155">
        <f>+T260+T259</f>
        <v>351897.03125</v>
      </c>
      <c r="U261" s="155"/>
      <c r="V261" s="156"/>
      <c r="W261" s="92"/>
      <c r="X261" s="92"/>
      <c r="Y261" s="92"/>
    </row>
    <row r="263" spans="1:25" ht="14.4" thickBot="1" x14ac:dyDescent="0.35"/>
    <row r="264" spans="1:25" s="89" customFormat="1" ht="30" customHeight="1" x14ac:dyDescent="0.3">
      <c r="A264" s="196"/>
      <c r="B264" s="197"/>
      <c r="C264" s="197"/>
      <c r="D264" s="198"/>
      <c r="E264" s="205" t="s">
        <v>47</v>
      </c>
      <c r="F264" s="206"/>
      <c r="G264" s="206"/>
      <c r="H264" s="206"/>
      <c r="I264" s="206"/>
      <c r="J264" s="206"/>
      <c r="K264" s="206"/>
      <c r="L264" s="206"/>
      <c r="M264" s="206"/>
      <c r="N264" s="206"/>
      <c r="O264" s="206"/>
      <c r="P264" s="206"/>
      <c r="Q264" s="206"/>
      <c r="R264" s="206"/>
      <c r="S264" s="207"/>
      <c r="T264" s="205" t="s">
        <v>48</v>
      </c>
      <c r="U264" s="206"/>
      <c r="V264" s="207"/>
    </row>
    <row r="265" spans="1:25" s="89" customFormat="1" ht="30" customHeight="1" thickBot="1" x14ac:dyDescent="0.35">
      <c r="A265" s="199"/>
      <c r="B265" s="200"/>
      <c r="C265" s="200"/>
      <c r="D265" s="201"/>
      <c r="E265" s="208"/>
      <c r="F265" s="209"/>
      <c r="G265" s="209"/>
      <c r="H265" s="209"/>
      <c r="I265" s="209"/>
      <c r="J265" s="209"/>
      <c r="K265" s="209"/>
      <c r="L265" s="209"/>
      <c r="M265" s="209"/>
      <c r="N265" s="209"/>
      <c r="O265" s="209"/>
      <c r="P265" s="209"/>
      <c r="Q265" s="209"/>
      <c r="R265" s="209"/>
      <c r="S265" s="210"/>
      <c r="T265" s="208"/>
      <c r="U265" s="209"/>
      <c r="V265" s="210"/>
    </row>
    <row r="266" spans="1:25" s="89" customFormat="1" ht="5.0999999999999996" customHeight="1" thickBot="1" x14ac:dyDescent="0.35">
      <c r="A266" s="199"/>
      <c r="B266" s="200"/>
      <c r="C266" s="200"/>
      <c r="D266" s="201"/>
      <c r="E266" s="211"/>
      <c r="F266" s="212"/>
      <c r="G266" s="212"/>
      <c r="H266" s="212"/>
      <c r="I266" s="212"/>
      <c r="J266" s="212"/>
      <c r="K266" s="212"/>
      <c r="L266" s="212"/>
      <c r="M266" s="212"/>
      <c r="N266" s="212"/>
      <c r="O266" s="212"/>
      <c r="P266" s="212"/>
      <c r="Q266" s="212"/>
      <c r="R266" s="212"/>
      <c r="S266" s="212"/>
      <c r="T266" s="212"/>
      <c r="U266" s="212"/>
      <c r="V266" s="213"/>
    </row>
    <row r="267" spans="1:25" s="89" customFormat="1" ht="24.9" customHeight="1" thickBot="1" x14ac:dyDescent="0.35">
      <c r="A267" s="199"/>
      <c r="B267" s="200"/>
      <c r="C267" s="200"/>
      <c r="D267" s="201"/>
      <c r="E267" s="214" t="s">
        <v>49</v>
      </c>
      <c r="F267" s="215"/>
      <c r="G267" s="215"/>
      <c r="H267" s="215"/>
      <c r="I267" s="215"/>
      <c r="J267" s="215"/>
      <c r="K267" s="215"/>
      <c r="L267" s="215"/>
      <c r="M267" s="215"/>
      <c r="N267" s="215"/>
      <c r="O267" s="215"/>
      <c r="P267" s="215"/>
      <c r="Q267" s="215"/>
      <c r="R267" s="215"/>
      <c r="S267" s="215"/>
      <c r="T267" s="215"/>
      <c r="U267" s="215"/>
      <c r="V267" s="216"/>
    </row>
    <row r="268" spans="1:25" s="89" customFormat="1" ht="5.0999999999999996" customHeight="1" thickBot="1" x14ac:dyDescent="0.35">
      <c r="A268" s="202"/>
      <c r="B268" s="203"/>
      <c r="C268" s="203"/>
      <c r="D268" s="204"/>
      <c r="E268" s="214"/>
      <c r="F268" s="215"/>
      <c r="G268" s="215"/>
      <c r="H268" s="215"/>
      <c r="I268" s="215"/>
      <c r="J268" s="215"/>
      <c r="K268" s="215"/>
      <c r="L268" s="215"/>
      <c r="M268" s="215"/>
      <c r="N268" s="215"/>
      <c r="O268" s="215"/>
      <c r="P268" s="215"/>
      <c r="Q268" s="215"/>
      <c r="R268" s="215"/>
      <c r="S268" s="215"/>
      <c r="T268" s="215"/>
      <c r="U268" s="215"/>
      <c r="V268" s="216"/>
    </row>
    <row r="269" spans="1:25" s="91" customFormat="1" ht="14.4" x14ac:dyDescent="0.3">
      <c r="A269" s="217" t="s">
        <v>50</v>
      </c>
      <c r="B269" s="218"/>
      <c r="C269" s="218"/>
      <c r="D269" s="218"/>
      <c r="E269" s="218"/>
      <c r="F269" s="218"/>
      <c r="G269" s="218"/>
      <c r="H269" s="218"/>
      <c r="I269" s="218"/>
      <c r="J269" s="218"/>
      <c r="K269" s="218"/>
      <c r="L269" s="218"/>
      <c r="M269" s="218"/>
      <c r="N269" s="218"/>
      <c r="O269" s="218"/>
      <c r="P269" s="218"/>
      <c r="Q269" s="218"/>
      <c r="R269" s="218"/>
      <c r="S269" s="218"/>
      <c r="T269" s="218"/>
      <c r="U269" s="218"/>
      <c r="V269" s="219"/>
      <c r="W269" s="90"/>
      <c r="X269" s="90"/>
      <c r="Y269" s="90"/>
    </row>
    <row r="270" spans="1:25" x14ac:dyDescent="0.3">
      <c r="A270" s="220" t="s">
        <v>51</v>
      </c>
      <c r="B270" s="221"/>
      <c r="C270" s="221" t="s">
        <v>2</v>
      </c>
      <c r="D270" s="221"/>
      <c r="E270" s="221"/>
      <c r="F270" s="221"/>
      <c r="G270" s="221"/>
      <c r="H270" s="221"/>
      <c r="I270" s="221"/>
      <c r="J270" s="221"/>
      <c r="K270" s="221"/>
      <c r="L270" s="221"/>
      <c r="M270" s="221"/>
      <c r="N270" s="221"/>
      <c r="O270" s="221"/>
      <c r="P270" s="221"/>
      <c r="Q270" s="221"/>
      <c r="R270" s="221" t="s">
        <v>3</v>
      </c>
      <c r="S270" s="221"/>
      <c r="T270" s="221" t="s">
        <v>0</v>
      </c>
      <c r="U270" s="221"/>
      <c r="V270" s="222"/>
      <c r="W270" s="92"/>
      <c r="X270" s="92"/>
      <c r="Y270" s="92"/>
    </row>
    <row r="271" spans="1:25" s="91" customFormat="1" ht="14.4" x14ac:dyDescent="0.3">
      <c r="A271" s="191">
        <f>+'PPTO GENERAL'!A17</f>
        <v>7</v>
      </c>
      <c r="B271" s="192"/>
      <c r="C271" s="193" t="str">
        <f>+'PPTO GENERAL'!B17</f>
        <v>Suministro e instalacion de red electrica externa de baja tension</v>
      </c>
      <c r="D271" s="194"/>
      <c r="E271" s="194"/>
      <c r="F271" s="194"/>
      <c r="G271" s="194"/>
      <c r="H271" s="194"/>
      <c r="I271" s="194"/>
      <c r="J271" s="194"/>
      <c r="K271" s="194"/>
      <c r="L271" s="194"/>
      <c r="M271" s="194"/>
      <c r="N271" s="194"/>
      <c r="O271" s="194"/>
      <c r="P271" s="194"/>
      <c r="Q271" s="194"/>
      <c r="R271" s="194" t="str">
        <f>+'PPTO GENERAL'!C17</f>
        <v>ML</v>
      </c>
      <c r="S271" s="194"/>
      <c r="T271" s="194"/>
      <c r="U271" s="194"/>
      <c r="V271" s="195"/>
      <c r="W271" s="90"/>
      <c r="X271" s="90"/>
      <c r="Y271" s="90"/>
    </row>
    <row r="272" spans="1:25" x14ac:dyDescent="0.3">
      <c r="A272" s="94"/>
      <c r="B272" s="109"/>
      <c r="C272" s="109"/>
      <c r="D272" s="109"/>
      <c r="E272" s="109"/>
      <c r="F272" s="109"/>
      <c r="G272" s="109"/>
      <c r="H272" s="109"/>
      <c r="I272" s="109"/>
      <c r="J272" s="109"/>
      <c r="K272" s="109"/>
      <c r="L272" s="109"/>
      <c r="M272" s="109"/>
      <c r="N272" s="109"/>
      <c r="O272" s="109"/>
      <c r="P272" s="109"/>
      <c r="Q272" s="109"/>
      <c r="R272" s="109"/>
      <c r="S272" s="109"/>
      <c r="T272" s="109"/>
      <c r="U272" s="109"/>
      <c r="V272" s="95"/>
      <c r="W272" s="92"/>
      <c r="X272" s="92"/>
      <c r="Y272" s="92"/>
    </row>
    <row r="273" spans="1:25" x14ac:dyDescent="0.3">
      <c r="A273" s="174" t="s">
        <v>52</v>
      </c>
      <c r="B273" s="175"/>
      <c r="C273" s="175"/>
      <c r="D273" s="175"/>
      <c r="E273" s="175"/>
      <c r="F273" s="175"/>
      <c r="G273" s="175"/>
      <c r="H273" s="175"/>
      <c r="I273" s="175"/>
      <c r="J273" s="175"/>
      <c r="K273" s="175"/>
      <c r="L273" s="175"/>
      <c r="M273" s="175"/>
      <c r="N273" s="175"/>
      <c r="O273" s="175"/>
      <c r="P273" s="175"/>
      <c r="Q273" s="175"/>
      <c r="R273" s="175"/>
      <c r="S273" s="175"/>
      <c r="T273" s="175"/>
      <c r="U273" s="175"/>
      <c r="V273" s="176"/>
      <c r="W273" s="92"/>
      <c r="X273" s="92"/>
      <c r="Y273" s="92"/>
    </row>
    <row r="274" spans="1:25" x14ac:dyDescent="0.3">
      <c r="A274" s="165" t="s">
        <v>2</v>
      </c>
      <c r="B274" s="166"/>
      <c r="C274" s="166"/>
      <c r="D274" s="166"/>
      <c r="E274" s="166"/>
      <c r="F274" s="166"/>
      <c r="G274" s="166"/>
      <c r="H274" s="166" t="s">
        <v>53</v>
      </c>
      <c r="I274" s="166"/>
      <c r="J274" s="166"/>
      <c r="K274" s="166" t="s">
        <v>54</v>
      </c>
      <c r="L274" s="166"/>
      <c r="M274" s="166"/>
      <c r="N274" s="166"/>
      <c r="O274" s="166" t="s">
        <v>6</v>
      </c>
      <c r="P274" s="166"/>
      <c r="Q274" s="166"/>
      <c r="R274" s="166" t="s">
        <v>7</v>
      </c>
      <c r="S274" s="166"/>
      <c r="T274" s="166" t="s">
        <v>55</v>
      </c>
      <c r="U274" s="166"/>
      <c r="V274" s="170"/>
      <c r="W274" s="92"/>
      <c r="X274" s="92"/>
      <c r="Y274" s="92"/>
    </row>
    <row r="275" spans="1:25" x14ac:dyDescent="0.3">
      <c r="A275" s="157" t="s">
        <v>71</v>
      </c>
      <c r="B275" s="190"/>
      <c r="C275" s="190"/>
      <c r="D275" s="190"/>
      <c r="E275" s="190"/>
      <c r="F275" s="190"/>
      <c r="G275" s="190"/>
      <c r="H275" s="166"/>
      <c r="I275" s="166"/>
      <c r="J275" s="166"/>
      <c r="K275" s="189" t="s">
        <v>80</v>
      </c>
      <c r="L275" s="189"/>
      <c r="M275" s="189"/>
      <c r="N275" s="189"/>
      <c r="O275" s="163"/>
      <c r="P275" s="163"/>
      <c r="Q275" s="163"/>
      <c r="R275" s="189"/>
      <c r="S275" s="189"/>
      <c r="T275" s="163">
        <v>1500</v>
      </c>
      <c r="U275" s="163"/>
      <c r="V275" s="164"/>
      <c r="W275" s="92"/>
      <c r="X275" s="92"/>
      <c r="Y275" s="92"/>
    </row>
    <row r="276" spans="1:25" x14ac:dyDescent="0.3">
      <c r="A276" s="157" t="s">
        <v>78</v>
      </c>
      <c r="B276" s="190"/>
      <c r="C276" s="190"/>
      <c r="D276" s="190"/>
      <c r="E276" s="190"/>
      <c r="F276" s="190"/>
      <c r="G276" s="190"/>
      <c r="H276" s="166"/>
      <c r="I276" s="166"/>
      <c r="J276" s="166"/>
      <c r="K276" s="189" t="s">
        <v>79</v>
      </c>
      <c r="L276" s="189"/>
      <c r="M276" s="189"/>
      <c r="N276" s="189"/>
      <c r="O276" s="163">
        <v>66000</v>
      </c>
      <c r="P276" s="163"/>
      <c r="Q276" s="163"/>
      <c r="R276" s="189">
        <v>0.05</v>
      </c>
      <c r="S276" s="189"/>
      <c r="T276" s="163">
        <f>+O276*R276</f>
        <v>3300</v>
      </c>
      <c r="U276" s="163"/>
      <c r="V276" s="164"/>
      <c r="W276" s="92"/>
      <c r="X276" s="92"/>
      <c r="Y276" s="92"/>
    </row>
    <row r="277" spans="1:25" x14ac:dyDescent="0.3">
      <c r="A277" s="157"/>
      <c r="B277" s="158"/>
      <c r="C277" s="158"/>
      <c r="D277" s="158"/>
      <c r="E277" s="158"/>
      <c r="F277" s="158"/>
      <c r="G277" s="158"/>
      <c r="H277" s="166"/>
      <c r="I277" s="166"/>
      <c r="J277" s="166"/>
      <c r="K277" s="189"/>
      <c r="L277" s="189"/>
      <c r="M277" s="189"/>
      <c r="N277" s="189"/>
      <c r="O277" s="163"/>
      <c r="P277" s="163"/>
      <c r="Q277" s="163"/>
      <c r="R277" s="189"/>
      <c r="S277" s="189"/>
      <c r="T277" s="163"/>
      <c r="U277" s="163"/>
      <c r="V277" s="164"/>
      <c r="W277" s="92"/>
      <c r="X277" s="92"/>
      <c r="Y277" s="92"/>
    </row>
    <row r="278" spans="1:25" x14ac:dyDescent="0.3">
      <c r="A278" s="157"/>
      <c r="B278" s="158"/>
      <c r="C278" s="158"/>
      <c r="D278" s="158"/>
      <c r="E278" s="158"/>
      <c r="F278" s="158"/>
      <c r="G278" s="158"/>
      <c r="H278" s="166"/>
      <c r="I278" s="166"/>
      <c r="J278" s="166"/>
      <c r="K278" s="189"/>
      <c r="L278" s="189"/>
      <c r="M278" s="189"/>
      <c r="N278" s="189"/>
      <c r="O278" s="163"/>
      <c r="P278" s="163"/>
      <c r="Q278" s="163"/>
      <c r="R278" s="189"/>
      <c r="S278" s="189"/>
      <c r="T278" s="163"/>
      <c r="U278" s="163"/>
      <c r="V278" s="164"/>
      <c r="W278" s="92"/>
      <c r="X278" s="92"/>
      <c r="Y278" s="92"/>
    </row>
    <row r="279" spans="1:25" x14ac:dyDescent="0.3">
      <c r="A279" s="145" t="s">
        <v>4</v>
      </c>
      <c r="B279" s="146"/>
      <c r="C279" s="146"/>
      <c r="D279" s="146"/>
      <c r="E279" s="146"/>
      <c r="F279" s="146"/>
      <c r="G279" s="146"/>
      <c r="H279" s="146"/>
      <c r="I279" s="146"/>
      <c r="J279" s="146"/>
      <c r="K279" s="146"/>
      <c r="L279" s="146"/>
      <c r="M279" s="146"/>
      <c r="N279" s="146"/>
      <c r="O279" s="146"/>
      <c r="P279" s="146"/>
      <c r="Q279" s="146"/>
      <c r="R279" s="146"/>
      <c r="S279" s="146"/>
      <c r="T279" s="177">
        <f>+SUM(T275:V278)</f>
        <v>4800</v>
      </c>
      <c r="U279" s="166"/>
      <c r="V279" s="170"/>
      <c r="W279" s="92"/>
      <c r="X279" s="92"/>
      <c r="Y279" s="92"/>
    </row>
    <row r="280" spans="1:25" x14ac:dyDescent="0.3">
      <c r="A280" s="96"/>
      <c r="B280" s="97"/>
      <c r="C280" s="97"/>
      <c r="D280" s="97"/>
      <c r="E280" s="97"/>
      <c r="F280" s="97"/>
      <c r="G280" s="97"/>
      <c r="H280" s="97"/>
      <c r="I280" s="97"/>
      <c r="J280" s="97"/>
      <c r="K280" s="97"/>
      <c r="L280" s="97"/>
      <c r="M280" s="97"/>
      <c r="N280" s="97"/>
      <c r="O280" s="97"/>
      <c r="P280" s="97"/>
      <c r="Q280" s="97"/>
      <c r="R280" s="97"/>
      <c r="S280" s="98"/>
      <c r="T280" s="98"/>
      <c r="U280" s="98"/>
      <c r="V280" s="99"/>
      <c r="W280" s="92"/>
      <c r="X280" s="92"/>
      <c r="Y280" s="92"/>
    </row>
    <row r="281" spans="1:25" x14ac:dyDescent="0.3">
      <c r="A281" s="174" t="s">
        <v>56</v>
      </c>
      <c r="B281" s="175"/>
      <c r="C281" s="175"/>
      <c r="D281" s="175"/>
      <c r="E281" s="175"/>
      <c r="F281" s="175"/>
      <c r="G281" s="175"/>
      <c r="H281" s="175"/>
      <c r="I281" s="175"/>
      <c r="J281" s="175"/>
      <c r="K281" s="175"/>
      <c r="L281" s="175"/>
      <c r="M281" s="175"/>
      <c r="N281" s="175"/>
      <c r="O281" s="175"/>
      <c r="P281" s="175"/>
      <c r="Q281" s="175"/>
      <c r="R281" s="175"/>
      <c r="S281" s="175"/>
      <c r="T281" s="175"/>
      <c r="U281" s="175"/>
      <c r="V281" s="176"/>
      <c r="W281" s="92"/>
      <c r="X281" s="92"/>
      <c r="Y281" s="92"/>
    </row>
    <row r="282" spans="1:25" x14ac:dyDescent="0.3">
      <c r="A282" s="186" t="s">
        <v>2</v>
      </c>
      <c r="B282" s="187"/>
      <c r="C282" s="187"/>
      <c r="D282" s="187"/>
      <c r="E282" s="187"/>
      <c r="F282" s="187"/>
      <c r="G282" s="187"/>
      <c r="H282" s="187"/>
      <c r="I282" s="187"/>
      <c r="J282" s="187"/>
      <c r="K282" s="187"/>
      <c r="L282" s="187"/>
      <c r="M282" s="187" t="s">
        <v>3</v>
      </c>
      <c r="N282" s="187"/>
      <c r="O282" s="187" t="s">
        <v>0</v>
      </c>
      <c r="P282" s="187"/>
      <c r="Q282" s="187" t="s">
        <v>57</v>
      </c>
      <c r="R282" s="187"/>
      <c r="S282" s="187"/>
      <c r="T282" s="187" t="s">
        <v>58</v>
      </c>
      <c r="U282" s="187"/>
      <c r="V282" s="188"/>
      <c r="W282" s="92"/>
      <c r="X282" s="92"/>
      <c r="Y282" s="92"/>
    </row>
    <row r="283" spans="1:25" x14ac:dyDescent="0.3">
      <c r="A283" s="178" t="s">
        <v>113</v>
      </c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80"/>
      <c r="M283" s="181" t="s">
        <v>1</v>
      </c>
      <c r="N283" s="181"/>
      <c r="O283" s="181">
        <v>1</v>
      </c>
      <c r="P283" s="181"/>
      <c r="Q283" s="183">
        <v>3500</v>
      </c>
      <c r="R283" s="183"/>
      <c r="S283" s="183"/>
      <c r="T283" s="184">
        <f>+O283*Q283</f>
        <v>3500</v>
      </c>
      <c r="U283" s="181"/>
      <c r="V283" s="185"/>
      <c r="W283" s="92"/>
      <c r="X283" s="92"/>
      <c r="Y283" s="92"/>
    </row>
    <row r="284" spans="1:25" x14ac:dyDescent="0.3">
      <c r="A284" s="178" t="s">
        <v>114</v>
      </c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80"/>
      <c r="M284" s="181" t="s">
        <v>1</v>
      </c>
      <c r="N284" s="181"/>
      <c r="O284" s="181">
        <v>1</v>
      </c>
      <c r="P284" s="181"/>
      <c r="Q284" s="183">
        <v>3500</v>
      </c>
      <c r="R284" s="183"/>
      <c r="S284" s="183"/>
      <c r="T284" s="184">
        <f t="shared" ref="T284" si="7">+O284*Q284</f>
        <v>3500</v>
      </c>
      <c r="U284" s="181"/>
      <c r="V284" s="185"/>
      <c r="W284" s="92"/>
      <c r="X284" s="92"/>
      <c r="Y284" s="92"/>
    </row>
    <row r="285" spans="1:25" x14ac:dyDescent="0.3">
      <c r="A285" s="178" t="s">
        <v>115</v>
      </c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80"/>
      <c r="M285" s="181" t="s">
        <v>1</v>
      </c>
      <c r="N285" s="181"/>
      <c r="O285" s="181">
        <v>1</v>
      </c>
      <c r="P285" s="181"/>
      <c r="Q285" s="183">
        <v>3500</v>
      </c>
      <c r="R285" s="183"/>
      <c r="S285" s="183"/>
      <c r="T285" s="184">
        <f t="shared" ref="T285:T286" si="8">+O285*Q285</f>
        <v>3500</v>
      </c>
      <c r="U285" s="181"/>
      <c r="V285" s="185"/>
      <c r="W285" s="92"/>
      <c r="X285" s="92"/>
      <c r="Y285" s="92"/>
    </row>
    <row r="286" spans="1:25" x14ac:dyDescent="0.3">
      <c r="A286" s="178" t="s">
        <v>148</v>
      </c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80"/>
      <c r="M286" s="181" t="s">
        <v>1</v>
      </c>
      <c r="N286" s="181"/>
      <c r="O286" s="181">
        <v>1</v>
      </c>
      <c r="P286" s="181"/>
      <c r="Q286" s="183">
        <f>55300/3</f>
        <v>18433.333333333332</v>
      </c>
      <c r="R286" s="183"/>
      <c r="S286" s="183"/>
      <c r="T286" s="184">
        <f t="shared" si="8"/>
        <v>18433.333333333332</v>
      </c>
      <c r="U286" s="181"/>
      <c r="V286" s="185"/>
      <c r="W286" s="92"/>
      <c r="X286" s="92"/>
      <c r="Y286" s="92"/>
    </row>
    <row r="287" spans="1:25" x14ac:dyDescent="0.3">
      <c r="A287" s="178" t="s">
        <v>161</v>
      </c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80"/>
      <c r="M287" s="181" t="s">
        <v>8</v>
      </c>
      <c r="N287" s="181"/>
      <c r="O287" s="181">
        <v>0.1</v>
      </c>
      <c r="P287" s="181"/>
      <c r="Q287" s="183">
        <v>19500</v>
      </c>
      <c r="R287" s="183"/>
      <c r="S287" s="183"/>
      <c r="T287" s="184">
        <f t="shared" ref="T287" si="9">+O287*Q287</f>
        <v>1950</v>
      </c>
      <c r="U287" s="181"/>
      <c r="V287" s="185"/>
      <c r="W287" s="92"/>
      <c r="X287" s="92"/>
      <c r="Y287" s="92"/>
    </row>
    <row r="288" spans="1:25" x14ac:dyDescent="0.3">
      <c r="A288" s="178" t="s">
        <v>149</v>
      </c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80"/>
      <c r="M288" s="181" t="s">
        <v>8</v>
      </c>
      <c r="N288" s="181"/>
      <c r="O288" s="182">
        <v>0.2</v>
      </c>
      <c r="P288" s="182"/>
      <c r="Q288" s="183">
        <v>1500</v>
      </c>
      <c r="R288" s="183"/>
      <c r="S288" s="183"/>
      <c r="T288" s="184">
        <f t="shared" ref="T288" si="10">+O288*Q288</f>
        <v>300</v>
      </c>
      <c r="U288" s="181"/>
      <c r="V288" s="185"/>
      <c r="W288" s="92"/>
      <c r="X288" s="92"/>
      <c r="Y288" s="92"/>
    </row>
    <row r="289" spans="1:25" x14ac:dyDescent="0.3">
      <c r="A289" s="178" t="s">
        <v>150</v>
      </c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80"/>
      <c r="M289" s="181" t="s">
        <v>8</v>
      </c>
      <c r="N289" s="181"/>
      <c r="O289" s="182">
        <v>0.2</v>
      </c>
      <c r="P289" s="182"/>
      <c r="Q289" s="183">
        <v>1500</v>
      </c>
      <c r="R289" s="183"/>
      <c r="S289" s="183"/>
      <c r="T289" s="184">
        <f t="shared" ref="T289" si="11">+O289*Q289</f>
        <v>300</v>
      </c>
      <c r="U289" s="181"/>
      <c r="V289" s="185"/>
      <c r="W289" s="92"/>
      <c r="X289" s="92"/>
      <c r="Y289" s="92"/>
    </row>
    <row r="290" spans="1:25" x14ac:dyDescent="0.3">
      <c r="A290" s="145" t="s">
        <v>4</v>
      </c>
      <c r="B290" s="146"/>
      <c r="C290" s="146"/>
      <c r="D290" s="146"/>
      <c r="E290" s="146"/>
      <c r="F290" s="146"/>
      <c r="G290" s="146"/>
      <c r="H290" s="146"/>
      <c r="I290" s="146"/>
      <c r="J290" s="146"/>
      <c r="K290" s="146"/>
      <c r="L290" s="146"/>
      <c r="M290" s="146"/>
      <c r="N290" s="146"/>
      <c r="O290" s="146"/>
      <c r="P290" s="146"/>
      <c r="Q290" s="146"/>
      <c r="R290" s="146"/>
      <c r="S290" s="146"/>
      <c r="T290" s="177">
        <f>+SUM(T283:V289)</f>
        <v>31483.333333333332</v>
      </c>
      <c r="U290" s="166"/>
      <c r="V290" s="170"/>
      <c r="W290" s="92"/>
      <c r="X290" s="92"/>
      <c r="Y290" s="92"/>
    </row>
    <row r="291" spans="1:25" x14ac:dyDescent="0.3">
      <c r="A291" s="100"/>
      <c r="B291" s="101"/>
      <c r="C291" s="101"/>
      <c r="D291" s="101"/>
      <c r="E291" s="101"/>
      <c r="F291" s="101"/>
      <c r="G291" s="101"/>
      <c r="H291" s="101"/>
      <c r="I291" s="101"/>
      <c r="J291" s="101"/>
      <c r="K291" s="101"/>
      <c r="L291" s="101"/>
      <c r="M291" s="101"/>
      <c r="N291" s="101"/>
      <c r="O291" s="101"/>
      <c r="P291" s="101"/>
      <c r="Q291" s="101"/>
      <c r="R291" s="101"/>
      <c r="S291" s="98"/>
      <c r="T291" s="98"/>
      <c r="U291" s="98"/>
      <c r="V291" s="99"/>
      <c r="W291" s="92"/>
      <c r="X291" s="92"/>
      <c r="Y291" s="92"/>
    </row>
    <row r="292" spans="1:25" x14ac:dyDescent="0.3">
      <c r="A292" s="174" t="s">
        <v>59</v>
      </c>
      <c r="B292" s="175"/>
      <c r="C292" s="175"/>
      <c r="D292" s="175"/>
      <c r="E292" s="175"/>
      <c r="F292" s="175"/>
      <c r="G292" s="175"/>
      <c r="H292" s="175"/>
      <c r="I292" s="175"/>
      <c r="J292" s="175"/>
      <c r="K292" s="175"/>
      <c r="L292" s="175"/>
      <c r="M292" s="175"/>
      <c r="N292" s="175"/>
      <c r="O292" s="175"/>
      <c r="P292" s="175"/>
      <c r="Q292" s="175"/>
      <c r="R292" s="175"/>
      <c r="S292" s="175"/>
      <c r="T292" s="175"/>
      <c r="U292" s="175"/>
      <c r="V292" s="176"/>
      <c r="W292" s="92"/>
      <c r="X292" s="92"/>
      <c r="Y292" s="92"/>
    </row>
    <row r="293" spans="1:25" x14ac:dyDescent="0.3">
      <c r="A293" s="165" t="s">
        <v>60</v>
      </c>
      <c r="B293" s="166"/>
      <c r="C293" s="166"/>
      <c r="D293" s="166"/>
      <c r="E293" s="166"/>
      <c r="F293" s="166"/>
      <c r="G293" s="166"/>
      <c r="H293" s="166"/>
      <c r="I293" s="166"/>
      <c r="J293" s="166"/>
      <c r="K293" s="166" t="s">
        <v>61</v>
      </c>
      <c r="L293" s="166"/>
      <c r="M293" s="166" t="s">
        <v>62</v>
      </c>
      <c r="N293" s="166"/>
      <c r="O293" s="166" t="s">
        <v>63</v>
      </c>
      <c r="P293" s="166"/>
      <c r="Q293" s="166"/>
      <c r="R293" s="166" t="s">
        <v>64</v>
      </c>
      <c r="S293" s="166"/>
      <c r="T293" s="166" t="s">
        <v>55</v>
      </c>
      <c r="U293" s="166"/>
      <c r="V293" s="170"/>
      <c r="W293" s="92"/>
      <c r="X293" s="92"/>
      <c r="Y293" s="92"/>
    </row>
    <row r="294" spans="1:25" x14ac:dyDescent="0.3">
      <c r="A294" s="165"/>
      <c r="B294" s="166"/>
      <c r="C294" s="166"/>
      <c r="D294" s="166"/>
      <c r="E294" s="166"/>
      <c r="F294" s="166"/>
      <c r="G294" s="166"/>
      <c r="H294" s="166"/>
      <c r="I294" s="166"/>
      <c r="J294" s="166"/>
      <c r="K294" s="166"/>
      <c r="L294" s="166"/>
      <c r="M294" s="166"/>
      <c r="N294" s="166"/>
      <c r="O294" s="166"/>
      <c r="P294" s="166"/>
      <c r="Q294" s="166"/>
      <c r="R294" s="166"/>
      <c r="S294" s="166"/>
      <c r="T294" s="166"/>
      <c r="U294" s="166"/>
      <c r="V294" s="170"/>
      <c r="W294" s="92"/>
      <c r="X294" s="92"/>
      <c r="Y294" s="92"/>
    </row>
    <row r="295" spans="1:25" x14ac:dyDescent="0.3">
      <c r="A295" s="165"/>
      <c r="B295" s="166"/>
      <c r="C295" s="166"/>
      <c r="D295" s="166"/>
      <c r="E295" s="166"/>
      <c r="F295" s="166"/>
      <c r="G295" s="166"/>
      <c r="H295" s="166"/>
      <c r="I295" s="166"/>
      <c r="J295" s="166"/>
      <c r="K295" s="166"/>
      <c r="L295" s="166"/>
      <c r="M295" s="166"/>
      <c r="N295" s="166"/>
      <c r="O295" s="166"/>
      <c r="P295" s="166"/>
      <c r="Q295" s="166"/>
      <c r="R295" s="166"/>
      <c r="S295" s="166"/>
      <c r="T295" s="166"/>
      <c r="U295" s="166"/>
      <c r="V295" s="170"/>
      <c r="W295" s="92"/>
      <c r="X295" s="92"/>
      <c r="Y295" s="92"/>
    </row>
    <row r="296" spans="1:25" x14ac:dyDescent="0.3">
      <c r="A296" s="165"/>
      <c r="B296" s="166"/>
      <c r="C296" s="166"/>
      <c r="D296" s="166"/>
      <c r="E296" s="166"/>
      <c r="F296" s="166"/>
      <c r="G296" s="166"/>
      <c r="H296" s="166"/>
      <c r="I296" s="166"/>
      <c r="J296" s="166"/>
      <c r="K296" s="166"/>
      <c r="L296" s="166"/>
      <c r="M296" s="166"/>
      <c r="N296" s="166"/>
      <c r="O296" s="166"/>
      <c r="P296" s="166"/>
      <c r="Q296" s="166"/>
      <c r="R296" s="166"/>
      <c r="S296" s="166"/>
      <c r="T296" s="166"/>
      <c r="U296" s="166"/>
      <c r="V296" s="170"/>
      <c r="W296" s="92"/>
      <c r="X296" s="92"/>
      <c r="Y296" s="92"/>
    </row>
    <row r="297" spans="1:25" x14ac:dyDescent="0.3">
      <c r="A297" s="145" t="s">
        <v>4</v>
      </c>
      <c r="B297" s="146"/>
      <c r="C297" s="146"/>
      <c r="D297" s="146"/>
      <c r="E297" s="146"/>
      <c r="F297" s="146"/>
      <c r="G297" s="146"/>
      <c r="H297" s="146"/>
      <c r="I297" s="146"/>
      <c r="J297" s="146"/>
      <c r="K297" s="146"/>
      <c r="L297" s="146"/>
      <c r="M297" s="146"/>
      <c r="N297" s="146"/>
      <c r="O297" s="146"/>
      <c r="P297" s="146"/>
      <c r="Q297" s="146"/>
      <c r="R297" s="146"/>
      <c r="S297" s="146"/>
      <c r="T297" s="166"/>
      <c r="U297" s="166"/>
      <c r="V297" s="170"/>
      <c r="W297" s="92"/>
      <c r="X297" s="92"/>
      <c r="Y297" s="92"/>
    </row>
    <row r="298" spans="1:25" x14ac:dyDescent="0.3">
      <c r="A298" s="96"/>
      <c r="B298" s="97"/>
      <c r="C298" s="97"/>
      <c r="D298" s="97"/>
      <c r="E298" s="97"/>
      <c r="F298" s="97"/>
      <c r="G298" s="97"/>
      <c r="H298" s="97"/>
      <c r="I298" s="97"/>
      <c r="J298" s="97"/>
      <c r="K298" s="97"/>
      <c r="L298" s="97"/>
      <c r="M298" s="97"/>
      <c r="N298" s="97"/>
      <c r="O298" s="97"/>
      <c r="P298" s="97"/>
      <c r="Q298" s="97"/>
      <c r="R298" s="97"/>
      <c r="S298" s="98"/>
      <c r="T298" s="98"/>
      <c r="U298" s="98"/>
      <c r="V298" s="99"/>
      <c r="W298" s="102"/>
      <c r="X298" s="102"/>
      <c r="Y298" s="102"/>
    </row>
    <row r="299" spans="1:25" x14ac:dyDescent="0.3">
      <c r="A299" s="174" t="s">
        <v>65</v>
      </c>
      <c r="B299" s="175"/>
      <c r="C299" s="175"/>
      <c r="D299" s="175"/>
      <c r="E299" s="175"/>
      <c r="F299" s="175"/>
      <c r="G299" s="175"/>
      <c r="H299" s="175"/>
      <c r="I299" s="175"/>
      <c r="J299" s="175"/>
      <c r="K299" s="175"/>
      <c r="L299" s="175"/>
      <c r="M299" s="175"/>
      <c r="N299" s="175"/>
      <c r="O299" s="175"/>
      <c r="P299" s="175"/>
      <c r="Q299" s="175"/>
      <c r="R299" s="175"/>
      <c r="S299" s="175"/>
      <c r="T299" s="175"/>
      <c r="U299" s="175"/>
      <c r="V299" s="176"/>
      <c r="W299" s="92"/>
      <c r="X299" s="92"/>
      <c r="Y299" s="92"/>
    </row>
    <row r="300" spans="1:25" ht="22.5" customHeight="1" x14ac:dyDescent="0.3">
      <c r="A300" s="165" t="s">
        <v>66</v>
      </c>
      <c r="B300" s="166"/>
      <c r="C300" s="166"/>
      <c r="D300" s="166"/>
      <c r="E300" s="166"/>
      <c r="F300" s="166"/>
      <c r="G300" s="166"/>
      <c r="H300" s="166"/>
      <c r="I300" s="166"/>
      <c r="J300" s="171" t="s">
        <v>77</v>
      </c>
      <c r="K300" s="171"/>
      <c r="L300" s="171"/>
      <c r="M300" s="171"/>
      <c r="N300" s="172" t="s">
        <v>76</v>
      </c>
      <c r="O300" s="172"/>
      <c r="P300" s="173"/>
      <c r="Q300" s="166" t="s">
        <v>7</v>
      </c>
      <c r="R300" s="166"/>
      <c r="S300" s="166"/>
      <c r="T300" s="166" t="s">
        <v>55</v>
      </c>
      <c r="U300" s="166"/>
      <c r="V300" s="170"/>
      <c r="W300" s="92"/>
      <c r="X300" s="92"/>
      <c r="Y300" s="92"/>
    </row>
    <row r="301" spans="1:25" x14ac:dyDescent="0.3">
      <c r="A301" s="157" t="s">
        <v>110</v>
      </c>
      <c r="B301" s="158"/>
      <c r="C301" s="158"/>
      <c r="D301" s="158"/>
      <c r="E301" s="158"/>
      <c r="F301" s="158"/>
      <c r="G301" s="158"/>
      <c r="H301" s="158"/>
      <c r="I301" s="158"/>
      <c r="J301" s="159">
        <v>1</v>
      </c>
      <c r="K301" s="159"/>
      <c r="L301" s="159"/>
      <c r="M301" s="159"/>
      <c r="N301" s="160">
        <v>139345</v>
      </c>
      <c r="O301" s="160"/>
      <c r="P301" s="161"/>
      <c r="Q301" s="162">
        <v>11</v>
      </c>
      <c r="R301" s="162"/>
      <c r="S301" s="162"/>
      <c r="T301" s="163">
        <f>+(J301*N301)/Q301</f>
        <v>12667.727272727272</v>
      </c>
      <c r="U301" s="163"/>
      <c r="V301" s="164"/>
      <c r="W301" s="92"/>
      <c r="X301" s="92"/>
      <c r="Y301" s="92"/>
    </row>
    <row r="302" spans="1:25" x14ac:dyDescent="0.3">
      <c r="A302" s="157" t="s">
        <v>111</v>
      </c>
      <c r="B302" s="158"/>
      <c r="C302" s="158"/>
      <c r="D302" s="158"/>
      <c r="E302" s="158"/>
      <c r="F302" s="158"/>
      <c r="G302" s="158"/>
      <c r="H302" s="158"/>
      <c r="I302" s="158"/>
      <c r="J302" s="159">
        <v>1</v>
      </c>
      <c r="K302" s="159"/>
      <c r="L302" s="159"/>
      <c r="M302" s="159"/>
      <c r="N302" s="160">
        <v>95436</v>
      </c>
      <c r="O302" s="160"/>
      <c r="P302" s="161"/>
      <c r="Q302" s="162">
        <f>+Q301</f>
        <v>11</v>
      </c>
      <c r="R302" s="162"/>
      <c r="S302" s="162"/>
      <c r="T302" s="163">
        <f>+(J302*N302)/Q302</f>
        <v>8676</v>
      </c>
      <c r="U302" s="163"/>
      <c r="V302" s="164"/>
      <c r="W302" s="92"/>
      <c r="X302" s="92"/>
      <c r="Y302" s="92"/>
    </row>
    <row r="303" spans="1:25" x14ac:dyDescent="0.3">
      <c r="A303" s="165"/>
      <c r="B303" s="166"/>
      <c r="C303" s="166"/>
      <c r="D303" s="166"/>
      <c r="E303" s="166"/>
      <c r="F303" s="166"/>
      <c r="G303" s="166"/>
      <c r="H303" s="166"/>
      <c r="I303" s="166"/>
      <c r="J303" s="167"/>
      <c r="K303" s="168"/>
      <c r="L303" s="168"/>
      <c r="M303" s="168"/>
      <c r="N303" s="168"/>
      <c r="O303" s="168"/>
      <c r="P303" s="169"/>
      <c r="Q303" s="166"/>
      <c r="R303" s="166"/>
      <c r="S303" s="166"/>
      <c r="T303" s="166"/>
      <c r="U303" s="166"/>
      <c r="V303" s="170"/>
      <c r="W303" s="92"/>
      <c r="X303" s="92"/>
      <c r="Y303" s="92"/>
    </row>
    <row r="304" spans="1:25" x14ac:dyDescent="0.3">
      <c r="A304" s="145" t="s">
        <v>4</v>
      </c>
      <c r="B304" s="146"/>
      <c r="C304" s="146"/>
      <c r="D304" s="146"/>
      <c r="E304" s="146"/>
      <c r="F304" s="146"/>
      <c r="G304" s="146"/>
      <c r="H304" s="146"/>
      <c r="I304" s="146"/>
      <c r="J304" s="146"/>
      <c r="K304" s="146"/>
      <c r="L304" s="146"/>
      <c r="M304" s="146"/>
      <c r="N304" s="146"/>
      <c r="O304" s="146"/>
      <c r="P304" s="146"/>
      <c r="Q304" s="146"/>
      <c r="R304" s="146"/>
      <c r="S304" s="146"/>
      <c r="T304" s="147">
        <f>+SUM(T301:V302)</f>
        <v>21343.727272727272</v>
      </c>
      <c r="U304" s="147"/>
      <c r="V304" s="148"/>
      <c r="W304" s="92"/>
      <c r="X304" s="92"/>
      <c r="Y304" s="92"/>
    </row>
    <row r="305" spans="1:25" s="104" customFormat="1" ht="14.4" x14ac:dyDescent="0.3">
      <c r="A305" s="149" t="s">
        <v>67</v>
      </c>
      <c r="B305" s="150"/>
      <c r="C305" s="150"/>
      <c r="D305" s="150"/>
      <c r="E305" s="150"/>
      <c r="F305" s="150"/>
      <c r="G305" s="150"/>
      <c r="H305" s="150"/>
      <c r="I305" s="150"/>
      <c r="J305" s="150"/>
      <c r="K305" s="150"/>
      <c r="L305" s="150"/>
      <c r="M305" s="150"/>
      <c r="N305" s="150"/>
      <c r="O305" s="150"/>
      <c r="P305" s="150"/>
      <c r="Q305" s="150"/>
      <c r="R305" s="150"/>
      <c r="S305" s="150"/>
      <c r="T305" s="151">
        <f>+T304+T297+T290+T279</f>
        <v>57627.060606060608</v>
      </c>
      <c r="U305" s="151"/>
      <c r="V305" s="152"/>
      <c r="W305" s="92"/>
      <c r="X305" s="92"/>
      <c r="Y305" s="92"/>
    </row>
    <row r="306" spans="1:25" s="104" customFormat="1" ht="14.4" x14ac:dyDescent="0.3">
      <c r="A306" s="105" t="s">
        <v>88</v>
      </c>
      <c r="B306" s="106"/>
      <c r="C306" s="106"/>
      <c r="D306" s="107"/>
      <c r="E306" s="108">
        <v>0.25</v>
      </c>
      <c r="F306" s="106"/>
      <c r="G306" s="106"/>
      <c r="H306" s="106"/>
      <c r="I306" s="106"/>
      <c r="J306" s="106"/>
      <c r="K306" s="106"/>
      <c r="L306" s="106"/>
      <c r="M306" s="107"/>
      <c r="N306" s="103"/>
      <c r="O306" s="103"/>
      <c r="P306" s="103"/>
      <c r="Q306" s="103"/>
      <c r="R306" s="103"/>
      <c r="S306" s="103" t="s">
        <v>68</v>
      </c>
      <c r="T306" s="151">
        <f>+T305*E306</f>
        <v>14406.765151515152</v>
      </c>
      <c r="U306" s="151"/>
      <c r="V306" s="152"/>
      <c r="W306" s="92"/>
      <c r="X306" s="92"/>
      <c r="Y306" s="92"/>
    </row>
    <row r="307" spans="1:25" s="104" customFormat="1" ht="15" thickBot="1" x14ac:dyDescent="0.35">
      <c r="A307" s="153" t="s">
        <v>69</v>
      </c>
      <c r="B307" s="154"/>
      <c r="C307" s="154"/>
      <c r="D307" s="154"/>
      <c r="E307" s="154"/>
      <c r="F307" s="154"/>
      <c r="G307" s="154"/>
      <c r="H307" s="154"/>
      <c r="I307" s="154"/>
      <c r="J307" s="154"/>
      <c r="K307" s="154"/>
      <c r="L307" s="154"/>
      <c r="M307" s="154"/>
      <c r="N307" s="154"/>
      <c r="O307" s="154"/>
      <c r="P307" s="154"/>
      <c r="Q307" s="154"/>
      <c r="R307" s="154"/>
      <c r="S307" s="154"/>
      <c r="T307" s="155">
        <f>+T306+T305</f>
        <v>72033.82575757576</v>
      </c>
      <c r="U307" s="155"/>
      <c r="V307" s="156"/>
      <c r="W307" s="92"/>
      <c r="X307" s="92"/>
      <c r="Y307" s="92"/>
    </row>
    <row r="309" spans="1:25" ht="14.4" thickBot="1" x14ac:dyDescent="0.35"/>
    <row r="310" spans="1:25" s="89" customFormat="1" ht="30" customHeight="1" x14ac:dyDescent="0.3">
      <c r="A310" s="196"/>
      <c r="B310" s="197"/>
      <c r="C310" s="197"/>
      <c r="D310" s="198"/>
      <c r="E310" s="205" t="s">
        <v>47</v>
      </c>
      <c r="F310" s="206"/>
      <c r="G310" s="206"/>
      <c r="H310" s="206"/>
      <c r="I310" s="206"/>
      <c r="J310" s="206"/>
      <c r="K310" s="206"/>
      <c r="L310" s="206"/>
      <c r="M310" s="206"/>
      <c r="N310" s="206"/>
      <c r="O310" s="206"/>
      <c r="P310" s="206"/>
      <c r="Q310" s="206"/>
      <c r="R310" s="206"/>
      <c r="S310" s="207"/>
      <c r="T310" s="205" t="s">
        <v>48</v>
      </c>
      <c r="U310" s="206"/>
      <c r="V310" s="207"/>
    </row>
    <row r="311" spans="1:25" s="89" customFormat="1" ht="30" customHeight="1" thickBot="1" x14ac:dyDescent="0.35">
      <c r="A311" s="199"/>
      <c r="B311" s="200"/>
      <c r="C311" s="200"/>
      <c r="D311" s="201"/>
      <c r="E311" s="208"/>
      <c r="F311" s="209"/>
      <c r="G311" s="209"/>
      <c r="H311" s="209"/>
      <c r="I311" s="209"/>
      <c r="J311" s="209"/>
      <c r="K311" s="209"/>
      <c r="L311" s="209"/>
      <c r="M311" s="209"/>
      <c r="N311" s="209"/>
      <c r="O311" s="209"/>
      <c r="P311" s="209"/>
      <c r="Q311" s="209"/>
      <c r="R311" s="209"/>
      <c r="S311" s="210"/>
      <c r="T311" s="208"/>
      <c r="U311" s="209"/>
      <c r="V311" s="210"/>
    </row>
    <row r="312" spans="1:25" s="89" customFormat="1" ht="5.0999999999999996" customHeight="1" thickBot="1" x14ac:dyDescent="0.35">
      <c r="A312" s="199"/>
      <c r="B312" s="200"/>
      <c r="C312" s="200"/>
      <c r="D312" s="201"/>
      <c r="E312" s="211"/>
      <c r="F312" s="212"/>
      <c r="G312" s="212"/>
      <c r="H312" s="212"/>
      <c r="I312" s="212"/>
      <c r="J312" s="212"/>
      <c r="K312" s="212"/>
      <c r="L312" s="212"/>
      <c r="M312" s="212"/>
      <c r="N312" s="212"/>
      <c r="O312" s="212"/>
      <c r="P312" s="212"/>
      <c r="Q312" s="212"/>
      <c r="R312" s="212"/>
      <c r="S312" s="212"/>
      <c r="T312" s="212"/>
      <c r="U312" s="212"/>
      <c r="V312" s="213"/>
    </row>
    <row r="313" spans="1:25" s="89" customFormat="1" ht="24.9" customHeight="1" thickBot="1" x14ac:dyDescent="0.35">
      <c r="A313" s="199"/>
      <c r="B313" s="200"/>
      <c r="C313" s="200"/>
      <c r="D313" s="201"/>
      <c r="E313" s="214" t="s">
        <v>49</v>
      </c>
      <c r="F313" s="215"/>
      <c r="G313" s="215"/>
      <c r="H313" s="215"/>
      <c r="I313" s="215"/>
      <c r="J313" s="215"/>
      <c r="K313" s="215"/>
      <c r="L313" s="215"/>
      <c r="M313" s="215"/>
      <c r="N313" s="215"/>
      <c r="O313" s="215"/>
      <c r="P313" s="215"/>
      <c r="Q313" s="215"/>
      <c r="R313" s="215"/>
      <c r="S313" s="215"/>
      <c r="T313" s="215"/>
      <c r="U313" s="215"/>
      <c r="V313" s="216"/>
    </row>
    <row r="314" spans="1:25" s="89" customFormat="1" ht="5.0999999999999996" customHeight="1" thickBot="1" x14ac:dyDescent="0.35">
      <c r="A314" s="202"/>
      <c r="B314" s="203"/>
      <c r="C314" s="203"/>
      <c r="D314" s="204"/>
      <c r="E314" s="214"/>
      <c r="F314" s="215"/>
      <c r="G314" s="215"/>
      <c r="H314" s="215"/>
      <c r="I314" s="215"/>
      <c r="J314" s="215"/>
      <c r="K314" s="215"/>
      <c r="L314" s="215"/>
      <c r="M314" s="215"/>
      <c r="N314" s="215"/>
      <c r="O314" s="215"/>
      <c r="P314" s="215"/>
      <c r="Q314" s="215"/>
      <c r="R314" s="215"/>
      <c r="S314" s="215"/>
      <c r="T314" s="215"/>
      <c r="U314" s="215"/>
      <c r="V314" s="216"/>
    </row>
    <row r="315" spans="1:25" s="91" customFormat="1" ht="14.4" x14ac:dyDescent="0.3">
      <c r="A315" s="217" t="s">
        <v>50</v>
      </c>
      <c r="B315" s="218"/>
      <c r="C315" s="218"/>
      <c r="D315" s="218"/>
      <c r="E315" s="218"/>
      <c r="F315" s="218"/>
      <c r="G315" s="218"/>
      <c r="H315" s="218"/>
      <c r="I315" s="218"/>
      <c r="J315" s="218"/>
      <c r="K315" s="218"/>
      <c r="L315" s="218"/>
      <c r="M315" s="218"/>
      <c r="N315" s="218"/>
      <c r="O315" s="218"/>
      <c r="P315" s="218"/>
      <c r="Q315" s="218"/>
      <c r="R315" s="218"/>
      <c r="S315" s="218"/>
      <c r="T315" s="218"/>
      <c r="U315" s="218"/>
      <c r="V315" s="219"/>
      <c r="W315" s="90"/>
      <c r="X315" s="90"/>
      <c r="Y315" s="90"/>
    </row>
    <row r="316" spans="1:25" x14ac:dyDescent="0.3">
      <c r="A316" s="220" t="s">
        <v>51</v>
      </c>
      <c r="B316" s="221"/>
      <c r="C316" s="221" t="s">
        <v>2</v>
      </c>
      <c r="D316" s="221"/>
      <c r="E316" s="221"/>
      <c r="F316" s="221"/>
      <c r="G316" s="221"/>
      <c r="H316" s="221"/>
      <c r="I316" s="221"/>
      <c r="J316" s="221"/>
      <c r="K316" s="221"/>
      <c r="L316" s="221"/>
      <c r="M316" s="221"/>
      <c r="N316" s="221"/>
      <c r="O316" s="221"/>
      <c r="P316" s="221"/>
      <c r="Q316" s="221"/>
      <c r="R316" s="221" t="s">
        <v>3</v>
      </c>
      <c r="S316" s="221"/>
      <c r="T316" s="221" t="s">
        <v>0</v>
      </c>
      <c r="U316" s="221"/>
      <c r="V316" s="222"/>
      <c r="W316" s="92"/>
      <c r="X316" s="92"/>
      <c r="Y316" s="92"/>
    </row>
    <row r="317" spans="1:25" s="91" customFormat="1" ht="14.4" x14ac:dyDescent="0.3">
      <c r="A317" s="191">
        <f>+'PPTO GENERAL'!A18</f>
        <v>8</v>
      </c>
      <c r="B317" s="192"/>
      <c r="C317" s="193" t="str">
        <f>+'PPTO GENERAL'!B18</f>
        <v>Suministro e instalacion de tablero trifasico de 18 circuitos</v>
      </c>
      <c r="D317" s="194"/>
      <c r="E317" s="194"/>
      <c r="F317" s="194"/>
      <c r="G317" s="194"/>
      <c r="H317" s="194"/>
      <c r="I317" s="194"/>
      <c r="J317" s="194"/>
      <c r="K317" s="194"/>
      <c r="L317" s="194"/>
      <c r="M317" s="194"/>
      <c r="N317" s="194"/>
      <c r="O317" s="194"/>
      <c r="P317" s="194"/>
      <c r="Q317" s="194"/>
      <c r="R317" s="194" t="str">
        <f>+'PPTO GENERAL'!C18</f>
        <v>UND</v>
      </c>
      <c r="S317" s="194"/>
      <c r="T317" s="194"/>
      <c r="U317" s="194"/>
      <c r="V317" s="195"/>
      <c r="W317" s="90"/>
      <c r="X317" s="90"/>
      <c r="Y317" s="90"/>
    </row>
    <row r="318" spans="1:25" x14ac:dyDescent="0.3">
      <c r="A318" s="94"/>
      <c r="B318" s="109"/>
      <c r="C318" s="109"/>
      <c r="D318" s="109"/>
      <c r="E318" s="109"/>
      <c r="F318" s="109"/>
      <c r="G318" s="109"/>
      <c r="H318" s="109"/>
      <c r="I318" s="109"/>
      <c r="J318" s="109"/>
      <c r="K318" s="109"/>
      <c r="L318" s="109"/>
      <c r="M318" s="109"/>
      <c r="N318" s="109"/>
      <c r="O318" s="109"/>
      <c r="P318" s="109"/>
      <c r="Q318" s="109"/>
      <c r="R318" s="109"/>
      <c r="S318" s="109"/>
      <c r="T318" s="109"/>
      <c r="U318" s="109"/>
      <c r="V318" s="95"/>
      <c r="W318" s="92"/>
      <c r="X318" s="92"/>
      <c r="Y318" s="92"/>
    </row>
    <row r="319" spans="1:25" x14ac:dyDescent="0.3">
      <c r="A319" s="174" t="s">
        <v>52</v>
      </c>
      <c r="B319" s="175"/>
      <c r="C319" s="175"/>
      <c r="D319" s="175"/>
      <c r="E319" s="175"/>
      <c r="F319" s="175"/>
      <c r="G319" s="175"/>
      <c r="H319" s="175"/>
      <c r="I319" s="175"/>
      <c r="J319" s="175"/>
      <c r="K319" s="175"/>
      <c r="L319" s="175"/>
      <c r="M319" s="175"/>
      <c r="N319" s="175"/>
      <c r="O319" s="175"/>
      <c r="P319" s="175"/>
      <c r="Q319" s="175"/>
      <c r="R319" s="175"/>
      <c r="S319" s="175"/>
      <c r="T319" s="175"/>
      <c r="U319" s="175"/>
      <c r="V319" s="176"/>
      <c r="W319" s="92"/>
      <c r="X319" s="92"/>
      <c r="Y319" s="92"/>
    </row>
    <row r="320" spans="1:25" x14ac:dyDescent="0.3">
      <c r="A320" s="165" t="s">
        <v>2</v>
      </c>
      <c r="B320" s="166"/>
      <c r="C320" s="166"/>
      <c r="D320" s="166"/>
      <c r="E320" s="166"/>
      <c r="F320" s="166"/>
      <c r="G320" s="166"/>
      <c r="H320" s="166" t="s">
        <v>53</v>
      </c>
      <c r="I320" s="166"/>
      <c r="J320" s="166"/>
      <c r="K320" s="166" t="s">
        <v>54</v>
      </c>
      <c r="L320" s="166"/>
      <c r="M320" s="166"/>
      <c r="N320" s="166"/>
      <c r="O320" s="166" t="s">
        <v>6</v>
      </c>
      <c r="P320" s="166"/>
      <c r="Q320" s="166"/>
      <c r="R320" s="166" t="s">
        <v>7</v>
      </c>
      <c r="S320" s="166"/>
      <c r="T320" s="166" t="s">
        <v>55</v>
      </c>
      <c r="U320" s="166"/>
      <c r="V320" s="170"/>
      <c r="W320" s="92"/>
      <c r="X320" s="92"/>
      <c r="Y320" s="92"/>
    </row>
    <row r="321" spans="1:25" x14ac:dyDescent="0.3">
      <c r="A321" s="157" t="s">
        <v>71</v>
      </c>
      <c r="B321" s="190"/>
      <c r="C321" s="190"/>
      <c r="D321" s="190"/>
      <c r="E321" s="190"/>
      <c r="F321" s="190"/>
      <c r="G321" s="190"/>
      <c r="H321" s="166"/>
      <c r="I321" s="166"/>
      <c r="J321" s="166"/>
      <c r="K321" s="189" t="s">
        <v>80</v>
      </c>
      <c r="L321" s="189"/>
      <c r="M321" s="189"/>
      <c r="N321" s="189"/>
      <c r="O321" s="163"/>
      <c r="P321" s="163"/>
      <c r="Q321" s="163"/>
      <c r="R321" s="189"/>
      <c r="S321" s="189"/>
      <c r="T321" s="163">
        <v>5000</v>
      </c>
      <c r="U321" s="163"/>
      <c r="V321" s="164"/>
      <c r="W321" s="92"/>
      <c r="X321" s="92"/>
      <c r="Y321" s="92"/>
    </row>
    <row r="322" spans="1:25" x14ac:dyDescent="0.3">
      <c r="A322" s="157"/>
      <c r="B322" s="190"/>
      <c r="C322" s="190"/>
      <c r="D322" s="190"/>
      <c r="E322" s="190"/>
      <c r="F322" s="190"/>
      <c r="G322" s="190"/>
      <c r="H322" s="166"/>
      <c r="I322" s="166"/>
      <c r="J322" s="166"/>
      <c r="K322" s="189"/>
      <c r="L322" s="189"/>
      <c r="M322" s="189"/>
      <c r="N322" s="189"/>
      <c r="O322" s="163"/>
      <c r="P322" s="163"/>
      <c r="Q322" s="163"/>
      <c r="R322" s="189"/>
      <c r="S322" s="189"/>
      <c r="T322" s="163">
        <f>+O322*R322</f>
        <v>0</v>
      </c>
      <c r="U322" s="163"/>
      <c r="V322" s="164"/>
      <c r="W322" s="92"/>
      <c r="X322" s="92"/>
      <c r="Y322" s="92"/>
    </row>
    <row r="323" spans="1:25" x14ac:dyDescent="0.3">
      <c r="A323" s="157"/>
      <c r="B323" s="158"/>
      <c r="C323" s="158"/>
      <c r="D323" s="158"/>
      <c r="E323" s="158"/>
      <c r="F323" s="158"/>
      <c r="G323" s="158"/>
      <c r="H323" s="166"/>
      <c r="I323" s="166"/>
      <c r="J323" s="166"/>
      <c r="K323" s="189"/>
      <c r="L323" s="189"/>
      <c r="M323" s="189"/>
      <c r="N323" s="189"/>
      <c r="O323" s="163"/>
      <c r="P323" s="163"/>
      <c r="Q323" s="163"/>
      <c r="R323" s="189"/>
      <c r="S323" s="189"/>
      <c r="T323" s="163"/>
      <c r="U323" s="163"/>
      <c r="V323" s="164"/>
      <c r="W323" s="92"/>
      <c r="X323" s="92"/>
      <c r="Y323" s="92"/>
    </row>
    <row r="324" spans="1:25" x14ac:dyDescent="0.3">
      <c r="A324" s="157"/>
      <c r="B324" s="158"/>
      <c r="C324" s="158"/>
      <c r="D324" s="158"/>
      <c r="E324" s="158"/>
      <c r="F324" s="158"/>
      <c r="G324" s="158"/>
      <c r="H324" s="166"/>
      <c r="I324" s="166"/>
      <c r="J324" s="166"/>
      <c r="K324" s="189"/>
      <c r="L324" s="189"/>
      <c r="M324" s="189"/>
      <c r="N324" s="189"/>
      <c r="O324" s="163"/>
      <c r="P324" s="163"/>
      <c r="Q324" s="163"/>
      <c r="R324" s="189"/>
      <c r="S324" s="189"/>
      <c r="T324" s="163"/>
      <c r="U324" s="163"/>
      <c r="V324" s="164"/>
      <c r="W324" s="92"/>
      <c r="X324" s="92"/>
      <c r="Y324" s="92"/>
    </row>
    <row r="325" spans="1:25" x14ac:dyDescent="0.3">
      <c r="A325" s="145" t="s">
        <v>4</v>
      </c>
      <c r="B325" s="146"/>
      <c r="C325" s="146"/>
      <c r="D325" s="146"/>
      <c r="E325" s="146"/>
      <c r="F325" s="146"/>
      <c r="G325" s="146"/>
      <c r="H325" s="146"/>
      <c r="I325" s="146"/>
      <c r="J325" s="146"/>
      <c r="K325" s="146"/>
      <c r="L325" s="146"/>
      <c r="M325" s="146"/>
      <c r="N325" s="146"/>
      <c r="O325" s="146"/>
      <c r="P325" s="146"/>
      <c r="Q325" s="146"/>
      <c r="R325" s="146"/>
      <c r="S325" s="146"/>
      <c r="T325" s="177">
        <f>+SUM(T321:V324)</f>
        <v>5000</v>
      </c>
      <c r="U325" s="166"/>
      <c r="V325" s="170"/>
      <c r="W325" s="92"/>
      <c r="X325" s="92"/>
      <c r="Y325" s="92"/>
    </row>
    <row r="326" spans="1:25" x14ac:dyDescent="0.3">
      <c r="A326" s="96"/>
      <c r="B326" s="97"/>
      <c r="C326" s="97"/>
      <c r="D326" s="97"/>
      <c r="E326" s="97"/>
      <c r="F326" s="97"/>
      <c r="G326" s="97"/>
      <c r="H326" s="97"/>
      <c r="I326" s="97"/>
      <c r="J326" s="97"/>
      <c r="K326" s="97"/>
      <c r="L326" s="97"/>
      <c r="M326" s="97"/>
      <c r="N326" s="97"/>
      <c r="O326" s="97"/>
      <c r="P326" s="97"/>
      <c r="Q326" s="97"/>
      <c r="R326" s="97"/>
      <c r="S326" s="98"/>
      <c r="T326" s="98"/>
      <c r="U326" s="98"/>
      <c r="V326" s="99"/>
      <c r="W326" s="92"/>
      <c r="X326" s="92"/>
      <c r="Y326" s="92"/>
    </row>
    <row r="327" spans="1:25" x14ac:dyDescent="0.3">
      <c r="A327" s="174" t="s">
        <v>56</v>
      </c>
      <c r="B327" s="175"/>
      <c r="C327" s="175"/>
      <c r="D327" s="175"/>
      <c r="E327" s="175"/>
      <c r="F327" s="175"/>
      <c r="G327" s="175"/>
      <c r="H327" s="175"/>
      <c r="I327" s="175"/>
      <c r="J327" s="175"/>
      <c r="K327" s="175"/>
      <c r="L327" s="175"/>
      <c r="M327" s="175"/>
      <c r="N327" s="175"/>
      <c r="O327" s="175"/>
      <c r="P327" s="175"/>
      <c r="Q327" s="175"/>
      <c r="R327" s="175"/>
      <c r="S327" s="175"/>
      <c r="T327" s="175"/>
      <c r="U327" s="175"/>
      <c r="V327" s="176"/>
      <c r="W327" s="92"/>
      <c r="X327" s="92"/>
      <c r="Y327" s="92"/>
    </row>
    <row r="328" spans="1:25" x14ac:dyDescent="0.3">
      <c r="A328" s="186" t="s">
        <v>2</v>
      </c>
      <c r="B328" s="187"/>
      <c r="C328" s="187"/>
      <c r="D328" s="187"/>
      <c r="E328" s="187"/>
      <c r="F328" s="187"/>
      <c r="G328" s="187"/>
      <c r="H328" s="187"/>
      <c r="I328" s="187"/>
      <c r="J328" s="187"/>
      <c r="K328" s="187"/>
      <c r="L328" s="187"/>
      <c r="M328" s="187" t="s">
        <v>3</v>
      </c>
      <c r="N328" s="187"/>
      <c r="O328" s="187" t="s">
        <v>0</v>
      </c>
      <c r="P328" s="187"/>
      <c r="Q328" s="187" t="s">
        <v>57</v>
      </c>
      <c r="R328" s="187"/>
      <c r="S328" s="187"/>
      <c r="T328" s="187" t="s">
        <v>58</v>
      </c>
      <c r="U328" s="187"/>
      <c r="V328" s="188"/>
      <c r="W328" s="92"/>
      <c r="X328" s="92"/>
      <c r="Y328" s="92"/>
    </row>
    <row r="329" spans="1:25" x14ac:dyDescent="0.3">
      <c r="A329" s="178" t="s">
        <v>152</v>
      </c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80"/>
      <c r="M329" s="181" t="s">
        <v>8</v>
      </c>
      <c r="N329" s="181"/>
      <c r="O329" s="181">
        <v>1</v>
      </c>
      <c r="P329" s="181"/>
      <c r="Q329" s="183">
        <v>350000</v>
      </c>
      <c r="R329" s="183"/>
      <c r="S329" s="183"/>
      <c r="T329" s="184">
        <f>+O329*Q329</f>
        <v>350000</v>
      </c>
      <c r="U329" s="181"/>
      <c r="V329" s="185"/>
      <c r="W329" s="92"/>
      <c r="X329" s="92"/>
      <c r="Y329" s="92"/>
    </row>
    <row r="330" spans="1:25" x14ac:dyDescent="0.3">
      <c r="A330" s="178" t="s">
        <v>151</v>
      </c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80"/>
      <c r="M330" s="181" t="s">
        <v>8</v>
      </c>
      <c r="N330" s="181"/>
      <c r="O330" s="181">
        <v>1</v>
      </c>
      <c r="P330" s="181"/>
      <c r="Q330" s="183">
        <v>241250</v>
      </c>
      <c r="R330" s="183"/>
      <c r="S330" s="183"/>
      <c r="T330" s="184">
        <f t="shared" ref="T330:T335" si="12">+O330*Q330</f>
        <v>241250</v>
      </c>
      <c r="U330" s="181"/>
      <c r="V330" s="185"/>
      <c r="W330" s="92"/>
      <c r="X330" s="92"/>
      <c r="Y330" s="92"/>
    </row>
    <row r="331" spans="1:25" x14ac:dyDescent="0.3">
      <c r="A331" s="178" t="s">
        <v>117</v>
      </c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80"/>
      <c r="M331" s="181" t="s">
        <v>8</v>
      </c>
      <c r="N331" s="181"/>
      <c r="O331" s="181">
        <v>2</v>
      </c>
      <c r="P331" s="181"/>
      <c r="Q331" s="183">
        <v>27500</v>
      </c>
      <c r="R331" s="183"/>
      <c r="S331" s="183"/>
      <c r="T331" s="184">
        <f t="shared" si="12"/>
        <v>55000</v>
      </c>
      <c r="U331" s="181"/>
      <c r="V331" s="185"/>
      <c r="W331" s="92"/>
      <c r="X331" s="92"/>
      <c r="Y331" s="92"/>
    </row>
    <row r="332" spans="1:25" x14ac:dyDescent="0.3">
      <c r="A332" s="178" t="s">
        <v>153</v>
      </c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80"/>
      <c r="M332" s="181" t="s">
        <v>8</v>
      </c>
      <c r="N332" s="181"/>
      <c r="O332" s="181">
        <v>2</v>
      </c>
      <c r="P332" s="181"/>
      <c r="Q332" s="183">
        <v>32500</v>
      </c>
      <c r="R332" s="183"/>
      <c r="S332" s="183"/>
      <c r="T332" s="184">
        <f t="shared" si="12"/>
        <v>65000</v>
      </c>
      <c r="U332" s="181"/>
      <c r="V332" s="185"/>
      <c r="W332" s="92"/>
      <c r="X332" s="92"/>
      <c r="Y332" s="92"/>
    </row>
    <row r="333" spans="1:25" x14ac:dyDescent="0.3">
      <c r="A333" s="17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80"/>
      <c r="M333" s="181"/>
      <c r="N333" s="181"/>
      <c r="O333" s="181"/>
      <c r="P333" s="181"/>
      <c r="Q333" s="183"/>
      <c r="R333" s="183"/>
      <c r="S333" s="183"/>
      <c r="T333" s="184">
        <f t="shared" si="12"/>
        <v>0</v>
      </c>
      <c r="U333" s="181"/>
      <c r="V333" s="185"/>
      <c r="W333" s="92"/>
      <c r="X333" s="92"/>
      <c r="Y333" s="92"/>
    </row>
    <row r="334" spans="1:25" x14ac:dyDescent="0.3">
      <c r="A334" s="17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80"/>
      <c r="M334" s="181"/>
      <c r="N334" s="181"/>
      <c r="O334" s="182"/>
      <c r="P334" s="182"/>
      <c r="Q334" s="183"/>
      <c r="R334" s="183"/>
      <c r="S334" s="183"/>
      <c r="T334" s="184">
        <f t="shared" si="12"/>
        <v>0</v>
      </c>
      <c r="U334" s="181"/>
      <c r="V334" s="185"/>
      <c r="W334" s="92"/>
      <c r="X334" s="92"/>
      <c r="Y334" s="92"/>
    </row>
    <row r="335" spans="1:25" x14ac:dyDescent="0.3">
      <c r="A335" s="17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80"/>
      <c r="M335" s="181"/>
      <c r="N335" s="181"/>
      <c r="O335" s="182"/>
      <c r="P335" s="182"/>
      <c r="Q335" s="183"/>
      <c r="R335" s="183"/>
      <c r="S335" s="183"/>
      <c r="T335" s="184">
        <f t="shared" si="12"/>
        <v>0</v>
      </c>
      <c r="U335" s="181"/>
      <c r="V335" s="185"/>
      <c r="W335" s="92"/>
      <c r="X335" s="92"/>
      <c r="Y335" s="92"/>
    </row>
    <row r="336" spans="1:25" x14ac:dyDescent="0.3">
      <c r="A336" s="145" t="s">
        <v>4</v>
      </c>
      <c r="B336" s="146"/>
      <c r="C336" s="146"/>
      <c r="D336" s="146"/>
      <c r="E336" s="146"/>
      <c r="F336" s="146"/>
      <c r="G336" s="146"/>
      <c r="H336" s="146"/>
      <c r="I336" s="146"/>
      <c r="J336" s="146"/>
      <c r="K336" s="146"/>
      <c r="L336" s="146"/>
      <c r="M336" s="146"/>
      <c r="N336" s="146"/>
      <c r="O336" s="146"/>
      <c r="P336" s="146"/>
      <c r="Q336" s="146"/>
      <c r="R336" s="146"/>
      <c r="S336" s="146"/>
      <c r="T336" s="177">
        <f>+SUM(T329:V335)</f>
        <v>711250</v>
      </c>
      <c r="U336" s="166"/>
      <c r="V336" s="170"/>
      <c r="W336" s="92"/>
      <c r="X336" s="92"/>
      <c r="Y336" s="92"/>
    </row>
    <row r="337" spans="1:25" x14ac:dyDescent="0.3">
      <c r="A337" s="100"/>
      <c r="B337" s="101"/>
      <c r="C337" s="101"/>
      <c r="D337" s="101"/>
      <c r="E337" s="101"/>
      <c r="F337" s="101"/>
      <c r="G337" s="101"/>
      <c r="H337" s="101"/>
      <c r="I337" s="101"/>
      <c r="J337" s="101"/>
      <c r="K337" s="101"/>
      <c r="L337" s="101"/>
      <c r="M337" s="101"/>
      <c r="N337" s="101"/>
      <c r="O337" s="101"/>
      <c r="P337" s="101"/>
      <c r="Q337" s="101"/>
      <c r="R337" s="101"/>
      <c r="S337" s="98"/>
      <c r="T337" s="98"/>
      <c r="U337" s="98"/>
      <c r="V337" s="99"/>
      <c r="W337" s="92"/>
      <c r="X337" s="92"/>
      <c r="Y337" s="92"/>
    </row>
    <row r="338" spans="1:25" x14ac:dyDescent="0.3">
      <c r="A338" s="174" t="s">
        <v>59</v>
      </c>
      <c r="B338" s="175"/>
      <c r="C338" s="175"/>
      <c r="D338" s="175"/>
      <c r="E338" s="175"/>
      <c r="F338" s="175"/>
      <c r="G338" s="175"/>
      <c r="H338" s="175"/>
      <c r="I338" s="175"/>
      <c r="J338" s="175"/>
      <c r="K338" s="175"/>
      <c r="L338" s="175"/>
      <c r="M338" s="175"/>
      <c r="N338" s="175"/>
      <c r="O338" s="175"/>
      <c r="P338" s="175"/>
      <c r="Q338" s="175"/>
      <c r="R338" s="175"/>
      <c r="S338" s="175"/>
      <c r="T338" s="175"/>
      <c r="U338" s="175"/>
      <c r="V338" s="176"/>
      <c r="W338" s="92"/>
      <c r="X338" s="92"/>
      <c r="Y338" s="92"/>
    </row>
    <row r="339" spans="1:25" x14ac:dyDescent="0.3">
      <c r="A339" s="165" t="s">
        <v>60</v>
      </c>
      <c r="B339" s="166"/>
      <c r="C339" s="166"/>
      <c r="D339" s="166"/>
      <c r="E339" s="166"/>
      <c r="F339" s="166"/>
      <c r="G339" s="166"/>
      <c r="H339" s="166"/>
      <c r="I339" s="166"/>
      <c r="J339" s="166"/>
      <c r="K339" s="166" t="s">
        <v>61</v>
      </c>
      <c r="L339" s="166"/>
      <c r="M339" s="166" t="s">
        <v>62</v>
      </c>
      <c r="N339" s="166"/>
      <c r="O339" s="166" t="s">
        <v>63</v>
      </c>
      <c r="P339" s="166"/>
      <c r="Q339" s="166"/>
      <c r="R339" s="166" t="s">
        <v>64</v>
      </c>
      <c r="S339" s="166"/>
      <c r="T339" s="166" t="s">
        <v>55</v>
      </c>
      <c r="U339" s="166"/>
      <c r="V339" s="170"/>
      <c r="W339" s="92"/>
      <c r="X339" s="92"/>
      <c r="Y339" s="92"/>
    </row>
    <row r="340" spans="1:25" x14ac:dyDescent="0.3">
      <c r="A340" s="165"/>
      <c r="B340" s="166"/>
      <c r="C340" s="166"/>
      <c r="D340" s="166"/>
      <c r="E340" s="166"/>
      <c r="F340" s="166"/>
      <c r="G340" s="166"/>
      <c r="H340" s="166"/>
      <c r="I340" s="166"/>
      <c r="J340" s="166"/>
      <c r="K340" s="166"/>
      <c r="L340" s="166"/>
      <c r="M340" s="166"/>
      <c r="N340" s="166"/>
      <c r="O340" s="166"/>
      <c r="P340" s="166"/>
      <c r="Q340" s="166"/>
      <c r="R340" s="166"/>
      <c r="S340" s="166"/>
      <c r="T340" s="166"/>
      <c r="U340" s="166"/>
      <c r="V340" s="170"/>
      <c r="W340" s="92"/>
      <c r="X340" s="92"/>
      <c r="Y340" s="92"/>
    </row>
    <row r="341" spans="1:25" x14ac:dyDescent="0.3">
      <c r="A341" s="165"/>
      <c r="B341" s="166"/>
      <c r="C341" s="166"/>
      <c r="D341" s="166"/>
      <c r="E341" s="166"/>
      <c r="F341" s="166"/>
      <c r="G341" s="166"/>
      <c r="H341" s="166"/>
      <c r="I341" s="166"/>
      <c r="J341" s="166"/>
      <c r="K341" s="166"/>
      <c r="L341" s="166"/>
      <c r="M341" s="166"/>
      <c r="N341" s="166"/>
      <c r="O341" s="166"/>
      <c r="P341" s="166"/>
      <c r="Q341" s="166"/>
      <c r="R341" s="166"/>
      <c r="S341" s="166"/>
      <c r="T341" s="166"/>
      <c r="U341" s="166"/>
      <c r="V341" s="170"/>
      <c r="W341" s="92"/>
      <c r="X341" s="92"/>
      <c r="Y341" s="92"/>
    </row>
    <row r="342" spans="1:25" x14ac:dyDescent="0.3">
      <c r="A342" s="165"/>
      <c r="B342" s="166"/>
      <c r="C342" s="166"/>
      <c r="D342" s="166"/>
      <c r="E342" s="166"/>
      <c r="F342" s="166"/>
      <c r="G342" s="166"/>
      <c r="H342" s="166"/>
      <c r="I342" s="166"/>
      <c r="J342" s="166"/>
      <c r="K342" s="166"/>
      <c r="L342" s="166"/>
      <c r="M342" s="166"/>
      <c r="N342" s="166"/>
      <c r="O342" s="166"/>
      <c r="P342" s="166"/>
      <c r="Q342" s="166"/>
      <c r="R342" s="166"/>
      <c r="S342" s="166"/>
      <c r="T342" s="166"/>
      <c r="U342" s="166"/>
      <c r="V342" s="170"/>
      <c r="W342" s="92"/>
      <c r="X342" s="92"/>
      <c r="Y342" s="92"/>
    </row>
    <row r="343" spans="1:25" x14ac:dyDescent="0.3">
      <c r="A343" s="145" t="s">
        <v>4</v>
      </c>
      <c r="B343" s="146"/>
      <c r="C343" s="146"/>
      <c r="D343" s="146"/>
      <c r="E343" s="146"/>
      <c r="F343" s="146"/>
      <c r="G343" s="146"/>
      <c r="H343" s="146"/>
      <c r="I343" s="146"/>
      <c r="J343" s="146"/>
      <c r="K343" s="146"/>
      <c r="L343" s="146"/>
      <c r="M343" s="146"/>
      <c r="N343" s="146"/>
      <c r="O343" s="146"/>
      <c r="P343" s="146"/>
      <c r="Q343" s="146"/>
      <c r="R343" s="146"/>
      <c r="S343" s="146"/>
      <c r="T343" s="166"/>
      <c r="U343" s="166"/>
      <c r="V343" s="170"/>
      <c r="W343" s="92"/>
      <c r="X343" s="92"/>
      <c r="Y343" s="92"/>
    </row>
    <row r="344" spans="1:25" x14ac:dyDescent="0.3">
      <c r="A344" s="96"/>
      <c r="B344" s="97"/>
      <c r="C344" s="97"/>
      <c r="D344" s="97"/>
      <c r="E344" s="97"/>
      <c r="F344" s="97"/>
      <c r="G344" s="97"/>
      <c r="H344" s="97"/>
      <c r="I344" s="97"/>
      <c r="J344" s="97"/>
      <c r="K344" s="97"/>
      <c r="L344" s="97"/>
      <c r="M344" s="97"/>
      <c r="N344" s="97"/>
      <c r="O344" s="97"/>
      <c r="P344" s="97"/>
      <c r="Q344" s="97"/>
      <c r="R344" s="97"/>
      <c r="S344" s="98"/>
      <c r="T344" s="98"/>
      <c r="U344" s="98"/>
      <c r="V344" s="99"/>
      <c r="W344" s="102"/>
      <c r="X344" s="102"/>
      <c r="Y344" s="102"/>
    </row>
    <row r="345" spans="1:25" x14ac:dyDescent="0.3">
      <c r="A345" s="174" t="s">
        <v>65</v>
      </c>
      <c r="B345" s="175"/>
      <c r="C345" s="175"/>
      <c r="D345" s="175"/>
      <c r="E345" s="175"/>
      <c r="F345" s="175"/>
      <c r="G345" s="175"/>
      <c r="H345" s="175"/>
      <c r="I345" s="175"/>
      <c r="J345" s="175"/>
      <c r="K345" s="175"/>
      <c r="L345" s="175"/>
      <c r="M345" s="175"/>
      <c r="N345" s="175"/>
      <c r="O345" s="175"/>
      <c r="P345" s="175"/>
      <c r="Q345" s="175"/>
      <c r="R345" s="175"/>
      <c r="S345" s="175"/>
      <c r="T345" s="175"/>
      <c r="U345" s="175"/>
      <c r="V345" s="176"/>
      <c r="W345" s="92"/>
      <c r="X345" s="92"/>
      <c r="Y345" s="92"/>
    </row>
    <row r="346" spans="1:25" ht="22.5" customHeight="1" x14ac:dyDescent="0.3">
      <c r="A346" s="165" t="s">
        <v>66</v>
      </c>
      <c r="B346" s="166"/>
      <c r="C346" s="166"/>
      <c r="D346" s="166"/>
      <c r="E346" s="166"/>
      <c r="F346" s="166"/>
      <c r="G346" s="166"/>
      <c r="H346" s="166"/>
      <c r="I346" s="166"/>
      <c r="J346" s="171" t="s">
        <v>77</v>
      </c>
      <c r="K346" s="171"/>
      <c r="L346" s="171"/>
      <c r="M346" s="171"/>
      <c r="N346" s="172" t="s">
        <v>76</v>
      </c>
      <c r="O346" s="172"/>
      <c r="P346" s="173"/>
      <c r="Q346" s="166" t="s">
        <v>7</v>
      </c>
      <c r="R346" s="166"/>
      <c r="S346" s="166"/>
      <c r="T346" s="166" t="s">
        <v>55</v>
      </c>
      <c r="U346" s="166"/>
      <c r="V346" s="170"/>
      <c r="W346" s="92"/>
      <c r="X346" s="92"/>
      <c r="Y346" s="92"/>
    </row>
    <row r="347" spans="1:25" x14ac:dyDescent="0.3">
      <c r="A347" s="157" t="s">
        <v>110</v>
      </c>
      <c r="B347" s="158"/>
      <c r="C347" s="158"/>
      <c r="D347" s="158"/>
      <c r="E347" s="158"/>
      <c r="F347" s="158"/>
      <c r="G347" s="158"/>
      <c r="H347" s="158"/>
      <c r="I347" s="158"/>
      <c r="J347" s="159">
        <v>1</v>
      </c>
      <c r="K347" s="159"/>
      <c r="L347" s="159"/>
      <c r="M347" s="159"/>
      <c r="N347" s="160">
        <v>139345</v>
      </c>
      <c r="O347" s="160"/>
      <c r="P347" s="161"/>
      <c r="Q347" s="162">
        <v>0.55000000000000004</v>
      </c>
      <c r="R347" s="162"/>
      <c r="S347" s="162"/>
      <c r="T347" s="163">
        <f>+(J347*N347)/Q347</f>
        <v>253354.54545454544</v>
      </c>
      <c r="U347" s="163"/>
      <c r="V347" s="164"/>
      <c r="W347" s="92"/>
      <c r="X347" s="92"/>
      <c r="Y347" s="92"/>
    </row>
    <row r="348" spans="1:25" x14ac:dyDescent="0.3">
      <c r="A348" s="157" t="s">
        <v>111</v>
      </c>
      <c r="B348" s="158"/>
      <c r="C348" s="158"/>
      <c r="D348" s="158"/>
      <c r="E348" s="158"/>
      <c r="F348" s="158"/>
      <c r="G348" s="158"/>
      <c r="H348" s="158"/>
      <c r="I348" s="158"/>
      <c r="J348" s="159">
        <v>1</v>
      </c>
      <c r="K348" s="159"/>
      <c r="L348" s="159"/>
      <c r="M348" s="159"/>
      <c r="N348" s="160">
        <v>95436</v>
      </c>
      <c r="O348" s="160"/>
      <c r="P348" s="161"/>
      <c r="Q348" s="162">
        <f>+Q347</f>
        <v>0.55000000000000004</v>
      </c>
      <c r="R348" s="162"/>
      <c r="S348" s="162"/>
      <c r="T348" s="163">
        <f>+(J348*N348)/Q348</f>
        <v>173520</v>
      </c>
      <c r="U348" s="163"/>
      <c r="V348" s="164"/>
      <c r="W348" s="92"/>
      <c r="X348" s="92"/>
      <c r="Y348" s="92"/>
    </row>
    <row r="349" spans="1:25" x14ac:dyDescent="0.3">
      <c r="A349" s="165"/>
      <c r="B349" s="166"/>
      <c r="C349" s="166"/>
      <c r="D349" s="166"/>
      <c r="E349" s="166"/>
      <c r="F349" s="166"/>
      <c r="G349" s="166"/>
      <c r="H349" s="166"/>
      <c r="I349" s="166"/>
      <c r="J349" s="167"/>
      <c r="K349" s="168"/>
      <c r="L349" s="168"/>
      <c r="M349" s="168"/>
      <c r="N349" s="168"/>
      <c r="O349" s="168"/>
      <c r="P349" s="169"/>
      <c r="Q349" s="166"/>
      <c r="R349" s="166"/>
      <c r="S349" s="166"/>
      <c r="T349" s="166"/>
      <c r="U349" s="166"/>
      <c r="V349" s="170"/>
      <c r="W349" s="92"/>
      <c r="X349" s="92"/>
      <c r="Y349" s="92"/>
    </row>
    <row r="350" spans="1:25" x14ac:dyDescent="0.3">
      <c r="A350" s="145" t="s">
        <v>4</v>
      </c>
      <c r="B350" s="146"/>
      <c r="C350" s="146"/>
      <c r="D350" s="146"/>
      <c r="E350" s="146"/>
      <c r="F350" s="146"/>
      <c r="G350" s="146"/>
      <c r="H350" s="146"/>
      <c r="I350" s="146"/>
      <c r="J350" s="146"/>
      <c r="K350" s="146"/>
      <c r="L350" s="146"/>
      <c r="M350" s="146"/>
      <c r="N350" s="146"/>
      <c r="O350" s="146"/>
      <c r="P350" s="146"/>
      <c r="Q350" s="146"/>
      <c r="R350" s="146"/>
      <c r="S350" s="146"/>
      <c r="T350" s="147">
        <f>+SUM(T347:V348)</f>
        <v>426874.54545454541</v>
      </c>
      <c r="U350" s="147"/>
      <c r="V350" s="148"/>
      <c r="W350" s="92"/>
      <c r="X350" s="92"/>
      <c r="Y350" s="92"/>
    </row>
    <row r="351" spans="1:25" s="104" customFormat="1" ht="14.4" x14ac:dyDescent="0.3">
      <c r="A351" s="149" t="s">
        <v>67</v>
      </c>
      <c r="B351" s="150"/>
      <c r="C351" s="150"/>
      <c r="D351" s="150"/>
      <c r="E351" s="150"/>
      <c r="F351" s="150"/>
      <c r="G351" s="150"/>
      <c r="H351" s="150"/>
      <c r="I351" s="150"/>
      <c r="J351" s="150"/>
      <c r="K351" s="150"/>
      <c r="L351" s="150"/>
      <c r="M351" s="150"/>
      <c r="N351" s="150"/>
      <c r="O351" s="150"/>
      <c r="P351" s="150"/>
      <c r="Q351" s="150"/>
      <c r="R351" s="150"/>
      <c r="S351" s="150"/>
      <c r="T351" s="151">
        <f>+T350+T343+T336+T325</f>
        <v>1143124.5454545454</v>
      </c>
      <c r="U351" s="151"/>
      <c r="V351" s="152"/>
      <c r="W351" s="92"/>
      <c r="X351" s="92"/>
      <c r="Y351" s="92"/>
    </row>
    <row r="352" spans="1:25" s="104" customFormat="1" ht="14.4" x14ac:dyDescent="0.3">
      <c r="A352" s="105" t="s">
        <v>88</v>
      </c>
      <c r="B352" s="106"/>
      <c r="C352" s="106"/>
      <c r="D352" s="107"/>
      <c r="E352" s="108">
        <v>0.25</v>
      </c>
      <c r="F352" s="106"/>
      <c r="G352" s="106"/>
      <c r="H352" s="106"/>
      <c r="I352" s="106"/>
      <c r="J352" s="106"/>
      <c r="K352" s="106"/>
      <c r="L352" s="106"/>
      <c r="M352" s="107"/>
      <c r="N352" s="103"/>
      <c r="O352" s="103"/>
      <c r="P352" s="103"/>
      <c r="Q352" s="103"/>
      <c r="R352" s="103"/>
      <c r="S352" s="103" t="s">
        <v>68</v>
      </c>
      <c r="T352" s="151">
        <f>+T351*E352</f>
        <v>285781.13636363635</v>
      </c>
      <c r="U352" s="151"/>
      <c r="V352" s="152"/>
      <c r="W352" s="92"/>
      <c r="X352" s="92"/>
      <c r="Y352" s="92"/>
    </row>
    <row r="353" spans="1:25" s="104" customFormat="1" ht="15" thickBot="1" x14ac:dyDescent="0.35">
      <c r="A353" s="153" t="s">
        <v>69</v>
      </c>
      <c r="B353" s="154"/>
      <c r="C353" s="154"/>
      <c r="D353" s="154"/>
      <c r="E353" s="154"/>
      <c r="F353" s="154"/>
      <c r="G353" s="154"/>
      <c r="H353" s="154"/>
      <c r="I353" s="154"/>
      <c r="J353" s="154"/>
      <c r="K353" s="154"/>
      <c r="L353" s="154"/>
      <c r="M353" s="154"/>
      <c r="N353" s="154"/>
      <c r="O353" s="154"/>
      <c r="P353" s="154"/>
      <c r="Q353" s="154"/>
      <c r="R353" s="154"/>
      <c r="S353" s="154"/>
      <c r="T353" s="155">
        <f>+T352+T351</f>
        <v>1428905.6818181816</v>
      </c>
      <c r="U353" s="155"/>
      <c r="V353" s="156"/>
      <c r="W353" s="92"/>
      <c r="X353" s="92"/>
      <c r="Y353" s="92"/>
    </row>
    <row r="355" spans="1:25" ht="14.4" thickBot="1" x14ac:dyDescent="0.35"/>
    <row r="356" spans="1:25" s="89" customFormat="1" ht="30" customHeight="1" x14ac:dyDescent="0.3">
      <c r="A356" s="196"/>
      <c r="B356" s="197"/>
      <c r="C356" s="197"/>
      <c r="D356" s="198"/>
      <c r="E356" s="205" t="s">
        <v>47</v>
      </c>
      <c r="F356" s="206"/>
      <c r="G356" s="206"/>
      <c r="H356" s="206"/>
      <c r="I356" s="206"/>
      <c r="J356" s="206"/>
      <c r="K356" s="206"/>
      <c r="L356" s="206"/>
      <c r="M356" s="206"/>
      <c r="N356" s="206"/>
      <c r="O356" s="206"/>
      <c r="P356" s="206"/>
      <c r="Q356" s="206"/>
      <c r="R356" s="206"/>
      <c r="S356" s="207"/>
      <c r="T356" s="205" t="s">
        <v>48</v>
      </c>
      <c r="U356" s="206"/>
      <c r="V356" s="207"/>
    </row>
    <row r="357" spans="1:25" s="89" customFormat="1" ht="30" customHeight="1" thickBot="1" x14ac:dyDescent="0.35">
      <c r="A357" s="199"/>
      <c r="B357" s="200"/>
      <c r="C357" s="200"/>
      <c r="D357" s="201"/>
      <c r="E357" s="208"/>
      <c r="F357" s="209"/>
      <c r="G357" s="209"/>
      <c r="H357" s="209"/>
      <c r="I357" s="209"/>
      <c r="J357" s="209"/>
      <c r="K357" s="209"/>
      <c r="L357" s="209"/>
      <c r="M357" s="209"/>
      <c r="N357" s="209"/>
      <c r="O357" s="209"/>
      <c r="P357" s="209"/>
      <c r="Q357" s="209"/>
      <c r="R357" s="209"/>
      <c r="S357" s="210"/>
      <c r="T357" s="208"/>
      <c r="U357" s="209"/>
      <c r="V357" s="210"/>
    </row>
    <row r="358" spans="1:25" s="89" customFormat="1" ht="5.0999999999999996" customHeight="1" thickBot="1" x14ac:dyDescent="0.35">
      <c r="A358" s="199"/>
      <c r="B358" s="200"/>
      <c r="C358" s="200"/>
      <c r="D358" s="201"/>
      <c r="E358" s="211"/>
      <c r="F358" s="212"/>
      <c r="G358" s="212"/>
      <c r="H358" s="212"/>
      <c r="I358" s="212"/>
      <c r="J358" s="212"/>
      <c r="K358" s="212"/>
      <c r="L358" s="212"/>
      <c r="M358" s="212"/>
      <c r="N358" s="212"/>
      <c r="O358" s="212"/>
      <c r="P358" s="212"/>
      <c r="Q358" s="212"/>
      <c r="R358" s="212"/>
      <c r="S358" s="212"/>
      <c r="T358" s="212"/>
      <c r="U358" s="212"/>
      <c r="V358" s="213"/>
    </row>
    <row r="359" spans="1:25" s="89" customFormat="1" ht="24.9" customHeight="1" thickBot="1" x14ac:dyDescent="0.35">
      <c r="A359" s="199"/>
      <c r="B359" s="200"/>
      <c r="C359" s="200"/>
      <c r="D359" s="201"/>
      <c r="E359" s="214" t="s">
        <v>49</v>
      </c>
      <c r="F359" s="215"/>
      <c r="G359" s="215"/>
      <c r="H359" s="215"/>
      <c r="I359" s="215"/>
      <c r="J359" s="215"/>
      <c r="K359" s="215"/>
      <c r="L359" s="215"/>
      <c r="M359" s="215"/>
      <c r="N359" s="215"/>
      <c r="O359" s="215"/>
      <c r="P359" s="215"/>
      <c r="Q359" s="215"/>
      <c r="R359" s="215"/>
      <c r="S359" s="215"/>
      <c r="T359" s="215"/>
      <c r="U359" s="215"/>
      <c r="V359" s="216"/>
    </row>
    <row r="360" spans="1:25" s="89" customFormat="1" ht="5.0999999999999996" customHeight="1" thickBot="1" x14ac:dyDescent="0.35">
      <c r="A360" s="202"/>
      <c r="B360" s="203"/>
      <c r="C360" s="203"/>
      <c r="D360" s="204"/>
      <c r="E360" s="214"/>
      <c r="F360" s="215"/>
      <c r="G360" s="215"/>
      <c r="H360" s="215"/>
      <c r="I360" s="215"/>
      <c r="J360" s="215"/>
      <c r="K360" s="215"/>
      <c r="L360" s="215"/>
      <c r="M360" s="215"/>
      <c r="N360" s="215"/>
      <c r="O360" s="215"/>
      <c r="P360" s="215"/>
      <c r="Q360" s="215"/>
      <c r="R360" s="215"/>
      <c r="S360" s="215"/>
      <c r="T360" s="215"/>
      <c r="U360" s="215"/>
      <c r="V360" s="216"/>
    </row>
    <row r="361" spans="1:25" s="91" customFormat="1" ht="14.4" x14ac:dyDescent="0.3">
      <c r="A361" s="217" t="s">
        <v>50</v>
      </c>
      <c r="B361" s="218"/>
      <c r="C361" s="218"/>
      <c r="D361" s="218"/>
      <c r="E361" s="218"/>
      <c r="F361" s="218"/>
      <c r="G361" s="218"/>
      <c r="H361" s="218"/>
      <c r="I361" s="218"/>
      <c r="J361" s="218"/>
      <c r="K361" s="218"/>
      <c r="L361" s="218"/>
      <c r="M361" s="218"/>
      <c r="N361" s="218"/>
      <c r="O361" s="218"/>
      <c r="P361" s="218"/>
      <c r="Q361" s="218"/>
      <c r="R361" s="218"/>
      <c r="S361" s="218"/>
      <c r="T361" s="218"/>
      <c r="U361" s="218"/>
      <c r="V361" s="219"/>
      <c r="W361" s="90"/>
      <c r="X361" s="90"/>
      <c r="Y361" s="90"/>
    </row>
    <row r="362" spans="1:25" x14ac:dyDescent="0.3">
      <c r="A362" s="220" t="s">
        <v>51</v>
      </c>
      <c r="B362" s="221"/>
      <c r="C362" s="221" t="s">
        <v>2</v>
      </c>
      <c r="D362" s="221"/>
      <c r="E362" s="221"/>
      <c r="F362" s="221"/>
      <c r="G362" s="221"/>
      <c r="H362" s="221"/>
      <c r="I362" s="221"/>
      <c r="J362" s="221"/>
      <c r="K362" s="221"/>
      <c r="L362" s="221"/>
      <c r="M362" s="221"/>
      <c r="N362" s="221"/>
      <c r="O362" s="221"/>
      <c r="P362" s="221"/>
      <c r="Q362" s="221"/>
      <c r="R362" s="221" t="s">
        <v>3</v>
      </c>
      <c r="S362" s="221"/>
      <c r="T362" s="221" t="s">
        <v>0</v>
      </c>
      <c r="U362" s="221"/>
      <c r="V362" s="222"/>
      <c r="W362" s="92"/>
      <c r="X362" s="92"/>
      <c r="Y362" s="92"/>
    </row>
    <row r="363" spans="1:25" s="91" customFormat="1" ht="14.4" x14ac:dyDescent="0.3">
      <c r="A363" s="191">
        <f>+'PPTO GENERAL'!A19</f>
        <v>9</v>
      </c>
      <c r="B363" s="192"/>
      <c r="C363" s="193" t="str">
        <f>+'PPTO GENERAL'!B19</f>
        <v>Suministro e instalacion de acometida principal</v>
      </c>
      <c r="D363" s="194"/>
      <c r="E363" s="194"/>
      <c r="F363" s="194"/>
      <c r="G363" s="194"/>
      <c r="H363" s="194"/>
      <c r="I363" s="194"/>
      <c r="J363" s="194"/>
      <c r="K363" s="194"/>
      <c r="L363" s="194"/>
      <c r="M363" s="194"/>
      <c r="N363" s="194"/>
      <c r="O363" s="194"/>
      <c r="P363" s="194"/>
      <c r="Q363" s="194"/>
      <c r="R363" s="194" t="str">
        <f>+'PPTO GENERAL'!C19</f>
        <v>ML</v>
      </c>
      <c r="S363" s="194"/>
      <c r="T363" s="194"/>
      <c r="U363" s="194"/>
      <c r="V363" s="195"/>
      <c r="W363" s="90"/>
      <c r="X363" s="90"/>
      <c r="Y363" s="90"/>
    </row>
    <row r="364" spans="1:25" x14ac:dyDescent="0.3">
      <c r="A364" s="94"/>
      <c r="B364" s="109"/>
      <c r="C364" s="109"/>
      <c r="D364" s="109"/>
      <c r="E364" s="109"/>
      <c r="F364" s="109"/>
      <c r="G364" s="109"/>
      <c r="H364" s="109"/>
      <c r="I364" s="109"/>
      <c r="J364" s="109"/>
      <c r="K364" s="109"/>
      <c r="L364" s="109"/>
      <c r="M364" s="109"/>
      <c r="N364" s="109"/>
      <c r="O364" s="109"/>
      <c r="P364" s="109"/>
      <c r="Q364" s="109"/>
      <c r="R364" s="109"/>
      <c r="S364" s="109"/>
      <c r="T364" s="109"/>
      <c r="U364" s="109"/>
      <c r="V364" s="95"/>
      <c r="W364" s="92"/>
      <c r="X364" s="92"/>
      <c r="Y364" s="92"/>
    </row>
    <row r="365" spans="1:25" x14ac:dyDescent="0.3">
      <c r="A365" s="174" t="s">
        <v>52</v>
      </c>
      <c r="B365" s="175"/>
      <c r="C365" s="175"/>
      <c r="D365" s="175"/>
      <c r="E365" s="175"/>
      <c r="F365" s="175"/>
      <c r="G365" s="175"/>
      <c r="H365" s="175"/>
      <c r="I365" s="175"/>
      <c r="J365" s="175"/>
      <c r="K365" s="175"/>
      <c r="L365" s="175"/>
      <c r="M365" s="175"/>
      <c r="N365" s="175"/>
      <c r="O365" s="175"/>
      <c r="P365" s="175"/>
      <c r="Q365" s="175"/>
      <c r="R365" s="175"/>
      <c r="S365" s="175"/>
      <c r="T365" s="175"/>
      <c r="U365" s="175"/>
      <c r="V365" s="176"/>
      <c r="W365" s="92"/>
      <c r="X365" s="92"/>
      <c r="Y365" s="92"/>
    </row>
    <row r="366" spans="1:25" x14ac:dyDescent="0.3">
      <c r="A366" s="165" t="s">
        <v>2</v>
      </c>
      <c r="B366" s="166"/>
      <c r="C366" s="166"/>
      <c r="D366" s="166"/>
      <c r="E366" s="166"/>
      <c r="F366" s="166"/>
      <c r="G366" s="166"/>
      <c r="H366" s="166" t="s">
        <v>53</v>
      </c>
      <c r="I366" s="166"/>
      <c r="J366" s="166"/>
      <c r="K366" s="166" t="s">
        <v>54</v>
      </c>
      <c r="L366" s="166"/>
      <c r="M366" s="166"/>
      <c r="N366" s="166"/>
      <c r="O366" s="166" t="s">
        <v>6</v>
      </c>
      <c r="P366" s="166"/>
      <c r="Q366" s="166"/>
      <c r="R366" s="166" t="s">
        <v>7</v>
      </c>
      <c r="S366" s="166"/>
      <c r="T366" s="166" t="s">
        <v>55</v>
      </c>
      <c r="U366" s="166"/>
      <c r="V366" s="170"/>
      <c r="W366" s="92"/>
      <c r="X366" s="92"/>
      <c r="Y366" s="92"/>
    </row>
    <row r="367" spans="1:25" x14ac:dyDescent="0.3">
      <c r="A367" s="157" t="s">
        <v>71</v>
      </c>
      <c r="B367" s="190"/>
      <c r="C367" s="190"/>
      <c r="D367" s="190"/>
      <c r="E367" s="190"/>
      <c r="F367" s="190"/>
      <c r="G367" s="190"/>
      <c r="H367" s="166"/>
      <c r="I367" s="166"/>
      <c r="J367" s="166"/>
      <c r="K367" s="189" t="s">
        <v>80</v>
      </c>
      <c r="L367" s="189"/>
      <c r="M367" s="189"/>
      <c r="N367" s="189"/>
      <c r="O367" s="163"/>
      <c r="P367" s="163"/>
      <c r="Q367" s="163"/>
      <c r="R367" s="189"/>
      <c r="S367" s="189"/>
      <c r="T367" s="163">
        <v>1500</v>
      </c>
      <c r="U367" s="163"/>
      <c r="V367" s="164"/>
      <c r="W367" s="92"/>
      <c r="X367" s="92"/>
      <c r="Y367" s="92"/>
    </row>
    <row r="368" spans="1:25" x14ac:dyDescent="0.3">
      <c r="A368" s="157"/>
      <c r="B368" s="190"/>
      <c r="C368" s="190"/>
      <c r="D368" s="190"/>
      <c r="E368" s="190"/>
      <c r="F368" s="190"/>
      <c r="G368" s="190"/>
      <c r="H368" s="166"/>
      <c r="I368" s="166"/>
      <c r="J368" s="166"/>
      <c r="K368" s="189"/>
      <c r="L368" s="189"/>
      <c r="M368" s="189"/>
      <c r="N368" s="189"/>
      <c r="O368" s="163"/>
      <c r="P368" s="163"/>
      <c r="Q368" s="163"/>
      <c r="R368" s="189"/>
      <c r="S368" s="189"/>
      <c r="T368" s="163"/>
      <c r="U368" s="163"/>
      <c r="V368" s="164"/>
      <c r="W368" s="92"/>
      <c r="X368" s="92"/>
      <c r="Y368" s="92"/>
    </row>
    <row r="369" spans="1:25" x14ac:dyDescent="0.3">
      <c r="A369" s="157"/>
      <c r="B369" s="158"/>
      <c r="C369" s="158"/>
      <c r="D369" s="158"/>
      <c r="E369" s="158"/>
      <c r="F369" s="158"/>
      <c r="G369" s="158"/>
      <c r="H369" s="166"/>
      <c r="I369" s="166"/>
      <c r="J369" s="166"/>
      <c r="K369" s="189"/>
      <c r="L369" s="189"/>
      <c r="M369" s="189"/>
      <c r="N369" s="189"/>
      <c r="O369" s="163"/>
      <c r="P369" s="163"/>
      <c r="Q369" s="163"/>
      <c r="R369" s="189"/>
      <c r="S369" s="189"/>
      <c r="T369" s="163"/>
      <c r="U369" s="163"/>
      <c r="V369" s="164"/>
      <c r="W369" s="92"/>
      <c r="X369" s="92"/>
      <c r="Y369" s="92"/>
    </row>
    <row r="370" spans="1:25" x14ac:dyDescent="0.3">
      <c r="A370" s="157"/>
      <c r="B370" s="158"/>
      <c r="C370" s="158"/>
      <c r="D370" s="158"/>
      <c r="E370" s="158"/>
      <c r="F370" s="158"/>
      <c r="G370" s="158"/>
      <c r="H370" s="166"/>
      <c r="I370" s="166"/>
      <c r="J370" s="166"/>
      <c r="K370" s="189"/>
      <c r="L370" s="189"/>
      <c r="M370" s="189"/>
      <c r="N370" s="189"/>
      <c r="O370" s="163"/>
      <c r="P370" s="163"/>
      <c r="Q370" s="163"/>
      <c r="R370" s="189"/>
      <c r="S370" s="189"/>
      <c r="T370" s="163"/>
      <c r="U370" s="163"/>
      <c r="V370" s="164"/>
      <c r="W370" s="92"/>
      <c r="X370" s="92"/>
      <c r="Y370" s="92"/>
    </row>
    <row r="371" spans="1:25" x14ac:dyDescent="0.3">
      <c r="A371" s="145" t="s">
        <v>4</v>
      </c>
      <c r="B371" s="146"/>
      <c r="C371" s="146"/>
      <c r="D371" s="146"/>
      <c r="E371" s="146"/>
      <c r="F371" s="146"/>
      <c r="G371" s="146"/>
      <c r="H371" s="146"/>
      <c r="I371" s="146"/>
      <c r="J371" s="146"/>
      <c r="K371" s="146"/>
      <c r="L371" s="146"/>
      <c r="M371" s="146"/>
      <c r="N371" s="146"/>
      <c r="O371" s="146"/>
      <c r="P371" s="146"/>
      <c r="Q371" s="146"/>
      <c r="R371" s="146"/>
      <c r="S371" s="146"/>
      <c r="T371" s="177">
        <f>+SUM(T367:V370)</f>
        <v>1500</v>
      </c>
      <c r="U371" s="166"/>
      <c r="V371" s="170"/>
      <c r="W371" s="92"/>
      <c r="X371" s="92"/>
      <c r="Y371" s="92"/>
    </row>
    <row r="372" spans="1:25" x14ac:dyDescent="0.3">
      <c r="A372" s="96"/>
      <c r="B372" s="97"/>
      <c r="C372" s="97"/>
      <c r="D372" s="97"/>
      <c r="E372" s="97"/>
      <c r="F372" s="97"/>
      <c r="G372" s="97"/>
      <c r="H372" s="97"/>
      <c r="I372" s="97"/>
      <c r="J372" s="97"/>
      <c r="K372" s="97"/>
      <c r="L372" s="97"/>
      <c r="M372" s="97"/>
      <c r="N372" s="97"/>
      <c r="O372" s="97"/>
      <c r="P372" s="97"/>
      <c r="Q372" s="97"/>
      <c r="R372" s="97"/>
      <c r="S372" s="98"/>
      <c r="T372" s="98"/>
      <c r="U372" s="98"/>
      <c r="V372" s="99"/>
      <c r="W372" s="92"/>
      <c r="X372" s="92"/>
      <c r="Y372" s="92"/>
    </row>
    <row r="373" spans="1:25" x14ac:dyDescent="0.3">
      <c r="A373" s="174" t="s">
        <v>56</v>
      </c>
      <c r="B373" s="175"/>
      <c r="C373" s="175"/>
      <c r="D373" s="175"/>
      <c r="E373" s="175"/>
      <c r="F373" s="175"/>
      <c r="G373" s="175"/>
      <c r="H373" s="175"/>
      <c r="I373" s="175"/>
      <c r="J373" s="175"/>
      <c r="K373" s="175"/>
      <c r="L373" s="175"/>
      <c r="M373" s="175"/>
      <c r="N373" s="175"/>
      <c r="O373" s="175"/>
      <c r="P373" s="175"/>
      <c r="Q373" s="175"/>
      <c r="R373" s="175"/>
      <c r="S373" s="175"/>
      <c r="T373" s="175"/>
      <c r="U373" s="175"/>
      <c r="V373" s="176"/>
      <c r="W373" s="92"/>
      <c r="X373" s="92"/>
      <c r="Y373" s="92"/>
    </row>
    <row r="374" spans="1:25" x14ac:dyDescent="0.3">
      <c r="A374" s="186" t="s">
        <v>2</v>
      </c>
      <c r="B374" s="187"/>
      <c r="C374" s="187"/>
      <c r="D374" s="187"/>
      <c r="E374" s="187"/>
      <c r="F374" s="187"/>
      <c r="G374" s="187"/>
      <c r="H374" s="187"/>
      <c r="I374" s="187"/>
      <c r="J374" s="187"/>
      <c r="K374" s="187"/>
      <c r="L374" s="187"/>
      <c r="M374" s="187" t="s">
        <v>3</v>
      </c>
      <c r="N374" s="187"/>
      <c r="O374" s="187" t="s">
        <v>0</v>
      </c>
      <c r="P374" s="187"/>
      <c r="Q374" s="187" t="s">
        <v>57</v>
      </c>
      <c r="R374" s="187"/>
      <c r="S374" s="187"/>
      <c r="T374" s="187" t="s">
        <v>58</v>
      </c>
      <c r="U374" s="187"/>
      <c r="V374" s="188"/>
      <c r="W374" s="92"/>
      <c r="X374" s="92"/>
      <c r="Y374" s="92"/>
    </row>
    <row r="375" spans="1:25" x14ac:dyDescent="0.3">
      <c r="A375" s="178" t="s">
        <v>154</v>
      </c>
      <c r="B375" s="179"/>
      <c r="C375" s="179"/>
      <c r="D375" s="179"/>
      <c r="E375" s="179"/>
      <c r="F375" s="179"/>
      <c r="G375" s="179"/>
      <c r="H375" s="179"/>
      <c r="I375" s="179"/>
      <c r="J375" s="179"/>
      <c r="K375" s="179"/>
      <c r="L375" s="180"/>
      <c r="M375" s="181" t="s">
        <v>1</v>
      </c>
      <c r="N375" s="181"/>
      <c r="O375" s="181">
        <v>1</v>
      </c>
      <c r="P375" s="181"/>
      <c r="Q375" s="183">
        <v>7500</v>
      </c>
      <c r="R375" s="183"/>
      <c r="S375" s="183"/>
      <c r="T375" s="184">
        <f>+O375*Q375</f>
        <v>7500</v>
      </c>
      <c r="U375" s="181"/>
      <c r="V375" s="185"/>
      <c r="W375" s="92"/>
      <c r="X375" s="92"/>
      <c r="Y375" s="92"/>
    </row>
    <row r="376" spans="1:25" x14ac:dyDescent="0.3">
      <c r="A376" s="178" t="s">
        <v>155</v>
      </c>
      <c r="B376" s="179"/>
      <c r="C376" s="179"/>
      <c r="D376" s="179"/>
      <c r="E376" s="179"/>
      <c r="F376" s="179"/>
      <c r="G376" s="179"/>
      <c r="H376" s="179"/>
      <c r="I376" s="179"/>
      <c r="J376" s="179"/>
      <c r="K376" s="179"/>
      <c r="L376" s="180"/>
      <c r="M376" s="181" t="s">
        <v>1</v>
      </c>
      <c r="N376" s="181"/>
      <c r="O376" s="181">
        <v>1</v>
      </c>
      <c r="P376" s="181"/>
      <c r="Q376" s="183">
        <v>7500</v>
      </c>
      <c r="R376" s="183"/>
      <c r="S376" s="183"/>
      <c r="T376" s="184">
        <f t="shared" ref="T376:T381" si="13">+O376*Q376</f>
        <v>7500</v>
      </c>
      <c r="U376" s="181"/>
      <c r="V376" s="185"/>
      <c r="W376" s="92"/>
      <c r="X376" s="92"/>
      <c r="Y376" s="92"/>
    </row>
    <row r="377" spans="1:25" x14ac:dyDescent="0.3">
      <c r="A377" s="178" t="s">
        <v>156</v>
      </c>
      <c r="B377" s="179"/>
      <c r="C377" s="179"/>
      <c r="D377" s="179"/>
      <c r="E377" s="179"/>
      <c r="F377" s="179"/>
      <c r="G377" s="179"/>
      <c r="H377" s="179"/>
      <c r="I377" s="179"/>
      <c r="J377" s="179"/>
      <c r="K377" s="179"/>
      <c r="L377" s="180"/>
      <c r="M377" s="181" t="s">
        <v>1</v>
      </c>
      <c r="N377" s="181"/>
      <c r="O377" s="181">
        <v>1</v>
      </c>
      <c r="P377" s="181"/>
      <c r="Q377" s="183">
        <v>7500</v>
      </c>
      <c r="R377" s="183"/>
      <c r="S377" s="183"/>
      <c r="T377" s="184">
        <f t="shared" si="13"/>
        <v>7500</v>
      </c>
      <c r="U377" s="181"/>
      <c r="V377" s="185"/>
      <c r="W377" s="92"/>
      <c r="X377" s="92"/>
      <c r="Y377" s="92"/>
    </row>
    <row r="378" spans="1:25" x14ac:dyDescent="0.3">
      <c r="A378" s="178" t="s">
        <v>157</v>
      </c>
      <c r="B378" s="179"/>
      <c r="C378" s="179"/>
      <c r="D378" s="179"/>
      <c r="E378" s="179"/>
      <c r="F378" s="179"/>
      <c r="G378" s="179"/>
      <c r="H378" s="179"/>
      <c r="I378" s="179"/>
      <c r="J378" s="179"/>
      <c r="K378" s="179"/>
      <c r="L378" s="180"/>
      <c r="M378" s="181" t="s">
        <v>1</v>
      </c>
      <c r="N378" s="181"/>
      <c r="O378" s="181">
        <v>1</v>
      </c>
      <c r="P378" s="181"/>
      <c r="Q378" s="183">
        <v>4300</v>
      </c>
      <c r="R378" s="183"/>
      <c r="S378" s="183"/>
      <c r="T378" s="184">
        <f t="shared" si="13"/>
        <v>4300</v>
      </c>
      <c r="U378" s="181"/>
      <c r="V378" s="185"/>
      <c r="W378" s="92"/>
      <c r="X378" s="92"/>
      <c r="Y378" s="92"/>
    </row>
    <row r="379" spans="1:25" x14ac:dyDescent="0.3">
      <c r="A379" s="178" t="s">
        <v>158</v>
      </c>
      <c r="B379" s="179"/>
      <c r="C379" s="179"/>
      <c r="D379" s="179"/>
      <c r="E379" s="179"/>
      <c r="F379" s="179"/>
      <c r="G379" s="179"/>
      <c r="H379" s="179"/>
      <c r="I379" s="179"/>
      <c r="J379" s="179"/>
      <c r="K379" s="179"/>
      <c r="L379" s="180"/>
      <c r="M379" s="181" t="s">
        <v>46</v>
      </c>
      <c r="N379" s="181"/>
      <c r="O379" s="181">
        <v>0.1</v>
      </c>
      <c r="P379" s="181"/>
      <c r="Q379" s="183">
        <v>45000</v>
      </c>
      <c r="R379" s="183"/>
      <c r="S379" s="183"/>
      <c r="T379" s="184">
        <f t="shared" si="13"/>
        <v>4500</v>
      </c>
      <c r="U379" s="181"/>
      <c r="V379" s="185"/>
      <c r="W379" s="92"/>
      <c r="X379" s="92"/>
      <c r="Y379" s="92"/>
    </row>
    <row r="380" spans="1:25" x14ac:dyDescent="0.3">
      <c r="A380" s="178" t="s">
        <v>159</v>
      </c>
      <c r="B380" s="179"/>
      <c r="C380" s="179"/>
      <c r="D380" s="179"/>
      <c r="E380" s="179"/>
      <c r="F380" s="179"/>
      <c r="G380" s="179"/>
      <c r="H380" s="179"/>
      <c r="I380" s="179"/>
      <c r="J380" s="179"/>
      <c r="K380" s="179"/>
      <c r="L380" s="180"/>
      <c r="M380" s="181" t="s">
        <v>8</v>
      </c>
      <c r="N380" s="181"/>
      <c r="O380" s="182">
        <v>0.2</v>
      </c>
      <c r="P380" s="182"/>
      <c r="Q380" s="183">
        <v>1500</v>
      </c>
      <c r="R380" s="183"/>
      <c r="S380" s="183"/>
      <c r="T380" s="184">
        <f t="shared" si="13"/>
        <v>300</v>
      </c>
      <c r="U380" s="181"/>
      <c r="V380" s="185"/>
      <c r="W380" s="92"/>
      <c r="X380" s="92"/>
      <c r="Y380" s="92"/>
    </row>
    <row r="381" spans="1:25" x14ac:dyDescent="0.3">
      <c r="A381" s="178" t="s">
        <v>160</v>
      </c>
      <c r="B381" s="179"/>
      <c r="C381" s="179"/>
      <c r="D381" s="179"/>
      <c r="E381" s="179"/>
      <c r="F381" s="179"/>
      <c r="G381" s="179"/>
      <c r="H381" s="179"/>
      <c r="I381" s="179"/>
      <c r="J381" s="179"/>
      <c r="K381" s="179"/>
      <c r="L381" s="180"/>
      <c r="M381" s="181" t="s">
        <v>8</v>
      </c>
      <c r="N381" s="181"/>
      <c r="O381" s="182">
        <v>0.2</v>
      </c>
      <c r="P381" s="182"/>
      <c r="Q381" s="183">
        <v>1500</v>
      </c>
      <c r="R381" s="183"/>
      <c r="S381" s="183"/>
      <c r="T381" s="184">
        <f t="shared" si="13"/>
        <v>300</v>
      </c>
      <c r="U381" s="181"/>
      <c r="V381" s="185"/>
      <c r="W381" s="92"/>
      <c r="X381" s="92"/>
      <c r="Y381" s="92"/>
    </row>
    <row r="382" spans="1:25" x14ac:dyDescent="0.3">
      <c r="A382" s="145" t="s">
        <v>4</v>
      </c>
      <c r="B382" s="146"/>
      <c r="C382" s="146"/>
      <c r="D382" s="146"/>
      <c r="E382" s="146"/>
      <c r="F382" s="146"/>
      <c r="G382" s="146"/>
      <c r="H382" s="146"/>
      <c r="I382" s="146"/>
      <c r="J382" s="146"/>
      <c r="K382" s="146"/>
      <c r="L382" s="146"/>
      <c r="M382" s="146"/>
      <c r="N382" s="146"/>
      <c r="O382" s="146"/>
      <c r="P382" s="146"/>
      <c r="Q382" s="146"/>
      <c r="R382" s="146"/>
      <c r="S382" s="146"/>
      <c r="T382" s="177">
        <f>+SUM(T375:V381)</f>
        <v>31900</v>
      </c>
      <c r="U382" s="166"/>
      <c r="V382" s="170"/>
      <c r="W382" s="92"/>
      <c r="X382" s="92"/>
      <c r="Y382" s="92"/>
    </row>
    <row r="383" spans="1:25" x14ac:dyDescent="0.3">
      <c r="A383" s="100"/>
      <c r="B383" s="101"/>
      <c r="C383" s="101"/>
      <c r="D383" s="101"/>
      <c r="E383" s="101"/>
      <c r="F383" s="101"/>
      <c r="G383" s="101"/>
      <c r="H383" s="101"/>
      <c r="I383" s="101"/>
      <c r="J383" s="101"/>
      <c r="K383" s="101"/>
      <c r="L383" s="101"/>
      <c r="M383" s="101"/>
      <c r="N383" s="101"/>
      <c r="O383" s="101"/>
      <c r="P383" s="101"/>
      <c r="Q383" s="101"/>
      <c r="R383" s="101"/>
      <c r="S383" s="98"/>
      <c r="T383" s="98"/>
      <c r="U383" s="98"/>
      <c r="V383" s="99"/>
      <c r="W383" s="92"/>
      <c r="X383" s="92"/>
      <c r="Y383" s="92"/>
    </row>
    <row r="384" spans="1:25" x14ac:dyDescent="0.3">
      <c r="A384" s="174" t="s">
        <v>59</v>
      </c>
      <c r="B384" s="175"/>
      <c r="C384" s="175"/>
      <c r="D384" s="175"/>
      <c r="E384" s="175"/>
      <c r="F384" s="175"/>
      <c r="G384" s="175"/>
      <c r="H384" s="175"/>
      <c r="I384" s="175"/>
      <c r="J384" s="175"/>
      <c r="K384" s="175"/>
      <c r="L384" s="175"/>
      <c r="M384" s="175"/>
      <c r="N384" s="175"/>
      <c r="O384" s="175"/>
      <c r="P384" s="175"/>
      <c r="Q384" s="175"/>
      <c r="R384" s="175"/>
      <c r="S384" s="175"/>
      <c r="T384" s="175"/>
      <c r="U384" s="175"/>
      <c r="V384" s="176"/>
      <c r="W384" s="92"/>
      <c r="X384" s="92"/>
      <c r="Y384" s="92"/>
    </row>
    <row r="385" spans="1:25" x14ac:dyDescent="0.3">
      <c r="A385" s="165" t="s">
        <v>60</v>
      </c>
      <c r="B385" s="166"/>
      <c r="C385" s="166"/>
      <c r="D385" s="166"/>
      <c r="E385" s="166"/>
      <c r="F385" s="166"/>
      <c r="G385" s="166"/>
      <c r="H385" s="166"/>
      <c r="I385" s="166"/>
      <c r="J385" s="166"/>
      <c r="K385" s="166" t="s">
        <v>61</v>
      </c>
      <c r="L385" s="166"/>
      <c r="M385" s="166" t="s">
        <v>62</v>
      </c>
      <c r="N385" s="166"/>
      <c r="O385" s="166" t="s">
        <v>63</v>
      </c>
      <c r="P385" s="166"/>
      <c r="Q385" s="166"/>
      <c r="R385" s="166" t="s">
        <v>64</v>
      </c>
      <c r="S385" s="166"/>
      <c r="T385" s="166" t="s">
        <v>55</v>
      </c>
      <c r="U385" s="166"/>
      <c r="V385" s="170"/>
      <c r="W385" s="92"/>
      <c r="X385" s="92"/>
      <c r="Y385" s="92"/>
    </row>
    <row r="386" spans="1:25" x14ac:dyDescent="0.3">
      <c r="A386" s="165"/>
      <c r="B386" s="166"/>
      <c r="C386" s="166"/>
      <c r="D386" s="166"/>
      <c r="E386" s="166"/>
      <c r="F386" s="166"/>
      <c r="G386" s="166"/>
      <c r="H386" s="166"/>
      <c r="I386" s="166"/>
      <c r="J386" s="166"/>
      <c r="K386" s="166"/>
      <c r="L386" s="166"/>
      <c r="M386" s="166"/>
      <c r="N386" s="166"/>
      <c r="O386" s="166"/>
      <c r="P386" s="166"/>
      <c r="Q386" s="166"/>
      <c r="R386" s="166"/>
      <c r="S386" s="166"/>
      <c r="T386" s="166"/>
      <c r="U386" s="166"/>
      <c r="V386" s="170"/>
      <c r="W386" s="92"/>
      <c r="X386" s="92"/>
      <c r="Y386" s="92"/>
    </row>
    <row r="387" spans="1:25" x14ac:dyDescent="0.3">
      <c r="A387" s="165"/>
      <c r="B387" s="166"/>
      <c r="C387" s="166"/>
      <c r="D387" s="166"/>
      <c r="E387" s="166"/>
      <c r="F387" s="166"/>
      <c r="G387" s="166"/>
      <c r="H387" s="166"/>
      <c r="I387" s="166"/>
      <c r="J387" s="166"/>
      <c r="K387" s="166"/>
      <c r="L387" s="166"/>
      <c r="M387" s="166"/>
      <c r="N387" s="166"/>
      <c r="O387" s="166"/>
      <c r="P387" s="166"/>
      <c r="Q387" s="166"/>
      <c r="R387" s="166"/>
      <c r="S387" s="166"/>
      <c r="T387" s="166"/>
      <c r="U387" s="166"/>
      <c r="V387" s="170"/>
      <c r="W387" s="92"/>
      <c r="X387" s="92"/>
      <c r="Y387" s="92"/>
    </row>
    <row r="388" spans="1:25" x14ac:dyDescent="0.3">
      <c r="A388" s="165"/>
      <c r="B388" s="166"/>
      <c r="C388" s="166"/>
      <c r="D388" s="166"/>
      <c r="E388" s="166"/>
      <c r="F388" s="166"/>
      <c r="G388" s="166"/>
      <c r="H388" s="166"/>
      <c r="I388" s="166"/>
      <c r="J388" s="166"/>
      <c r="K388" s="166"/>
      <c r="L388" s="166"/>
      <c r="M388" s="166"/>
      <c r="N388" s="166"/>
      <c r="O388" s="166"/>
      <c r="P388" s="166"/>
      <c r="Q388" s="166"/>
      <c r="R388" s="166"/>
      <c r="S388" s="166"/>
      <c r="T388" s="166"/>
      <c r="U388" s="166"/>
      <c r="V388" s="170"/>
      <c r="W388" s="92"/>
      <c r="X388" s="92"/>
      <c r="Y388" s="92"/>
    </row>
    <row r="389" spans="1:25" x14ac:dyDescent="0.3">
      <c r="A389" s="145" t="s">
        <v>4</v>
      </c>
      <c r="B389" s="146"/>
      <c r="C389" s="146"/>
      <c r="D389" s="146"/>
      <c r="E389" s="146"/>
      <c r="F389" s="146"/>
      <c r="G389" s="146"/>
      <c r="H389" s="146"/>
      <c r="I389" s="146"/>
      <c r="J389" s="146"/>
      <c r="K389" s="146"/>
      <c r="L389" s="146"/>
      <c r="M389" s="146"/>
      <c r="N389" s="146"/>
      <c r="O389" s="146"/>
      <c r="P389" s="146"/>
      <c r="Q389" s="146"/>
      <c r="R389" s="146"/>
      <c r="S389" s="146"/>
      <c r="T389" s="166"/>
      <c r="U389" s="166"/>
      <c r="V389" s="170"/>
      <c r="W389" s="92"/>
      <c r="X389" s="92"/>
      <c r="Y389" s="92"/>
    </row>
    <row r="390" spans="1:25" x14ac:dyDescent="0.3">
      <c r="A390" s="96"/>
      <c r="B390" s="97"/>
      <c r="C390" s="97"/>
      <c r="D390" s="97"/>
      <c r="E390" s="97"/>
      <c r="F390" s="97"/>
      <c r="G390" s="97"/>
      <c r="H390" s="97"/>
      <c r="I390" s="97"/>
      <c r="J390" s="97"/>
      <c r="K390" s="97"/>
      <c r="L390" s="97"/>
      <c r="M390" s="97"/>
      <c r="N390" s="97"/>
      <c r="O390" s="97"/>
      <c r="P390" s="97"/>
      <c r="Q390" s="97"/>
      <c r="R390" s="97"/>
      <c r="S390" s="98"/>
      <c r="T390" s="98"/>
      <c r="U390" s="98"/>
      <c r="V390" s="99"/>
      <c r="W390" s="102"/>
      <c r="X390" s="102"/>
      <c r="Y390" s="102"/>
    </row>
    <row r="391" spans="1:25" x14ac:dyDescent="0.3">
      <c r="A391" s="174" t="s">
        <v>65</v>
      </c>
      <c r="B391" s="175"/>
      <c r="C391" s="175"/>
      <c r="D391" s="175"/>
      <c r="E391" s="175"/>
      <c r="F391" s="175"/>
      <c r="G391" s="175"/>
      <c r="H391" s="175"/>
      <c r="I391" s="175"/>
      <c r="J391" s="175"/>
      <c r="K391" s="175"/>
      <c r="L391" s="175"/>
      <c r="M391" s="175"/>
      <c r="N391" s="175"/>
      <c r="O391" s="175"/>
      <c r="P391" s="175"/>
      <c r="Q391" s="175"/>
      <c r="R391" s="175"/>
      <c r="S391" s="175"/>
      <c r="T391" s="175"/>
      <c r="U391" s="175"/>
      <c r="V391" s="176"/>
      <c r="W391" s="92"/>
      <c r="X391" s="92"/>
      <c r="Y391" s="92"/>
    </row>
    <row r="392" spans="1:25" ht="22.5" customHeight="1" x14ac:dyDescent="0.3">
      <c r="A392" s="165" t="s">
        <v>66</v>
      </c>
      <c r="B392" s="166"/>
      <c r="C392" s="166"/>
      <c r="D392" s="166"/>
      <c r="E392" s="166"/>
      <c r="F392" s="166"/>
      <c r="G392" s="166"/>
      <c r="H392" s="166"/>
      <c r="I392" s="166"/>
      <c r="J392" s="171" t="s">
        <v>77</v>
      </c>
      <c r="K392" s="171"/>
      <c r="L392" s="171"/>
      <c r="M392" s="171"/>
      <c r="N392" s="172" t="s">
        <v>76</v>
      </c>
      <c r="O392" s="172"/>
      <c r="P392" s="173"/>
      <c r="Q392" s="166" t="s">
        <v>7</v>
      </c>
      <c r="R392" s="166"/>
      <c r="S392" s="166"/>
      <c r="T392" s="166" t="s">
        <v>55</v>
      </c>
      <c r="U392" s="166"/>
      <c r="V392" s="170"/>
      <c r="W392" s="92"/>
      <c r="X392" s="92"/>
      <c r="Y392" s="92"/>
    </row>
    <row r="393" spans="1:25" x14ac:dyDescent="0.3">
      <c r="A393" s="157" t="s">
        <v>110</v>
      </c>
      <c r="B393" s="158"/>
      <c r="C393" s="158"/>
      <c r="D393" s="158"/>
      <c r="E393" s="158"/>
      <c r="F393" s="158"/>
      <c r="G393" s="158"/>
      <c r="H393" s="158"/>
      <c r="I393" s="158"/>
      <c r="J393" s="159">
        <v>1</v>
      </c>
      <c r="K393" s="159"/>
      <c r="L393" s="159"/>
      <c r="M393" s="159"/>
      <c r="N393" s="160">
        <v>139345</v>
      </c>
      <c r="O393" s="160"/>
      <c r="P393" s="161"/>
      <c r="Q393" s="162">
        <v>23</v>
      </c>
      <c r="R393" s="162"/>
      <c r="S393" s="162"/>
      <c r="T393" s="163">
        <f>+(J393*N393)/Q393</f>
        <v>6058.478260869565</v>
      </c>
      <c r="U393" s="163"/>
      <c r="V393" s="164"/>
      <c r="W393" s="92"/>
      <c r="X393" s="92"/>
      <c r="Y393" s="92"/>
    </row>
    <row r="394" spans="1:25" x14ac:dyDescent="0.3">
      <c r="A394" s="157" t="s">
        <v>111</v>
      </c>
      <c r="B394" s="158"/>
      <c r="C394" s="158"/>
      <c r="D394" s="158"/>
      <c r="E394" s="158"/>
      <c r="F394" s="158"/>
      <c r="G394" s="158"/>
      <c r="H394" s="158"/>
      <c r="I394" s="158"/>
      <c r="J394" s="159">
        <v>1</v>
      </c>
      <c r="K394" s="159"/>
      <c r="L394" s="159"/>
      <c r="M394" s="159"/>
      <c r="N394" s="160">
        <v>95436</v>
      </c>
      <c r="O394" s="160"/>
      <c r="P394" s="161"/>
      <c r="Q394" s="162">
        <f>+Q393</f>
        <v>23</v>
      </c>
      <c r="R394" s="162"/>
      <c r="S394" s="162"/>
      <c r="T394" s="163">
        <f>+(J394*N394)/Q394</f>
        <v>4149.391304347826</v>
      </c>
      <c r="U394" s="163"/>
      <c r="V394" s="164"/>
      <c r="W394" s="92"/>
      <c r="X394" s="92"/>
      <c r="Y394" s="92"/>
    </row>
    <row r="395" spans="1:25" x14ac:dyDescent="0.3">
      <c r="A395" s="165"/>
      <c r="B395" s="166"/>
      <c r="C395" s="166"/>
      <c r="D395" s="166"/>
      <c r="E395" s="166"/>
      <c r="F395" s="166"/>
      <c r="G395" s="166"/>
      <c r="H395" s="166"/>
      <c r="I395" s="166"/>
      <c r="J395" s="167"/>
      <c r="K395" s="168"/>
      <c r="L395" s="168"/>
      <c r="M395" s="168"/>
      <c r="N395" s="168"/>
      <c r="O395" s="168"/>
      <c r="P395" s="169"/>
      <c r="Q395" s="166"/>
      <c r="R395" s="166"/>
      <c r="S395" s="166"/>
      <c r="T395" s="166"/>
      <c r="U395" s="166"/>
      <c r="V395" s="170"/>
      <c r="W395" s="92"/>
      <c r="X395" s="92"/>
      <c r="Y395" s="92"/>
    </row>
    <row r="396" spans="1:25" x14ac:dyDescent="0.3">
      <c r="A396" s="145" t="s">
        <v>4</v>
      </c>
      <c r="B396" s="146"/>
      <c r="C396" s="146"/>
      <c r="D396" s="146"/>
      <c r="E396" s="146"/>
      <c r="F396" s="146"/>
      <c r="G396" s="146"/>
      <c r="H396" s="146"/>
      <c r="I396" s="146"/>
      <c r="J396" s="146"/>
      <c r="K396" s="146"/>
      <c r="L396" s="146"/>
      <c r="M396" s="146"/>
      <c r="N396" s="146"/>
      <c r="O396" s="146"/>
      <c r="P396" s="146"/>
      <c r="Q396" s="146"/>
      <c r="R396" s="146"/>
      <c r="S396" s="146"/>
      <c r="T396" s="147">
        <f>+SUM(T393:V394)</f>
        <v>10207.869565217392</v>
      </c>
      <c r="U396" s="147"/>
      <c r="V396" s="148"/>
      <c r="W396" s="92"/>
      <c r="X396" s="92"/>
      <c r="Y396" s="92"/>
    </row>
    <row r="397" spans="1:25" s="104" customFormat="1" ht="14.4" x14ac:dyDescent="0.3">
      <c r="A397" s="149" t="s">
        <v>67</v>
      </c>
      <c r="B397" s="150"/>
      <c r="C397" s="150"/>
      <c r="D397" s="150"/>
      <c r="E397" s="150"/>
      <c r="F397" s="150"/>
      <c r="G397" s="150"/>
      <c r="H397" s="150"/>
      <c r="I397" s="150"/>
      <c r="J397" s="150"/>
      <c r="K397" s="150"/>
      <c r="L397" s="150"/>
      <c r="M397" s="150"/>
      <c r="N397" s="150"/>
      <c r="O397" s="150"/>
      <c r="P397" s="150"/>
      <c r="Q397" s="150"/>
      <c r="R397" s="150"/>
      <c r="S397" s="150"/>
      <c r="T397" s="151">
        <f>+T396+T389+T382+T371</f>
        <v>43607.869565217392</v>
      </c>
      <c r="U397" s="151"/>
      <c r="V397" s="152"/>
      <c r="W397" s="92"/>
      <c r="X397" s="92"/>
      <c r="Y397" s="92"/>
    </row>
    <row r="398" spans="1:25" s="104" customFormat="1" ht="14.4" x14ac:dyDescent="0.3">
      <c r="A398" s="105" t="s">
        <v>88</v>
      </c>
      <c r="B398" s="106"/>
      <c r="C398" s="106"/>
      <c r="D398" s="107"/>
      <c r="E398" s="108">
        <v>0.25</v>
      </c>
      <c r="F398" s="106"/>
      <c r="G398" s="106"/>
      <c r="H398" s="106"/>
      <c r="I398" s="106"/>
      <c r="J398" s="106"/>
      <c r="K398" s="106"/>
      <c r="L398" s="106"/>
      <c r="M398" s="107"/>
      <c r="N398" s="103"/>
      <c r="O398" s="103"/>
      <c r="P398" s="103"/>
      <c r="Q398" s="103"/>
      <c r="R398" s="103"/>
      <c r="S398" s="103" t="s">
        <v>68</v>
      </c>
      <c r="T398" s="151">
        <f>+T397*E398</f>
        <v>10901.967391304348</v>
      </c>
      <c r="U398" s="151"/>
      <c r="V398" s="152"/>
      <c r="W398" s="92"/>
      <c r="X398" s="92"/>
      <c r="Y398" s="92"/>
    </row>
    <row r="399" spans="1:25" s="104" customFormat="1" ht="15" thickBot="1" x14ac:dyDescent="0.35">
      <c r="A399" s="153" t="s">
        <v>69</v>
      </c>
      <c r="B399" s="154"/>
      <c r="C399" s="154"/>
      <c r="D399" s="154"/>
      <c r="E399" s="154"/>
      <c r="F399" s="154"/>
      <c r="G399" s="154"/>
      <c r="H399" s="154"/>
      <c r="I399" s="154"/>
      <c r="J399" s="154"/>
      <c r="K399" s="154"/>
      <c r="L399" s="154"/>
      <c r="M399" s="154"/>
      <c r="N399" s="154"/>
      <c r="O399" s="154"/>
      <c r="P399" s="154"/>
      <c r="Q399" s="154"/>
      <c r="R399" s="154"/>
      <c r="S399" s="154"/>
      <c r="T399" s="155">
        <f>+T398+T397</f>
        <v>54509.836956521744</v>
      </c>
      <c r="U399" s="155"/>
      <c r="V399" s="156"/>
      <c r="W399" s="92"/>
      <c r="X399" s="92"/>
      <c r="Y399" s="92"/>
    </row>
    <row r="401" spans="1:25" ht="14.4" thickBot="1" x14ac:dyDescent="0.35"/>
    <row r="402" spans="1:25" s="89" customFormat="1" ht="30" customHeight="1" x14ac:dyDescent="0.3">
      <c r="A402" s="196"/>
      <c r="B402" s="197"/>
      <c r="C402" s="197"/>
      <c r="D402" s="198"/>
      <c r="E402" s="205" t="s">
        <v>47</v>
      </c>
      <c r="F402" s="206"/>
      <c r="G402" s="206"/>
      <c r="H402" s="206"/>
      <c r="I402" s="206"/>
      <c r="J402" s="206"/>
      <c r="K402" s="206"/>
      <c r="L402" s="206"/>
      <c r="M402" s="206"/>
      <c r="N402" s="206"/>
      <c r="O402" s="206"/>
      <c r="P402" s="206"/>
      <c r="Q402" s="206"/>
      <c r="R402" s="206"/>
      <c r="S402" s="207"/>
      <c r="T402" s="205" t="s">
        <v>48</v>
      </c>
      <c r="U402" s="206"/>
      <c r="V402" s="207"/>
    </row>
    <row r="403" spans="1:25" s="89" customFormat="1" ht="5.0999999999999996" customHeight="1" thickBot="1" x14ac:dyDescent="0.35">
      <c r="A403" s="199"/>
      <c r="B403" s="200"/>
      <c r="C403" s="200"/>
      <c r="D403" s="201"/>
      <c r="E403" s="208"/>
      <c r="F403" s="209"/>
      <c r="G403" s="209"/>
      <c r="H403" s="209"/>
      <c r="I403" s="209"/>
      <c r="J403" s="209"/>
      <c r="K403" s="209"/>
      <c r="L403" s="209"/>
      <c r="M403" s="209"/>
      <c r="N403" s="209"/>
      <c r="O403" s="209"/>
      <c r="P403" s="209"/>
      <c r="Q403" s="209"/>
      <c r="R403" s="209"/>
      <c r="S403" s="210"/>
      <c r="T403" s="208"/>
      <c r="U403" s="209"/>
      <c r="V403" s="210"/>
    </row>
    <row r="404" spans="1:25" s="89" customFormat="1" ht="24.9" customHeight="1" thickBot="1" x14ac:dyDescent="0.35">
      <c r="A404" s="199"/>
      <c r="B404" s="200"/>
      <c r="C404" s="200"/>
      <c r="D404" s="201"/>
      <c r="E404" s="211"/>
      <c r="F404" s="212"/>
      <c r="G404" s="212"/>
      <c r="H404" s="212"/>
      <c r="I404" s="212"/>
      <c r="J404" s="212"/>
      <c r="K404" s="212"/>
      <c r="L404" s="212"/>
      <c r="M404" s="212"/>
      <c r="N404" s="212"/>
      <c r="O404" s="212"/>
      <c r="P404" s="212"/>
      <c r="Q404" s="212"/>
      <c r="R404" s="212"/>
      <c r="S404" s="212"/>
      <c r="T404" s="212"/>
      <c r="U404" s="212"/>
      <c r="V404" s="213"/>
    </row>
    <row r="405" spans="1:25" s="89" customFormat="1" ht="24.9" customHeight="1" thickBot="1" x14ac:dyDescent="0.35">
      <c r="A405" s="199"/>
      <c r="B405" s="200"/>
      <c r="C405" s="200"/>
      <c r="D405" s="201"/>
      <c r="E405" s="214" t="s">
        <v>49</v>
      </c>
      <c r="F405" s="215"/>
      <c r="G405" s="215"/>
      <c r="H405" s="215"/>
      <c r="I405" s="215"/>
      <c r="J405" s="215"/>
      <c r="K405" s="215"/>
      <c r="L405" s="215"/>
      <c r="M405" s="215"/>
      <c r="N405" s="215"/>
      <c r="O405" s="215"/>
      <c r="P405" s="215"/>
      <c r="Q405" s="215"/>
      <c r="R405" s="215"/>
      <c r="S405" s="215"/>
      <c r="T405" s="215"/>
      <c r="U405" s="215"/>
      <c r="V405" s="216"/>
    </row>
    <row r="406" spans="1:25" s="89" customFormat="1" ht="15" thickBot="1" x14ac:dyDescent="0.35">
      <c r="A406" s="202"/>
      <c r="B406" s="203"/>
      <c r="C406" s="203"/>
      <c r="D406" s="204"/>
      <c r="E406" s="214"/>
      <c r="F406" s="215"/>
      <c r="G406" s="215"/>
      <c r="H406" s="215"/>
      <c r="I406" s="215"/>
      <c r="J406" s="215"/>
      <c r="K406" s="215"/>
      <c r="L406" s="215"/>
      <c r="M406" s="215"/>
      <c r="N406" s="215"/>
      <c r="O406" s="215"/>
      <c r="P406" s="215"/>
      <c r="Q406" s="215"/>
      <c r="R406" s="215"/>
      <c r="S406" s="215"/>
      <c r="T406" s="215"/>
      <c r="U406" s="215"/>
      <c r="V406" s="216"/>
    </row>
    <row r="407" spans="1:25" s="91" customFormat="1" ht="14.4" x14ac:dyDescent="0.3">
      <c r="A407" s="223" t="s">
        <v>50</v>
      </c>
      <c r="B407" s="224"/>
      <c r="C407" s="224"/>
      <c r="D407" s="224"/>
      <c r="E407" s="224"/>
      <c r="F407" s="224"/>
      <c r="G407" s="224"/>
      <c r="H407" s="224"/>
      <c r="I407" s="224"/>
      <c r="J407" s="224"/>
      <c r="K407" s="224"/>
      <c r="L407" s="224"/>
      <c r="M407" s="224"/>
      <c r="N407" s="224"/>
      <c r="O407" s="224"/>
      <c r="P407" s="224"/>
      <c r="Q407" s="224"/>
      <c r="R407" s="224"/>
      <c r="S407" s="224"/>
      <c r="T407" s="224"/>
      <c r="U407" s="224"/>
      <c r="V407" s="225"/>
      <c r="W407" s="90"/>
      <c r="X407" s="90"/>
      <c r="Y407" s="90"/>
    </row>
    <row r="408" spans="1:25" x14ac:dyDescent="0.3">
      <c r="A408" s="251" t="s">
        <v>51</v>
      </c>
      <c r="B408" s="227"/>
      <c r="C408" s="226" t="s">
        <v>2</v>
      </c>
      <c r="D408" s="228"/>
      <c r="E408" s="228"/>
      <c r="F408" s="228"/>
      <c r="G408" s="228"/>
      <c r="H408" s="228"/>
      <c r="I408" s="228"/>
      <c r="J408" s="228"/>
      <c r="K408" s="228"/>
      <c r="L408" s="228"/>
      <c r="M408" s="228"/>
      <c r="N408" s="228"/>
      <c r="O408" s="228"/>
      <c r="P408" s="228"/>
      <c r="Q408" s="227"/>
      <c r="R408" s="226" t="s">
        <v>3</v>
      </c>
      <c r="S408" s="227"/>
      <c r="T408" s="226" t="s">
        <v>0</v>
      </c>
      <c r="U408" s="228"/>
      <c r="V408" s="229"/>
      <c r="W408" s="92"/>
      <c r="X408" s="92"/>
      <c r="Y408" s="92"/>
    </row>
    <row r="409" spans="1:25" s="91" customFormat="1" ht="30" customHeight="1" x14ac:dyDescent="0.3">
      <c r="A409" s="191">
        <f>+'PPTO GENERAL'!A20</f>
        <v>10</v>
      </c>
      <c r="B409" s="192"/>
      <c r="C409" s="274" t="str">
        <f>+'PPTO GENERAL'!B20</f>
        <v>Suministro e instalacion de tubo rectangular 50 cm x 50 cm calibre 1.5 mm (Incluye anticorrosivo y pintura base aceite).</v>
      </c>
      <c r="D409" s="275"/>
      <c r="E409" s="275"/>
      <c r="F409" s="275"/>
      <c r="G409" s="275"/>
      <c r="H409" s="275"/>
      <c r="I409" s="275"/>
      <c r="J409" s="275"/>
      <c r="K409" s="275"/>
      <c r="L409" s="275"/>
      <c r="M409" s="275"/>
      <c r="N409" s="275"/>
      <c r="O409" s="275"/>
      <c r="P409" s="275"/>
      <c r="Q409" s="276"/>
      <c r="R409" s="237" t="str">
        <f>+'PPTO GENERAL'!C20</f>
        <v>ML</v>
      </c>
      <c r="S409" s="238"/>
      <c r="T409" s="237"/>
      <c r="U409" s="239"/>
      <c r="V409" s="240"/>
      <c r="W409" s="90"/>
      <c r="X409" s="90"/>
      <c r="Y409" s="90"/>
    </row>
    <row r="410" spans="1:25" x14ac:dyDescent="0.3">
      <c r="A410" s="94"/>
      <c r="B410" s="109"/>
      <c r="C410" s="109"/>
      <c r="D410" s="109"/>
      <c r="E410" s="109"/>
      <c r="F410" s="109"/>
      <c r="G410" s="109"/>
      <c r="H410" s="109"/>
      <c r="I410" s="109"/>
      <c r="J410" s="109"/>
      <c r="K410" s="109"/>
      <c r="L410" s="109"/>
      <c r="M410" s="109"/>
      <c r="N410" s="109"/>
      <c r="O410" s="109"/>
      <c r="P410" s="109"/>
      <c r="Q410" s="109"/>
      <c r="R410" s="109"/>
      <c r="S410" s="109"/>
      <c r="T410" s="109"/>
      <c r="U410" s="109"/>
      <c r="V410" s="95"/>
      <c r="W410" s="92"/>
      <c r="X410" s="92"/>
      <c r="Y410" s="92"/>
    </row>
    <row r="411" spans="1:25" x14ac:dyDescent="0.3">
      <c r="A411" s="230" t="s">
        <v>52</v>
      </c>
      <c r="B411" s="231"/>
      <c r="C411" s="231"/>
      <c r="D411" s="231"/>
      <c r="E411" s="231"/>
      <c r="F411" s="231"/>
      <c r="G411" s="231"/>
      <c r="H411" s="231"/>
      <c r="I411" s="231"/>
      <c r="J411" s="231"/>
      <c r="K411" s="231"/>
      <c r="L411" s="231"/>
      <c r="M411" s="231"/>
      <c r="N411" s="231"/>
      <c r="O411" s="231"/>
      <c r="P411" s="231"/>
      <c r="Q411" s="231"/>
      <c r="R411" s="231"/>
      <c r="S411" s="231"/>
      <c r="T411" s="231"/>
      <c r="U411" s="231"/>
      <c r="V411" s="232"/>
      <c r="W411" s="92"/>
      <c r="X411" s="92"/>
      <c r="Y411" s="92"/>
    </row>
    <row r="412" spans="1:25" x14ac:dyDescent="0.3">
      <c r="A412" s="233" t="s">
        <v>2</v>
      </c>
      <c r="B412" s="168"/>
      <c r="C412" s="168"/>
      <c r="D412" s="168"/>
      <c r="E412" s="168"/>
      <c r="F412" s="168"/>
      <c r="G412" s="169"/>
      <c r="H412" s="167" t="s">
        <v>53</v>
      </c>
      <c r="I412" s="168"/>
      <c r="J412" s="169"/>
      <c r="K412" s="167" t="s">
        <v>54</v>
      </c>
      <c r="L412" s="168"/>
      <c r="M412" s="168"/>
      <c r="N412" s="169"/>
      <c r="O412" s="167" t="s">
        <v>6</v>
      </c>
      <c r="P412" s="168"/>
      <c r="Q412" s="169"/>
      <c r="R412" s="167" t="s">
        <v>7</v>
      </c>
      <c r="S412" s="169"/>
      <c r="T412" s="167" t="s">
        <v>55</v>
      </c>
      <c r="U412" s="168"/>
      <c r="V412" s="236"/>
      <c r="W412" s="92"/>
      <c r="X412" s="92"/>
      <c r="Y412" s="92"/>
    </row>
    <row r="413" spans="1:25" x14ac:dyDescent="0.3">
      <c r="A413" s="255" t="s">
        <v>71</v>
      </c>
      <c r="B413" s="256"/>
      <c r="C413" s="256"/>
      <c r="D413" s="256"/>
      <c r="E413" s="256"/>
      <c r="F413" s="256"/>
      <c r="G413" s="257"/>
      <c r="H413" s="167"/>
      <c r="I413" s="168"/>
      <c r="J413" s="169"/>
      <c r="K413" s="258" t="s">
        <v>80</v>
      </c>
      <c r="L413" s="259"/>
      <c r="M413" s="259"/>
      <c r="N413" s="260"/>
      <c r="O413" s="234"/>
      <c r="P413" s="160"/>
      <c r="Q413" s="161"/>
      <c r="R413" s="258"/>
      <c r="S413" s="260"/>
      <c r="T413" s="234">
        <v>1200</v>
      </c>
      <c r="U413" s="160"/>
      <c r="V413" s="235"/>
      <c r="W413" s="92"/>
      <c r="X413" s="92"/>
      <c r="Y413" s="92"/>
    </row>
    <row r="414" spans="1:25" x14ac:dyDescent="0.3">
      <c r="A414" s="255"/>
      <c r="B414" s="256"/>
      <c r="C414" s="256"/>
      <c r="D414" s="256"/>
      <c r="E414" s="256"/>
      <c r="F414" s="256"/>
      <c r="G414" s="257"/>
      <c r="H414" s="167"/>
      <c r="I414" s="168"/>
      <c r="J414" s="169"/>
      <c r="K414" s="258"/>
      <c r="L414" s="259"/>
      <c r="M414" s="259"/>
      <c r="N414" s="260"/>
      <c r="O414" s="234"/>
      <c r="P414" s="160"/>
      <c r="Q414" s="161"/>
      <c r="R414" s="258"/>
      <c r="S414" s="260"/>
      <c r="T414" s="234"/>
      <c r="U414" s="160"/>
      <c r="V414" s="235"/>
      <c r="W414" s="92"/>
      <c r="X414" s="92"/>
      <c r="Y414" s="92"/>
    </row>
    <row r="415" spans="1:25" x14ac:dyDescent="0.3">
      <c r="A415" s="255"/>
      <c r="B415" s="256"/>
      <c r="C415" s="256"/>
      <c r="D415" s="256"/>
      <c r="E415" s="256"/>
      <c r="F415" s="256"/>
      <c r="G415" s="257"/>
      <c r="H415" s="167"/>
      <c r="I415" s="168"/>
      <c r="J415" s="169"/>
      <c r="K415" s="258"/>
      <c r="L415" s="259"/>
      <c r="M415" s="259"/>
      <c r="N415" s="260"/>
      <c r="O415" s="234"/>
      <c r="P415" s="160"/>
      <c r="Q415" s="161"/>
      <c r="R415" s="258"/>
      <c r="S415" s="260"/>
      <c r="T415" s="234"/>
      <c r="U415" s="160"/>
      <c r="V415" s="235"/>
      <c r="W415" s="92"/>
      <c r="X415" s="92"/>
      <c r="Y415" s="92"/>
    </row>
    <row r="416" spans="1:25" x14ac:dyDescent="0.3">
      <c r="A416" s="255"/>
      <c r="B416" s="256"/>
      <c r="C416" s="256"/>
      <c r="D416" s="256"/>
      <c r="E416" s="256"/>
      <c r="F416" s="256"/>
      <c r="G416" s="257"/>
      <c r="H416" s="167"/>
      <c r="I416" s="168"/>
      <c r="J416" s="169"/>
      <c r="K416" s="258"/>
      <c r="L416" s="259"/>
      <c r="M416" s="259"/>
      <c r="N416" s="260"/>
      <c r="O416" s="234"/>
      <c r="P416" s="160"/>
      <c r="Q416" s="161"/>
      <c r="R416" s="258"/>
      <c r="S416" s="260"/>
      <c r="T416" s="234"/>
      <c r="U416" s="160"/>
      <c r="V416" s="235"/>
      <c r="W416" s="92"/>
      <c r="X416" s="92"/>
      <c r="Y416" s="92"/>
    </row>
    <row r="417" spans="1:25" x14ac:dyDescent="0.3">
      <c r="A417" s="261" t="s">
        <v>4</v>
      </c>
      <c r="B417" s="262"/>
      <c r="C417" s="262"/>
      <c r="D417" s="262"/>
      <c r="E417" s="262"/>
      <c r="F417" s="262"/>
      <c r="G417" s="262"/>
      <c r="H417" s="262"/>
      <c r="I417" s="262"/>
      <c r="J417" s="262"/>
      <c r="K417" s="262"/>
      <c r="L417" s="262"/>
      <c r="M417" s="262"/>
      <c r="N417" s="262"/>
      <c r="O417" s="262"/>
      <c r="P417" s="262"/>
      <c r="Q417" s="262"/>
      <c r="R417" s="262"/>
      <c r="S417" s="263"/>
      <c r="T417" s="269">
        <f>+SUM(T413:V416)</f>
        <v>1200</v>
      </c>
      <c r="U417" s="270"/>
      <c r="V417" s="271"/>
      <c r="W417" s="92"/>
      <c r="X417" s="92"/>
      <c r="Y417" s="92"/>
    </row>
    <row r="418" spans="1:25" x14ac:dyDescent="0.3">
      <c r="A418" s="96"/>
      <c r="B418" s="97"/>
      <c r="C418" s="97"/>
      <c r="D418" s="97"/>
      <c r="E418" s="97"/>
      <c r="F418" s="97"/>
      <c r="G418" s="97"/>
      <c r="H418" s="97"/>
      <c r="I418" s="97"/>
      <c r="J418" s="97"/>
      <c r="K418" s="97"/>
      <c r="L418" s="97"/>
      <c r="M418" s="97"/>
      <c r="N418" s="97"/>
      <c r="O418" s="97"/>
      <c r="P418" s="97"/>
      <c r="Q418" s="97"/>
      <c r="R418" s="97"/>
      <c r="S418" s="98"/>
      <c r="T418" s="98"/>
      <c r="U418" s="98"/>
      <c r="V418" s="99"/>
      <c r="W418" s="92"/>
      <c r="X418" s="92"/>
      <c r="Y418" s="92"/>
    </row>
    <row r="419" spans="1:25" x14ac:dyDescent="0.3">
      <c r="A419" s="230" t="s">
        <v>56</v>
      </c>
      <c r="B419" s="231"/>
      <c r="C419" s="231"/>
      <c r="D419" s="231"/>
      <c r="E419" s="231"/>
      <c r="F419" s="231"/>
      <c r="G419" s="231"/>
      <c r="H419" s="231"/>
      <c r="I419" s="231"/>
      <c r="J419" s="231"/>
      <c r="K419" s="231"/>
      <c r="L419" s="231"/>
      <c r="M419" s="231"/>
      <c r="N419" s="231"/>
      <c r="O419" s="231"/>
      <c r="P419" s="231"/>
      <c r="Q419" s="231"/>
      <c r="R419" s="231"/>
      <c r="S419" s="231"/>
      <c r="T419" s="231"/>
      <c r="U419" s="231"/>
      <c r="V419" s="232"/>
      <c r="W419" s="92"/>
      <c r="X419" s="92"/>
      <c r="Y419" s="92"/>
    </row>
    <row r="420" spans="1:25" x14ac:dyDescent="0.3">
      <c r="A420" s="272" t="s">
        <v>2</v>
      </c>
      <c r="B420" s="253"/>
      <c r="C420" s="253"/>
      <c r="D420" s="253"/>
      <c r="E420" s="253"/>
      <c r="F420" s="253"/>
      <c r="G420" s="253"/>
      <c r="H420" s="253"/>
      <c r="I420" s="253"/>
      <c r="J420" s="253"/>
      <c r="K420" s="253"/>
      <c r="L420" s="273"/>
      <c r="M420" s="252" t="s">
        <v>3</v>
      </c>
      <c r="N420" s="273"/>
      <c r="O420" s="252" t="s">
        <v>0</v>
      </c>
      <c r="P420" s="273"/>
      <c r="Q420" s="252" t="s">
        <v>57</v>
      </c>
      <c r="R420" s="253"/>
      <c r="S420" s="273"/>
      <c r="T420" s="252" t="s">
        <v>58</v>
      </c>
      <c r="U420" s="253"/>
      <c r="V420" s="254"/>
      <c r="W420" s="92"/>
      <c r="X420" s="92"/>
      <c r="Y420" s="92"/>
    </row>
    <row r="421" spans="1:25" x14ac:dyDescent="0.3">
      <c r="A421" s="178" t="s">
        <v>94</v>
      </c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80"/>
      <c r="M421" s="241" t="s">
        <v>14</v>
      </c>
      <c r="N421" s="242"/>
      <c r="O421" s="241">
        <v>0.1</v>
      </c>
      <c r="P421" s="242"/>
      <c r="Q421" s="245">
        <v>1700</v>
      </c>
      <c r="R421" s="246"/>
      <c r="S421" s="247"/>
      <c r="T421" s="248">
        <f>+O421*Q421</f>
        <v>170</v>
      </c>
      <c r="U421" s="249"/>
      <c r="V421" s="250"/>
      <c r="W421" s="92"/>
      <c r="X421" s="92"/>
      <c r="Y421" s="92"/>
    </row>
    <row r="422" spans="1:25" x14ac:dyDescent="0.3">
      <c r="A422" s="178" t="s">
        <v>174</v>
      </c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80"/>
      <c r="M422" s="241" t="s">
        <v>1</v>
      </c>
      <c r="N422" s="242"/>
      <c r="O422" s="241">
        <v>1</v>
      </c>
      <c r="P422" s="242"/>
      <c r="Q422" s="245">
        <v>38700</v>
      </c>
      <c r="R422" s="246"/>
      <c r="S422" s="247"/>
      <c r="T422" s="248">
        <f t="shared" ref="T422:T425" si="14">+O422*Q422</f>
        <v>38700</v>
      </c>
      <c r="U422" s="249"/>
      <c r="V422" s="250"/>
      <c r="W422" s="92"/>
      <c r="X422" s="92"/>
      <c r="Y422" s="92"/>
    </row>
    <row r="423" spans="1:25" x14ac:dyDescent="0.3">
      <c r="A423" s="178" t="s">
        <v>82</v>
      </c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80"/>
      <c r="M423" s="241" t="s">
        <v>72</v>
      </c>
      <c r="N423" s="242"/>
      <c r="O423" s="241">
        <v>0.09</v>
      </c>
      <c r="P423" s="242"/>
      <c r="Q423" s="245">
        <v>95000</v>
      </c>
      <c r="R423" s="246"/>
      <c r="S423" s="247"/>
      <c r="T423" s="248">
        <f t="shared" si="14"/>
        <v>8550</v>
      </c>
      <c r="U423" s="249"/>
      <c r="V423" s="250"/>
      <c r="W423" s="92"/>
      <c r="X423" s="92"/>
      <c r="Y423" s="92"/>
    </row>
    <row r="424" spans="1:25" x14ac:dyDescent="0.3">
      <c r="A424" s="178" t="s">
        <v>96</v>
      </c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80"/>
      <c r="M424" s="241" t="s">
        <v>72</v>
      </c>
      <c r="N424" s="242"/>
      <c r="O424" s="243">
        <v>0.09</v>
      </c>
      <c r="P424" s="244"/>
      <c r="Q424" s="245">
        <v>65000</v>
      </c>
      <c r="R424" s="246"/>
      <c r="S424" s="247"/>
      <c r="T424" s="248">
        <f t="shared" si="14"/>
        <v>5850</v>
      </c>
      <c r="U424" s="249"/>
      <c r="V424" s="250"/>
      <c r="W424" s="92"/>
      <c r="X424" s="92"/>
      <c r="Y424" s="92"/>
    </row>
    <row r="425" spans="1:25" x14ac:dyDescent="0.3">
      <c r="A425" s="178" t="s">
        <v>83</v>
      </c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80"/>
      <c r="M425" s="241" t="s">
        <v>73</v>
      </c>
      <c r="N425" s="242"/>
      <c r="O425" s="243">
        <v>0.06</v>
      </c>
      <c r="P425" s="244"/>
      <c r="Q425" s="245">
        <v>50000</v>
      </c>
      <c r="R425" s="246"/>
      <c r="S425" s="247"/>
      <c r="T425" s="248">
        <f t="shared" si="14"/>
        <v>3000</v>
      </c>
      <c r="U425" s="249"/>
      <c r="V425" s="250"/>
      <c r="W425" s="92"/>
      <c r="X425" s="92"/>
      <c r="Y425" s="92"/>
    </row>
    <row r="426" spans="1:25" x14ac:dyDescent="0.3">
      <c r="A426" s="261" t="s">
        <v>4</v>
      </c>
      <c r="B426" s="262"/>
      <c r="C426" s="262"/>
      <c r="D426" s="262"/>
      <c r="E426" s="262"/>
      <c r="F426" s="262"/>
      <c r="G426" s="262"/>
      <c r="H426" s="262"/>
      <c r="I426" s="262"/>
      <c r="J426" s="262"/>
      <c r="K426" s="262"/>
      <c r="L426" s="262"/>
      <c r="M426" s="262"/>
      <c r="N426" s="262"/>
      <c r="O426" s="262"/>
      <c r="P426" s="262"/>
      <c r="Q426" s="262"/>
      <c r="R426" s="262"/>
      <c r="S426" s="263"/>
      <c r="T426" s="269">
        <f>+SUM(T421:V424)</f>
        <v>53270</v>
      </c>
      <c r="U426" s="270"/>
      <c r="V426" s="271"/>
      <c r="W426" s="92"/>
      <c r="X426" s="92"/>
      <c r="Y426" s="92"/>
    </row>
    <row r="427" spans="1:25" x14ac:dyDescent="0.3">
      <c r="A427" s="100"/>
      <c r="B427" s="101"/>
      <c r="C427" s="101"/>
      <c r="D427" s="101"/>
      <c r="E427" s="101"/>
      <c r="F427" s="101"/>
      <c r="G427" s="101"/>
      <c r="H427" s="101"/>
      <c r="I427" s="101"/>
      <c r="J427" s="101"/>
      <c r="K427" s="101"/>
      <c r="L427" s="101"/>
      <c r="M427" s="101"/>
      <c r="N427" s="101"/>
      <c r="O427" s="101"/>
      <c r="P427" s="101"/>
      <c r="Q427" s="101"/>
      <c r="R427" s="101"/>
      <c r="S427" s="98"/>
      <c r="T427" s="98"/>
      <c r="U427" s="98"/>
      <c r="V427" s="99"/>
      <c r="W427" s="92"/>
      <c r="X427" s="92"/>
      <c r="Y427" s="92"/>
    </row>
    <row r="428" spans="1:25" x14ac:dyDescent="0.3">
      <c r="A428" s="230" t="s">
        <v>59</v>
      </c>
      <c r="B428" s="231"/>
      <c r="C428" s="231"/>
      <c r="D428" s="231"/>
      <c r="E428" s="231"/>
      <c r="F428" s="231"/>
      <c r="G428" s="231"/>
      <c r="H428" s="231"/>
      <c r="I428" s="231"/>
      <c r="J428" s="231"/>
      <c r="K428" s="231"/>
      <c r="L428" s="231"/>
      <c r="M428" s="231"/>
      <c r="N428" s="231"/>
      <c r="O428" s="231"/>
      <c r="P428" s="231"/>
      <c r="Q428" s="231"/>
      <c r="R428" s="231"/>
      <c r="S428" s="231"/>
      <c r="T428" s="231"/>
      <c r="U428" s="231"/>
      <c r="V428" s="232"/>
      <c r="W428" s="92"/>
      <c r="X428" s="92"/>
      <c r="Y428" s="92"/>
    </row>
    <row r="429" spans="1:25" x14ac:dyDescent="0.3">
      <c r="A429" s="233" t="s">
        <v>60</v>
      </c>
      <c r="B429" s="168"/>
      <c r="C429" s="168"/>
      <c r="D429" s="168"/>
      <c r="E429" s="168"/>
      <c r="F429" s="168"/>
      <c r="G429" s="168"/>
      <c r="H429" s="168"/>
      <c r="I429" s="168"/>
      <c r="J429" s="169"/>
      <c r="K429" s="167" t="s">
        <v>61</v>
      </c>
      <c r="L429" s="169"/>
      <c r="M429" s="167" t="s">
        <v>62</v>
      </c>
      <c r="N429" s="169"/>
      <c r="O429" s="167" t="s">
        <v>63</v>
      </c>
      <c r="P429" s="168"/>
      <c r="Q429" s="169"/>
      <c r="R429" s="167" t="s">
        <v>64</v>
      </c>
      <c r="S429" s="169"/>
      <c r="T429" s="167" t="s">
        <v>55</v>
      </c>
      <c r="U429" s="168"/>
      <c r="V429" s="236"/>
      <c r="W429" s="92"/>
      <c r="X429" s="92"/>
      <c r="Y429" s="92"/>
    </row>
    <row r="430" spans="1:25" x14ac:dyDescent="0.3">
      <c r="A430" s="233"/>
      <c r="B430" s="168"/>
      <c r="C430" s="168"/>
      <c r="D430" s="168"/>
      <c r="E430" s="168"/>
      <c r="F430" s="168"/>
      <c r="G430" s="168"/>
      <c r="H430" s="168"/>
      <c r="I430" s="168"/>
      <c r="J430" s="169"/>
      <c r="K430" s="167"/>
      <c r="L430" s="169"/>
      <c r="M430" s="167"/>
      <c r="N430" s="169"/>
      <c r="O430" s="167"/>
      <c r="P430" s="168"/>
      <c r="Q430" s="169"/>
      <c r="R430" s="167"/>
      <c r="S430" s="169"/>
      <c r="T430" s="167"/>
      <c r="U430" s="168"/>
      <c r="V430" s="236"/>
      <c r="W430" s="92"/>
      <c r="X430" s="92"/>
      <c r="Y430" s="92"/>
    </row>
    <row r="431" spans="1:25" x14ac:dyDescent="0.3">
      <c r="A431" s="233"/>
      <c r="B431" s="168"/>
      <c r="C431" s="168"/>
      <c r="D431" s="168"/>
      <c r="E431" s="168"/>
      <c r="F431" s="168"/>
      <c r="G431" s="168"/>
      <c r="H431" s="168"/>
      <c r="I431" s="168"/>
      <c r="J431" s="169"/>
      <c r="K431" s="167"/>
      <c r="L431" s="169"/>
      <c r="M431" s="167"/>
      <c r="N431" s="169"/>
      <c r="O431" s="167"/>
      <c r="P431" s="168"/>
      <c r="Q431" s="169"/>
      <c r="R431" s="167"/>
      <c r="S431" s="169"/>
      <c r="T431" s="167"/>
      <c r="U431" s="168"/>
      <c r="V431" s="236"/>
      <c r="W431" s="92"/>
      <c r="X431" s="92"/>
      <c r="Y431" s="92"/>
    </row>
    <row r="432" spans="1:25" x14ac:dyDescent="0.3">
      <c r="A432" s="233"/>
      <c r="B432" s="168"/>
      <c r="C432" s="168"/>
      <c r="D432" s="168"/>
      <c r="E432" s="168"/>
      <c r="F432" s="168"/>
      <c r="G432" s="168"/>
      <c r="H432" s="168"/>
      <c r="I432" s="168"/>
      <c r="J432" s="169"/>
      <c r="K432" s="167"/>
      <c r="L432" s="169"/>
      <c r="M432" s="167"/>
      <c r="N432" s="169"/>
      <c r="O432" s="167"/>
      <c r="P432" s="168"/>
      <c r="Q432" s="169"/>
      <c r="R432" s="167"/>
      <c r="S432" s="169"/>
      <c r="T432" s="167"/>
      <c r="U432" s="168"/>
      <c r="V432" s="236"/>
      <c r="W432" s="92"/>
      <c r="X432" s="92"/>
      <c r="Y432" s="92"/>
    </row>
    <row r="433" spans="1:25" x14ac:dyDescent="0.3">
      <c r="A433" s="261" t="s">
        <v>4</v>
      </c>
      <c r="B433" s="262"/>
      <c r="C433" s="262"/>
      <c r="D433" s="262"/>
      <c r="E433" s="262"/>
      <c r="F433" s="262"/>
      <c r="G433" s="262"/>
      <c r="H433" s="262"/>
      <c r="I433" s="262"/>
      <c r="J433" s="262"/>
      <c r="K433" s="262"/>
      <c r="L433" s="262"/>
      <c r="M433" s="262"/>
      <c r="N433" s="262"/>
      <c r="O433" s="262"/>
      <c r="P433" s="262"/>
      <c r="Q433" s="262"/>
      <c r="R433" s="262"/>
      <c r="S433" s="263"/>
      <c r="T433" s="167"/>
      <c r="U433" s="168"/>
      <c r="V433" s="236"/>
      <c r="W433" s="92"/>
      <c r="X433" s="92"/>
      <c r="Y433" s="92"/>
    </row>
    <row r="434" spans="1:25" ht="22.5" customHeight="1" x14ac:dyDescent="0.3">
      <c r="A434" s="96"/>
      <c r="B434" s="97"/>
      <c r="C434" s="97"/>
      <c r="D434" s="97"/>
      <c r="E434" s="97"/>
      <c r="F434" s="97"/>
      <c r="G434" s="97"/>
      <c r="H434" s="97"/>
      <c r="I434" s="97"/>
      <c r="J434" s="97"/>
      <c r="K434" s="97"/>
      <c r="L434" s="97"/>
      <c r="M434" s="97"/>
      <c r="N434" s="97"/>
      <c r="O434" s="97"/>
      <c r="P434" s="97"/>
      <c r="Q434" s="97"/>
      <c r="R434" s="97"/>
      <c r="S434" s="98"/>
      <c r="T434" s="98"/>
      <c r="U434" s="98"/>
      <c r="V434" s="99"/>
      <c r="W434" s="102"/>
      <c r="X434" s="102"/>
      <c r="Y434" s="102"/>
    </row>
    <row r="435" spans="1:25" x14ac:dyDescent="0.3">
      <c r="A435" s="230" t="s">
        <v>65</v>
      </c>
      <c r="B435" s="231"/>
      <c r="C435" s="231"/>
      <c r="D435" s="231"/>
      <c r="E435" s="231"/>
      <c r="F435" s="231"/>
      <c r="G435" s="231"/>
      <c r="H435" s="231"/>
      <c r="I435" s="231"/>
      <c r="J435" s="231"/>
      <c r="K435" s="231"/>
      <c r="L435" s="231"/>
      <c r="M435" s="231"/>
      <c r="N435" s="231"/>
      <c r="O435" s="231"/>
      <c r="P435" s="231"/>
      <c r="Q435" s="231"/>
      <c r="R435" s="231"/>
      <c r="S435" s="231"/>
      <c r="T435" s="231"/>
      <c r="U435" s="231"/>
      <c r="V435" s="232"/>
      <c r="W435" s="92"/>
      <c r="X435" s="92"/>
      <c r="Y435" s="92"/>
    </row>
    <row r="436" spans="1:25" x14ac:dyDescent="0.3">
      <c r="A436" s="233" t="s">
        <v>66</v>
      </c>
      <c r="B436" s="168"/>
      <c r="C436" s="168"/>
      <c r="D436" s="168"/>
      <c r="E436" s="168"/>
      <c r="F436" s="168"/>
      <c r="G436" s="168"/>
      <c r="H436" s="168"/>
      <c r="I436" s="169"/>
      <c r="J436" s="277" t="s">
        <v>77</v>
      </c>
      <c r="K436" s="172"/>
      <c r="L436" s="172"/>
      <c r="M436" s="173"/>
      <c r="N436" s="277" t="s">
        <v>76</v>
      </c>
      <c r="O436" s="172"/>
      <c r="P436" s="173"/>
      <c r="Q436" s="167" t="s">
        <v>7</v>
      </c>
      <c r="R436" s="168"/>
      <c r="S436" s="169"/>
      <c r="T436" s="167" t="s">
        <v>55</v>
      </c>
      <c r="U436" s="168"/>
      <c r="V436" s="236"/>
      <c r="W436" s="92"/>
      <c r="X436" s="92"/>
      <c r="Y436" s="92"/>
    </row>
    <row r="437" spans="1:25" x14ac:dyDescent="0.3">
      <c r="A437" s="255" t="s">
        <v>97</v>
      </c>
      <c r="B437" s="256"/>
      <c r="C437" s="256"/>
      <c r="D437" s="256"/>
      <c r="E437" s="256"/>
      <c r="F437" s="256"/>
      <c r="G437" s="256"/>
      <c r="H437" s="256"/>
      <c r="I437" s="257"/>
      <c r="J437" s="278">
        <v>1</v>
      </c>
      <c r="K437" s="279"/>
      <c r="L437" s="279"/>
      <c r="M437" s="280"/>
      <c r="N437" s="234">
        <v>139345</v>
      </c>
      <c r="O437" s="160"/>
      <c r="P437" s="161"/>
      <c r="Q437" s="281">
        <v>10</v>
      </c>
      <c r="R437" s="282"/>
      <c r="S437" s="283"/>
      <c r="T437" s="234">
        <f>+(J437*N437)/Q437</f>
        <v>13934.5</v>
      </c>
      <c r="U437" s="160"/>
      <c r="V437" s="235"/>
      <c r="W437" s="92"/>
      <c r="X437" s="92"/>
      <c r="Y437" s="92"/>
    </row>
    <row r="438" spans="1:25" x14ac:dyDescent="0.3">
      <c r="A438" s="255"/>
      <c r="B438" s="256"/>
      <c r="C438" s="256"/>
      <c r="D438" s="256"/>
      <c r="E438" s="256"/>
      <c r="F438" s="256"/>
      <c r="G438" s="256"/>
      <c r="H438" s="256"/>
      <c r="I438" s="257"/>
      <c r="J438" s="278"/>
      <c r="K438" s="279"/>
      <c r="L438" s="279"/>
      <c r="M438" s="280"/>
      <c r="N438" s="234"/>
      <c r="O438" s="160"/>
      <c r="P438" s="161"/>
      <c r="Q438" s="281"/>
      <c r="R438" s="282"/>
      <c r="S438" s="283"/>
      <c r="T438" s="266"/>
      <c r="U438" s="267"/>
      <c r="V438" s="268"/>
      <c r="W438" s="92"/>
      <c r="X438" s="92"/>
      <c r="Y438" s="92"/>
    </row>
    <row r="439" spans="1:25" x14ac:dyDescent="0.3">
      <c r="A439" s="233"/>
      <c r="B439" s="168"/>
      <c r="C439" s="168"/>
      <c r="D439" s="168"/>
      <c r="E439" s="168"/>
      <c r="F439" s="168"/>
      <c r="G439" s="168"/>
      <c r="H439" s="168"/>
      <c r="I439" s="169"/>
      <c r="J439" s="167"/>
      <c r="K439" s="168"/>
      <c r="L439" s="168"/>
      <c r="M439" s="168"/>
      <c r="N439" s="168"/>
      <c r="O439" s="168"/>
      <c r="P439" s="169"/>
      <c r="Q439" s="167"/>
      <c r="R439" s="168"/>
      <c r="S439" s="169"/>
      <c r="T439" s="167"/>
      <c r="U439" s="168"/>
      <c r="V439" s="236"/>
      <c r="W439" s="92"/>
      <c r="X439" s="92"/>
      <c r="Y439" s="92"/>
    </row>
    <row r="440" spans="1:25" x14ac:dyDescent="0.3">
      <c r="A440" s="261" t="s">
        <v>4</v>
      </c>
      <c r="B440" s="262"/>
      <c r="C440" s="262"/>
      <c r="D440" s="262"/>
      <c r="E440" s="262"/>
      <c r="F440" s="262"/>
      <c r="G440" s="262"/>
      <c r="H440" s="262"/>
      <c r="I440" s="262"/>
      <c r="J440" s="262"/>
      <c r="K440" s="262"/>
      <c r="L440" s="262"/>
      <c r="M440" s="262"/>
      <c r="N440" s="262"/>
      <c r="O440" s="262"/>
      <c r="P440" s="262"/>
      <c r="Q440" s="262"/>
      <c r="R440" s="262"/>
      <c r="S440" s="263"/>
      <c r="T440" s="284">
        <f>+SUM(T437:V438)</f>
        <v>13934.5</v>
      </c>
      <c r="U440" s="285"/>
      <c r="V440" s="286"/>
      <c r="W440" s="92"/>
      <c r="X440" s="92"/>
      <c r="Y440" s="92"/>
    </row>
    <row r="441" spans="1:25" s="104" customFormat="1" ht="14.4" x14ac:dyDescent="0.3">
      <c r="A441" s="287" t="s">
        <v>67</v>
      </c>
      <c r="B441" s="288"/>
      <c r="C441" s="288"/>
      <c r="D441" s="288"/>
      <c r="E441" s="288"/>
      <c r="F441" s="288"/>
      <c r="G441" s="288"/>
      <c r="H441" s="288"/>
      <c r="I441" s="288"/>
      <c r="J441" s="288"/>
      <c r="K441" s="288"/>
      <c r="L441" s="288"/>
      <c r="M441" s="288"/>
      <c r="N441" s="288"/>
      <c r="O441" s="288"/>
      <c r="P441" s="288"/>
      <c r="Q441" s="288"/>
      <c r="R441" s="288"/>
      <c r="S441" s="289"/>
      <c r="T441" s="290">
        <f>+T440+T433+T426+T417</f>
        <v>68404.5</v>
      </c>
      <c r="U441" s="291"/>
      <c r="V441" s="292"/>
      <c r="W441" s="92"/>
      <c r="X441" s="92"/>
      <c r="Y441" s="92"/>
    </row>
    <row r="442" spans="1:25" s="104" customFormat="1" ht="14.4" x14ac:dyDescent="0.3">
      <c r="A442" s="105" t="s">
        <v>88</v>
      </c>
      <c r="B442" s="106"/>
      <c r="C442" s="106"/>
      <c r="D442" s="107"/>
      <c r="E442" s="108">
        <v>0.25</v>
      </c>
      <c r="F442" s="106"/>
      <c r="G442" s="106"/>
      <c r="H442" s="106"/>
      <c r="I442" s="106"/>
      <c r="J442" s="106"/>
      <c r="K442" s="106"/>
      <c r="L442" s="106"/>
      <c r="M442" s="107"/>
      <c r="N442" s="103"/>
      <c r="O442" s="103"/>
      <c r="P442" s="103"/>
      <c r="Q442" s="103"/>
      <c r="R442" s="103"/>
      <c r="S442" s="103" t="s">
        <v>68</v>
      </c>
      <c r="T442" s="151">
        <f>+T441*E442</f>
        <v>17101.125</v>
      </c>
      <c r="U442" s="151"/>
      <c r="V442" s="152"/>
      <c r="W442" s="92"/>
      <c r="X442" s="92"/>
      <c r="Y442" s="92"/>
    </row>
    <row r="443" spans="1:25" s="104" customFormat="1" ht="15" thickBot="1" x14ac:dyDescent="0.35">
      <c r="A443" s="153" t="s">
        <v>69</v>
      </c>
      <c r="B443" s="154"/>
      <c r="C443" s="154"/>
      <c r="D443" s="154"/>
      <c r="E443" s="154"/>
      <c r="F443" s="154"/>
      <c r="G443" s="154"/>
      <c r="H443" s="154"/>
      <c r="I443" s="154"/>
      <c r="J443" s="154"/>
      <c r="K443" s="154"/>
      <c r="L443" s="154"/>
      <c r="M443" s="154"/>
      <c r="N443" s="154"/>
      <c r="O443" s="154"/>
      <c r="P443" s="154"/>
      <c r="Q443" s="154"/>
      <c r="R443" s="154"/>
      <c r="S443" s="154"/>
      <c r="T443" s="155">
        <f>+T442+T441</f>
        <v>85505.625</v>
      </c>
      <c r="U443" s="155"/>
      <c r="V443" s="156"/>
      <c r="W443" s="92"/>
      <c r="X443" s="92"/>
      <c r="Y443" s="92"/>
    </row>
    <row r="445" spans="1:25" ht="14.4" thickBot="1" x14ac:dyDescent="0.35"/>
    <row r="446" spans="1:25" s="89" customFormat="1" ht="30" customHeight="1" x14ac:dyDescent="0.3">
      <c r="A446" s="196"/>
      <c r="B446" s="197"/>
      <c r="C446" s="197"/>
      <c r="D446" s="198"/>
      <c r="E446" s="205" t="s">
        <v>47</v>
      </c>
      <c r="F446" s="206"/>
      <c r="G446" s="206"/>
      <c r="H446" s="206"/>
      <c r="I446" s="206"/>
      <c r="J446" s="206"/>
      <c r="K446" s="206"/>
      <c r="L446" s="206"/>
      <c r="M446" s="206"/>
      <c r="N446" s="206"/>
      <c r="O446" s="206"/>
      <c r="P446" s="206"/>
      <c r="Q446" s="206"/>
      <c r="R446" s="206"/>
      <c r="S446" s="207"/>
      <c r="T446" s="205" t="s">
        <v>48</v>
      </c>
      <c r="U446" s="206"/>
      <c r="V446" s="207"/>
    </row>
    <row r="447" spans="1:25" s="89" customFormat="1" ht="5.0999999999999996" customHeight="1" thickBot="1" x14ac:dyDescent="0.35">
      <c r="A447" s="199"/>
      <c r="B447" s="200"/>
      <c r="C447" s="200"/>
      <c r="D447" s="201"/>
      <c r="E447" s="208"/>
      <c r="F447" s="209"/>
      <c r="G447" s="209"/>
      <c r="H447" s="209"/>
      <c r="I447" s="209"/>
      <c r="J447" s="209"/>
      <c r="K447" s="209"/>
      <c r="L447" s="209"/>
      <c r="M447" s="209"/>
      <c r="N447" s="209"/>
      <c r="O447" s="209"/>
      <c r="P447" s="209"/>
      <c r="Q447" s="209"/>
      <c r="R447" s="209"/>
      <c r="S447" s="210"/>
      <c r="T447" s="208"/>
      <c r="U447" s="209"/>
      <c r="V447" s="210"/>
    </row>
    <row r="448" spans="1:25" s="89" customFormat="1" ht="24.9" customHeight="1" thickBot="1" x14ac:dyDescent="0.35">
      <c r="A448" s="199"/>
      <c r="B448" s="200"/>
      <c r="C448" s="200"/>
      <c r="D448" s="201"/>
      <c r="E448" s="211"/>
      <c r="F448" s="212"/>
      <c r="G448" s="212"/>
      <c r="H448" s="212"/>
      <c r="I448" s="212"/>
      <c r="J448" s="212"/>
      <c r="K448" s="212"/>
      <c r="L448" s="212"/>
      <c r="M448" s="212"/>
      <c r="N448" s="212"/>
      <c r="O448" s="212"/>
      <c r="P448" s="212"/>
      <c r="Q448" s="212"/>
      <c r="R448" s="212"/>
      <c r="S448" s="212"/>
      <c r="T448" s="212"/>
      <c r="U448" s="212"/>
      <c r="V448" s="213"/>
    </row>
    <row r="449" spans="1:25" s="89" customFormat="1" ht="24.9" customHeight="1" thickBot="1" x14ac:dyDescent="0.35">
      <c r="A449" s="199"/>
      <c r="B449" s="200"/>
      <c r="C449" s="200"/>
      <c r="D449" s="201"/>
      <c r="E449" s="214" t="s">
        <v>49</v>
      </c>
      <c r="F449" s="215"/>
      <c r="G449" s="215"/>
      <c r="H449" s="215"/>
      <c r="I449" s="215"/>
      <c r="J449" s="215"/>
      <c r="K449" s="215"/>
      <c r="L449" s="215"/>
      <c r="M449" s="215"/>
      <c r="N449" s="215"/>
      <c r="O449" s="215"/>
      <c r="P449" s="215"/>
      <c r="Q449" s="215"/>
      <c r="R449" s="215"/>
      <c r="S449" s="215"/>
      <c r="T449" s="215"/>
      <c r="U449" s="215"/>
      <c r="V449" s="216"/>
    </row>
    <row r="450" spans="1:25" s="89" customFormat="1" ht="15" thickBot="1" x14ac:dyDescent="0.35">
      <c r="A450" s="202"/>
      <c r="B450" s="203"/>
      <c r="C450" s="203"/>
      <c r="D450" s="204"/>
      <c r="E450" s="214"/>
      <c r="F450" s="215"/>
      <c r="G450" s="215"/>
      <c r="H450" s="215"/>
      <c r="I450" s="215"/>
      <c r="J450" s="215"/>
      <c r="K450" s="215"/>
      <c r="L450" s="215"/>
      <c r="M450" s="215"/>
      <c r="N450" s="215"/>
      <c r="O450" s="215"/>
      <c r="P450" s="215"/>
      <c r="Q450" s="215"/>
      <c r="R450" s="215"/>
      <c r="S450" s="215"/>
      <c r="T450" s="215"/>
      <c r="U450" s="215"/>
      <c r="V450" s="216"/>
    </row>
    <row r="451" spans="1:25" s="91" customFormat="1" ht="14.4" x14ac:dyDescent="0.3">
      <c r="A451" s="223" t="s">
        <v>50</v>
      </c>
      <c r="B451" s="224"/>
      <c r="C451" s="224"/>
      <c r="D451" s="224"/>
      <c r="E451" s="224"/>
      <c r="F451" s="224"/>
      <c r="G451" s="224"/>
      <c r="H451" s="224"/>
      <c r="I451" s="224"/>
      <c r="J451" s="224"/>
      <c r="K451" s="224"/>
      <c r="L451" s="224"/>
      <c r="M451" s="224"/>
      <c r="N451" s="224"/>
      <c r="O451" s="224"/>
      <c r="P451" s="224"/>
      <c r="Q451" s="224"/>
      <c r="R451" s="224"/>
      <c r="S451" s="224"/>
      <c r="T451" s="224"/>
      <c r="U451" s="224"/>
      <c r="V451" s="225"/>
      <c r="W451" s="90"/>
      <c r="X451" s="90"/>
      <c r="Y451" s="90"/>
    </row>
    <row r="452" spans="1:25" x14ac:dyDescent="0.3">
      <c r="A452" s="251" t="s">
        <v>51</v>
      </c>
      <c r="B452" s="227"/>
      <c r="C452" s="226" t="s">
        <v>2</v>
      </c>
      <c r="D452" s="228"/>
      <c r="E452" s="228"/>
      <c r="F452" s="228"/>
      <c r="G452" s="228"/>
      <c r="H452" s="228"/>
      <c r="I452" s="228"/>
      <c r="J452" s="228"/>
      <c r="K452" s="228"/>
      <c r="L452" s="228"/>
      <c r="M452" s="228"/>
      <c r="N452" s="228"/>
      <c r="O452" s="228"/>
      <c r="P452" s="228"/>
      <c r="Q452" s="227"/>
      <c r="R452" s="226" t="s">
        <v>3</v>
      </c>
      <c r="S452" s="227"/>
      <c r="T452" s="226" t="s">
        <v>0</v>
      </c>
      <c r="U452" s="228"/>
      <c r="V452" s="229"/>
      <c r="W452" s="92"/>
      <c r="X452" s="92"/>
      <c r="Y452" s="92"/>
    </row>
    <row r="453" spans="1:25" s="91" customFormat="1" ht="30" customHeight="1" x14ac:dyDescent="0.3">
      <c r="A453" s="191">
        <f>+'PPTO GENERAL'!A21</f>
        <v>11</v>
      </c>
      <c r="B453" s="192"/>
      <c r="C453" s="274" t="str">
        <f>+'PPTO GENERAL'!B21</f>
        <v>Suministro e instalacion de lamina de acero tipo IMT No. 40 Calibre 12 (Incluye anticorrosivo y pintura base aceite),</v>
      </c>
      <c r="D453" s="275"/>
      <c r="E453" s="275"/>
      <c r="F453" s="275"/>
      <c r="G453" s="275"/>
      <c r="H453" s="275"/>
      <c r="I453" s="275"/>
      <c r="J453" s="275"/>
      <c r="K453" s="275"/>
      <c r="L453" s="275"/>
      <c r="M453" s="275"/>
      <c r="N453" s="275"/>
      <c r="O453" s="275"/>
      <c r="P453" s="275"/>
      <c r="Q453" s="276"/>
      <c r="R453" s="237" t="str">
        <f>+'PPTO GENERAL'!C21</f>
        <v>M2</v>
      </c>
      <c r="S453" s="238"/>
      <c r="T453" s="237"/>
      <c r="U453" s="239"/>
      <c r="V453" s="240"/>
      <c r="W453" s="90"/>
      <c r="X453" s="90"/>
      <c r="Y453" s="90"/>
    </row>
    <row r="454" spans="1:25" x14ac:dyDescent="0.3">
      <c r="A454" s="94"/>
      <c r="B454" s="109"/>
      <c r="C454" s="109"/>
      <c r="D454" s="109"/>
      <c r="E454" s="109"/>
      <c r="F454" s="109"/>
      <c r="G454" s="109"/>
      <c r="H454" s="109"/>
      <c r="I454" s="109"/>
      <c r="J454" s="109"/>
      <c r="K454" s="109"/>
      <c r="L454" s="109"/>
      <c r="M454" s="109"/>
      <c r="N454" s="109"/>
      <c r="O454" s="109"/>
      <c r="P454" s="109"/>
      <c r="Q454" s="109"/>
      <c r="R454" s="109"/>
      <c r="S454" s="109"/>
      <c r="T454" s="109"/>
      <c r="U454" s="109"/>
      <c r="V454" s="95"/>
      <c r="W454" s="92"/>
      <c r="X454" s="92"/>
      <c r="Y454" s="92"/>
    </row>
    <row r="455" spans="1:25" x14ac:dyDescent="0.3">
      <c r="A455" s="230" t="s">
        <v>52</v>
      </c>
      <c r="B455" s="231"/>
      <c r="C455" s="231"/>
      <c r="D455" s="231"/>
      <c r="E455" s="231"/>
      <c r="F455" s="231"/>
      <c r="G455" s="231"/>
      <c r="H455" s="231"/>
      <c r="I455" s="231"/>
      <c r="J455" s="231"/>
      <c r="K455" s="231"/>
      <c r="L455" s="231"/>
      <c r="M455" s="231"/>
      <c r="N455" s="231"/>
      <c r="O455" s="231"/>
      <c r="P455" s="231"/>
      <c r="Q455" s="231"/>
      <c r="R455" s="231"/>
      <c r="S455" s="231"/>
      <c r="T455" s="231"/>
      <c r="U455" s="231"/>
      <c r="V455" s="232"/>
      <c r="W455" s="92"/>
      <c r="X455" s="92"/>
      <c r="Y455" s="92"/>
    </row>
    <row r="456" spans="1:25" x14ac:dyDescent="0.3">
      <c r="A456" s="233" t="s">
        <v>2</v>
      </c>
      <c r="B456" s="168"/>
      <c r="C456" s="168"/>
      <c r="D456" s="168"/>
      <c r="E456" s="168"/>
      <c r="F456" s="168"/>
      <c r="G456" s="169"/>
      <c r="H456" s="167" t="s">
        <v>53</v>
      </c>
      <c r="I456" s="168"/>
      <c r="J456" s="169"/>
      <c r="K456" s="167" t="s">
        <v>54</v>
      </c>
      <c r="L456" s="168"/>
      <c r="M456" s="168"/>
      <c r="N456" s="169"/>
      <c r="O456" s="167" t="s">
        <v>6</v>
      </c>
      <c r="P456" s="168"/>
      <c r="Q456" s="169"/>
      <c r="R456" s="167" t="s">
        <v>7</v>
      </c>
      <c r="S456" s="169"/>
      <c r="T456" s="167" t="s">
        <v>55</v>
      </c>
      <c r="U456" s="168"/>
      <c r="V456" s="236"/>
      <c r="W456" s="92"/>
      <c r="X456" s="92"/>
      <c r="Y456" s="92"/>
    </row>
    <row r="457" spans="1:25" x14ac:dyDescent="0.3">
      <c r="A457" s="255" t="s">
        <v>71</v>
      </c>
      <c r="B457" s="256"/>
      <c r="C457" s="256"/>
      <c r="D457" s="256"/>
      <c r="E457" s="256"/>
      <c r="F457" s="256"/>
      <c r="G457" s="257"/>
      <c r="H457" s="167"/>
      <c r="I457" s="168"/>
      <c r="J457" s="169"/>
      <c r="K457" s="258" t="s">
        <v>80</v>
      </c>
      <c r="L457" s="259"/>
      <c r="M457" s="259"/>
      <c r="N457" s="260"/>
      <c r="O457" s="234"/>
      <c r="P457" s="160"/>
      <c r="Q457" s="161"/>
      <c r="R457" s="258"/>
      <c r="S457" s="260"/>
      <c r="T457" s="234">
        <v>1200</v>
      </c>
      <c r="U457" s="160"/>
      <c r="V457" s="235"/>
      <c r="W457" s="92"/>
      <c r="X457" s="92"/>
      <c r="Y457" s="92"/>
    </row>
    <row r="458" spans="1:25" x14ac:dyDescent="0.3">
      <c r="A458" s="255" t="s">
        <v>78</v>
      </c>
      <c r="B458" s="256"/>
      <c r="C458" s="256"/>
      <c r="D458" s="256"/>
      <c r="E458" s="256"/>
      <c r="F458" s="256"/>
      <c r="G458" s="257"/>
      <c r="H458" s="167"/>
      <c r="I458" s="168"/>
      <c r="J458" s="169"/>
      <c r="K458" s="258" t="s">
        <v>79</v>
      </c>
      <c r="L458" s="259"/>
      <c r="M458" s="259"/>
      <c r="N458" s="260"/>
      <c r="O458" s="234">
        <v>66000</v>
      </c>
      <c r="P458" s="160"/>
      <c r="Q458" s="161"/>
      <c r="R458" s="258">
        <v>0.03</v>
      </c>
      <c r="S458" s="260"/>
      <c r="T458" s="234">
        <f>+O458*R458</f>
        <v>1980</v>
      </c>
      <c r="U458" s="160"/>
      <c r="V458" s="235"/>
      <c r="W458" s="92"/>
      <c r="X458" s="92"/>
      <c r="Y458" s="92"/>
    </row>
    <row r="459" spans="1:25" x14ac:dyDescent="0.3">
      <c r="A459" s="255"/>
      <c r="B459" s="256"/>
      <c r="C459" s="256"/>
      <c r="D459" s="256"/>
      <c r="E459" s="256"/>
      <c r="F459" s="256"/>
      <c r="G459" s="257"/>
      <c r="H459" s="167"/>
      <c r="I459" s="168"/>
      <c r="J459" s="169"/>
      <c r="K459" s="258"/>
      <c r="L459" s="259"/>
      <c r="M459" s="259"/>
      <c r="N459" s="260"/>
      <c r="O459" s="234"/>
      <c r="P459" s="160"/>
      <c r="Q459" s="161"/>
      <c r="R459" s="258"/>
      <c r="S459" s="260"/>
      <c r="T459" s="234"/>
      <c r="U459" s="160"/>
      <c r="V459" s="235"/>
      <c r="W459" s="92"/>
      <c r="X459" s="92"/>
      <c r="Y459" s="92"/>
    </row>
    <row r="460" spans="1:25" x14ac:dyDescent="0.3">
      <c r="A460" s="255"/>
      <c r="B460" s="256"/>
      <c r="C460" s="256"/>
      <c r="D460" s="256"/>
      <c r="E460" s="256"/>
      <c r="F460" s="256"/>
      <c r="G460" s="257"/>
      <c r="H460" s="167"/>
      <c r="I460" s="168"/>
      <c r="J460" s="169"/>
      <c r="K460" s="258"/>
      <c r="L460" s="259"/>
      <c r="M460" s="259"/>
      <c r="N460" s="260"/>
      <c r="O460" s="234"/>
      <c r="P460" s="160"/>
      <c r="Q460" s="161"/>
      <c r="R460" s="258"/>
      <c r="S460" s="260"/>
      <c r="T460" s="234"/>
      <c r="U460" s="160"/>
      <c r="V460" s="235"/>
      <c r="W460" s="92"/>
      <c r="X460" s="92"/>
      <c r="Y460" s="92"/>
    </row>
    <row r="461" spans="1:25" x14ac:dyDescent="0.3">
      <c r="A461" s="261" t="s">
        <v>4</v>
      </c>
      <c r="B461" s="262"/>
      <c r="C461" s="262"/>
      <c r="D461" s="262"/>
      <c r="E461" s="262"/>
      <c r="F461" s="262"/>
      <c r="G461" s="262"/>
      <c r="H461" s="262"/>
      <c r="I461" s="262"/>
      <c r="J461" s="262"/>
      <c r="K461" s="262"/>
      <c r="L461" s="262"/>
      <c r="M461" s="262"/>
      <c r="N461" s="262"/>
      <c r="O461" s="262"/>
      <c r="P461" s="262"/>
      <c r="Q461" s="262"/>
      <c r="R461" s="262"/>
      <c r="S461" s="263"/>
      <c r="T461" s="269">
        <f>+SUM(T457:V460)</f>
        <v>3180</v>
      </c>
      <c r="U461" s="270"/>
      <c r="V461" s="271"/>
      <c r="W461" s="92"/>
      <c r="X461" s="92"/>
      <c r="Y461" s="92"/>
    </row>
    <row r="462" spans="1:25" x14ac:dyDescent="0.3">
      <c r="A462" s="96"/>
      <c r="B462" s="97"/>
      <c r="C462" s="97"/>
      <c r="D462" s="97"/>
      <c r="E462" s="97"/>
      <c r="F462" s="97"/>
      <c r="G462" s="97"/>
      <c r="H462" s="97"/>
      <c r="I462" s="97"/>
      <c r="J462" s="97"/>
      <c r="K462" s="97"/>
      <c r="L462" s="97"/>
      <c r="M462" s="97"/>
      <c r="N462" s="97"/>
      <c r="O462" s="97"/>
      <c r="P462" s="97"/>
      <c r="Q462" s="97"/>
      <c r="R462" s="97"/>
      <c r="S462" s="98"/>
      <c r="T462" s="98"/>
      <c r="U462" s="98"/>
      <c r="V462" s="99"/>
      <c r="W462" s="92"/>
      <c r="X462" s="92"/>
      <c r="Y462" s="92"/>
    </row>
    <row r="463" spans="1:25" x14ac:dyDescent="0.3">
      <c r="A463" s="230" t="s">
        <v>56</v>
      </c>
      <c r="B463" s="231"/>
      <c r="C463" s="231"/>
      <c r="D463" s="231"/>
      <c r="E463" s="231"/>
      <c r="F463" s="231"/>
      <c r="G463" s="231"/>
      <c r="H463" s="231"/>
      <c r="I463" s="231"/>
      <c r="J463" s="231"/>
      <c r="K463" s="231"/>
      <c r="L463" s="231"/>
      <c r="M463" s="231"/>
      <c r="N463" s="231"/>
      <c r="O463" s="231"/>
      <c r="P463" s="231"/>
      <c r="Q463" s="231"/>
      <c r="R463" s="231"/>
      <c r="S463" s="231"/>
      <c r="T463" s="231"/>
      <c r="U463" s="231"/>
      <c r="V463" s="232"/>
      <c r="W463" s="92"/>
      <c r="X463" s="92"/>
      <c r="Y463" s="92"/>
    </row>
    <row r="464" spans="1:25" x14ac:dyDescent="0.3">
      <c r="A464" s="272" t="s">
        <v>2</v>
      </c>
      <c r="B464" s="253"/>
      <c r="C464" s="253"/>
      <c r="D464" s="253"/>
      <c r="E464" s="253"/>
      <c r="F464" s="253"/>
      <c r="G464" s="253"/>
      <c r="H464" s="253"/>
      <c r="I464" s="253"/>
      <c r="J464" s="253"/>
      <c r="K464" s="253"/>
      <c r="L464" s="273"/>
      <c r="M464" s="252" t="s">
        <v>3</v>
      </c>
      <c r="N464" s="273"/>
      <c r="O464" s="252" t="s">
        <v>0</v>
      </c>
      <c r="P464" s="273"/>
      <c r="Q464" s="252" t="s">
        <v>57</v>
      </c>
      <c r="R464" s="253"/>
      <c r="S464" s="273"/>
      <c r="T464" s="252" t="s">
        <v>58</v>
      </c>
      <c r="U464" s="253"/>
      <c r="V464" s="254"/>
      <c r="W464" s="92"/>
      <c r="X464" s="92"/>
      <c r="Y464" s="92"/>
    </row>
    <row r="465" spans="1:25" x14ac:dyDescent="0.3">
      <c r="A465" s="178" t="s">
        <v>94</v>
      </c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80"/>
      <c r="M465" s="241" t="s">
        <v>14</v>
      </c>
      <c r="N465" s="242"/>
      <c r="O465" s="241">
        <v>0.1</v>
      </c>
      <c r="P465" s="242"/>
      <c r="Q465" s="245">
        <v>1700</v>
      </c>
      <c r="R465" s="246"/>
      <c r="S465" s="247"/>
      <c r="T465" s="248">
        <f>+O465*Q465</f>
        <v>170</v>
      </c>
      <c r="U465" s="249"/>
      <c r="V465" s="250"/>
      <c r="W465" s="92"/>
      <c r="X465" s="92"/>
      <c r="Y465" s="92"/>
    </row>
    <row r="466" spans="1:25" x14ac:dyDescent="0.3">
      <c r="A466" s="178" t="s">
        <v>175</v>
      </c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80"/>
      <c r="M466" s="241" t="s">
        <v>5</v>
      </c>
      <c r="N466" s="242"/>
      <c r="O466" s="241">
        <v>1</v>
      </c>
      <c r="P466" s="242"/>
      <c r="Q466" s="245">
        <v>87500</v>
      </c>
      <c r="R466" s="246"/>
      <c r="S466" s="247"/>
      <c r="T466" s="248">
        <f t="shared" ref="T466:T469" si="15">+O466*Q466</f>
        <v>87500</v>
      </c>
      <c r="U466" s="249"/>
      <c r="V466" s="250"/>
      <c r="W466" s="92"/>
      <c r="X466" s="92"/>
      <c r="Y466" s="92"/>
    </row>
    <row r="467" spans="1:25" x14ac:dyDescent="0.3">
      <c r="A467" s="178" t="s">
        <v>82</v>
      </c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80"/>
      <c r="M467" s="241" t="s">
        <v>72</v>
      </c>
      <c r="N467" s="242"/>
      <c r="O467" s="241">
        <v>0.09</v>
      </c>
      <c r="P467" s="242"/>
      <c r="Q467" s="245">
        <v>95000</v>
      </c>
      <c r="R467" s="246"/>
      <c r="S467" s="247"/>
      <c r="T467" s="248">
        <f t="shared" si="15"/>
        <v>8550</v>
      </c>
      <c r="U467" s="249"/>
      <c r="V467" s="250"/>
      <c r="W467" s="92"/>
      <c r="X467" s="92"/>
      <c r="Y467" s="92"/>
    </row>
    <row r="468" spans="1:25" x14ac:dyDescent="0.3">
      <c r="A468" s="178" t="s">
        <v>96</v>
      </c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80"/>
      <c r="M468" s="241" t="s">
        <v>72</v>
      </c>
      <c r="N468" s="242"/>
      <c r="O468" s="243">
        <v>0.09</v>
      </c>
      <c r="P468" s="244"/>
      <c r="Q468" s="245">
        <v>65000</v>
      </c>
      <c r="R468" s="246"/>
      <c r="S468" s="247"/>
      <c r="T468" s="248">
        <f t="shared" si="15"/>
        <v>5850</v>
      </c>
      <c r="U468" s="249"/>
      <c r="V468" s="250"/>
      <c r="W468" s="92"/>
      <c r="X468" s="92"/>
      <c r="Y468" s="92"/>
    </row>
    <row r="469" spans="1:25" x14ac:dyDescent="0.3">
      <c r="A469" s="178" t="s">
        <v>83</v>
      </c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80"/>
      <c r="M469" s="241" t="s">
        <v>73</v>
      </c>
      <c r="N469" s="242"/>
      <c r="O469" s="243">
        <v>0.06</v>
      </c>
      <c r="P469" s="244"/>
      <c r="Q469" s="245">
        <v>50000</v>
      </c>
      <c r="R469" s="246"/>
      <c r="S469" s="247"/>
      <c r="T469" s="248">
        <f t="shared" si="15"/>
        <v>3000</v>
      </c>
      <c r="U469" s="249"/>
      <c r="V469" s="250"/>
      <c r="W469" s="92"/>
      <c r="X469" s="92"/>
      <c r="Y469" s="92"/>
    </row>
    <row r="470" spans="1:25" x14ac:dyDescent="0.3">
      <c r="A470" s="261" t="s">
        <v>4</v>
      </c>
      <c r="B470" s="262"/>
      <c r="C470" s="262"/>
      <c r="D470" s="262"/>
      <c r="E470" s="262"/>
      <c r="F470" s="262"/>
      <c r="G470" s="262"/>
      <c r="H470" s="262"/>
      <c r="I470" s="262"/>
      <c r="J470" s="262"/>
      <c r="K470" s="262"/>
      <c r="L470" s="262"/>
      <c r="M470" s="262"/>
      <c r="N470" s="262"/>
      <c r="O470" s="262"/>
      <c r="P470" s="262"/>
      <c r="Q470" s="262"/>
      <c r="R470" s="262"/>
      <c r="S470" s="263"/>
      <c r="T470" s="269">
        <f>+SUM(T465:V468)</f>
        <v>102070</v>
      </c>
      <c r="U470" s="270"/>
      <c r="V470" s="271"/>
      <c r="W470" s="92"/>
      <c r="X470" s="92"/>
      <c r="Y470" s="92"/>
    </row>
    <row r="471" spans="1:25" x14ac:dyDescent="0.3">
      <c r="A471" s="100"/>
      <c r="B471" s="101"/>
      <c r="C471" s="101"/>
      <c r="D471" s="101"/>
      <c r="E471" s="101"/>
      <c r="F471" s="101"/>
      <c r="G471" s="101"/>
      <c r="H471" s="101"/>
      <c r="I471" s="101"/>
      <c r="J471" s="101"/>
      <c r="K471" s="101"/>
      <c r="L471" s="101"/>
      <c r="M471" s="101"/>
      <c r="N471" s="101"/>
      <c r="O471" s="101"/>
      <c r="P471" s="101"/>
      <c r="Q471" s="101"/>
      <c r="R471" s="101"/>
      <c r="S471" s="98"/>
      <c r="T471" s="98"/>
      <c r="U471" s="98"/>
      <c r="V471" s="99"/>
      <c r="W471" s="92"/>
      <c r="X471" s="92"/>
      <c r="Y471" s="92"/>
    </row>
    <row r="472" spans="1:25" x14ac:dyDescent="0.3">
      <c r="A472" s="230" t="s">
        <v>59</v>
      </c>
      <c r="B472" s="231"/>
      <c r="C472" s="231"/>
      <c r="D472" s="231"/>
      <c r="E472" s="231"/>
      <c r="F472" s="231"/>
      <c r="G472" s="231"/>
      <c r="H472" s="231"/>
      <c r="I472" s="231"/>
      <c r="J472" s="231"/>
      <c r="K472" s="231"/>
      <c r="L472" s="231"/>
      <c r="M472" s="231"/>
      <c r="N472" s="231"/>
      <c r="O472" s="231"/>
      <c r="P472" s="231"/>
      <c r="Q472" s="231"/>
      <c r="R472" s="231"/>
      <c r="S472" s="231"/>
      <c r="T472" s="231"/>
      <c r="U472" s="231"/>
      <c r="V472" s="232"/>
      <c r="W472" s="92"/>
      <c r="X472" s="92"/>
      <c r="Y472" s="92"/>
    </row>
    <row r="473" spans="1:25" x14ac:dyDescent="0.3">
      <c r="A473" s="233" t="s">
        <v>60</v>
      </c>
      <c r="B473" s="168"/>
      <c r="C473" s="168"/>
      <c r="D473" s="168"/>
      <c r="E473" s="168"/>
      <c r="F473" s="168"/>
      <c r="G473" s="168"/>
      <c r="H473" s="168"/>
      <c r="I473" s="168"/>
      <c r="J473" s="169"/>
      <c r="K473" s="167" t="s">
        <v>61</v>
      </c>
      <c r="L473" s="169"/>
      <c r="M473" s="167" t="s">
        <v>62</v>
      </c>
      <c r="N473" s="169"/>
      <c r="O473" s="167" t="s">
        <v>63</v>
      </c>
      <c r="P473" s="168"/>
      <c r="Q473" s="169"/>
      <c r="R473" s="167" t="s">
        <v>64</v>
      </c>
      <c r="S473" s="169"/>
      <c r="T473" s="167" t="s">
        <v>55</v>
      </c>
      <c r="U473" s="168"/>
      <c r="V473" s="236"/>
      <c r="W473" s="92"/>
      <c r="X473" s="92"/>
      <c r="Y473" s="92"/>
    </row>
    <row r="474" spans="1:25" x14ac:dyDescent="0.3">
      <c r="A474" s="233"/>
      <c r="B474" s="168"/>
      <c r="C474" s="168"/>
      <c r="D474" s="168"/>
      <c r="E474" s="168"/>
      <c r="F474" s="168"/>
      <c r="G474" s="168"/>
      <c r="H474" s="168"/>
      <c r="I474" s="168"/>
      <c r="J474" s="169"/>
      <c r="K474" s="167"/>
      <c r="L474" s="169"/>
      <c r="M474" s="167"/>
      <c r="N474" s="169"/>
      <c r="O474" s="167"/>
      <c r="P474" s="168"/>
      <c r="Q474" s="169"/>
      <c r="R474" s="167"/>
      <c r="S474" s="169"/>
      <c r="T474" s="167"/>
      <c r="U474" s="168"/>
      <c r="V474" s="236"/>
      <c r="W474" s="92"/>
      <c r="X474" s="92"/>
      <c r="Y474" s="92"/>
    </row>
    <row r="475" spans="1:25" x14ac:dyDescent="0.3">
      <c r="A475" s="233"/>
      <c r="B475" s="168"/>
      <c r="C475" s="168"/>
      <c r="D475" s="168"/>
      <c r="E475" s="168"/>
      <c r="F475" s="168"/>
      <c r="G475" s="168"/>
      <c r="H475" s="168"/>
      <c r="I475" s="168"/>
      <c r="J475" s="169"/>
      <c r="K475" s="167"/>
      <c r="L475" s="169"/>
      <c r="M475" s="167"/>
      <c r="N475" s="169"/>
      <c r="O475" s="167"/>
      <c r="P475" s="168"/>
      <c r="Q475" s="169"/>
      <c r="R475" s="167"/>
      <c r="S475" s="169"/>
      <c r="T475" s="167"/>
      <c r="U475" s="168"/>
      <c r="V475" s="236"/>
      <c r="W475" s="92"/>
      <c r="X475" s="92"/>
      <c r="Y475" s="92"/>
    </row>
    <row r="476" spans="1:25" x14ac:dyDescent="0.3">
      <c r="A476" s="233"/>
      <c r="B476" s="168"/>
      <c r="C476" s="168"/>
      <c r="D476" s="168"/>
      <c r="E476" s="168"/>
      <c r="F476" s="168"/>
      <c r="G476" s="168"/>
      <c r="H476" s="168"/>
      <c r="I476" s="168"/>
      <c r="J476" s="169"/>
      <c r="K476" s="167"/>
      <c r="L476" s="169"/>
      <c r="M476" s="167"/>
      <c r="N476" s="169"/>
      <c r="O476" s="167"/>
      <c r="P476" s="168"/>
      <c r="Q476" s="169"/>
      <c r="R476" s="167"/>
      <c r="S476" s="169"/>
      <c r="T476" s="167"/>
      <c r="U476" s="168"/>
      <c r="V476" s="236"/>
      <c r="W476" s="92"/>
      <c r="X476" s="92"/>
      <c r="Y476" s="92"/>
    </row>
    <row r="477" spans="1:25" x14ac:dyDescent="0.3">
      <c r="A477" s="261" t="s">
        <v>4</v>
      </c>
      <c r="B477" s="262"/>
      <c r="C477" s="262"/>
      <c r="D477" s="262"/>
      <c r="E477" s="262"/>
      <c r="F477" s="262"/>
      <c r="G477" s="262"/>
      <c r="H477" s="262"/>
      <c r="I477" s="262"/>
      <c r="J477" s="262"/>
      <c r="K477" s="262"/>
      <c r="L477" s="262"/>
      <c r="M477" s="262"/>
      <c r="N477" s="262"/>
      <c r="O477" s="262"/>
      <c r="P477" s="262"/>
      <c r="Q477" s="262"/>
      <c r="R477" s="262"/>
      <c r="S477" s="263"/>
      <c r="T477" s="167"/>
      <c r="U477" s="168"/>
      <c r="V477" s="236"/>
      <c r="W477" s="92"/>
      <c r="X477" s="92"/>
      <c r="Y477" s="92"/>
    </row>
    <row r="478" spans="1:25" ht="22.5" customHeight="1" x14ac:dyDescent="0.3">
      <c r="A478" s="96"/>
      <c r="B478" s="97"/>
      <c r="C478" s="97"/>
      <c r="D478" s="97"/>
      <c r="E478" s="97"/>
      <c r="F478" s="97"/>
      <c r="G478" s="97"/>
      <c r="H478" s="97"/>
      <c r="I478" s="97"/>
      <c r="J478" s="97"/>
      <c r="K478" s="97"/>
      <c r="L478" s="97"/>
      <c r="M478" s="97"/>
      <c r="N478" s="97"/>
      <c r="O478" s="97"/>
      <c r="P478" s="97"/>
      <c r="Q478" s="97"/>
      <c r="R478" s="97"/>
      <c r="S478" s="98"/>
      <c r="T478" s="98"/>
      <c r="U478" s="98"/>
      <c r="V478" s="99"/>
      <c r="W478" s="102"/>
      <c r="X478" s="102"/>
      <c r="Y478" s="102"/>
    </row>
    <row r="479" spans="1:25" x14ac:dyDescent="0.3">
      <c r="A479" s="230" t="s">
        <v>65</v>
      </c>
      <c r="B479" s="231"/>
      <c r="C479" s="231"/>
      <c r="D479" s="231"/>
      <c r="E479" s="231"/>
      <c r="F479" s="231"/>
      <c r="G479" s="231"/>
      <c r="H479" s="231"/>
      <c r="I479" s="231"/>
      <c r="J479" s="231"/>
      <c r="K479" s="231"/>
      <c r="L479" s="231"/>
      <c r="M479" s="231"/>
      <c r="N479" s="231"/>
      <c r="O479" s="231"/>
      <c r="P479" s="231"/>
      <c r="Q479" s="231"/>
      <c r="R479" s="231"/>
      <c r="S479" s="231"/>
      <c r="T479" s="231"/>
      <c r="U479" s="231"/>
      <c r="V479" s="232"/>
      <c r="W479" s="92"/>
      <c r="X479" s="92"/>
      <c r="Y479" s="92"/>
    </row>
    <row r="480" spans="1:25" x14ac:dyDescent="0.3">
      <c r="A480" s="233" t="s">
        <v>66</v>
      </c>
      <c r="B480" s="168"/>
      <c r="C480" s="168"/>
      <c r="D480" s="168"/>
      <c r="E480" s="168"/>
      <c r="F480" s="168"/>
      <c r="G480" s="168"/>
      <c r="H480" s="168"/>
      <c r="I480" s="169"/>
      <c r="J480" s="277" t="s">
        <v>77</v>
      </c>
      <c r="K480" s="172"/>
      <c r="L480" s="172"/>
      <c r="M480" s="173"/>
      <c r="N480" s="277" t="s">
        <v>76</v>
      </c>
      <c r="O480" s="172"/>
      <c r="P480" s="173"/>
      <c r="Q480" s="167" t="s">
        <v>7</v>
      </c>
      <c r="R480" s="168"/>
      <c r="S480" s="169"/>
      <c r="T480" s="167" t="s">
        <v>55</v>
      </c>
      <c r="U480" s="168"/>
      <c r="V480" s="236"/>
      <c r="W480" s="92"/>
      <c r="X480" s="92"/>
      <c r="Y480" s="92"/>
    </row>
    <row r="481" spans="1:25" x14ac:dyDescent="0.3">
      <c r="A481" s="255" t="s">
        <v>97</v>
      </c>
      <c r="B481" s="256"/>
      <c r="C481" s="256"/>
      <c r="D481" s="256"/>
      <c r="E481" s="256"/>
      <c r="F481" s="256"/>
      <c r="G481" s="256"/>
      <c r="H481" s="256"/>
      <c r="I481" s="257"/>
      <c r="J481" s="278">
        <v>1</v>
      </c>
      <c r="K481" s="279"/>
      <c r="L481" s="279"/>
      <c r="M481" s="280"/>
      <c r="N481" s="234">
        <v>139345</v>
      </c>
      <c r="O481" s="160"/>
      <c r="P481" s="161"/>
      <c r="Q481" s="281">
        <v>8</v>
      </c>
      <c r="R481" s="282"/>
      <c r="S481" s="283"/>
      <c r="T481" s="234">
        <f>+(J481*N481)/Q481</f>
        <v>17418.125</v>
      </c>
      <c r="U481" s="160"/>
      <c r="V481" s="235"/>
      <c r="W481" s="92"/>
      <c r="X481" s="92"/>
      <c r="Y481" s="92"/>
    </row>
    <row r="482" spans="1:25" x14ac:dyDescent="0.3">
      <c r="A482" s="255"/>
      <c r="B482" s="256"/>
      <c r="C482" s="256"/>
      <c r="D482" s="256"/>
      <c r="E482" s="256"/>
      <c r="F482" s="256"/>
      <c r="G482" s="256"/>
      <c r="H482" s="256"/>
      <c r="I482" s="257"/>
      <c r="J482" s="278"/>
      <c r="K482" s="279"/>
      <c r="L482" s="279"/>
      <c r="M482" s="280"/>
      <c r="N482" s="234"/>
      <c r="O482" s="160"/>
      <c r="P482" s="161"/>
      <c r="Q482" s="281"/>
      <c r="R482" s="282"/>
      <c r="S482" s="283"/>
      <c r="T482" s="266"/>
      <c r="U482" s="267"/>
      <c r="V482" s="268"/>
      <c r="W482" s="92"/>
      <c r="X482" s="92"/>
      <c r="Y482" s="92"/>
    </row>
    <row r="483" spans="1:25" x14ac:dyDescent="0.3">
      <c r="A483" s="233"/>
      <c r="B483" s="168"/>
      <c r="C483" s="168"/>
      <c r="D483" s="168"/>
      <c r="E483" s="168"/>
      <c r="F483" s="168"/>
      <c r="G483" s="168"/>
      <c r="H483" s="168"/>
      <c r="I483" s="169"/>
      <c r="J483" s="167"/>
      <c r="K483" s="168"/>
      <c r="L483" s="168"/>
      <c r="M483" s="168"/>
      <c r="N483" s="168"/>
      <c r="O483" s="168"/>
      <c r="P483" s="169"/>
      <c r="Q483" s="167"/>
      <c r="R483" s="168"/>
      <c r="S483" s="169"/>
      <c r="T483" s="167"/>
      <c r="U483" s="168"/>
      <c r="V483" s="236"/>
      <c r="W483" s="92"/>
      <c r="X483" s="92"/>
      <c r="Y483" s="92"/>
    </row>
    <row r="484" spans="1:25" x14ac:dyDescent="0.3">
      <c r="A484" s="261" t="s">
        <v>4</v>
      </c>
      <c r="B484" s="262"/>
      <c r="C484" s="262"/>
      <c r="D484" s="262"/>
      <c r="E484" s="262"/>
      <c r="F484" s="262"/>
      <c r="G484" s="262"/>
      <c r="H484" s="262"/>
      <c r="I484" s="262"/>
      <c r="J484" s="262"/>
      <c r="K484" s="262"/>
      <c r="L484" s="262"/>
      <c r="M484" s="262"/>
      <c r="N484" s="262"/>
      <c r="O484" s="262"/>
      <c r="P484" s="262"/>
      <c r="Q484" s="262"/>
      <c r="R484" s="262"/>
      <c r="S484" s="263"/>
      <c r="T484" s="284">
        <f>+SUM(T481:V482)</f>
        <v>17418.125</v>
      </c>
      <c r="U484" s="285"/>
      <c r="V484" s="286"/>
      <c r="W484" s="92"/>
      <c r="X484" s="92"/>
      <c r="Y484" s="92"/>
    </row>
    <row r="485" spans="1:25" s="104" customFormat="1" ht="14.4" x14ac:dyDescent="0.3">
      <c r="A485" s="287" t="s">
        <v>67</v>
      </c>
      <c r="B485" s="288"/>
      <c r="C485" s="288"/>
      <c r="D485" s="288"/>
      <c r="E485" s="288"/>
      <c r="F485" s="288"/>
      <c r="G485" s="288"/>
      <c r="H485" s="288"/>
      <c r="I485" s="288"/>
      <c r="J485" s="288"/>
      <c r="K485" s="288"/>
      <c r="L485" s="288"/>
      <c r="M485" s="288"/>
      <c r="N485" s="288"/>
      <c r="O485" s="288"/>
      <c r="P485" s="288"/>
      <c r="Q485" s="288"/>
      <c r="R485" s="288"/>
      <c r="S485" s="289"/>
      <c r="T485" s="290">
        <f>+T484+T477+T470+T461</f>
        <v>122668.125</v>
      </c>
      <c r="U485" s="291"/>
      <c r="V485" s="292"/>
      <c r="W485" s="92"/>
      <c r="X485" s="92"/>
      <c r="Y485" s="92"/>
    </row>
    <row r="486" spans="1:25" s="104" customFormat="1" ht="14.4" x14ac:dyDescent="0.3">
      <c r="A486" s="105" t="s">
        <v>88</v>
      </c>
      <c r="B486" s="106"/>
      <c r="C486" s="106"/>
      <c r="D486" s="107"/>
      <c r="E486" s="108">
        <v>0.25</v>
      </c>
      <c r="F486" s="106"/>
      <c r="G486" s="106"/>
      <c r="H486" s="106"/>
      <c r="I486" s="106"/>
      <c r="J486" s="106"/>
      <c r="K486" s="106"/>
      <c r="L486" s="106"/>
      <c r="M486" s="107"/>
      <c r="N486" s="103"/>
      <c r="O486" s="103"/>
      <c r="P486" s="103"/>
      <c r="Q486" s="103"/>
      <c r="R486" s="103"/>
      <c r="S486" s="103" t="s">
        <v>68</v>
      </c>
      <c r="T486" s="151">
        <f>+T485*E486</f>
        <v>30667.03125</v>
      </c>
      <c r="U486" s="151"/>
      <c r="V486" s="152"/>
      <c r="W486" s="92"/>
      <c r="X486" s="92"/>
      <c r="Y486" s="92"/>
    </row>
    <row r="487" spans="1:25" s="104" customFormat="1" ht="15" thickBot="1" x14ac:dyDescent="0.35">
      <c r="A487" s="153" t="s">
        <v>69</v>
      </c>
      <c r="B487" s="154"/>
      <c r="C487" s="154"/>
      <c r="D487" s="154"/>
      <c r="E487" s="154"/>
      <c r="F487" s="154"/>
      <c r="G487" s="154"/>
      <c r="H487" s="154"/>
      <c r="I487" s="154"/>
      <c r="J487" s="154"/>
      <c r="K487" s="154"/>
      <c r="L487" s="154"/>
      <c r="M487" s="154"/>
      <c r="N487" s="154"/>
      <c r="O487" s="154"/>
      <c r="P487" s="154"/>
      <c r="Q487" s="154"/>
      <c r="R487" s="154"/>
      <c r="S487" s="154"/>
      <c r="T487" s="155">
        <f>+T486+T485</f>
        <v>153335.15625</v>
      </c>
      <c r="U487" s="155"/>
      <c r="V487" s="156"/>
      <c r="W487" s="92"/>
      <c r="X487" s="92"/>
      <c r="Y487" s="92"/>
    </row>
  </sheetData>
  <mergeCells count="1505">
    <mergeCell ref="A482:I482"/>
    <mergeCell ref="J482:M482"/>
    <mergeCell ref="N482:P482"/>
    <mergeCell ref="Q482:S482"/>
    <mergeCell ref="T482:V482"/>
    <mergeCell ref="A483:I483"/>
    <mergeCell ref="J483:P483"/>
    <mergeCell ref="Q483:S483"/>
    <mergeCell ref="T483:V483"/>
    <mergeCell ref="A484:S484"/>
    <mergeCell ref="T484:V484"/>
    <mergeCell ref="A485:S485"/>
    <mergeCell ref="T485:V485"/>
    <mergeCell ref="T486:V486"/>
    <mergeCell ref="A487:S487"/>
    <mergeCell ref="T487:V487"/>
    <mergeCell ref="A476:J476"/>
    <mergeCell ref="K476:L476"/>
    <mergeCell ref="M476:N476"/>
    <mergeCell ref="O476:Q476"/>
    <mergeCell ref="R476:S476"/>
    <mergeCell ref="T476:V476"/>
    <mergeCell ref="A477:S477"/>
    <mergeCell ref="T477:V477"/>
    <mergeCell ref="A479:V479"/>
    <mergeCell ref="A480:I480"/>
    <mergeCell ref="J480:M480"/>
    <mergeCell ref="N480:P480"/>
    <mergeCell ref="Q480:S480"/>
    <mergeCell ref="T480:V480"/>
    <mergeCell ref="A481:I481"/>
    <mergeCell ref="J481:M481"/>
    <mergeCell ref="N481:P481"/>
    <mergeCell ref="Q481:S481"/>
    <mergeCell ref="T481:V481"/>
    <mergeCell ref="A472:V472"/>
    <mergeCell ref="A473:J473"/>
    <mergeCell ref="K473:L473"/>
    <mergeCell ref="M473:N473"/>
    <mergeCell ref="O473:Q473"/>
    <mergeCell ref="R473:S473"/>
    <mergeCell ref="T473:V473"/>
    <mergeCell ref="A474:J474"/>
    <mergeCell ref="K474:L474"/>
    <mergeCell ref="M474:N474"/>
    <mergeCell ref="O474:Q474"/>
    <mergeCell ref="R474:S474"/>
    <mergeCell ref="T474:V474"/>
    <mergeCell ref="A475:J475"/>
    <mergeCell ref="K475:L475"/>
    <mergeCell ref="M475:N475"/>
    <mergeCell ref="O475:Q475"/>
    <mergeCell ref="R475:S475"/>
    <mergeCell ref="T475:V475"/>
    <mergeCell ref="A467:L467"/>
    <mergeCell ref="M467:N467"/>
    <mergeCell ref="O467:P467"/>
    <mergeCell ref="Q467:S467"/>
    <mergeCell ref="T467:V467"/>
    <mergeCell ref="A468:L468"/>
    <mergeCell ref="M468:N468"/>
    <mergeCell ref="O468:P468"/>
    <mergeCell ref="Q468:S468"/>
    <mergeCell ref="T468:V468"/>
    <mergeCell ref="A469:L469"/>
    <mergeCell ref="M469:N469"/>
    <mergeCell ref="O469:P469"/>
    <mergeCell ref="Q469:S469"/>
    <mergeCell ref="T469:V469"/>
    <mergeCell ref="A470:S470"/>
    <mergeCell ref="T470:V470"/>
    <mergeCell ref="A461:S461"/>
    <mergeCell ref="T461:V461"/>
    <mergeCell ref="A463:V463"/>
    <mergeCell ref="A464:L464"/>
    <mergeCell ref="M464:N464"/>
    <mergeCell ref="O464:P464"/>
    <mergeCell ref="Q464:S464"/>
    <mergeCell ref="T464:V464"/>
    <mergeCell ref="A465:L465"/>
    <mergeCell ref="M465:N465"/>
    <mergeCell ref="O465:P465"/>
    <mergeCell ref="Q465:S465"/>
    <mergeCell ref="T465:V465"/>
    <mergeCell ref="A466:L466"/>
    <mergeCell ref="M466:N466"/>
    <mergeCell ref="O466:P466"/>
    <mergeCell ref="Q466:S466"/>
    <mergeCell ref="T466:V466"/>
    <mergeCell ref="A458:G458"/>
    <mergeCell ref="H458:J458"/>
    <mergeCell ref="K458:N458"/>
    <mergeCell ref="O458:Q458"/>
    <mergeCell ref="R458:S458"/>
    <mergeCell ref="T458:V458"/>
    <mergeCell ref="A459:G459"/>
    <mergeCell ref="H459:J459"/>
    <mergeCell ref="K459:N459"/>
    <mergeCell ref="O459:Q459"/>
    <mergeCell ref="R459:S459"/>
    <mergeCell ref="T459:V459"/>
    <mergeCell ref="A460:G460"/>
    <mergeCell ref="H460:J460"/>
    <mergeCell ref="K460:N460"/>
    <mergeCell ref="O460:Q460"/>
    <mergeCell ref="R460:S460"/>
    <mergeCell ref="T460:V460"/>
    <mergeCell ref="A451:V451"/>
    <mergeCell ref="A452:B452"/>
    <mergeCell ref="C452:Q452"/>
    <mergeCell ref="R452:S452"/>
    <mergeCell ref="T452:V452"/>
    <mergeCell ref="A453:B453"/>
    <mergeCell ref="C453:Q453"/>
    <mergeCell ref="R453:S453"/>
    <mergeCell ref="T453:V453"/>
    <mergeCell ref="A455:V455"/>
    <mergeCell ref="A456:G456"/>
    <mergeCell ref="H456:J456"/>
    <mergeCell ref="K456:N456"/>
    <mergeCell ref="O456:Q456"/>
    <mergeCell ref="R456:S456"/>
    <mergeCell ref="T456:V456"/>
    <mergeCell ref="A457:G457"/>
    <mergeCell ref="H457:J457"/>
    <mergeCell ref="K457:N457"/>
    <mergeCell ref="O457:Q457"/>
    <mergeCell ref="R457:S457"/>
    <mergeCell ref="T457:V457"/>
    <mergeCell ref="A438:I438"/>
    <mergeCell ref="J438:M438"/>
    <mergeCell ref="N438:P438"/>
    <mergeCell ref="Q438:S438"/>
    <mergeCell ref="T438:V438"/>
    <mergeCell ref="A439:I439"/>
    <mergeCell ref="J439:P439"/>
    <mergeCell ref="Q439:S439"/>
    <mergeCell ref="T439:V439"/>
    <mergeCell ref="A440:S440"/>
    <mergeCell ref="T440:V440"/>
    <mergeCell ref="A441:S441"/>
    <mergeCell ref="T441:V441"/>
    <mergeCell ref="T442:V442"/>
    <mergeCell ref="A443:S443"/>
    <mergeCell ref="T443:V443"/>
    <mergeCell ref="A446:D450"/>
    <mergeCell ref="E446:S447"/>
    <mergeCell ref="T446:V447"/>
    <mergeCell ref="E448:V448"/>
    <mergeCell ref="E449:V449"/>
    <mergeCell ref="E450:V450"/>
    <mergeCell ref="A432:J432"/>
    <mergeCell ref="K432:L432"/>
    <mergeCell ref="M432:N432"/>
    <mergeCell ref="O432:Q432"/>
    <mergeCell ref="R432:S432"/>
    <mergeCell ref="T432:V432"/>
    <mergeCell ref="A433:S433"/>
    <mergeCell ref="T433:V433"/>
    <mergeCell ref="A435:V435"/>
    <mergeCell ref="A436:I436"/>
    <mergeCell ref="J436:M436"/>
    <mergeCell ref="N436:P436"/>
    <mergeCell ref="Q436:S436"/>
    <mergeCell ref="T436:V436"/>
    <mergeCell ref="A437:I437"/>
    <mergeCell ref="J437:M437"/>
    <mergeCell ref="N437:P437"/>
    <mergeCell ref="Q437:S437"/>
    <mergeCell ref="T437:V437"/>
    <mergeCell ref="A428:V428"/>
    <mergeCell ref="A429:J429"/>
    <mergeCell ref="K429:L429"/>
    <mergeCell ref="M429:N429"/>
    <mergeCell ref="O429:Q429"/>
    <mergeCell ref="R429:S429"/>
    <mergeCell ref="T429:V429"/>
    <mergeCell ref="A430:J430"/>
    <mergeCell ref="K430:L430"/>
    <mergeCell ref="M430:N430"/>
    <mergeCell ref="O430:Q430"/>
    <mergeCell ref="R430:S430"/>
    <mergeCell ref="T430:V430"/>
    <mergeCell ref="A431:J431"/>
    <mergeCell ref="K431:L431"/>
    <mergeCell ref="M431:N431"/>
    <mergeCell ref="O431:Q431"/>
    <mergeCell ref="R431:S431"/>
    <mergeCell ref="T431:V431"/>
    <mergeCell ref="A423:L423"/>
    <mergeCell ref="M423:N423"/>
    <mergeCell ref="O423:P423"/>
    <mergeCell ref="Q423:S423"/>
    <mergeCell ref="T423:V423"/>
    <mergeCell ref="A424:L424"/>
    <mergeCell ref="M424:N424"/>
    <mergeCell ref="O424:P424"/>
    <mergeCell ref="Q424:S424"/>
    <mergeCell ref="T424:V424"/>
    <mergeCell ref="A425:L425"/>
    <mergeCell ref="M425:N425"/>
    <mergeCell ref="O425:P425"/>
    <mergeCell ref="Q425:S425"/>
    <mergeCell ref="T425:V425"/>
    <mergeCell ref="A426:S426"/>
    <mergeCell ref="T426:V426"/>
    <mergeCell ref="A417:S417"/>
    <mergeCell ref="T417:V417"/>
    <mergeCell ref="A419:V419"/>
    <mergeCell ref="A420:L420"/>
    <mergeCell ref="M420:N420"/>
    <mergeCell ref="O420:P420"/>
    <mergeCell ref="Q420:S420"/>
    <mergeCell ref="T420:V420"/>
    <mergeCell ref="A421:L421"/>
    <mergeCell ref="M421:N421"/>
    <mergeCell ref="O421:P421"/>
    <mergeCell ref="Q421:S421"/>
    <mergeCell ref="T421:V421"/>
    <mergeCell ref="A422:L422"/>
    <mergeCell ref="M422:N422"/>
    <mergeCell ref="O422:P422"/>
    <mergeCell ref="Q422:S422"/>
    <mergeCell ref="T422:V422"/>
    <mergeCell ref="A414:G414"/>
    <mergeCell ref="H414:J414"/>
    <mergeCell ref="K414:N414"/>
    <mergeCell ref="O414:Q414"/>
    <mergeCell ref="R414:S414"/>
    <mergeCell ref="T414:V414"/>
    <mergeCell ref="A415:G415"/>
    <mergeCell ref="H415:J415"/>
    <mergeCell ref="K415:N415"/>
    <mergeCell ref="O415:Q415"/>
    <mergeCell ref="R415:S415"/>
    <mergeCell ref="T415:V415"/>
    <mergeCell ref="A416:G416"/>
    <mergeCell ref="H416:J416"/>
    <mergeCell ref="K416:N416"/>
    <mergeCell ref="O416:Q416"/>
    <mergeCell ref="R416:S416"/>
    <mergeCell ref="T416:V416"/>
    <mergeCell ref="A407:V407"/>
    <mergeCell ref="A408:B408"/>
    <mergeCell ref="C408:Q408"/>
    <mergeCell ref="R408:S408"/>
    <mergeCell ref="T408:V408"/>
    <mergeCell ref="A409:B409"/>
    <mergeCell ref="C409:Q409"/>
    <mergeCell ref="R409:S409"/>
    <mergeCell ref="T409:V409"/>
    <mergeCell ref="A411:V411"/>
    <mergeCell ref="A412:G412"/>
    <mergeCell ref="H412:J412"/>
    <mergeCell ref="K412:N412"/>
    <mergeCell ref="O412:Q412"/>
    <mergeCell ref="R412:S412"/>
    <mergeCell ref="T412:V412"/>
    <mergeCell ref="A413:G413"/>
    <mergeCell ref="H413:J413"/>
    <mergeCell ref="K413:N413"/>
    <mergeCell ref="O413:Q413"/>
    <mergeCell ref="R413:S413"/>
    <mergeCell ref="T413:V413"/>
    <mergeCell ref="A402:D406"/>
    <mergeCell ref="E402:S403"/>
    <mergeCell ref="T402:V403"/>
    <mergeCell ref="E404:V404"/>
    <mergeCell ref="E405:V405"/>
    <mergeCell ref="E406:V406"/>
    <mergeCell ref="A171:S171"/>
    <mergeCell ref="T171:V171"/>
    <mergeCell ref="T172:V172"/>
    <mergeCell ref="A173:S173"/>
    <mergeCell ref="T173:V173"/>
    <mergeCell ref="A155:L155"/>
    <mergeCell ref="M155:N155"/>
    <mergeCell ref="O155:P155"/>
    <mergeCell ref="Q155:S155"/>
    <mergeCell ref="T155:V155"/>
    <mergeCell ref="A168:I168"/>
    <mergeCell ref="J168:M168"/>
    <mergeCell ref="N168:P168"/>
    <mergeCell ref="Q168:S168"/>
    <mergeCell ref="T168:V168"/>
    <mergeCell ref="A169:I169"/>
    <mergeCell ref="J169:P169"/>
    <mergeCell ref="Q169:S169"/>
    <mergeCell ref="T169:V169"/>
    <mergeCell ref="A166:I166"/>
    <mergeCell ref="J166:M166"/>
    <mergeCell ref="N166:P166"/>
    <mergeCell ref="Q166:S166"/>
    <mergeCell ref="T166:V166"/>
    <mergeCell ref="A167:I167"/>
    <mergeCell ref="J167:M167"/>
    <mergeCell ref="N167:P167"/>
    <mergeCell ref="Q167:S167"/>
    <mergeCell ref="T167:V167"/>
    <mergeCell ref="A162:J162"/>
    <mergeCell ref="K162:L162"/>
    <mergeCell ref="M162:N162"/>
    <mergeCell ref="O162:Q162"/>
    <mergeCell ref="R162:S162"/>
    <mergeCell ref="T162:V162"/>
    <mergeCell ref="A163:S163"/>
    <mergeCell ref="T163:V163"/>
    <mergeCell ref="A165:V165"/>
    <mergeCell ref="A170:S170"/>
    <mergeCell ref="T170:V170"/>
    <mergeCell ref="A158:V158"/>
    <mergeCell ref="A159:J159"/>
    <mergeCell ref="K159:L159"/>
    <mergeCell ref="M159:N159"/>
    <mergeCell ref="O159:Q159"/>
    <mergeCell ref="R159:S159"/>
    <mergeCell ref="T159:V159"/>
    <mergeCell ref="A160:J160"/>
    <mergeCell ref="K160:L160"/>
    <mergeCell ref="M160:N160"/>
    <mergeCell ref="O160:Q160"/>
    <mergeCell ref="R160:S160"/>
    <mergeCell ref="T160:V160"/>
    <mergeCell ref="A161:J161"/>
    <mergeCell ref="K161:L161"/>
    <mergeCell ref="M161:N161"/>
    <mergeCell ref="O161:Q161"/>
    <mergeCell ref="R161:S161"/>
    <mergeCell ref="T161:V161"/>
    <mergeCell ref="A152:L152"/>
    <mergeCell ref="M152:N152"/>
    <mergeCell ref="O152:P152"/>
    <mergeCell ref="Q152:S152"/>
    <mergeCell ref="T152:V152"/>
    <mergeCell ref="A153:L153"/>
    <mergeCell ref="M153:N153"/>
    <mergeCell ref="O153:P153"/>
    <mergeCell ref="Q153:S153"/>
    <mergeCell ref="T153:V153"/>
    <mergeCell ref="A154:L154"/>
    <mergeCell ref="M154:N154"/>
    <mergeCell ref="O154:P154"/>
    <mergeCell ref="Q154:S154"/>
    <mergeCell ref="T154:V154"/>
    <mergeCell ref="A156:S156"/>
    <mergeCell ref="T156:V156"/>
    <mergeCell ref="A146:G146"/>
    <mergeCell ref="H146:J146"/>
    <mergeCell ref="K146:N146"/>
    <mergeCell ref="O146:Q146"/>
    <mergeCell ref="R146:S146"/>
    <mergeCell ref="T146:V146"/>
    <mergeCell ref="A147:S147"/>
    <mergeCell ref="T147:V147"/>
    <mergeCell ref="A149:V149"/>
    <mergeCell ref="A150:L150"/>
    <mergeCell ref="M150:N150"/>
    <mergeCell ref="O150:P150"/>
    <mergeCell ref="Q150:S150"/>
    <mergeCell ref="T150:V150"/>
    <mergeCell ref="A151:L151"/>
    <mergeCell ref="M151:N151"/>
    <mergeCell ref="O151:P151"/>
    <mergeCell ref="Q151:S151"/>
    <mergeCell ref="T151:V151"/>
    <mergeCell ref="A143:G143"/>
    <mergeCell ref="H143:J143"/>
    <mergeCell ref="K143:N143"/>
    <mergeCell ref="O143:Q143"/>
    <mergeCell ref="R143:S143"/>
    <mergeCell ref="T143:V143"/>
    <mergeCell ref="A144:G144"/>
    <mergeCell ref="H144:J144"/>
    <mergeCell ref="K144:N144"/>
    <mergeCell ref="O144:Q144"/>
    <mergeCell ref="R144:S144"/>
    <mergeCell ref="T144:V144"/>
    <mergeCell ref="A145:G145"/>
    <mergeCell ref="H145:J145"/>
    <mergeCell ref="K145:N145"/>
    <mergeCell ref="O145:Q145"/>
    <mergeCell ref="R145:S145"/>
    <mergeCell ref="T145:V145"/>
    <mergeCell ref="A132:D136"/>
    <mergeCell ref="E132:S133"/>
    <mergeCell ref="T132:V133"/>
    <mergeCell ref="E134:V134"/>
    <mergeCell ref="E135:V135"/>
    <mergeCell ref="E136:V136"/>
    <mergeCell ref="A137:V137"/>
    <mergeCell ref="A138:B138"/>
    <mergeCell ref="C138:Q138"/>
    <mergeCell ref="R138:S138"/>
    <mergeCell ref="T138:V138"/>
    <mergeCell ref="A139:B139"/>
    <mergeCell ref="C139:Q139"/>
    <mergeCell ref="R139:S139"/>
    <mergeCell ref="T139:V139"/>
    <mergeCell ref="A141:V141"/>
    <mergeCell ref="A142:G142"/>
    <mergeCell ref="H142:J142"/>
    <mergeCell ref="K142:N142"/>
    <mergeCell ref="O142:Q142"/>
    <mergeCell ref="R142:S142"/>
    <mergeCell ref="T142:V142"/>
    <mergeCell ref="A125:S125"/>
    <mergeCell ref="T125:V125"/>
    <mergeCell ref="A126:S126"/>
    <mergeCell ref="T126:V126"/>
    <mergeCell ref="T127:V127"/>
    <mergeCell ref="A128:S128"/>
    <mergeCell ref="T128:V128"/>
    <mergeCell ref="A106:L106"/>
    <mergeCell ref="M106:N106"/>
    <mergeCell ref="O106:P106"/>
    <mergeCell ref="Q106:S106"/>
    <mergeCell ref="A107:L107"/>
    <mergeCell ref="M107:N107"/>
    <mergeCell ref="A123:I123"/>
    <mergeCell ref="J123:M123"/>
    <mergeCell ref="N123:P123"/>
    <mergeCell ref="Q123:S123"/>
    <mergeCell ref="A116:J116"/>
    <mergeCell ref="K116:L116"/>
    <mergeCell ref="M116:N116"/>
    <mergeCell ref="O116:Q116"/>
    <mergeCell ref="R116:S116"/>
    <mergeCell ref="A117:J117"/>
    <mergeCell ref="K117:L117"/>
    <mergeCell ref="M117:N117"/>
    <mergeCell ref="O117:Q117"/>
    <mergeCell ref="R117:S117"/>
    <mergeCell ref="A118:S118"/>
    <mergeCell ref="A120:V120"/>
    <mergeCell ref="A124:I124"/>
    <mergeCell ref="J124:P124"/>
    <mergeCell ref="Q124:S124"/>
    <mergeCell ref="T124:V124"/>
    <mergeCell ref="A121:I121"/>
    <mergeCell ref="J121:M121"/>
    <mergeCell ref="N121:P121"/>
    <mergeCell ref="Q121:S121"/>
    <mergeCell ref="A122:I122"/>
    <mergeCell ref="J122:M122"/>
    <mergeCell ref="N122:P122"/>
    <mergeCell ref="Q122:S122"/>
    <mergeCell ref="A109:L109"/>
    <mergeCell ref="O109:P109"/>
    <mergeCell ref="Q109:S109"/>
    <mergeCell ref="A111:S111"/>
    <mergeCell ref="A113:V113"/>
    <mergeCell ref="A114:J114"/>
    <mergeCell ref="K114:L114"/>
    <mergeCell ref="M114:N114"/>
    <mergeCell ref="O114:Q114"/>
    <mergeCell ref="R114:S114"/>
    <mergeCell ref="T114:V114"/>
    <mergeCell ref="A115:J115"/>
    <mergeCell ref="K115:L115"/>
    <mergeCell ref="M115:N115"/>
    <mergeCell ref="O115:Q115"/>
    <mergeCell ref="R115:S115"/>
    <mergeCell ref="T115:V115"/>
    <mergeCell ref="T118:V118"/>
    <mergeCell ref="T117:V117"/>
    <mergeCell ref="T123:V123"/>
    <mergeCell ref="T116:V116"/>
    <mergeCell ref="M109:N109"/>
    <mergeCell ref="T109:V109"/>
    <mergeCell ref="A37:I37"/>
    <mergeCell ref="J37:M37"/>
    <mergeCell ref="N37:P37"/>
    <mergeCell ref="Q37:S37"/>
    <mergeCell ref="T37:V37"/>
    <mergeCell ref="A38:I38"/>
    <mergeCell ref="Q38:S38"/>
    <mergeCell ref="T38:V38"/>
    <mergeCell ref="J38:M38"/>
    <mergeCell ref="N38:P38"/>
    <mergeCell ref="T39:V39"/>
    <mergeCell ref="A40:S40"/>
    <mergeCell ref="T40:V40"/>
    <mergeCell ref="T41:V41"/>
    <mergeCell ref="T42:V42"/>
    <mergeCell ref="A87:D91"/>
    <mergeCell ref="E87:S88"/>
    <mergeCell ref="T87:V88"/>
    <mergeCell ref="E89:V89"/>
    <mergeCell ref="E90:V90"/>
    <mergeCell ref="E91:V91"/>
    <mergeCell ref="A39:I39"/>
    <mergeCell ref="J39:P39"/>
    <mergeCell ref="Q39:S39"/>
    <mergeCell ref="A41:S41"/>
    <mergeCell ref="A43:S43"/>
    <mergeCell ref="T43:V43"/>
    <mergeCell ref="K59:N59"/>
    <mergeCell ref="O59:Q59"/>
    <mergeCell ref="R59:S59"/>
    <mergeCell ref="T59:V59"/>
    <mergeCell ref="M67:N67"/>
    <mergeCell ref="A36:I36"/>
    <mergeCell ref="J36:M36"/>
    <mergeCell ref="N36:P36"/>
    <mergeCell ref="Q36:S36"/>
    <mergeCell ref="T36:V36"/>
    <mergeCell ref="A35:V35"/>
    <mergeCell ref="A31:J31"/>
    <mergeCell ref="K31:L31"/>
    <mergeCell ref="M31:N31"/>
    <mergeCell ref="O31:Q31"/>
    <mergeCell ref="R31:S31"/>
    <mergeCell ref="T31:V31"/>
    <mergeCell ref="T32:V32"/>
    <mergeCell ref="A32:J32"/>
    <mergeCell ref="K32:L32"/>
    <mergeCell ref="M32:N32"/>
    <mergeCell ref="O32:Q32"/>
    <mergeCell ref="R32:S32"/>
    <mergeCell ref="A33:S33"/>
    <mergeCell ref="T33:V33"/>
    <mergeCell ref="T25:V25"/>
    <mergeCell ref="A25:L25"/>
    <mergeCell ref="M25:N25"/>
    <mergeCell ref="O25:P25"/>
    <mergeCell ref="Q25:S25"/>
    <mergeCell ref="A29:J29"/>
    <mergeCell ref="K29:L29"/>
    <mergeCell ref="M29:N29"/>
    <mergeCell ref="O29:Q29"/>
    <mergeCell ref="R29:S29"/>
    <mergeCell ref="T29:V29"/>
    <mergeCell ref="A30:J30"/>
    <mergeCell ref="K30:L30"/>
    <mergeCell ref="M30:N30"/>
    <mergeCell ref="O30:Q30"/>
    <mergeCell ref="R30:S30"/>
    <mergeCell ref="T30:V30"/>
    <mergeCell ref="T17:V17"/>
    <mergeCell ref="A21:L21"/>
    <mergeCell ref="M21:N21"/>
    <mergeCell ref="O21:P21"/>
    <mergeCell ref="Q21:S21"/>
    <mergeCell ref="T21:V21"/>
    <mergeCell ref="A17:G17"/>
    <mergeCell ref="H17:J17"/>
    <mergeCell ref="K17:N17"/>
    <mergeCell ref="O17:Q17"/>
    <mergeCell ref="R17:S17"/>
    <mergeCell ref="A18:S18"/>
    <mergeCell ref="T18:V18"/>
    <mergeCell ref="A20:V20"/>
    <mergeCell ref="A26:S26"/>
    <mergeCell ref="T26:V26"/>
    <mergeCell ref="A28:V28"/>
    <mergeCell ref="A22:L22"/>
    <mergeCell ref="M22:N22"/>
    <mergeCell ref="O22:P22"/>
    <mergeCell ref="Q22:S22"/>
    <mergeCell ref="T22:V22"/>
    <mergeCell ref="A23:L23"/>
    <mergeCell ref="M23:N23"/>
    <mergeCell ref="O23:P23"/>
    <mergeCell ref="Q23:S23"/>
    <mergeCell ref="T23:V23"/>
    <mergeCell ref="A24:L24"/>
    <mergeCell ref="M24:N24"/>
    <mergeCell ref="O24:P24"/>
    <mergeCell ref="Q24:S24"/>
    <mergeCell ref="T24:V24"/>
    <mergeCell ref="T13:V13"/>
    <mergeCell ref="A14:G14"/>
    <mergeCell ref="H14:J14"/>
    <mergeCell ref="K14:N14"/>
    <mergeCell ref="O14:Q14"/>
    <mergeCell ref="R14:S14"/>
    <mergeCell ref="T14:V14"/>
    <mergeCell ref="A15:G15"/>
    <mergeCell ref="H15:J15"/>
    <mergeCell ref="K15:N15"/>
    <mergeCell ref="O15:Q15"/>
    <mergeCell ref="R15:S15"/>
    <mergeCell ref="T15:V15"/>
    <mergeCell ref="A16:G16"/>
    <mergeCell ref="H16:J16"/>
    <mergeCell ref="K16:N16"/>
    <mergeCell ref="O16:Q16"/>
    <mergeCell ref="R16:S16"/>
    <mergeCell ref="T16:V16"/>
    <mergeCell ref="A3:D7"/>
    <mergeCell ref="E3:S4"/>
    <mergeCell ref="T3:V4"/>
    <mergeCell ref="E5:V5"/>
    <mergeCell ref="E6:V6"/>
    <mergeCell ref="E7:V7"/>
    <mergeCell ref="A80:I80"/>
    <mergeCell ref="J80:M80"/>
    <mergeCell ref="N80:P80"/>
    <mergeCell ref="Q80:S80"/>
    <mergeCell ref="O58:Q58"/>
    <mergeCell ref="R58:S58"/>
    <mergeCell ref="T58:V58"/>
    <mergeCell ref="A59:G59"/>
    <mergeCell ref="H59:J59"/>
    <mergeCell ref="A8:V8"/>
    <mergeCell ref="A9:B9"/>
    <mergeCell ref="C9:Q9"/>
    <mergeCell ref="R9:S9"/>
    <mergeCell ref="T9:V9"/>
    <mergeCell ref="A10:B10"/>
    <mergeCell ref="C10:Q10"/>
    <mergeCell ref="R10:S10"/>
    <mergeCell ref="T10:V10"/>
    <mergeCell ref="A12:V12"/>
    <mergeCell ref="A13:G13"/>
    <mergeCell ref="H13:J13"/>
    <mergeCell ref="K13:N13"/>
    <mergeCell ref="O13:Q13"/>
    <mergeCell ref="R13:S13"/>
    <mergeCell ref="A70:V70"/>
    <mergeCell ref="T71:V71"/>
    <mergeCell ref="T121:V121"/>
    <mergeCell ref="T122:V122"/>
    <mergeCell ref="A83:S83"/>
    <mergeCell ref="H99:J99"/>
    <mergeCell ref="K99:N99"/>
    <mergeCell ref="O99:Q99"/>
    <mergeCell ref="T111:V111"/>
    <mergeCell ref="O107:P107"/>
    <mergeCell ref="A105:L105"/>
    <mergeCell ref="M105:N105"/>
    <mergeCell ref="O105:P105"/>
    <mergeCell ref="Q105:S105"/>
    <mergeCell ref="T107:V107"/>
    <mergeCell ref="T101:V101"/>
    <mergeCell ref="T102:V102"/>
    <mergeCell ref="A99:G99"/>
    <mergeCell ref="T108:V108"/>
    <mergeCell ref="R99:S99"/>
    <mergeCell ref="T99:V99"/>
    <mergeCell ref="A100:G100"/>
    <mergeCell ref="H100:J100"/>
    <mergeCell ref="K100:N100"/>
    <mergeCell ref="O100:Q100"/>
    <mergeCell ref="R100:S100"/>
    <mergeCell ref="A94:B94"/>
    <mergeCell ref="C94:Q94"/>
    <mergeCell ref="A96:V96"/>
    <mergeCell ref="A98:G98"/>
    <mergeCell ref="H98:J98"/>
    <mergeCell ref="K98:N98"/>
    <mergeCell ref="O98:Q98"/>
    <mergeCell ref="R98:S98"/>
    <mergeCell ref="A78:I78"/>
    <mergeCell ref="J78:M78"/>
    <mergeCell ref="N78:P78"/>
    <mergeCell ref="Q78:S78"/>
    <mergeCell ref="J81:P81"/>
    <mergeCell ref="Q81:S81"/>
    <mergeCell ref="T81:V81"/>
    <mergeCell ref="A82:S82"/>
    <mergeCell ref="T82:V82"/>
    <mergeCell ref="T83:V83"/>
    <mergeCell ref="O73:Q73"/>
    <mergeCell ref="R73:S73"/>
    <mergeCell ref="T75:V75"/>
    <mergeCell ref="A79:I79"/>
    <mergeCell ref="Q79:S79"/>
    <mergeCell ref="T79:V79"/>
    <mergeCell ref="J79:M79"/>
    <mergeCell ref="N79:P79"/>
    <mergeCell ref="T80:V80"/>
    <mergeCell ref="A73:J73"/>
    <mergeCell ref="K73:L73"/>
    <mergeCell ref="M73:N73"/>
    <mergeCell ref="A110:L110"/>
    <mergeCell ref="M110:N110"/>
    <mergeCell ref="O110:P110"/>
    <mergeCell ref="Q110:S110"/>
    <mergeCell ref="T110:V110"/>
    <mergeCell ref="A74:J74"/>
    <mergeCell ref="K74:L74"/>
    <mergeCell ref="M74:N74"/>
    <mergeCell ref="O74:Q74"/>
    <mergeCell ref="R74:S74"/>
    <mergeCell ref="T74:V74"/>
    <mergeCell ref="A75:S75"/>
    <mergeCell ref="A93:B93"/>
    <mergeCell ref="C93:Q93"/>
    <mergeCell ref="A71:J71"/>
    <mergeCell ref="K71:L71"/>
    <mergeCell ref="M71:N71"/>
    <mergeCell ref="O71:Q71"/>
    <mergeCell ref="R71:S71"/>
    <mergeCell ref="Q107:S107"/>
    <mergeCell ref="T105:V105"/>
    <mergeCell ref="A108:L108"/>
    <mergeCell ref="M108:N108"/>
    <mergeCell ref="O108:P108"/>
    <mergeCell ref="Q108:S108"/>
    <mergeCell ref="T106:V106"/>
    <mergeCell ref="A101:G101"/>
    <mergeCell ref="H101:J101"/>
    <mergeCell ref="K101:N101"/>
    <mergeCell ref="O101:Q101"/>
    <mergeCell ref="R101:S101"/>
    <mergeCell ref="A102:S102"/>
    <mergeCell ref="A104:V104"/>
    <mergeCell ref="A97:G97"/>
    <mergeCell ref="H97:J97"/>
    <mergeCell ref="K97:N97"/>
    <mergeCell ref="O97:Q97"/>
    <mergeCell ref="R97:S97"/>
    <mergeCell ref="A77:V77"/>
    <mergeCell ref="T78:V78"/>
    <mergeCell ref="A81:I81"/>
    <mergeCell ref="T100:V100"/>
    <mergeCell ref="T97:V97"/>
    <mergeCell ref="T98:V98"/>
    <mergeCell ref="R94:S94"/>
    <mergeCell ref="T94:V94"/>
    <mergeCell ref="A66:L66"/>
    <mergeCell ref="M66:N66"/>
    <mergeCell ref="O66:P66"/>
    <mergeCell ref="Q66:S66"/>
    <mergeCell ref="T66:V66"/>
    <mergeCell ref="A67:L67"/>
    <mergeCell ref="A68:S68"/>
    <mergeCell ref="T68:V68"/>
    <mergeCell ref="A72:J72"/>
    <mergeCell ref="K72:L72"/>
    <mergeCell ref="M72:N72"/>
    <mergeCell ref="O72:Q72"/>
    <mergeCell ref="R72:S72"/>
    <mergeCell ref="T72:V72"/>
    <mergeCell ref="T73:V73"/>
    <mergeCell ref="T84:V84"/>
    <mergeCell ref="A85:S85"/>
    <mergeCell ref="T85:V85"/>
    <mergeCell ref="O63:P63"/>
    <mergeCell ref="Q63:S63"/>
    <mergeCell ref="T63:V63"/>
    <mergeCell ref="A64:L64"/>
    <mergeCell ref="M64:N64"/>
    <mergeCell ref="O64:P64"/>
    <mergeCell ref="Q64:S64"/>
    <mergeCell ref="T64:V64"/>
    <mergeCell ref="O67:P67"/>
    <mergeCell ref="Q67:S67"/>
    <mergeCell ref="T67:V67"/>
    <mergeCell ref="K55:N55"/>
    <mergeCell ref="O55:Q55"/>
    <mergeCell ref="R55:S55"/>
    <mergeCell ref="T55:V55"/>
    <mergeCell ref="O57:Q57"/>
    <mergeCell ref="R57:S57"/>
    <mergeCell ref="T57:V57"/>
    <mergeCell ref="A58:G58"/>
    <mergeCell ref="H58:J58"/>
    <mergeCell ref="K58:N58"/>
    <mergeCell ref="A60:S60"/>
    <mergeCell ref="T60:V60"/>
    <mergeCell ref="A62:V62"/>
    <mergeCell ref="A65:L65"/>
    <mergeCell ref="M65:N65"/>
    <mergeCell ref="O65:P65"/>
    <mergeCell ref="Q65:S65"/>
    <mergeCell ref="T65:V65"/>
    <mergeCell ref="E47:V47"/>
    <mergeCell ref="A45:D49"/>
    <mergeCell ref="E45:S46"/>
    <mergeCell ref="T45:V46"/>
    <mergeCell ref="E48:V48"/>
    <mergeCell ref="E49:V49"/>
    <mergeCell ref="A92:V92"/>
    <mergeCell ref="R93:S93"/>
    <mergeCell ref="T93:V93"/>
    <mergeCell ref="A50:V50"/>
    <mergeCell ref="A51:B51"/>
    <mergeCell ref="C51:Q51"/>
    <mergeCell ref="R51:S51"/>
    <mergeCell ref="T51:V51"/>
    <mergeCell ref="A52:B52"/>
    <mergeCell ref="C52:Q52"/>
    <mergeCell ref="R52:S52"/>
    <mergeCell ref="T52:V52"/>
    <mergeCell ref="A54:V54"/>
    <mergeCell ref="A57:G57"/>
    <mergeCell ref="H57:J57"/>
    <mergeCell ref="K57:N57"/>
    <mergeCell ref="A56:G56"/>
    <mergeCell ref="H56:J56"/>
    <mergeCell ref="K56:N56"/>
    <mergeCell ref="O56:Q56"/>
    <mergeCell ref="R56:S56"/>
    <mergeCell ref="T56:V56"/>
    <mergeCell ref="A55:G55"/>
    <mergeCell ref="H55:J55"/>
    <mergeCell ref="A63:L63"/>
    <mergeCell ref="M63:N63"/>
    <mergeCell ref="A183:B183"/>
    <mergeCell ref="C183:Q183"/>
    <mergeCell ref="R183:S183"/>
    <mergeCell ref="T183:V183"/>
    <mergeCell ref="A185:V185"/>
    <mergeCell ref="A186:G186"/>
    <mergeCell ref="H186:J186"/>
    <mergeCell ref="K186:N186"/>
    <mergeCell ref="O186:Q186"/>
    <mergeCell ref="R186:S186"/>
    <mergeCell ref="T186:V186"/>
    <mergeCell ref="A176:D180"/>
    <mergeCell ref="E176:S177"/>
    <mergeCell ref="T176:V177"/>
    <mergeCell ref="E178:V178"/>
    <mergeCell ref="E179:V179"/>
    <mergeCell ref="E180:V180"/>
    <mergeCell ref="A181:V181"/>
    <mergeCell ref="A182:B182"/>
    <mergeCell ref="C182:Q182"/>
    <mergeCell ref="R182:S182"/>
    <mergeCell ref="T182:V182"/>
    <mergeCell ref="A189:G189"/>
    <mergeCell ref="H189:J189"/>
    <mergeCell ref="K189:N189"/>
    <mergeCell ref="O189:Q189"/>
    <mergeCell ref="R189:S189"/>
    <mergeCell ref="T189:V189"/>
    <mergeCell ref="A190:G190"/>
    <mergeCell ref="H190:J190"/>
    <mergeCell ref="K190:N190"/>
    <mergeCell ref="O190:Q190"/>
    <mergeCell ref="R190:S190"/>
    <mergeCell ref="T190:V190"/>
    <mergeCell ref="A187:G187"/>
    <mergeCell ref="H187:J187"/>
    <mergeCell ref="K187:N187"/>
    <mergeCell ref="O187:Q187"/>
    <mergeCell ref="R187:S187"/>
    <mergeCell ref="T187:V187"/>
    <mergeCell ref="A188:G188"/>
    <mergeCell ref="H188:J188"/>
    <mergeCell ref="K188:N188"/>
    <mergeCell ref="O188:Q188"/>
    <mergeCell ref="R188:S188"/>
    <mergeCell ref="T188:V188"/>
    <mergeCell ref="A196:L196"/>
    <mergeCell ref="M196:N196"/>
    <mergeCell ref="O196:P196"/>
    <mergeCell ref="Q196:S196"/>
    <mergeCell ref="T196:V196"/>
    <mergeCell ref="A197:L197"/>
    <mergeCell ref="M197:N197"/>
    <mergeCell ref="O197:P197"/>
    <mergeCell ref="Q197:S197"/>
    <mergeCell ref="T197:V197"/>
    <mergeCell ref="A191:S191"/>
    <mergeCell ref="T191:V191"/>
    <mergeCell ref="A193:V193"/>
    <mergeCell ref="A194:L194"/>
    <mergeCell ref="M194:N194"/>
    <mergeCell ref="O194:P194"/>
    <mergeCell ref="Q194:S194"/>
    <mergeCell ref="T194:V194"/>
    <mergeCell ref="A195:L195"/>
    <mergeCell ref="M195:N195"/>
    <mergeCell ref="O195:P195"/>
    <mergeCell ref="Q195:S195"/>
    <mergeCell ref="T195:V195"/>
    <mergeCell ref="A200:S200"/>
    <mergeCell ref="T200:V200"/>
    <mergeCell ref="A202:V202"/>
    <mergeCell ref="A203:J203"/>
    <mergeCell ref="K203:L203"/>
    <mergeCell ref="M203:N203"/>
    <mergeCell ref="O203:Q203"/>
    <mergeCell ref="R203:S203"/>
    <mergeCell ref="T203:V203"/>
    <mergeCell ref="A198:L198"/>
    <mergeCell ref="M198:N198"/>
    <mergeCell ref="O198:P198"/>
    <mergeCell ref="Q198:S198"/>
    <mergeCell ref="T198:V198"/>
    <mergeCell ref="A199:L199"/>
    <mergeCell ref="M199:N199"/>
    <mergeCell ref="O199:P199"/>
    <mergeCell ref="Q199:S199"/>
    <mergeCell ref="T199:V199"/>
    <mergeCell ref="A206:J206"/>
    <mergeCell ref="K206:L206"/>
    <mergeCell ref="M206:N206"/>
    <mergeCell ref="O206:Q206"/>
    <mergeCell ref="R206:S206"/>
    <mergeCell ref="T206:V206"/>
    <mergeCell ref="A207:S207"/>
    <mergeCell ref="T207:V207"/>
    <mergeCell ref="A209:V209"/>
    <mergeCell ref="A204:J204"/>
    <mergeCell ref="K204:L204"/>
    <mergeCell ref="M204:N204"/>
    <mergeCell ref="O204:Q204"/>
    <mergeCell ref="R204:S204"/>
    <mergeCell ref="T204:V204"/>
    <mergeCell ref="A205:J205"/>
    <mergeCell ref="K205:L205"/>
    <mergeCell ref="M205:N205"/>
    <mergeCell ref="O205:Q205"/>
    <mergeCell ref="R205:S205"/>
    <mergeCell ref="T205:V205"/>
    <mergeCell ref="A212:I212"/>
    <mergeCell ref="J212:M212"/>
    <mergeCell ref="N212:P212"/>
    <mergeCell ref="Q212:S212"/>
    <mergeCell ref="T212:V212"/>
    <mergeCell ref="A213:I213"/>
    <mergeCell ref="J213:P213"/>
    <mergeCell ref="Q213:S213"/>
    <mergeCell ref="T213:V213"/>
    <mergeCell ref="A210:I210"/>
    <mergeCell ref="J210:M210"/>
    <mergeCell ref="N210:P210"/>
    <mergeCell ref="Q210:S210"/>
    <mergeCell ref="T210:V210"/>
    <mergeCell ref="A211:I211"/>
    <mergeCell ref="J211:M211"/>
    <mergeCell ref="N211:P211"/>
    <mergeCell ref="Q211:S211"/>
    <mergeCell ref="T211:V211"/>
    <mergeCell ref="A225:V225"/>
    <mergeCell ref="A226:B226"/>
    <mergeCell ref="C226:Q226"/>
    <mergeCell ref="R226:S226"/>
    <mergeCell ref="T226:V226"/>
    <mergeCell ref="A227:B227"/>
    <mergeCell ref="C227:Q227"/>
    <mergeCell ref="R227:S227"/>
    <mergeCell ref="T227:V227"/>
    <mergeCell ref="A214:S214"/>
    <mergeCell ref="T214:V214"/>
    <mergeCell ref="A215:S215"/>
    <mergeCell ref="T215:V215"/>
    <mergeCell ref="T216:V216"/>
    <mergeCell ref="A217:S217"/>
    <mergeCell ref="T217:V217"/>
    <mergeCell ref="A220:D224"/>
    <mergeCell ref="E220:S221"/>
    <mergeCell ref="T220:V221"/>
    <mergeCell ref="E222:V222"/>
    <mergeCell ref="E223:V223"/>
    <mergeCell ref="E224:V224"/>
    <mergeCell ref="A232:G232"/>
    <mergeCell ref="H232:J232"/>
    <mergeCell ref="K232:N232"/>
    <mergeCell ref="O232:Q232"/>
    <mergeCell ref="R232:S232"/>
    <mergeCell ref="T232:V232"/>
    <mergeCell ref="A233:G233"/>
    <mergeCell ref="H233:J233"/>
    <mergeCell ref="K233:N233"/>
    <mergeCell ref="O233:Q233"/>
    <mergeCell ref="R233:S233"/>
    <mergeCell ref="T233:V233"/>
    <mergeCell ref="A229:V229"/>
    <mergeCell ref="A230:G230"/>
    <mergeCell ref="H230:J230"/>
    <mergeCell ref="K230:N230"/>
    <mergeCell ref="O230:Q230"/>
    <mergeCell ref="R230:S230"/>
    <mergeCell ref="T230:V230"/>
    <mergeCell ref="A231:G231"/>
    <mergeCell ref="H231:J231"/>
    <mergeCell ref="K231:N231"/>
    <mergeCell ref="O231:Q231"/>
    <mergeCell ref="R231:S231"/>
    <mergeCell ref="T231:V231"/>
    <mergeCell ref="A238:L238"/>
    <mergeCell ref="M238:N238"/>
    <mergeCell ref="O238:P238"/>
    <mergeCell ref="Q238:S238"/>
    <mergeCell ref="T238:V238"/>
    <mergeCell ref="A239:L239"/>
    <mergeCell ref="M239:N239"/>
    <mergeCell ref="O239:P239"/>
    <mergeCell ref="Q239:S239"/>
    <mergeCell ref="T239:V239"/>
    <mergeCell ref="A234:G234"/>
    <mergeCell ref="H234:J234"/>
    <mergeCell ref="K234:N234"/>
    <mergeCell ref="O234:Q234"/>
    <mergeCell ref="R234:S234"/>
    <mergeCell ref="T234:V234"/>
    <mergeCell ref="A235:S235"/>
    <mergeCell ref="T235:V235"/>
    <mergeCell ref="A237:V237"/>
    <mergeCell ref="A242:L242"/>
    <mergeCell ref="M242:N242"/>
    <mergeCell ref="O242:P242"/>
    <mergeCell ref="Q242:S242"/>
    <mergeCell ref="T242:V242"/>
    <mergeCell ref="A243:L243"/>
    <mergeCell ref="M243:N243"/>
    <mergeCell ref="O243:P243"/>
    <mergeCell ref="Q243:S243"/>
    <mergeCell ref="T243:V243"/>
    <mergeCell ref="A240:L240"/>
    <mergeCell ref="M240:N240"/>
    <mergeCell ref="O240:P240"/>
    <mergeCell ref="Q240:S240"/>
    <mergeCell ref="T240:V240"/>
    <mergeCell ref="A241:L241"/>
    <mergeCell ref="M241:N241"/>
    <mergeCell ref="O241:P241"/>
    <mergeCell ref="Q241:S241"/>
    <mergeCell ref="T241:V241"/>
    <mergeCell ref="A248:J248"/>
    <mergeCell ref="K248:L248"/>
    <mergeCell ref="M248:N248"/>
    <mergeCell ref="O248:Q248"/>
    <mergeCell ref="R248:S248"/>
    <mergeCell ref="T248:V248"/>
    <mergeCell ref="A249:J249"/>
    <mergeCell ref="K249:L249"/>
    <mergeCell ref="M249:N249"/>
    <mergeCell ref="O249:Q249"/>
    <mergeCell ref="R249:S249"/>
    <mergeCell ref="T249:V249"/>
    <mergeCell ref="A244:S244"/>
    <mergeCell ref="T244:V244"/>
    <mergeCell ref="A246:V246"/>
    <mergeCell ref="A247:J247"/>
    <mergeCell ref="K247:L247"/>
    <mergeCell ref="M247:N247"/>
    <mergeCell ref="O247:Q247"/>
    <mergeCell ref="R247:S247"/>
    <mergeCell ref="T247:V247"/>
    <mergeCell ref="A254:I254"/>
    <mergeCell ref="J254:M254"/>
    <mergeCell ref="N254:P254"/>
    <mergeCell ref="Q254:S254"/>
    <mergeCell ref="T254:V254"/>
    <mergeCell ref="A255:I255"/>
    <mergeCell ref="J255:M255"/>
    <mergeCell ref="N255:P255"/>
    <mergeCell ref="Q255:S255"/>
    <mergeCell ref="T255:V255"/>
    <mergeCell ref="A250:J250"/>
    <mergeCell ref="K250:L250"/>
    <mergeCell ref="M250:N250"/>
    <mergeCell ref="O250:Q250"/>
    <mergeCell ref="R250:S250"/>
    <mergeCell ref="T250:V250"/>
    <mergeCell ref="A251:S251"/>
    <mergeCell ref="T251:V251"/>
    <mergeCell ref="A253:V253"/>
    <mergeCell ref="A258:S258"/>
    <mergeCell ref="T258:V258"/>
    <mergeCell ref="A259:S259"/>
    <mergeCell ref="T259:V259"/>
    <mergeCell ref="T260:V260"/>
    <mergeCell ref="A261:S261"/>
    <mergeCell ref="T261:V261"/>
    <mergeCell ref="A264:D268"/>
    <mergeCell ref="E264:S265"/>
    <mergeCell ref="T264:V265"/>
    <mergeCell ref="E266:V266"/>
    <mergeCell ref="E267:V267"/>
    <mergeCell ref="E268:V268"/>
    <mergeCell ref="A256:I256"/>
    <mergeCell ref="J256:M256"/>
    <mergeCell ref="N256:P256"/>
    <mergeCell ref="Q256:S256"/>
    <mergeCell ref="T256:V256"/>
    <mergeCell ref="A257:I257"/>
    <mergeCell ref="J257:P257"/>
    <mergeCell ref="Q257:S257"/>
    <mergeCell ref="T257:V257"/>
    <mergeCell ref="A273:V273"/>
    <mergeCell ref="A274:G274"/>
    <mergeCell ref="H274:J274"/>
    <mergeCell ref="K274:N274"/>
    <mergeCell ref="O274:Q274"/>
    <mergeCell ref="R274:S274"/>
    <mergeCell ref="T274:V274"/>
    <mergeCell ref="A275:G275"/>
    <mergeCell ref="H275:J275"/>
    <mergeCell ref="K275:N275"/>
    <mergeCell ref="O275:Q275"/>
    <mergeCell ref="R275:S275"/>
    <mergeCell ref="T275:V275"/>
    <mergeCell ref="A269:V269"/>
    <mergeCell ref="A270:B270"/>
    <mergeCell ref="C270:Q270"/>
    <mergeCell ref="R270:S270"/>
    <mergeCell ref="T270:V270"/>
    <mergeCell ref="A271:B271"/>
    <mergeCell ref="C271:Q271"/>
    <mergeCell ref="R271:S271"/>
    <mergeCell ref="T271:V271"/>
    <mergeCell ref="A278:G278"/>
    <mergeCell ref="H278:J278"/>
    <mergeCell ref="K278:N278"/>
    <mergeCell ref="O278:Q278"/>
    <mergeCell ref="R278:S278"/>
    <mergeCell ref="T278:V278"/>
    <mergeCell ref="A279:S279"/>
    <mergeCell ref="T279:V279"/>
    <mergeCell ref="A281:V281"/>
    <mergeCell ref="A276:G276"/>
    <mergeCell ref="H276:J276"/>
    <mergeCell ref="K276:N276"/>
    <mergeCell ref="O276:Q276"/>
    <mergeCell ref="R276:S276"/>
    <mergeCell ref="T276:V276"/>
    <mergeCell ref="A277:G277"/>
    <mergeCell ref="H277:J277"/>
    <mergeCell ref="K277:N277"/>
    <mergeCell ref="O277:Q277"/>
    <mergeCell ref="R277:S277"/>
    <mergeCell ref="T277:V277"/>
    <mergeCell ref="A284:L284"/>
    <mergeCell ref="M284:N284"/>
    <mergeCell ref="O284:P284"/>
    <mergeCell ref="Q284:S284"/>
    <mergeCell ref="T284:V284"/>
    <mergeCell ref="A287:L287"/>
    <mergeCell ref="M287:N287"/>
    <mergeCell ref="O287:P287"/>
    <mergeCell ref="Q287:S287"/>
    <mergeCell ref="T287:V287"/>
    <mergeCell ref="A282:L282"/>
    <mergeCell ref="M282:N282"/>
    <mergeCell ref="O282:P282"/>
    <mergeCell ref="Q282:S282"/>
    <mergeCell ref="T282:V282"/>
    <mergeCell ref="A283:L283"/>
    <mergeCell ref="M283:N283"/>
    <mergeCell ref="O283:P283"/>
    <mergeCell ref="Q283:S283"/>
    <mergeCell ref="T283:V283"/>
    <mergeCell ref="A285:L285"/>
    <mergeCell ref="M285:N285"/>
    <mergeCell ref="O285:P285"/>
    <mergeCell ref="Q285:S285"/>
    <mergeCell ref="T285:V285"/>
    <mergeCell ref="A286:L286"/>
    <mergeCell ref="M286:N286"/>
    <mergeCell ref="O286:P286"/>
    <mergeCell ref="Q286:S286"/>
    <mergeCell ref="T286:V286"/>
    <mergeCell ref="A290:S290"/>
    <mergeCell ref="T290:V290"/>
    <mergeCell ref="A292:V292"/>
    <mergeCell ref="A293:J293"/>
    <mergeCell ref="K293:L293"/>
    <mergeCell ref="M293:N293"/>
    <mergeCell ref="O293:Q293"/>
    <mergeCell ref="R293:S293"/>
    <mergeCell ref="T293:V293"/>
    <mergeCell ref="A288:L288"/>
    <mergeCell ref="M288:N288"/>
    <mergeCell ref="O288:P288"/>
    <mergeCell ref="Q288:S288"/>
    <mergeCell ref="T288:V288"/>
    <mergeCell ref="A289:L289"/>
    <mergeCell ref="M289:N289"/>
    <mergeCell ref="O289:P289"/>
    <mergeCell ref="Q289:S289"/>
    <mergeCell ref="T289:V289"/>
    <mergeCell ref="O296:Q296"/>
    <mergeCell ref="R296:S296"/>
    <mergeCell ref="T296:V296"/>
    <mergeCell ref="A297:S297"/>
    <mergeCell ref="T297:V297"/>
    <mergeCell ref="A299:V299"/>
    <mergeCell ref="A294:J294"/>
    <mergeCell ref="K294:L294"/>
    <mergeCell ref="M294:N294"/>
    <mergeCell ref="O294:Q294"/>
    <mergeCell ref="R294:S294"/>
    <mergeCell ref="T294:V294"/>
    <mergeCell ref="A295:J295"/>
    <mergeCell ref="K295:L295"/>
    <mergeCell ref="M295:N295"/>
    <mergeCell ref="O295:Q295"/>
    <mergeCell ref="R295:S295"/>
    <mergeCell ref="T295:V295"/>
    <mergeCell ref="A296:J296"/>
    <mergeCell ref="K296:L296"/>
    <mergeCell ref="M296:N296"/>
    <mergeCell ref="A302:I302"/>
    <mergeCell ref="J302:M302"/>
    <mergeCell ref="N302:P302"/>
    <mergeCell ref="Q302:S302"/>
    <mergeCell ref="T302:V302"/>
    <mergeCell ref="A303:I303"/>
    <mergeCell ref="J303:P303"/>
    <mergeCell ref="Q303:S303"/>
    <mergeCell ref="T303:V303"/>
    <mergeCell ref="A300:I300"/>
    <mergeCell ref="J300:M300"/>
    <mergeCell ref="N300:P300"/>
    <mergeCell ref="Q300:S300"/>
    <mergeCell ref="T300:V300"/>
    <mergeCell ref="A301:I301"/>
    <mergeCell ref="J301:M301"/>
    <mergeCell ref="N301:P301"/>
    <mergeCell ref="Q301:S301"/>
    <mergeCell ref="T301:V301"/>
    <mergeCell ref="A310:D314"/>
    <mergeCell ref="E310:S311"/>
    <mergeCell ref="T310:V311"/>
    <mergeCell ref="E312:V312"/>
    <mergeCell ref="E313:V313"/>
    <mergeCell ref="E314:V314"/>
    <mergeCell ref="A315:V315"/>
    <mergeCell ref="A316:B316"/>
    <mergeCell ref="C316:Q316"/>
    <mergeCell ref="R316:S316"/>
    <mergeCell ref="T316:V316"/>
    <mergeCell ref="A304:S304"/>
    <mergeCell ref="T304:V304"/>
    <mergeCell ref="A305:S305"/>
    <mergeCell ref="T305:V305"/>
    <mergeCell ref="T306:V306"/>
    <mergeCell ref="A307:S307"/>
    <mergeCell ref="T307:V307"/>
    <mergeCell ref="A321:G321"/>
    <mergeCell ref="H321:J321"/>
    <mergeCell ref="K321:N321"/>
    <mergeCell ref="O321:Q321"/>
    <mergeCell ref="R321:S321"/>
    <mergeCell ref="T321:V321"/>
    <mergeCell ref="A322:G322"/>
    <mergeCell ref="H322:J322"/>
    <mergeCell ref="K322:N322"/>
    <mergeCell ref="O322:Q322"/>
    <mergeCell ref="R322:S322"/>
    <mergeCell ref="T322:V322"/>
    <mergeCell ref="A317:B317"/>
    <mergeCell ref="C317:Q317"/>
    <mergeCell ref="R317:S317"/>
    <mergeCell ref="T317:V317"/>
    <mergeCell ref="A319:V319"/>
    <mergeCell ref="A320:G320"/>
    <mergeCell ref="H320:J320"/>
    <mergeCell ref="K320:N320"/>
    <mergeCell ref="O320:Q320"/>
    <mergeCell ref="R320:S320"/>
    <mergeCell ref="T320:V320"/>
    <mergeCell ref="A325:S325"/>
    <mergeCell ref="T325:V325"/>
    <mergeCell ref="A327:V327"/>
    <mergeCell ref="A328:L328"/>
    <mergeCell ref="M328:N328"/>
    <mergeCell ref="O328:P328"/>
    <mergeCell ref="Q328:S328"/>
    <mergeCell ref="T328:V328"/>
    <mergeCell ref="A329:L329"/>
    <mergeCell ref="M329:N329"/>
    <mergeCell ref="O329:P329"/>
    <mergeCell ref="Q329:S329"/>
    <mergeCell ref="T329:V329"/>
    <mergeCell ref="A323:G323"/>
    <mergeCell ref="H323:J323"/>
    <mergeCell ref="K323:N323"/>
    <mergeCell ref="O323:Q323"/>
    <mergeCell ref="R323:S323"/>
    <mergeCell ref="T323:V323"/>
    <mergeCell ref="A324:G324"/>
    <mergeCell ref="H324:J324"/>
    <mergeCell ref="K324:N324"/>
    <mergeCell ref="O324:Q324"/>
    <mergeCell ref="R324:S324"/>
    <mergeCell ref="T324:V324"/>
    <mergeCell ref="A332:L332"/>
    <mergeCell ref="M332:N332"/>
    <mergeCell ref="O332:P332"/>
    <mergeCell ref="Q332:S332"/>
    <mergeCell ref="T332:V332"/>
    <mergeCell ref="A333:L333"/>
    <mergeCell ref="M333:N333"/>
    <mergeCell ref="O333:P333"/>
    <mergeCell ref="Q333:S333"/>
    <mergeCell ref="T333:V333"/>
    <mergeCell ref="A330:L330"/>
    <mergeCell ref="M330:N330"/>
    <mergeCell ref="O330:P330"/>
    <mergeCell ref="Q330:S330"/>
    <mergeCell ref="T330:V330"/>
    <mergeCell ref="A331:L331"/>
    <mergeCell ref="M331:N331"/>
    <mergeCell ref="O331:P331"/>
    <mergeCell ref="Q331:S331"/>
    <mergeCell ref="T331:V331"/>
    <mergeCell ref="A336:S336"/>
    <mergeCell ref="T336:V336"/>
    <mergeCell ref="A338:V338"/>
    <mergeCell ref="A339:J339"/>
    <mergeCell ref="K339:L339"/>
    <mergeCell ref="M339:N339"/>
    <mergeCell ref="O339:Q339"/>
    <mergeCell ref="R339:S339"/>
    <mergeCell ref="T339:V339"/>
    <mergeCell ref="A334:L334"/>
    <mergeCell ref="M334:N334"/>
    <mergeCell ref="O334:P334"/>
    <mergeCell ref="Q334:S334"/>
    <mergeCell ref="T334:V334"/>
    <mergeCell ref="A335:L335"/>
    <mergeCell ref="M335:N335"/>
    <mergeCell ref="O335:P335"/>
    <mergeCell ref="Q335:S335"/>
    <mergeCell ref="T335:V335"/>
    <mergeCell ref="A342:J342"/>
    <mergeCell ref="K342:L342"/>
    <mergeCell ref="M342:N342"/>
    <mergeCell ref="O342:Q342"/>
    <mergeCell ref="R342:S342"/>
    <mergeCell ref="T342:V342"/>
    <mergeCell ref="A343:S343"/>
    <mergeCell ref="T343:V343"/>
    <mergeCell ref="A345:V345"/>
    <mergeCell ref="A340:J340"/>
    <mergeCell ref="K340:L340"/>
    <mergeCell ref="M340:N340"/>
    <mergeCell ref="O340:Q340"/>
    <mergeCell ref="R340:S340"/>
    <mergeCell ref="T340:V340"/>
    <mergeCell ref="A341:J341"/>
    <mergeCell ref="K341:L341"/>
    <mergeCell ref="M341:N341"/>
    <mergeCell ref="O341:Q341"/>
    <mergeCell ref="R341:S341"/>
    <mergeCell ref="T341:V341"/>
    <mergeCell ref="A348:I348"/>
    <mergeCell ref="J348:M348"/>
    <mergeCell ref="N348:P348"/>
    <mergeCell ref="Q348:S348"/>
    <mergeCell ref="T348:V348"/>
    <mergeCell ref="A349:I349"/>
    <mergeCell ref="J349:P349"/>
    <mergeCell ref="Q349:S349"/>
    <mergeCell ref="T349:V349"/>
    <mergeCell ref="A346:I346"/>
    <mergeCell ref="J346:M346"/>
    <mergeCell ref="N346:P346"/>
    <mergeCell ref="Q346:S346"/>
    <mergeCell ref="T346:V346"/>
    <mergeCell ref="A347:I347"/>
    <mergeCell ref="J347:M347"/>
    <mergeCell ref="N347:P347"/>
    <mergeCell ref="Q347:S347"/>
    <mergeCell ref="T347:V347"/>
    <mergeCell ref="A356:D360"/>
    <mergeCell ref="E356:S357"/>
    <mergeCell ref="T356:V357"/>
    <mergeCell ref="E358:V358"/>
    <mergeCell ref="E359:V359"/>
    <mergeCell ref="E360:V360"/>
    <mergeCell ref="A361:V361"/>
    <mergeCell ref="A362:B362"/>
    <mergeCell ref="C362:Q362"/>
    <mergeCell ref="R362:S362"/>
    <mergeCell ref="T362:V362"/>
    <mergeCell ref="A350:S350"/>
    <mergeCell ref="T350:V350"/>
    <mergeCell ref="A351:S351"/>
    <mergeCell ref="T351:V351"/>
    <mergeCell ref="T352:V352"/>
    <mergeCell ref="A353:S353"/>
    <mergeCell ref="T353:V353"/>
    <mergeCell ref="A367:G367"/>
    <mergeCell ref="H367:J367"/>
    <mergeCell ref="K367:N367"/>
    <mergeCell ref="O367:Q367"/>
    <mergeCell ref="R367:S367"/>
    <mergeCell ref="T367:V367"/>
    <mergeCell ref="A368:G368"/>
    <mergeCell ref="H368:J368"/>
    <mergeCell ref="K368:N368"/>
    <mergeCell ref="O368:Q368"/>
    <mergeCell ref="R368:S368"/>
    <mergeCell ref="T368:V368"/>
    <mergeCell ref="A363:B363"/>
    <mergeCell ref="C363:Q363"/>
    <mergeCell ref="R363:S363"/>
    <mergeCell ref="T363:V363"/>
    <mergeCell ref="A365:V365"/>
    <mergeCell ref="A366:G366"/>
    <mergeCell ref="H366:J366"/>
    <mergeCell ref="K366:N366"/>
    <mergeCell ref="O366:Q366"/>
    <mergeCell ref="R366:S366"/>
    <mergeCell ref="T366:V366"/>
    <mergeCell ref="A371:S371"/>
    <mergeCell ref="T371:V371"/>
    <mergeCell ref="A373:V373"/>
    <mergeCell ref="A374:L374"/>
    <mergeCell ref="M374:N374"/>
    <mergeCell ref="O374:P374"/>
    <mergeCell ref="Q374:S374"/>
    <mergeCell ref="T374:V374"/>
    <mergeCell ref="A375:L375"/>
    <mergeCell ref="M375:N375"/>
    <mergeCell ref="O375:P375"/>
    <mergeCell ref="Q375:S375"/>
    <mergeCell ref="T375:V375"/>
    <mergeCell ref="A369:G369"/>
    <mergeCell ref="H369:J369"/>
    <mergeCell ref="K369:N369"/>
    <mergeCell ref="O369:Q369"/>
    <mergeCell ref="R369:S369"/>
    <mergeCell ref="T369:V369"/>
    <mergeCell ref="A370:G370"/>
    <mergeCell ref="H370:J370"/>
    <mergeCell ref="K370:N370"/>
    <mergeCell ref="O370:Q370"/>
    <mergeCell ref="R370:S370"/>
    <mergeCell ref="T370:V370"/>
    <mergeCell ref="A378:L378"/>
    <mergeCell ref="M378:N378"/>
    <mergeCell ref="O378:P378"/>
    <mergeCell ref="Q378:S378"/>
    <mergeCell ref="T378:V378"/>
    <mergeCell ref="A379:L379"/>
    <mergeCell ref="M379:N379"/>
    <mergeCell ref="O379:P379"/>
    <mergeCell ref="Q379:S379"/>
    <mergeCell ref="T379:V379"/>
    <mergeCell ref="A376:L376"/>
    <mergeCell ref="M376:N376"/>
    <mergeCell ref="O376:P376"/>
    <mergeCell ref="Q376:S376"/>
    <mergeCell ref="T376:V376"/>
    <mergeCell ref="A377:L377"/>
    <mergeCell ref="M377:N377"/>
    <mergeCell ref="O377:P377"/>
    <mergeCell ref="Q377:S377"/>
    <mergeCell ref="T377:V377"/>
    <mergeCell ref="A382:S382"/>
    <mergeCell ref="T382:V382"/>
    <mergeCell ref="A384:V384"/>
    <mergeCell ref="A385:J385"/>
    <mergeCell ref="K385:L385"/>
    <mergeCell ref="M385:N385"/>
    <mergeCell ref="O385:Q385"/>
    <mergeCell ref="R385:S385"/>
    <mergeCell ref="T385:V385"/>
    <mergeCell ref="A380:L380"/>
    <mergeCell ref="M380:N380"/>
    <mergeCell ref="O380:P380"/>
    <mergeCell ref="Q380:S380"/>
    <mergeCell ref="T380:V380"/>
    <mergeCell ref="A381:L381"/>
    <mergeCell ref="M381:N381"/>
    <mergeCell ref="O381:P381"/>
    <mergeCell ref="Q381:S381"/>
    <mergeCell ref="T381:V381"/>
    <mergeCell ref="A388:J388"/>
    <mergeCell ref="K388:L388"/>
    <mergeCell ref="M388:N388"/>
    <mergeCell ref="O388:Q388"/>
    <mergeCell ref="R388:S388"/>
    <mergeCell ref="T388:V388"/>
    <mergeCell ref="A389:S389"/>
    <mergeCell ref="T389:V389"/>
    <mergeCell ref="A391:V391"/>
    <mergeCell ref="A386:J386"/>
    <mergeCell ref="K386:L386"/>
    <mergeCell ref="M386:N386"/>
    <mergeCell ref="O386:Q386"/>
    <mergeCell ref="R386:S386"/>
    <mergeCell ref="T386:V386"/>
    <mergeCell ref="A387:J387"/>
    <mergeCell ref="K387:L387"/>
    <mergeCell ref="M387:N387"/>
    <mergeCell ref="O387:Q387"/>
    <mergeCell ref="R387:S387"/>
    <mergeCell ref="T387:V387"/>
    <mergeCell ref="A396:S396"/>
    <mergeCell ref="T396:V396"/>
    <mergeCell ref="A397:S397"/>
    <mergeCell ref="T397:V397"/>
    <mergeCell ref="T398:V398"/>
    <mergeCell ref="A399:S399"/>
    <mergeCell ref="T399:V399"/>
    <mergeCell ref="A394:I394"/>
    <mergeCell ref="J394:M394"/>
    <mergeCell ref="N394:P394"/>
    <mergeCell ref="Q394:S394"/>
    <mergeCell ref="T394:V394"/>
    <mergeCell ref="A395:I395"/>
    <mergeCell ref="J395:P395"/>
    <mergeCell ref="Q395:S395"/>
    <mergeCell ref="T395:V395"/>
    <mergeCell ref="A392:I392"/>
    <mergeCell ref="J392:M392"/>
    <mergeCell ref="N392:P392"/>
    <mergeCell ref="Q392:S392"/>
    <mergeCell ref="T392:V392"/>
    <mergeCell ref="A393:I393"/>
    <mergeCell ref="J393:M393"/>
    <mergeCell ref="N393:P393"/>
    <mergeCell ref="Q393:S393"/>
    <mergeCell ref="T393:V393"/>
  </mergeCells>
  <dataValidations count="1">
    <dataValidation allowBlank="1" showInputMessage="1" showErrorMessage="1" prompt="Escriba el item relacionado en la propuesta" sqref="A10 A94 A139 A183 A227 A271 A317 A52 A363 A453 A409" xr:uid="{399D20D9-9FC2-4F1B-8F35-B71D2BCEB612}"/>
  </dataValidations>
  <pageMargins left="0.7" right="0.7" top="0.75" bottom="0.75" header="0.3" footer="0.3"/>
  <pageSetup paperSize="9" scale="22" orientation="portrait" horizontalDpi="1200" verticalDpi="1200" r:id="rId1"/>
  <rowBreaks count="7" manualBreakCount="7">
    <brk id="102" max="5" man="1"/>
    <brk id="145" max="5" man="1"/>
    <brk id="229" max="5" man="1"/>
    <brk id="394" max="5" man="1"/>
    <brk id="433" max="5" man="1"/>
    <brk id="559" max="5" man="1"/>
    <brk id="760" max="5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A048D-C479-4A30-89F6-D5DF613F315C}">
  <dimension ref="A1:V51"/>
  <sheetViews>
    <sheetView view="pageBreakPreview" topLeftCell="A29" zoomScale="70" zoomScaleNormal="50" zoomScaleSheetLayoutView="70" workbookViewId="0">
      <selection activeCell="W40" sqref="W40"/>
    </sheetView>
  </sheetViews>
  <sheetFormatPr baseColWidth="10" defaultColWidth="3" defaultRowHeight="13.2" x14ac:dyDescent="0.25"/>
  <cols>
    <col min="1" max="1" width="8.109375" style="8" customWidth="1"/>
    <col min="2" max="2" width="13.88671875" style="8" customWidth="1"/>
    <col min="3" max="3" width="8.6640625" style="8" customWidth="1"/>
    <col min="4" max="5" width="8.109375" style="8" customWidth="1"/>
    <col min="6" max="6" width="30" style="8" customWidth="1"/>
    <col min="7" max="7" width="6.44140625" style="8" customWidth="1"/>
    <col min="8" max="8" width="6" style="8" customWidth="1"/>
    <col min="9" max="9" width="4" style="8" customWidth="1"/>
    <col min="10" max="10" width="5.5546875" style="8" customWidth="1"/>
    <col min="11" max="11" width="5" style="8" customWidth="1"/>
    <col min="12" max="12" width="4" style="8" customWidth="1"/>
    <col min="13" max="13" width="11.44140625" style="8" customWidth="1"/>
    <col min="14" max="14" width="12.109375" style="121" customWidth="1"/>
    <col min="15" max="15" width="8" style="126" bestFit="1" customWidth="1"/>
    <col min="16" max="16" width="10.88671875" style="121" bestFit="1" customWidth="1"/>
    <col min="17" max="17" width="7" style="121" bestFit="1" customWidth="1"/>
    <col min="18" max="18" width="4.6640625" style="8" customWidth="1"/>
    <col min="19" max="19" width="9.33203125" style="8" customWidth="1"/>
    <col min="20" max="20" width="20.109375" style="126" bestFit="1" customWidth="1"/>
    <col min="21" max="21" width="7.5546875" style="8" customWidth="1"/>
    <col min="22" max="22" width="5.6640625" style="8" customWidth="1"/>
    <col min="23" max="252" width="12.44140625" style="8" customWidth="1"/>
    <col min="253" max="256" width="3" style="8"/>
    <col min="257" max="257" width="8.109375" style="8" customWidth="1"/>
    <col min="258" max="258" width="13.88671875" style="8" customWidth="1"/>
    <col min="259" max="259" width="8.6640625" style="8" customWidth="1"/>
    <col min="260" max="261" width="8.109375" style="8" customWidth="1"/>
    <col min="262" max="262" width="30" style="8" customWidth="1"/>
    <col min="263" max="263" width="6.44140625" style="8" customWidth="1"/>
    <col min="264" max="264" width="6" style="8" customWidth="1"/>
    <col min="265" max="265" width="4" style="8" customWidth="1"/>
    <col min="266" max="266" width="5.5546875" style="8" customWidth="1"/>
    <col min="267" max="267" width="5" style="8" customWidth="1"/>
    <col min="268" max="268" width="4" style="8" customWidth="1"/>
    <col min="269" max="269" width="9.5546875" style="8" customWidth="1"/>
    <col min="270" max="270" width="10.6640625" style="8" customWidth="1"/>
    <col min="271" max="271" width="8" style="8" bestFit="1" customWidth="1"/>
    <col min="272" max="272" width="10.88671875" style="8" bestFit="1" customWidth="1"/>
    <col min="273" max="273" width="6.44140625" style="8" customWidth="1"/>
    <col min="274" max="274" width="4.6640625" style="8" customWidth="1"/>
    <col min="275" max="275" width="9.33203125" style="8" customWidth="1"/>
    <col min="276" max="276" width="11.5546875" style="8" customWidth="1"/>
    <col min="277" max="277" width="7.5546875" style="8" customWidth="1"/>
    <col min="278" max="278" width="5.6640625" style="8" customWidth="1"/>
    <col min="279" max="508" width="12.44140625" style="8" customWidth="1"/>
    <col min="509" max="512" width="3" style="8"/>
    <col min="513" max="513" width="8.109375" style="8" customWidth="1"/>
    <col min="514" max="514" width="13.88671875" style="8" customWidth="1"/>
    <col min="515" max="515" width="8.6640625" style="8" customWidth="1"/>
    <col min="516" max="517" width="8.109375" style="8" customWidth="1"/>
    <col min="518" max="518" width="30" style="8" customWidth="1"/>
    <col min="519" max="519" width="6.44140625" style="8" customWidth="1"/>
    <col min="520" max="520" width="6" style="8" customWidth="1"/>
    <col min="521" max="521" width="4" style="8" customWidth="1"/>
    <col min="522" max="522" width="5.5546875" style="8" customWidth="1"/>
    <col min="523" max="523" width="5" style="8" customWidth="1"/>
    <col min="524" max="524" width="4" style="8" customWidth="1"/>
    <col min="525" max="525" width="9.5546875" style="8" customWidth="1"/>
    <col min="526" max="526" width="10.6640625" style="8" customWidth="1"/>
    <col min="527" max="527" width="8" style="8" bestFit="1" customWidth="1"/>
    <col min="528" max="528" width="10.88671875" style="8" bestFit="1" customWidth="1"/>
    <col min="529" max="529" width="6.44140625" style="8" customWidth="1"/>
    <col min="530" max="530" width="4.6640625" style="8" customWidth="1"/>
    <col min="531" max="531" width="9.33203125" style="8" customWidth="1"/>
    <col min="532" max="532" width="11.5546875" style="8" customWidth="1"/>
    <col min="533" max="533" width="7.5546875" style="8" customWidth="1"/>
    <col min="534" max="534" width="5.6640625" style="8" customWidth="1"/>
    <col min="535" max="764" width="12.44140625" style="8" customWidth="1"/>
    <col min="765" max="768" width="3" style="8"/>
    <col min="769" max="769" width="8.109375" style="8" customWidth="1"/>
    <col min="770" max="770" width="13.88671875" style="8" customWidth="1"/>
    <col min="771" max="771" width="8.6640625" style="8" customWidth="1"/>
    <col min="772" max="773" width="8.109375" style="8" customWidth="1"/>
    <col min="774" max="774" width="30" style="8" customWidth="1"/>
    <col min="775" max="775" width="6.44140625" style="8" customWidth="1"/>
    <col min="776" max="776" width="6" style="8" customWidth="1"/>
    <col min="777" max="777" width="4" style="8" customWidth="1"/>
    <col min="778" max="778" width="5.5546875" style="8" customWidth="1"/>
    <col min="779" max="779" width="5" style="8" customWidth="1"/>
    <col min="780" max="780" width="4" style="8" customWidth="1"/>
    <col min="781" max="781" width="9.5546875" style="8" customWidth="1"/>
    <col min="782" max="782" width="10.6640625" style="8" customWidth="1"/>
    <col min="783" max="783" width="8" style="8" bestFit="1" customWidth="1"/>
    <col min="784" max="784" width="10.88671875" style="8" bestFit="1" customWidth="1"/>
    <col min="785" max="785" width="6.44140625" style="8" customWidth="1"/>
    <col min="786" max="786" width="4.6640625" style="8" customWidth="1"/>
    <col min="787" max="787" width="9.33203125" style="8" customWidth="1"/>
    <col min="788" max="788" width="11.5546875" style="8" customWidth="1"/>
    <col min="789" max="789" width="7.5546875" style="8" customWidth="1"/>
    <col min="790" max="790" width="5.6640625" style="8" customWidth="1"/>
    <col min="791" max="1020" width="12.44140625" style="8" customWidth="1"/>
    <col min="1021" max="1024" width="3" style="8"/>
    <col min="1025" max="1025" width="8.109375" style="8" customWidth="1"/>
    <col min="1026" max="1026" width="13.88671875" style="8" customWidth="1"/>
    <col min="1027" max="1027" width="8.6640625" style="8" customWidth="1"/>
    <col min="1028" max="1029" width="8.109375" style="8" customWidth="1"/>
    <col min="1030" max="1030" width="30" style="8" customWidth="1"/>
    <col min="1031" max="1031" width="6.44140625" style="8" customWidth="1"/>
    <col min="1032" max="1032" width="6" style="8" customWidth="1"/>
    <col min="1033" max="1033" width="4" style="8" customWidth="1"/>
    <col min="1034" max="1034" width="5.5546875" style="8" customWidth="1"/>
    <col min="1035" max="1035" width="5" style="8" customWidth="1"/>
    <col min="1036" max="1036" width="4" style="8" customWidth="1"/>
    <col min="1037" max="1037" width="9.5546875" style="8" customWidth="1"/>
    <col min="1038" max="1038" width="10.6640625" style="8" customWidth="1"/>
    <col min="1039" max="1039" width="8" style="8" bestFit="1" customWidth="1"/>
    <col min="1040" max="1040" width="10.88671875" style="8" bestFit="1" customWidth="1"/>
    <col min="1041" max="1041" width="6.44140625" style="8" customWidth="1"/>
    <col min="1042" max="1042" width="4.6640625" style="8" customWidth="1"/>
    <col min="1043" max="1043" width="9.33203125" style="8" customWidth="1"/>
    <col min="1044" max="1044" width="11.5546875" style="8" customWidth="1"/>
    <col min="1045" max="1045" width="7.5546875" style="8" customWidth="1"/>
    <col min="1046" max="1046" width="5.6640625" style="8" customWidth="1"/>
    <col min="1047" max="1276" width="12.44140625" style="8" customWidth="1"/>
    <col min="1277" max="1280" width="3" style="8"/>
    <col min="1281" max="1281" width="8.109375" style="8" customWidth="1"/>
    <col min="1282" max="1282" width="13.88671875" style="8" customWidth="1"/>
    <col min="1283" max="1283" width="8.6640625" style="8" customWidth="1"/>
    <col min="1284" max="1285" width="8.109375" style="8" customWidth="1"/>
    <col min="1286" max="1286" width="30" style="8" customWidth="1"/>
    <col min="1287" max="1287" width="6.44140625" style="8" customWidth="1"/>
    <col min="1288" max="1288" width="6" style="8" customWidth="1"/>
    <col min="1289" max="1289" width="4" style="8" customWidth="1"/>
    <col min="1290" max="1290" width="5.5546875" style="8" customWidth="1"/>
    <col min="1291" max="1291" width="5" style="8" customWidth="1"/>
    <col min="1292" max="1292" width="4" style="8" customWidth="1"/>
    <col min="1293" max="1293" width="9.5546875" style="8" customWidth="1"/>
    <col min="1294" max="1294" width="10.6640625" style="8" customWidth="1"/>
    <col min="1295" max="1295" width="8" style="8" bestFit="1" customWidth="1"/>
    <col min="1296" max="1296" width="10.88671875" style="8" bestFit="1" customWidth="1"/>
    <col min="1297" max="1297" width="6.44140625" style="8" customWidth="1"/>
    <col min="1298" max="1298" width="4.6640625" style="8" customWidth="1"/>
    <col min="1299" max="1299" width="9.33203125" style="8" customWidth="1"/>
    <col min="1300" max="1300" width="11.5546875" style="8" customWidth="1"/>
    <col min="1301" max="1301" width="7.5546875" style="8" customWidth="1"/>
    <col min="1302" max="1302" width="5.6640625" style="8" customWidth="1"/>
    <col min="1303" max="1532" width="12.44140625" style="8" customWidth="1"/>
    <col min="1533" max="1536" width="3" style="8"/>
    <col min="1537" max="1537" width="8.109375" style="8" customWidth="1"/>
    <col min="1538" max="1538" width="13.88671875" style="8" customWidth="1"/>
    <col min="1539" max="1539" width="8.6640625" style="8" customWidth="1"/>
    <col min="1540" max="1541" width="8.109375" style="8" customWidth="1"/>
    <col min="1542" max="1542" width="30" style="8" customWidth="1"/>
    <col min="1543" max="1543" width="6.44140625" style="8" customWidth="1"/>
    <col min="1544" max="1544" width="6" style="8" customWidth="1"/>
    <col min="1545" max="1545" width="4" style="8" customWidth="1"/>
    <col min="1546" max="1546" width="5.5546875" style="8" customWidth="1"/>
    <col min="1547" max="1547" width="5" style="8" customWidth="1"/>
    <col min="1548" max="1548" width="4" style="8" customWidth="1"/>
    <col min="1549" max="1549" width="9.5546875" style="8" customWidth="1"/>
    <col min="1550" max="1550" width="10.6640625" style="8" customWidth="1"/>
    <col min="1551" max="1551" width="8" style="8" bestFit="1" customWidth="1"/>
    <col min="1552" max="1552" width="10.88671875" style="8" bestFit="1" customWidth="1"/>
    <col min="1553" max="1553" width="6.44140625" style="8" customWidth="1"/>
    <col min="1554" max="1554" width="4.6640625" style="8" customWidth="1"/>
    <col min="1555" max="1555" width="9.33203125" style="8" customWidth="1"/>
    <col min="1556" max="1556" width="11.5546875" style="8" customWidth="1"/>
    <col min="1557" max="1557" width="7.5546875" style="8" customWidth="1"/>
    <col min="1558" max="1558" width="5.6640625" style="8" customWidth="1"/>
    <col min="1559" max="1788" width="12.44140625" style="8" customWidth="1"/>
    <col min="1789" max="1792" width="3" style="8"/>
    <col min="1793" max="1793" width="8.109375" style="8" customWidth="1"/>
    <col min="1794" max="1794" width="13.88671875" style="8" customWidth="1"/>
    <col min="1795" max="1795" width="8.6640625" style="8" customWidth="1"/>
    <col min="1796" max="1797" width="8.109375" style="8" customWidth="1"/>
    <col min="1798" max="1798" width="30" style="8" customWidth="1"/>
    <col min="1799" max="1799" width="6.44140625" style="8" customWidth="1"/>
    <col min="1800" max="1800" width="6" style="8" customWidth="1"/>
    <col min="1801" max="1801" width="4" style="8" customWidth="1"/>
    <col min="1802" max="1802" width="5.5546875" style="8" customWidth="1"/>
    <col min="1803" max="1803" width="5" style="8" customWidth="1"/>
    <col min="1804" max="1804" width="4" style="8" customWidth="1"/>
    <col min="1805" max="1805" width="9.5546875" style="8" customWidth="1"/>
    <col min="1806" max="1806" width="10.6640625" style="8" customWidth="1"/>
    <col min="1807" max="1807" width="8" style="8" bestFit="1" customWidth="1"/>
    <col min="1808" max="1808" width="10.88671875" style="8" bestFit="1" customWidth="1"/>
    <col min="1809" max="1809" width="6.44140625" style="8" customWidth="1"/>
    <col min="1810" max="1810" width="4.6640625" style="8" customWidth="1"/>
    <col min="1811" max="1811" width="9.33203125" style="8" customWidth="1"/>
    <col min="1812" max="1812" width="11.5546875" style="8" customWidth="1"/>
    <col min="1813" max="1813" width="7.5546875" style="8" customWidth="1"/>
    <col min="1814" max="1814" width="5.6640625" style="8" customWidth="1"/>
    <col min="1815" max="2044" width="12.44140625" style="8" customWidth="1"/>
    <col min="2045" max="2048" width="3" style="8"/>
    <col min="2049" max="2049" width="8.109375" style="8" customWidth="1"/>
    <col min="2050" max="2050" width="13.88671875" style="8" customWidth="1"/>
    <col min="2051" max="2051" width="8.6640625" style="8" customWidth="1"/>
    <col min="2052" max="2053" width="8.109375" style="8" customWidth="1"/>
    <col min="2054" max="2054" width="30" style="8" customWidth="1"/>
    <col min="2055" max="2055" width="6.44140625" style="8" customWidth="1"/>
    <col min="2056" max="2056" width="6" style="8" customWidth="1"/>
    <col min="2057" max="2057" width="4" style="8" customWidth="1"/>
    <col min="2058" max="2058" width="5.5546875" style="8" customWidth="1"/>
    <col min="2059" max="2059" width="5" style="8" customWidth="1"/>
    <col min="2060" max="2060" width="4" style="8" customWidth="1"/>
    <col min="2061" max="2061" width="9.5546875" style="8" customWidth="1"/>
    <col min="2062" max="2062" width="10.6640625" style="8" customWidth="1"/>
    <col min="2063" max="2063" width="8" style="8" bestFit="1" customWidth="1"/>
    <col min="2064" max="2064" width="10.88671875" style="8" bestFit="1" customWidth="1"/>
    <col min="2065" max="2065" width="6.44140625" style="8" customWidth="1"/>
    <col min="2066" max="2066" width="4.6640625" style="8" customWidth="1"/>
    <col min="2067" max="2067" width="9.33203125" style="8" customWidth="1"/>
    <col min="2068" max="2068" width="11.5546875" style="8" customWidth="1"/>
    <col min="2069" max="2069" width="7.5546875" style="8" customWidth="1"/>
    <col min="2070" max="2070" width="5.6640625" style="8" customWidth="1"/>
    <col min="2071" max="2300" width="12.44140625" style="8" customWidth="1"/>
    <col min="2301" max="2304" width="3" style="8"/>
    <col min="2305" max="2305" width="8.109375" style="8" customWidth="1"/>
    <col min="2306" max="2306" width="13.88671875" style="8" customWidth="1"/>
    <col min="2307" max="2307" width="8.6640625" style="8" customWidth="1"/>
    <col min="2308" max="2309" width="8.109375" style="8" customWidth="1"/>
    <col min="2310" max="2310" width="30" style="8" customWidth="1"/>
    <col min="2311" max="2311" width="6.44140625" style="8" customWidth="1"/>
    <col min="2312" max="2312" width="6" style="8" customWidth="1"/>
    <col min="2313" max="2313" width="4" style="8" customWidth="1"/>
    <col min="2314" max="2314" width="5.5546875" style="8" customWidth="1"/>
    <col min="2315" max="2315" width="5" style="8" customWidth="1"/>
    <col min="2316" max="2316" width="4" style="8" customWidth="1"/>
    <col min="2317" max="2317" width="9.5546875" style="8" customWidth="1"/>
    <col min="2318" max="2318" width="10.6640625" style="8" customWidth="1"/>
    <col min="2319" max="2319" width="8" style="8" bestFit="1" customWidth="1"/>
    <col min="2320" max="2320" width="10.88671875" style="8" bestFit="1" customWidth="1"/>
    <col min="2321" max="2321" width="6.44140625" style="8" customWidth="1"/>
    <col min="2322" max="2322" width="4.6640625" style="8" customWidth="1"/>
    <col min="2323" max="2323" width="9.33203125" style="8" customWidth="1"/>
    <col min="2324" max="2324" width="11.5546875" style="8" customWidth="1"/>
    <col min="2325" max="2325" width="7.5546875" style="8" customWidth="1"/>
    <col min="2326" max="2326" width="5.6640625" style="8" customWidth="1"/>
    <col min="2327" max="2556" width="12.44140625" style="8" customWidth="1"/>
    <col min="2557" max="2560" width="3" style="8"/>
    <col min="2561" max="2561" width="8.109375" style="8" customWidth="1"/>
    <col min="2562" max="2562" width="13.88671875" style="8" customWidth="1"/>
    <col min="2563" max="2563" width="8.6640625" style="8" customWidth="1"/>
    <col min="2564" max="2565" width="8.109375" style="8" customWidth="1"/>
    <col min="2566" max="2566" width="30" style="8" customWidth="1"/>
    <col min="2567" max="2567" width="6.44140625" style="8" customWidth="1"/>
    <col min="2568" max="2568" width="6" style="8" customWidth="1"/>
    <col min="2569" max="2569" width="4" style="8" customWidth="1"/>
    <col min="2570" max="2570" width="5.5546875" style="8" customWidth="1"/>
    <col min="2571" max="2571" width="5" style="8" customWidth="1"/>
    <col min="2572" max="2572" width="4" style="8" customWidth="1"/>
    <col min="2573" max="2573" width="9.5546875" style="8" customWidth="1"/>
    <col min="2574" max="2574" width="10.6640625" style="8" customWidth="1"/>
    <col min="2575" max="2575" width="8" style="8" bestFit="1" customWidth="1"/>
    <col min="2576" max="2576" width="10.88671875" style="8" bestFit="1" customWidth="1"/>
    <col min="2577" max="2577" width="6.44140625" style="8" customWidth="1"/>
    <col min="2578" max="2578" width="4.6640625" style="8" customWidth="1"/>
    <col min="2579" max="2579" width="9.33203125" style="8" customWidth="1"/>
    <col min="2580" max="2580" width="11.5546875" style="8" customWidth="1"/>
    <col min="2581" max="2581" width="7.5546875" style="8" customWidth="1"/>
    <col min="2582" max="2582" width="5.6640625" style="8" customWidth="1"/>
    <col min="2583" max="2812" width="12.44140625" style="8" customWidth="1"/>
    <col min="2813" max="2816" width="3" style="8"/>
    <col min="2817" max="2817" width="8.109375" style="8" customWidth="1"/>
    <col min="2818" max="2818" width="13.88671875" style="8" customWidth="1"/>
    <col min="2819" max="2819" width="8.6640625" style="8" customWidth="1"/>
    <col min="2820" max="2821" width="8.109375" style="8" customWidth="1"/>
    <col min="2822" max="2822" width="30" style="8" customWidth="1"/>
    <col min="2823" max="2823" width="6.44140625" style="8" customWidth="1"/>
    <col min="2824" max="2824" width="6" style="8" customWidth="1"/>
    <col min="2825" max="2825" width="4" style="8" customWidth="1"/>
    <col min="2826" max="2826" width="5.5546875" style="8" customWidth="1"/>
    <col min="2827" max="2827" width="5" style="8" customWidth="1"/>
    <col min="2828" max="2828" width="4" style="8" customWidth="1"/>
    <col min="2829" max="2829" width="9.5546875" style="8" customWidth="1"/>
    <col min="2830" max="2830" width="10.6640625" style="8" customWidth="1"/>
    <col min="2831" max="2831" width="8" style="8" bestFit="1" customWidth="1"/>
    <col min="2832" max="2832" width="10.88671875" style="8" bestFit="1" customWidth="1"/>
    <col min="2833" max="2833" width="6.44140625" style="8" customWidth="1"/>
    <col min="2834" max="2834" width="4.6640625" style="8" customWidth="1"/>
    <col min="2835" max="2835" width="9.33203125" style="8" customWidth="1"/>
    <col min="2836" max="2836" width="11.5546875" style="8" customWidth="1"/>
    <col min="2837" max="2837" width="7.5546875" style="8" customWidth="1"/>
    <col min="2838" max="2838" width="5.6640625" style="8" customWidth="1"/>
    <col min="2839" max="3068" width="12.44140625" style="8" customWidth="1"/>
    <col min="3069" max="3072" width="3" style="8"/>
    <col min="3073" max="3073" width="8.109375" style="8" customWidth="1"/>
    <col min="3074" max="3074" width="13.88671875" style="8" customWidth="1"/>
    <col min="3075" max="3075" width="8.6640625" style="8" customWidth="1"/>
    <col min="3076" max="3077" width="8.109375" style="8" customWidth="1"/>
    <col min="3078" max="3078" width="30" style="8" customWidth="1"/>
    <col min="3079" max="3079" width="6.44140625" style="8" customWidth="1"/>
    <col min="3080" max="3080" width="6" style="8" customWidth="1"/>
    <col min="3081" max="3081" width="4" style="8" customWidth="1"/>
    <col min="3082" max="3082" width="5.5546875" style="8" customWidth="1"/>
    <col min="3083" max="3083" width="5" style="8" customWidth="1"/>
    <col min="3084" max="3084" width="4" style="8" customWidth="1"/>
    <col min="3085" max="3085" width="9.5546875" style="8" customWidth="1"/>
    <col min="3086" max="3086" width="10.6640625" style="8" customWidth="1"/>
    <col min="3087" max="3087" width="8" style="8" bestFit="1" customWidth="1"/>
    <col min="3088" max="3088" width="10.88671875" style="8" bestFit="1" customWidth="1"/>
    <col min="3089" max="3089" width="6.44140625" style="8" customWidth="1"/>
    <col min="3090" max="3090" width="4.6640625" style="8" customWidth="1"/>
    <col min="3091" max="3091" width="9.33203125" style="8" customWidth="1"/>
    <col min="3092" max="3092" width="11.5546875" style="8" customWidth="1"/>
    <col min="3093" max="3093" width="7.5546875" style="8" customWidth="1"/>
    <col min="3094" max="3094" width="5.6640625" style="8" customWidth="1"/>
    <col min="3095" max="3324" width="12.44140625" style="8" customWidth="1"/>
    <col min="3325" max="3328" width="3" style="8"/>
    <col min="3329" max="3329" width="8.109375" style="8" customWidth="1"/>
    <col min="3330" max="3330" width="13.88671875" style="8" customWidth="1"/>
    <col min="3331" max="3331" width="8.6640625" style="8" customWidth="1"/>
    <col min="3332" max="3333" width="8.109375" style="8" customWidth="1"/>
    <col min="3334" max="3334" width="30" style="8" customWidth="1"/>
    <col min="3335" max="3335" width="6.44140625" style="8" customWidth="1"/>
    <col min="3336" max="3336" width="6" style="8" customWidth="1"/>
    <col min="3337" max="3337" width="4" style="8" customWidth="1"/>
    <col min="3338" max="3338" width="5.5546875" style="8" customWidth="1"/>
    <col min="3339" max="3339" width="5" style="8" customWidth="1"/>
    <col min="3340" max="3340" width="4" style="8" customWidth="1"/>
    <col min="3341" max="3341" width="9.5546875" style="8" customWidth="1"/>
    <col min="3342" max="3342" width="10.6640625" style="8" customWidth="1"/>
    <col min="3343" max="3343" width="8" style="8" bestFit="1" customWidth="1"/>
    <col min="3344" max="3344" width="10.88671875" style="8" bestFit="1" customWidth="1"/>
    <col min="3345" max="3345" width="6.44140625" style="8" customWidth="1"/>
    <col min="3346" max="3346" width="4.6640625" style="8" customWidth="1"/>
    <col min="3347" max="3347" width="9.33203125" style="8" customWidth="1"/>
    <col min="3348" max="3348" width="11.5546875" style="8" customWidth="1"/>
    <col min="3349" max="3349" width="7.5546875" style="8" customWidth="1"/>
    <col min="3350" max="3350" width="5.6640625" style="8" customWidth="1"/>
    <col min="3351" max="3580" width="12.44140625" style="8" customWidth="1"/>
    <col min="3581" max="3584" width="3" style="8"/>
    <col min="3585" max="3585" width="8.109375" style="8" customWidth="1"/>
    <col min="3586" max="3586" width="13.88671875" style="8" customWidth="1"/>
    <col min="3587" max="3587" width="8.6640625" style="8" customWidth="1"/>
    <col min="3588" max="3589" width="8.109375" style="8" customWidth="1"/>
    <col min="3590" max="3590" width="30" style="8" customWidth="1"/>
    <col min="3591" max="3591" width="6.44140625" style="8" customWidth="1"/>
    <col min="3592" max="3592" width="6" style="8" customWidth="1"/>
    <col min="3593" max="3593" width="4" style="8" customWidth="1"/>
    <col min="3594" max="3594" width="5.5546875" style="8" customWidth="1"/>
    <col min="3595" max="3595" width="5" style="8" customWidth="1"/>
    <col min="3596" max="3596" width="4" style="8" customWidth="1"/>
    <col min="3597" max="3597" width="9.5546875" style="8" customWidth="1"/>
    <col min="3598" max="3598" width="10.6640625" style="8" customWidth="1"/>
    <col min="3599" max="3599" width="8" style="8" bestFit="1" customWidth="1"/>
    <col min="3600" max="3600" width="10.88671875" style="8" bestFit="1" customWidth="1"/>
    <col min="3601" max="3601" width="6.44140625" style="8" customWidth="1"/>
    <col min="3602" max="3602" width="4.6640625" style="8" customWidth="1"/>
    <col min="3603" max="3603" width="9.33203125" style="8" customWidth="1"/>
    <col min="3604" max="3604" width="11.5546875" style="8" customWidth="1"/>
    <col min="3605" max="3605" width="7.5546875" style="8" customWidth="1"/>
    <col min="3606" max="3606" width="5.6640625" style="8" customWidth="1"/>
    <col min="3607" max="3836" width="12.44140625" style="8" customWidth="1"/>
    <col min="3837" max="3840" width="3" style="8"/>
    <col min="3841" max="3841" width="8.109375" style="8" customWidth="1"/>
    <col min="3842" max="3842" width="13.88671875" style="8" customWidth="1"/>
    <col min="3843" max="3843" width="8.6640625" style="8" customWidth="1"/>
    <col min="3844" max="3845" width="8.109375" style="8" customWidth="1"/>
    <col min="3846" max="3846" width="30" style="8" customWidth="1"/>
    <col min="3847" max="3847" width="6.44140625" style="8" customWidth="1"/>
    <col min="3848" max="3848" width="6" style="8" customWidth="1"/>
    <col min="3849" max="3849" width="4" style="8" customWidth="1"/>
    <col min="3850" max="3850" width="5.5546875" style="8" customWidth="1"/>
    <col min="3851" max="3851" width="5" style="8" customWidth="1"/>
    <col min="3852" max="3852" width="4" style="8" customWidth="1"/>
    <col min="3853" max="3853" width="9.5546875" style="8" customWidth="1"/>
    <col min="3854" max="3854" width="10.6640625" style="8" customWidth="1"/>
    <col min="3855" max="3855" width="8" style="8" bestFit="1" customWidth="1"/>
    <col min="3856" max="3856" width="10.88671875" style="8" bestFit="1" customWidth="1"/>
    <col min="3857" max="3857" width="6.44140625" style="8" customWidth="1"/>
    <col min="3858" max="3858" width="4.6640625" style="8" customWidth="1"/>
    <col min="3859" max="3859" width="9.33203125" style="8" customWidth="1"/>
    <col min="3860" max="3860" width="11.5546875" style="8" customWidth="1"/>
    <col min="3861" max="3861" width="7.5546875" style="8" customWidth="1"/>
    <col min="3862" max="3862" width="5.6640625" style="8" customWidth="1"/>
    <col min="3863" max="4092" width="12.44140625" style="8" customWidth="1"/>
    <col min="4093" max="4096" width="3" style="8"/>
    <col min="4097" max="4097" width="8.109375" style="8" customWidth="1"/>
    <col min="4098" max="4098" width="13.88671875" style="8" customWidth="1"/>
    <col min="4099" max="4099" width="8.6640625" style="8" customWidth="1"/>
    <col min="4100" max="4101" width="8.109375" style="8" customWidth="1"/>
    <col min="4102" max="4102" width="30" style="8" customWidth="1"/>
    <col min="4103" max="4103" width="6.44140625" style="8" customWidth="1"/>
    <col min="4104" max="4104" width="6" style="8" customWidth="1"/>
    <col min="4105" max="4105" width="4" style="8" customWidth="1"/>
    <col min="4106" max="4106" width="5.5546875" style="8" customWidth="1"/>
    <col min="4107" max="4107" width="5" style="8" customWidth="1"/>
    <col min="4108" max="4108" width="4" style="8" customWidth="1"/>
    <col min="4109" max="4109" width="9.5546875" style="8" customWidth="1"/>
    <col min="4110" max="4110" width="10.6640625" style="8" customWidth="1"/>
    <col min="4111" max="4111" width="8" style="8" bestFit="1" customWidth="1"/>
    <col min="4112" max="4112" width="10.88671875" style="8" bestFit="1" customWidth="1"/>
    <col min="4113" max="4113" width="6.44140625" style="8" customWidth="1"/>
    <col min="4114" max="4114" width="4.6640625" style="8" customWidth="1"/>
    <col min="4115" max="4115" width="9.33203125" style="8" customWidth="1"/>
    <col min="4116" max="4116" width="11.5546875" style="8" customWidth="1"/>
    <col min="4117" max="4117" width="7.5546875" style="8" customWidth="1"/>
    <col min="4118" max="4118" width="5.6640625" style="8" customWidth="1"/>
    <col min="4119" max="4348" width="12.44140625" style="8" customWidth="1"/>
    <col min="4349" max="4352" width="3" style="8"/>
    <col min="4353" max="4353" width="8.109375" style="8" customWidth="1"/>
    <col min="4354" max="4354" width="13.88671875" style="8" customWidth="1"/>
    <col min="4355" max="4355" width="8.6640625" style="8" customWidth="1"/>
    <col min="4356" max="4357" width="8.109375" style="8" customWidth="1"/>
    <col min="4358" max="4358" width="30" style="8" customWidth="1"/>
    <col min="4359" max="4359" width="6.44140625" style="8" customWidth="1"/>
    <col min="4360" max="4360" width="6" style="8" customWidth="1"/>
    <col min="4361" max="4361" width="4" style="8" customWidth="1"/>
    <col min="4362" max="4362" width="5.5546875" style="8" customWidth="1"/>
    <col min="4363" max="4363" width="5" style="8" customWidth="1"/>
    <col min="4364" max="4364" width="4" style="8" customWidth="1"/>
    <col min="4365" max="4365" width="9.5546875" style="8" customWidth="1"/>
    <col min="4366" max="4366" width="10.6640625" style="8" customWidth="1"/>
    <col min="4367" max="4367" width="8" style="8" bestFit="1" customWidth="1"/>
    <col min="4368" max="4368" width="10.88671875" style="8" bestFit="1" customWidth="1"/>
    <col min="4369" max="4369" width="6.44140625" style="8" customWidth="1"/>
    <col min="4370" max="4370" width="4.6640625" style="8" customWidth="1"/>
    <col min="4371" max="4371" width="9.33203125" style="8" customWidth="1"/>
    <col min="4372" max="4372" width="11.5546875" style="8" customWidth="1"/>
    <col min="4373" max="4373" width="7.5546875" style="8" customWidth="1"/>
    <col min="4374" max="4374" width="5.6640625" style="8" customWidth="1"/>
    <col min="4375" max="4604" width="12.44140625" style="8" customWidth="1"/>
    <col min="4605" max="4608" width="3" style="8"/>
    <col min="4609" max="4609" width="8.109375" style="8" customWidth="1"/>
    <col min="4610" max="4610" width="13.88671875" style="8" customWidth="1"/>
    <col min="4611" max="4611" width="8.6640625" style="8" customWidth="1"/>
    <col min="4612" max="4613" width="8.109375" style="8" customWidth="1"/>
    <col min="4614" max="4614" width="30" style="8" customWidth="1"/>
    <col min="4615" max="4615" width="6.44140625" style="8" customWidth="1"/>
    <col min="4616" max="4616" width="6" style="8" customWidth="1"/>
    <col min="4617" max="4617" width="4" style="8" customWidth="1"/>
    <col min="4618" max="4618" width="5.5546875" style="8" customWidth="1"/>
    <col min="4619" max="4619" width="5" style="8" customWidth="1"/>
    <col min="4620" max="4620" width="4" style="8" customWidth="1"/>
    <col min="4621" max="4621" width="9.5546875" style="8" customWidth="1"/>
    <col min="4622" max="4622" width="10.6640625" style="8" customWidth="1"/>
    <col min="4623" max="4623" width="8" style="8" bestFit="1" customWidth="1"/>
    <col min="4624" max="4624" width="10.88671875" style="8" bestFit="1" customWidth="1"/>
    <col min="4625" max="4625" width="6.44140625" style="8" customWidth="1"/>
    <col min="4626" max="4626" width="4.6640625" style="8" customWidth="1"/>
    <col min="4627" max="4627" width="9.33203125" style="8" customWidth="1"/>
    <col min="4628" max="4628" width="11.5546875" style="8" customWidth="1"/>
    <col min="4629" max="4629" width="7.5546875" style="8" customWidth="1"/>
    <col min="4630" max="4630" width="5.6640625" style="8" customWidth="1"/>
    <col min="4631" max="4860" width="12.44140625" style="8" customWidth="1"/>
    <col min="4861" max="4864" width="3" style="8"/>
    <col min="4865" max="4865" width="8.109375" style="8" customWidth="1"/>
    <col min="4866" max="4866" width="13.88671875" style="8" customWidth="1"/>
    <col min="4867" max="4867" width="8.6640625" style="8" customWidth="1"/>
    <col min="4868" max="4869" width="8.109375" style="8" customWidth="1"/>
    <col min="4870" max="4870" width="30" style="8" customWidth="1"/>
    <col min="4871" max="4871" width="6.44140625" style="8" customWidth="1"/>
    <col min="4872" max="4872" width="6" style="8" customWidth="1"/>
    <col min="4873" max="4873" width="4" style="8" customWidth="1"/>
    <col min="4874" max="4874" width="5.5546875" style="8" customWidth="1"/>
    <col min="4875" max="4875" width="5" style="8" customWidth="1"/>
    <col min="4876" max="4876" width="4" style="8" customWidth="1"/>
    <col min="4877" max="4877" width="9.5546875" style="8" customWidth="1"/>
    <col min="4878" max="4878" width="10.6640625" style="8" customWidth="1"/>
    <col min="4879" max="4879" width="8" style="8" bestFit="1" customWidth="1"/>
    <col min="4880" max="4880" width="10.88671875" style="8" bestFit="1" customWidth="1"/>
    <col min="4881" max="4881" width="6.44140625" style="8" customWidth="1"/>
    <col min="4882" max="4882" width="4.6640625" style="8" customWidth="1"/>
    <col min="4883" max="4883" width="9.33203125" style="8" customWidth="1"/>
    <col min="4884" max="4884" width="11.5546875" style="8" customWidth="1"/>
    <col min="4885" max="4885" width="7.5546875" style="8" customWidth="1"/>
    <col min="4886" max="4886" width="5.6640625" style="8" customWidth="1"/>
    <col min="4887" max="5116" width="12.44140625" style="8" customWidth="1"/>
    <col min="5117" max="5120" width="3" style="8"/>
    <col min="5121" max="5121" width="8.109375" style="8" customWidth="1"/>
    <col min="5122" max="5122" width="13.88671875" style="8" customWidth="1"/>
    <col min="5123" max="5123" width="8.6640625" style="8" customWidth="1"/>
    <col min="5124" max="5125" width="8.109375" style="8" customWidth="1"/>
    <col min="5126" max="5126" width="30" style="8" customWidth="1"/>
    <col min="5127" max="5127" width="6.44140625" style="8" customWidth="1"/>
    <col min="5128" max="5128" width="6" style="8" customWidth="1"/>
    <col min="5129" max="5129" width="4" style="8" customWidth="1"/>
    <col min="5130" max="5130" width="5.5546875" style="8" customWidth="1"/>
    <col min="5131" max="5131" width="5" style="8" customWidth="1"/>
    <col min="5132" max="5132" width="4" style="8" customWidth="1"/>
    <col min="5133" max="5133" width="9.5546875" style="8" customWidth="1"/>
    <col min="5134" max="5134" width="10.6640625" style="8" customWidth="1"/>
    <col min="5135" max="5135" width="8" style="8" bestFit="1" customWidth="1"/>
    <col min="5136" max="5136" width="10.88671875" style="8" bestFit="1" customWidth="1"/>
    <col min="5137" max="5137" width="6.44140625" style="8" customWidth="1"/>
    <col min="5138" max="5138" width="4.6640625" style="8" customWidth="1"/>
    <col min="5139" max="5139" width="9.33203125" style="8" customWidth="1"/>
    <col min="5140" max="5140" width="11.5546875" style="8" customWidth="1"/>
    <col min="5141" max="5141" width="7.5546875" style="8" customWidth="1"/>
    <col min="5142" max="5142" width="5.6640625" style="8" customWidth="1"/>
    <col min="5143" max="5372" width="12.44140625" style="8" customWidth="1"/>
    <col min="5373" max="5376" width="3" style="8"/>
    <col min="5377" max="5377" width="8.109375" style="8" customWidth="1"/>
    <col min="5378" max="5378" width="13.88671875" style="8" customWidth="1"/>
    <col min="5379" max="5379" width="8.6640625" style="8" customWidth="1"/>
    <col min="5380" max="5381" width="8.109375" style="8" customWidth="1"/>
    <col min="5382" max="5382" width="30" style="8" customWidth="1"/>
    <col min="5383" max="5383" width="6.44140625" style="8" customWidth="1"/>
    <col min="5384" max="5384" width="6" style="8" customWidth="1"/>
    <col min="5385" max="5385" width="4" style="8" customWidth="1"/>
    <col min="5386" max="5386" width="5.5546875" style="8" customWidth="1"/>
    <col min="5387" max="5387" width="5" style="8" customWidth="1"/>
    <col min="5388" max="5388" width="4" style="8" customWidth="1"/>
    <col min="5389" max="5389" width="9.5546875" style="8" customWidth="1"/>
    <col min="5390" max="5390" width="10.6640625" style="8" customWidth="1"/>
    <col min="5391" max="5391" width="8" style="8" bestFit="1" customWidth="1"/>
    <col min="5392" max="5392" width="10.88671875" style="8" bestFit="1" customWidth="1"/>
    <col min="5393" max="5393" width="6.44140625" style="8" customWidth="1"/>
    <col min="5394" max="5394" width="4.6640625" style="8" customWidth="1"/>
    <col min="5395" max="5395" width="9.33203125" style="8" customWidth="1"/>
    <col min="5396" max="5396" width="11.5546875" style="8" customWidth="1"/>
    <col min="5397" max="5397" width="7.5546875" style="8" customWidth="1"/>
    <col min="5398" max="5398" width="5.6640625" style="8" customWidth="1"/>
    <col min="5399" max="5628" width="12.44140625" style="8" customWidth="1"/>
    <col min="5629" max="5632" width="3" style="8"/>
    <col min="5633" max="5633" width="8.109375" style="8" customWidth="1"/>
    <col min="5634" max="5634" width="13.88671875" style="8" customWidth="1"/>
    <col min="5635" max="5635" width="8.6640625" style="8" customWidth="1"/>
    <col min="5636" max="5637" width="8.109375" style="8" customWidth="1"/>
    <col min="5638" max="5638" width="30" style="8" customWidth="1"/>
    <col min="5639" max="5639" width="6.44140625" style="8" customWidth="1"/>
    <col min="5640" max="5640" width="6" style="8" customWidth="1"/>
    <col min="5641" max="5641" width="4" style="8" customWidth="1"/>
    <col min="5642" max="5642" width="5.5546875" style="8" customWidth="1"/>
    <col min="5643" max="5643" width="5" style="8" customWidth="1"/>
    <col min="5644" max="5644" width="4" style="8" customWidth="1"/>
    <col min="5645" max="5645" width="9.5546875" style="8" customWidth="1"/>
    <col min="5646" max="5646" width="10.6640625" style="8" customWidth="1"/>
    <col min="5647" max="5647" width="8" style="8" bestFit="1" customWidth="1"/>
    <col min="5648" max="5648" width="10.88671875" style="8" bestFit="1" customWidth="1"/>
    <col min="5649" max="5649" width="6.44140625" style="8" customWidth="1"/>
    <col min="5650" max="5650" width="4.6640625" style="8" customWidth="1"/>
    <col min="5651" max="5651" width="9.33203125" style="8" customWidth="1"/>
    <col min="5652" max="5652" width="11.5546875" style="8" customWidth="1"/>
    <col min="5653" max="5653" width="7.5546875" style="8" customWidth="1"/>
    <col min="5654" max="5654" width="5.6640625" style="8" customWidth="1"/>
    <col min="5655" max="5884" width="12.44140625" style="8" customWidth="1"/>
    <col min="5885" max="5888" width="3" style="8"/>
    <col min="5889" max="5889" width="8.109375" style="8" customWidth="1"/>
    <col min="5890" max="5890" width="13.88671875" style="8" customWidth="1"/>
    <col min="5891" max="5891" width="8.6640625" style="8" customWidth="1"/>
    <col min="5892" max="5893" width="8.109375" style="8" customWidth="1"/>
    <col min="5894" max="5894" width="30" style="8" customWidth="1"/>
    <col min="5895" max="5895" width="6.44140625" style="8" customWidth="1"/>
    <col min="5896" max="5896" width="6" style="8" customWidth="1"/>
    <col min="5897" max="5897" width="4" style="8" customWidth="1"/>
    <col min="5898" max="5898" width="5.5546875" style="8" customWidth="1"/>
    <col min="5899" max="5899" width="5" style="8" customWidth="1"/>
    <col min="5900" max="5900" width="4" style="8" customWidth="1"/>
    <col min="5901" max="5901" width="9.5546875" style="8" customWidth="1"/>
    <col min="5902" max="5902" width="10.6640625" style="8" customWidth="1"/>
    <col min="5903" max="5903" width="8" style="8" bestFit="1" customWidth="1"/>
    <col min="5904" max="5904" width="10.88671875" style="8" bestFit="1" customWidth="1"/>
    <col min="5905" max="5905" width="6.44140625" style="8" customWidth="1"/>
    <col min="5906" max="5906" width="4.6640625" style="8" customWidth="1"/>
    <col min="5907" max="5907" width="9.33203125" style="8" customWidth="1"/>
    <col min="5908" max="5908" width="11.5546875" style="8" customWidth="1"/>
    <col min="5909" max="5909" width="7.5546875" style="8" customWidth="1"/>
    <col min="5910" max="5910" width="5.6640625" style="8" customWidth="1"/>
    <col min="5911" max="6140" width="12.44140625" style="8" customWidth="1"/>
    <col min="6141" max="6144" width="3" style="8"/>
    <col min="6145" max="6145" width="8.109375" style="8" customWidth="1"/>
    <col min="6146" max="6146" width="13.88671875" style="8" customWidth="1"/>
    <col min="6147" max="6147" width="8.6640625" style="8" customWidth="1"/>
    <col min="6148" max="6149" width="8.109375" style="8" customWidth="1"/>
    <col min="6150" max="6150" width="30" style="8" customWidth="1"/>
    <col min="6151" max="6151" width="6.44140625" style="8" customWidth="1"/>
    <col min="6152" max="6152" width="6" style="8" customWidth="1"/>
    <col min="6153" max="6153" width="4" style="8" customWidth="1"/>
    <col min="6154" max="6154" width="5.5546875" style="8" customWidth="1"/>
    <col min="6155" max="6155" width="5" style="8" customWidth="1"/>
    <col min="6156" max="6156" width="4" style="8" customWidth="1"/>
    <col min="6157" max="6157" width="9.5546875" style="8" customWidth="1"/>
    <col min="6158" max="6158" width="10.6640625" style="8" customWidth="1"/>
    <col min="6159" max="6159" width="8" style="8" bestFit="1" customWidth="1"/>
    <col min="6160" max="6160" width="10.88671875" style="8" bestFit="1" customWidth="1"/>
    <col min="6161" max="6161" width="6.44140625" style="8" customWidth="1"/>
    <col min="6162" max="6162" width="4.6640625" style="8" customWidth="1"/>
    <col min="6163" max="6163" width="9.33203125" style="8" customWidth="1"/>
    <col min="6164" max="6164" width="11.5546875" style="8" customWidth="1"/>
    <col min="6165" max="6165" width="7.5546875" style="8" customWidth="1"/>
    <col min="6166" max="6166" width="5.6640625" style="8" customWidth="1"/>
    <col min="6167" max="6396" width="12.44140625" style="8" customWidth="1"/>
    <col min="6397" max="6400" width="3" style="8"/>
    <col min="6401" max="6401" width="8.109375" style="8" customWidth="1"/>
    <col min="6402" max="6402" width="13.88671875" style="8" customWidth="1"/>
    <col min="6403" max="6403" width="8.6640625" style="8" customWidth="1"/>
    <col min="6404" max="6405" width="8.109375" style="8" customWidth="1"/>
    <col min="6406" max="6406" width="30" style="8" customWidth="1"/>
    <col min="6407" max="6407" width="6.44140625" style="8" customWidth="1"/>
    <col min="6408" max="6408" width="6" style="8" customWidth="1"/>
    <col min="6409" max="6409" width="4" style="8" customWidth="1"/>
    <col min="6410" max="6410" width="5.5546875" style="8" customWidth="1"/>
    <col min="6411" max="6411" width="5" style="8" customWidth="1"/>
    <col min="6412" max="6412" width="4" style="8" customWidth="1"/>
    <col min="6413" max="6413" width="9.5546875" style="8" customWidth="1"/>
    <col min="6414" max="6414" width="10.6640625" style="8" customWidth="1"/>
    <col min="6415" max="6415" width="8" style="8" bestFit="1" customWidth="1"/>
    <col min="6416" max="6416" width="10.88671875" style="8" bestFit="1" customWidth="1"/>
    <col min="6417" max="6417" width="6.44140625" style="8" customWidth="1"/>
    <col min="6418" max="6418" width="4.6640625" style="8" customWidth="1"/>
    <col min="6419" max="6419" width="9.33203125" style="8" customWidth="1"/>
    <col min="6420" max="6420" width="11.5546875" style="8" customWidth="1"/>
    <col min="6421" max="6421" width="7.5546875" style="8" customWidth="1"/>
    <col min="6422" max="6422" width="5.6640625" style="8" customWidth="1"/>
    <col min="6423" max="6652" width="12.44140625" style="8" customWidth="1"/>
    <col min="6653" max="6656" width="3" style="8"/>
    <col min="6657" max="6657" width="8.109375" style="8" customWidth="1"/>
    <col min="6658" max="6658" width="13.88671875" style="8" customWidth="1"/>
    <col min="6659" max="6659" width="8.6640625" style="8" customWidth="1"/>
    <col min="6660" max="6661" width="8.109375" style="8" customWidth="1"/>
    <col min="6662" max="6662" width="30" style="8" customWidth="1"/>
    <col min="6663" max="6663" width="6.44140625" style="8" customWidth="1"/>
    <col min="6664" max="6664" width="6" style="8" customWidth="1"/>
    <col min="6665" max="6665" width="4" style="8" customWidth="1"/>
    <col min="6666" max="6666" width="5.5546875" style="8" customWidth="1"/>
    <col min="6667" max="6667" width="5" style="8" customWidth="1"/>
    <col min="6668" max="6668" width="4" style="8" customWidth="1"/>
    <col min="6669" max="6669" width="9.5546875" style="8" customWidth="1"/>
    <col min="6670" max="6670" width="10.6640625" style="8" customWidth="1"/>
    <col min="6671" max="6671" width="8" style="8" bestFit="1" customWidth="1"/>
    <col min="6672" max="6672" width="10.88671875" style="8" bestFit="1" customWidth="1"/>
    <col min="6673" max="6673" width="6.44140625" style="8" customWidth="1"/>
    <col min="6674" max="6674" width="4.6640625" style="8" customWidth="1"/>
    <col min="6675" max="6675" width="9.33203125" style="8" customWidth="1"/>
    <col min="6676" max="6676" width="11.5546875" style="8" customWidth="1"/>
    <col min="6677" max="6677" width="7.5546875" style="8" customWidth="1"/>
    <col min="6678" max="6678" width="5.6640625" style="8" customWidth="1"/>
    <col min="6679" max="6908" width="12.44140625" style="8" customWidth="1"/>
    <col min="6909" max="6912" width="3" style="8"/>
    <col min="6913" max="6913" width="8.109375" style="8" customWidth="1"/>
    <col min="6914" max="6914" width="13.88671875" style="8" customWidth="1"/>
    <col min="6915" max="6915" width="8.6640625" style="8" customWidth="1"/>
    <col min="6916" max="6917" width="8.109375" style="8" customWidth="1"/>
    <col min="6918" max="6918" width="30" style="8" customWidth="1"/>
    <col min="6919" max="6919" width="6.44140625" style="8" customWidth="1"/>
    <col min="6920" max="6920" width="6" style="8" customWidth="1"/>
    <col min="6921" max="6921" width="4" style="8" customWidth="1"/>
    <col min="6922" max="6922" width="5.5546875" style="8" customWidth="1"/>
    <col min="6923" max="6923" width="5" style="8" customWidth="1"/>
    <col min="6924" max="6924" width="4" style="8" customWidth="1"/>
    <col min="6925" max="6925" width="9.5546875" style="8" customWidth="1"/>
    <col min="6926" max="6926" width="10.6640625" style="8" customWidth="1"/>
    <col min="6927" max="6927" width="8" style="8" bestFit="1" customWidth="1"/>
    <col min="6928" max="6928" width="10.88671875" style="8" bestFit="1" customWidth="1"/>
    <col min="6929" max="6929" width="6.44140625" style="8" customWidth="1"/>
    <col min="6930" max="6930" width="4.6640625" style="8" customWidth="1"/>
    <col min="6931" max="6931" width="9.33203125" style="8" customWidth="1"/>
    <col min="6932" max="6932" width="11.5546875" style="8" customWidth="1"/>
    <col min="6933" max="6933" width="7.5546875" style="8" customWidth="1"/>
    <col min="6934" max="6934" width="5.6640625" style="8" customWidth="1"/>
    <col min="6935" max="7164" width="12.44140625" style="8" customWidth="1"/>
    <col min="7165" max="7168" width="3" style="8"/>
    <col min="7169" max="7169" width="8.109375" style="8" customWidth="1"/>
    <col min="7170" max="7170" width="13.88671875" style="8" customWidth="1"/>
    <col min="7171" max="7171" width="8.6640625" style="8" customWidth="1"/>
    <col min="7172" max="7173" width="8.109375" style="8" customWidth="1"/>
    <col min="7174" max="7174" width="30" style="8" customWidth="1"/>
    <col min="7175" max="7175" width="6.44140625" style="8" customWidth="1"/>
    <col min="7176" max="7176" width="6" style="8" customWidth="1"/>
    <col min="7177" max="7177" width="4" style="8" customWidth="1"/>
    <col min="7178" max="7178" width="5.5546875" style="8" customWidth="1"/>
    <col min="7179" max="7179" width="5" style="8" customWidth="1"/>
    <col min="7180" max="7180" width="4" style="8" customWidth="1"/>
    <col min="7181" max="7181" width="9.5546875" style="8" customWidth="1"/>
    <col min="7182" max="7182" width="10.6640625" style="8" customWidth="1"/>
    <col min="7183" max="7183" width="8" style="8" bestFit="1" customWidth="1"/>
    <col min="7184" max="7184" width="10.88671875" style="8" bestFit="1" customWidth="1"/>
    <col min="7185" max="7185" width="6.44140625" style="8" customWidth="1"/>
    <col min="7186" max="7186" width="4.6640625" style="8" customWidth="1"/>
    <col min="7187" max="7187" width="9.33203125" style="8" customWidth="1"/>
    <col min="7188" max="7188" width="11.5546875" style="8" customWidth="1"/>
    <col min="7189" max="7189" width="7.5546875" style="8" customWidth="1"/>
    <col min="7190" max="7190" width="5.6640625" style="8" customWidth="1"/>
    <col min="7191" max="7420" width="12.44140625" style="8" customWidth="1"/>
    <col min="7421" max="7424" width="3" style="8"/>
    <col min="7425" max="7425" width="8.109375" style="8" customWidth="1"/>
    <col min="7426" max="7426" width="13.88671875" style="8" customWidth="1"/>
    <col min="7427" max="7427" width="8.6640625" style="8" customWidth="1"/>
    <col min="7428" max="7429" width="8.109375" style="8" customWidth="1"/>
    <col min="7430" max="7430" width="30" style="8" customWidth="1"/>
    <col min="7431" max="7431" width="6.44140625" style="8" customWidth="1"/>
    <col min="7432" max="7432" width="6" style="8" customWidth="1"/>
    <col min="7433" max="7433" width="4" style="8" customWidth="1"/>
    <col min="7434" max="7434" width="5.5546875" style="8" customWidth="1"/>
    <col min="7435" max="7435" width="5" style="8" customWidth="1"/>
    <col min="7436" max="7436" width="4" style="8" customWidth="1"/>
    <col min="7437" max="7437" width="9.5546875" style="8" customWidth="1"/>
    <col min="7438" max="7438" width="10.6640625" style="8" customWidth="1"/>
    <col min="7439" max="7439" width="8" style="8" bestFit="1" customWidth="1"/>
    <col min="7440" max="7440" width="10.88671875" style="8" bestFit="1" customWidth="1"/>
    <col min="7441" max="7441" width="6.44140625" style="8" customWidth="1"/>
    <col min="7442" max="7442" width="4.6640625" style="8" customWidth="1"/>
    <col min="7443" max="7443" width="9.33203125" style="8" customWidth="1"/>
    <col min="7444" max="7444" width="11.5546875" style="8" customWidth="1"/>
    <col min="7445" max="7445" width="7.5546875" style="8" customWidth="1"/>
    <col min="7446" max="7446" width="5.6640625" style="8" customWidth="1"/>
    <col min="7447" max="7676" width="12.44140625" style="8" customWidth="1"/>
    <col min="7677" max="7680" width="3" style="8"/>
    <col min="7681" max="7681" width="8.109375" style="8" customWidth="1"/>
    <col min="7682" max="7682" width="13.88671875" style="8" customWidth="1"/>
    <col min="7683" max="7683" width="8.6640625" style="8" customWidth="1"/>
    <col min="7684" max="7685" width="8.109375" style="8" customWidth="1"/>
    <col min="7686" max="7686" width="30" style="8" customWidth="1"/>
    <col min="7687" max="7687" width="6.44140625" style="8" customWidth="1"/>
    <col min="7688" max="7688" width="6" style="8" customWidth="1"/>
    <col min="7689" max="7689" width="4" style="8" customWidth="1"/>
    <col min="7690" max="7690" width="5.5546875" style="8" customWidth="1"/>
    <col min="7691" max="7691" width="5" style="8" customWidth="1"/>
    <col min="7692" max="7692" width="4" style="8" customWidth="1"/>
    <col min="7693" max="7693" width="9.5546875" style="8" customWidth="1"/>
    <col min="7694" max="7694" width="10.6640625" style="8" customWidth="1"/>
    <col min="7695" max="7695" width="8" style="8" bestFit="1" customWidth="1"/>
    <col min="7696" max="7696" width="10.88671875" style="8" bestFit="1" customWidth="1"/>
    <col min="7697" max="7697" width="6.44140625" style="8" customWidth="1"/>
    <col min="7698" max="7698" width="4.6640625" style="8" customWidth="1"/>
    <col min="7699" max="7699" width="9.33203125" style="8" customWidth="1"/>
    <col min="7700" max="7700" width="11.5546875" style="8" customWidth="1"/>
    <col min="7701" max="7701" width="7.5546875" style="8" customWidth="1"/>
    <col min="7702" max="7702" width="5.6640625" style="8" customWidth="1"/>
    <col min="7703" max="7932" width="12.44140625" style="8" customWidth="1"/>
    <col min="7933" max="7936" width="3" style="8"/>
    <col min="7937" max="7937" width="8.109375" style="8" customWidth="1"/>
    <col min="7938" max="7938" width="13.88671875" style="8" customWidth="1"/>
    <col min="7939" max="7939" width="8.6640625" style="8" customWidth="1"/>
    <col min="7940" max="7941" width="8.109375" style="8" customWidth="1"/>
    <col min="7942" max="7942" width="30" style="8" customWidth="1"/>
    <col min="7943" max="7943" width="6.44140625" style="8" customWidth="1"/>
    <col min="7944" max="7944" width="6" style="8" customWidth="1"/>
    <col min="7945" max="7945" width="4" style="8" customWidth="1"/>
    <col min="7946" max="7946" width="5.5546875" style="8" customWidth="1"/>
    <col min="7947" max="7947" width="5" style="8" customWidth="1"/>
    <col min="7948" max="7948" width="4" style="8" customWidth="1"/>
    <col min="7949" max="7949" width="9.5546875" style="8" customWidth="1"/>
    <col min="7950" max="7950" width="10.6640625" style="8" customWidth="1"/>
    <col min="7951" max="7951" width="8" style="8" bestFit="1" customWidth="1"/>
    <col min="7952" max="7952" width="10.88671875" style="8" bestFit="1" customWidth="1"/>
    <col min="7953" max="7953" width="6.44140625" style="8" customWidth="1"/>
    <col min="7954" max="7954" width="4.6640625" style="8" customWidth="1"/>
    <col min="7955" max="7955" width="9.33203125" style="8" customWidth="1"/>
    <col min="7956" max="7956" width="11.5546875" style="8" customWidth="1"/>
    <col min="7957" max="7957" width="7.5546875" style="8" customWidth="1"/>
    <col min="7958" max="7958" width="5.6640625" style="8" customWidth="1"/>
    <col min="7959" max="8188" width="12.44140625" style="8" customWidth="1"/>
    <col min="8189" max="8192" width="3" style="8"/>
    <col min="8193" max="8193" width="8.109375" style="8" customWidth="1"/>
    <col min="8194" max="8194" width="13.88671875" style="8" customWidth="1"/>
    <col min="8195" max="8195" width="8.6640625" style="8" customWidth="1"/>
    <col min="8196" max="8197" width="8.109375" style="8" customWidth="1"/>
    <col min="8198" max="8198" width="30" style="8" customWidth="1"/>
    <col min="8199" max="8199" width="6.44140625" style="8" customWidth="1"/>
    <col min="8200" max="8200" width="6" style="8" customWidth="1"/>
    <col min="8201" max="8201" width="4" style="8" customWidth="1"/>
    <col min="8202" max="8202" width="5.5546875" style="8" customWidth="1"/>
    <col min="8203" max="8203" width="5" style="8" customWidth="1"/>
    <col min="8204" max="8204" width="4" style="8" customWidth="1"/>
    <col min="8205" max="8205" width="9.5546875" style="8" customWidth="1"/>
    <col min="8206" max="8206" width="10.6640625" style="8" customWidth="1"/>
    <col min="8207" max="8207" width="8" style="8" bestFit="1" customWidth="1"/>
    <col min="8208" max="8208" width="10.88671875" style="8" bestFit="1" customWidth="1"/>
    <col min="8209" max="8209" width="6.44140625" style="8" customWidth="1"/>
    <col min="8210" max="8210" width="4.6640625" style="8" customWidth="1"/>
    <col min="8211" max="8211" width="9.33203125" style="8" customWidth="1"/>
    <col min="8212" max="8212" width="11.5546875" style="8" customWidth="1"/>
    <col min="8213" max="8213" width="7.5546875" style="8" customWidth="1"/>
    <col min="8214" max="8214" width="5.6640625" style="8" customWidth="1"/>
    <col min="8215" max="8444" width="12.44140625" style="8" customWidth="1"/>
    <col min="8445" max="8448" width="3" style="8"/>
    <col min="8449" max="8449" width="8.109375" style="8" customWidth="1"/>
    <col min="8450" max="8450" width="13.88671875" style="8" customWidth="1"/>
    <col min="8451" max="8451" width="8.6640625" style="8" customWidth="1"/>
    <col min="8452" max="8453" width="8.109375" style="8" customWidth="1"/>
    <col min="8454" max="8454" width="30" style="8" customWidth="1"/>
    <col min="8455" max="8455" width="6.44140625" style="8" customWidth="1"/>
    <col min="8456" max="8456" width="6" style="8" customWidth="1"/>
    <col min="8457" max="8457" width="4" style="8" customWidth="1"/>
    <col min="8458" max="8458" width="5.5546875" style="8" customWidth="1"/>
    <col min="8459" max="8459" width="5" style="8" customWidth="1"/>
    <col min="8460" max="8460" width="4" style="8" customWidth="1"/>
    <col min="8461" max="8461" width="9.5546875" style="8" customWidth="1"/>
    <col min="8462" max="8462" width="10.6640625" style="8" customWidth="1"/>
    <col min="8463" max="8463" width="8" style="8" bestFit="1" customWidth="1"/>
    <col min="8464" max="8464" width="10.88671875" style="8" bestFit="1" customWidth="1"/>
    <col min="8465" max="8465" width="6.44140625" style="8" customWidth="1"/>
    <col min="8466" max="8466" width="4.6640625" style="8" customWidth="1"/>
    <col min="8467" max="8467" width="9.33203125" style="8" customWidth="1"/>
    <col min="8468" max="8468" width="11.5546875" style="8" customWidth="1"/>
    <col min="8469" max="8469" width="7.5546875" style="8" customWidth="1"/>
    <col min="8470" max="8470" width="5.6640625" style="8" customWidth="1"/>
    <col min="8471" max="8700" width="12.44140625" style="8" customWidth="1"/>
    <col min="8701" max="8704" width="3" style="8"/>
    <col min="8705" max="8705" width="8.109375" style="8" customWidth="1"/>
    <col min="8706" max="8706" width="13.88671875" style="8" customWidth="1"/>
    <col min="8707" max="8707" width="8.6640625" style="8" customWidth="1"/>
    <col min="8708" max="8709" width="8.109375" style="8" customWidth="1"/>
    <col min="8710" max="8710" width="30" style="8" customWidth="1"/>
    <col min="8711" max="8711" width="6.44140625" style="8" customWidth="1"/>
    <col min="8712" max="8712" width="6" style="8" customWidth="1"/>
    <col min="8713" max="8713" width="4" style="8" customWidth="1"/>
    <col min="8714" max="8714" width="5.5546875" style="8" customWidth="1"/>
    <col min="8715" max="8715" width="5" style="8" customWidth="1"/>
    <col min="8716" max="8716" width="4" style="8" customWidth="1"/>
    <col min="8717" max="8717" width="9.5546875" style="8" customWidth="1"/>
    <col min="8718" max="8718" width="10.6640625" style="8" customWidth="1"/>
    <col min="8719" max="8719" width="8" style="8" bestFit="1" customWidth="1"/>
    <col min="8720" max="8720" width="10.88671875" style="8" bestFit="1" customWidth="1"/>
    <col min="8721" max="8721" width="6.44140625" style="8" customWidth="1"/>
    <col min="8722" max="8722" width="4.6640625" style="8" customWidth="1"/>
    <col min="8723" max="8723" width="9.33203125" style="8" customWidth="1"/>
    <col min="8724" max="8724" width="11.5546875" style="8" customWidth="1"/>
    <col min="8725" max="8725" width="7.5546875" style="8" customWidth="1"/>
    <col min="8726" max="8726" width="5.6640625" style="8" customWidth="1"/>
    <col min="8727" max="8956" width="12.44140625" style="8" customWidth="1"/>
    <col min="8957" max="8960" width="3" style="8"/>
    <col min="8961" max="8961" width="8.109375" style="8" customWidth="1"/>
    <col min="8962" max="8962" width="13.88671875" style="8" customWidth="1"/>
    <col min="8963" max="8963" width="8.6640625" style="8" customWidth="1"/>
    <col min="8964" max="8965" width="8.109375" style="8" customWidth="1"/>
    <col min="8966" max="8966" width="30" style="8" customWidth="1"/>
    <col min="8967" max="8967" width="6.44140625" style="8" customWidth="1"/>
    <col min="8968" max="8968" width="6" style="8" customWidth="1"/>
    <col min="8969" max="8969" width="4" style="8" customWidth="1"/>
    <col min="8970" max="8970" width="5.5546875" style="8" customWidth="1"/>
    <col min="8971" max="8971" width="5" style="8" customWidth="1"/>
    <col min="8972" max="8972" width="4" style="8" customWidth="1"/>
    <col min="8973" max="8973" width="9.5546875" style="8" customWidth="1"/>
    <col min="8974" max="8974" width="10.6640625" style="8" customWidth="1"/>
    <col min="8975" max="8975" width="8" style="8" bestFit="1" customWidth="1"/>
    <col min="8976" max="8976" width="10.88671875" style="8" bestFit="1" customWidth="1"/>
    <col min="8977" max="8977" width="6.44140625" style="8" customWidth="1"/>
    <col min="8978" max="8978" width="4.6640625" style="8" customWidth="1"/>
    <col min="8979" max="8979" width="9.33203125" style="8" customWidth="1"/>
    <col min="8980" max="8980" width="11.5546875" style="8" customWidth="1"/>
    <col min="8981" max="8981" width="7.5546875" style="8" customWidth="1"/>
    <col min="8982" max="8982" width="5.6640625" style="8" customWidth="1"/>
    <col min="8983" max="9212" width="12.44140625" style="8" customWidth="1"/>
    <col min="9213" max="9216" width="3" style="8"/>
    <col min="9217" max="9217" width="8.109375" style="8" customWidth="1"/>
    <col min="9218" max="9218" width="13.88671875" style="8" customWidth="1"/>
    <col min="9219" max="9219" width="8.6640625" style="8" customWidth="1"/>
    <col min="9220" max="9221" width="8.109375" style="8" customWidth="1"/>
    <col min="9222" max="9222" width="30" style="8" customWidth="1"/>
    <col min="9223" max="9223" width="6.44140625" style="8" customWidth="1"/>
    <col min="9224" max="9224" width="6" style="8" customWidth="1"/>
    <col min="9225" max="9225" width="4" style="8" customWidth="1"/>
    <col min="9226" max="9226" width="5.5546875" style="8" customWidth="1"/>
    <col min="9227" max="9227" width="5" style="8" customWidth="1"/>
    <col min="9228" max="9228" width="4" style="8" customWidth="1"/>
    <col min="9229" max="9229" width="9.5546875" style="8" customWidth="1"/>
    <col min="9230" max="9230" width="10.6640625" style="8" customWidth="1"/>
    <col min="9231" max="9231" width="8" style="8" bestFit="1" customWidth="1"/>
    <col min="9232" max="9232" width="10.88671875" style="8" bestFit="1" customWidth="1"/>
    <col min="9233" max="9233" width="6.44140625" style="8" customWidth="1"/>
    <col min="9234" max="9234" width="4.6640625" style="8" customWidth="1"/>
    <col min="9235" max="9235" width="9.33203125" style="8" customWidth="1"/>
    <col min="9236" max="9236" width="11.5546875" style="8" customWidth="1"/>
    <col min="9237" max="9237" width="7.5546875" style="8" customWidth="1"/>
    <col min="9238" max="9238" width="5.6640625" style="8" customWidth="1"/>
    <col min="9239" max="9468" width="12.44140625" style="8" customWidth="1"/>
    <col min="9469" max="9472" width="3" style="8"/>
    <col min="9473" max="9473" width="8.109375" style="8" customWidth="1"/>
    <col min="9474" max="9474" width="13.88671875" style="8" customWidth="1"/>
    <col min="9475" max="9475" width="8.6640625" style="8" customWidth="1"/>
    <col min="9476" max="9477" width="8.109375" style="8" customWidth="1"/>
    <col min="9478" max="9478" width="30" style="8" customWidth="1"/>
    <col min="9479" max="9479" width="6.44140625" style="8" customWidth="1"/>
    <col min="9480" max="9480" width="6" style="8" customWidth="1"/>
    <col min="9481" max="9481" width="4" style="8" customWidth="1"/>
    <col min="9482" max="9482" width="5.5546875" style="8" customWidth="1"/>
    <col min="9483" max="9483" width="5" style="8" customWidth="1"/>
    <col min="9484" max="9484" width="4" style="8" customWidth="1"/>
    <col min="9485" max="9485" width="9.5546875" style="8" customWidth="1"/>
    <col min="9486" max="9486" width="10.6640625" style="8" customWidth="1"/>
    <col min="9487" max="9487" width="8" style="8" bestFit="1" customWidth="1"/>
    <col min="9488" max="9488" width="10.88671875" style="8" bestFit="1" customWidth="1"/>
    <col min="9489" max="9489" width="6.44140625" style="8" customWidth="1"/>
    <col min="9490" max="9490" width="4.6640625" style="8" customWidth="1"/>
    <col min="9491" max="9491" width="9.33203125" style="8" customWidth="1"/>
    <col min="9492" max="9492" width="11.5546875" style="8" customWidth="1"/>
    <col min="9493" max="9493" width="7.5546875" style="8" customWidth="1"/>
    <col min="9494" max="9494" width="5.6640625" style="8" customWidth="1"/>
    <col min="9495" max="9724" width="12.44140625" style="8" customWidth="1"/>
    <col min="9725" max="9728" width="3" style="8"/>
    <col min="9729" max="9729" width="8.109375" style="8" customWidth="1"/>
    <col min="9730" max="9730" width="13.88671875" style="8" customWidth="1"/>
    <col min="9731" max="9731" width="8.6640625" style="8" customWidth="1"/>
    <col min="9732" max="9733" width="8.109375" style="8" customWidth="1"/>
    <col min="9734" max="9734" width="30" style="8" customWidth="1"/>
    <col min="9735" max="9735" width="6.44140625" style="8" customWidth="1"/>
    <col min="9736" max="9736" width="6" style="8" customWidth="1"/>
    <col min="9737" max="9737" width="4" style="8" customWidth="1"/>
    <col min="9738" max="9738" width="5.5546875" style="8" customWidth="1"/>
    <col min="9739" max="9739" width="5" style="8" customWidth="1"/>
    <col min="9740" max="9740" width="4" style="8" customWidth="1"/>
    <col min="9741" max="9741" width="9.5546875" style="8" customWidth="1"/>
    <col min="9742" max="9742" width="10.6640625" style="8" customWidth="1"/>
    <col min="9743" max="9743" width="8" style="8" bestFit="1" customWidth="1"/>
    <col min="9744" max="9744" width="10.88671875" style="8" bestFit="1" customWidth="1"/>
    <col min="9745" max="9745" width="6.44140625" style="8" customWidth="1"/>
    <col min="9746" max="9746" width="4.6640625" style="8" customWidth="1"/>
    <col min="9747" max="9747" width="9.33203125" style="8" customWidth="1"/>
    <col min="9748" max="9748" width="11.5546875" style="8" customWidth="1"/>
    <col min="9749" max="9749" width="7.5546875" style="8" customWidth="1"/>
    <col min="9750" max="9750" width="5.6640625" style="8" customWidth="1"/>
    <col min="9751" max="9980" width="12.44140625" style="8" customWidth="1"/>
    <col min="9981" max="9984" width="3" style="8"/>
    <col min="9985" max="9985" width="8.109375" style="8" customWidth="1"/>
    <col min="9986" max="9986" width="13.88671875" style="8" customWidth="1"/>
    <col min="9987" max="9987" width="8.6640625" style="8" customWidth="1"/>
    <col min="9988" max="9989" width="8.109375" style="8" customWidth="1"/>
    <col min="9990" max="9990" width="30" style="8" customWidth="1"/>
    <col min="9991" max="9991" width="6.44140625" style="8" customWidth="1"/>
    <col min="9992" max="9992" width="6" style="8" customWidth="1"/>
    <col min="9993" max="9993" width="4" style="8" customWidth="1"/>
    <col min="9994" max="9994" width="5.5546875" style="8" customWidth="1"/>
    <col min="9995" max="9995" width="5" style="8" customWidth="1"/>
    <col min="9996" max="9996" width="4" style="8" customWidth="1"/>
    <col min="9997" max="9997" width="9.5546875" style="8" customWidth="1"/>
    <col min="9998" max="9998" width="10.6640625" style="8" customWidth="1"/>
    <col min="9999" max="9999" width="8" style="8" bestFit="1" customWidth="1"/>
    <col min="10000" max="10000" width="10.88671875" style="8" bestFit="1" customWidth="1"/>
    <col min="10001" max="10001" width="6.44140625" style="8" customWidth="1"/>
    <col min="10002" max="10002" width="4.6640625" style="8" customWidth="1"/>
    <col min="10003" max="10003" width="9.33203125" style="8" customWidth="1"/>
    <col min="10004" max="10004" width="11.5546875" style="8" customWidth="1"/>
    <col min="10005" max="10005" width="7.5546875" style="8" customWidth="1"/>
    <col min="10006" max="10006" width="5.6640625" style="8" customWidth="1"/>
    <col min="10007" max="10236" width="12.44140625" style="8" customWidth="1"/>
    <col min="10237" max="10240" width="3" style="8"/>
    <col min="10241" max="10241" width="8.109375" style="8" customWidth="1"/>
    <col min="10242" max="10242" width="13.88671875" style="8" customWidth="1"/>
    <col min="10243" max="10243" width="8.6640625" style="8" customWidth="1"/>
    <col min="10244" max="10245" width="8.109375" style="8" customWidth="1"/>
    <col min="10246" max="10246" width="30" style="8" customWidth="1"/>
    <col min="10247" max="10247" width="6.44140625" style="8" customWidth="1"/>
    <col min="10248" max="10248" width="6" style="8" customWidth="1"/>
    <col min="10249" max="10249" width="4" style="8" customWidth="1"/>
    <col min="10250" max="10250" width="5.5546875" style="8" customWidth="1"/>
    <col min="10251" max="10251" width="5" style="8" customWidth="1"/>
    <col min="10252" max="10252" width="4" style="8" customWidth="1"/>
    <col min="10253" max="10253" width="9.5546875" style="8" customWidth="1"/>
    <col min="10254" max="10254" width="10.6640625" style="8" customWidth="1"/>
    <col min="10255" max="10255" width="8" style="8" bestFit="1" customWidth="1"/>
    <col min="10256" max="10256" width="10.88671875" style="8" bestFit="1" customWidth="1"/>
    <col min="10257" max="10257" width="6.44140625" style="8" customWidth="1"/>
    <col min="10258" max="10258" width="4.6640625" style="8" customWidth="1"/>
    <col min="10259" max="10259" width="9.33203125" style="8" customWidth="1"/>
    <col min="10260" max="10260" width="11.5546875" style="8" customWidth="1"/>
    <col min="10261" max="10261" width="7.5546875" style="8" customWidth="1"/>
    <col min="10262" max="10262" width="5.6640625" style="8" customWidth="1"/>
    <col min="10263" max="10492" width="12.44140625" style="8" customWidth="1"/>
    <col min="10493" max="10496" width="3" style="8"/>
    <col min="10497" max="10497" width="8.109375" style="8" customWidth="1"/>
    <col min="10498" max="10498" width="13.88671875" style="8" customWidth="1"/>
    <col min="10499" max="10499" width="8.6640625" style="8" customWidth="1"/>
    <col min="10500" max="10501" width="8.109375" style="8" customWidth="1"/>
    <col min="10502" max="10502" width="30" style="8" customWidth="1"/>
    <col min="10503" max="10503" width="6.44140625" style="8" customWidth="1"/>
    <col min="10504" max="10504" width="6" style="8" customWidth="1"/>
    <col min="10505" max="10505" width="4" style="8" customWidth="1"/>
    <col min="10506" max="10506" width="5.5546875" style="8" customWidth="1"/>
    <col min="10507" max="10507" width="5" style="8" customWidth="1"/>
    <col min="10508" max="10508" width="4" style="8" customWidth="1"/>
    <col min="10509" max="10509" width="9.5546875" style="8" customWidth="1"/>
    <col min="10510" max="10510" width="10.6640625" style="8" customWidth="1"/>
    <col min="10511" max="10511" width="8" style="8" bestFit="1" customWidth="1"/>
    <col min="10512" max="10512" width="10.88671875" style="8" bestFit="1" customWidth="1"/>
    <col min="10513" max="10513" width="6.44140625" style="8" customWidth="1"/>
    <col min="10514" max="10514" width="4.6640625" style="8" customWidth="1"/>
    <col min="10515" max="10515" width="9.33203125" style="8" customWidth="1"/>
    <col min="10516" max="10516" width="11.5546875" style="8" customWidth="1"/>
    <col min="10517" max="10517" width="7.5546875" style="8" customWidth="1"/>
    <col min="10518" max="10518" width="5.6640625" style="8" customWidth="1"/>
    <col min="10519" max="10748" width="12.44140625" style="8" customWidth="1"/>
    <col min="10749" max="10752" width="3" style="8"/>
    <col min="10753" max="10753" width="8.109375" style="8" customWidth="1"/>
    <col min="10754" max="10754" width="13.88671875" style="8" customWidth="1"/>
    <col min="10755" max="10755" width="8.6640625" style="8" customWidth="1"/>
    <col min="10756" max="10757" width="8.109375" style="8" customWidth="1"/>
    <col min="10758" max="10758" width="30" style="8" customWidth="1"/>
    <col min="10759" max="10759" width="6.44140625" style="8" customWidth="1"/>
    <col min="10760" max="10760" width="6" style="8" customWidth="1"/>
    <col min="10761" max="10761" width="4" style="8" customWidth="1"/>
    <col min="10762" max="10762" width="5.5546875" style="8" customWidth="1"/>
    <col min="10763" max="10763" width="5" style="8" customWidth="1"/>
    <col min="10764" max="10764" width="4" style="8" customWidth="1"/>
    <col min="10765" max="10765" width="9.5546875" style="8" customWidth="1"/>
    <col min="10766" max="10766" width="10.6640625" style="8" customWidth="1"/>
    <col min="10767" max="10767" width="8" style="8" bestFit="1" customWidth="1"/>
    <col min="10768" max="10768" width="10.88671875" style="8" bestFit="1" customWidth="1"/>
    <col min="10769" max="10769" width="6.44140625" style="8" customWidth="1"/>
    <col min="10770" max="10770" width="4.6640625" style="8" customWidth="1"/>
    <col min="10771" max="10771" width="9.33203125" style="8" customWidth="1"/>
    <col min="10772" max="10772" width="11.5546875" style="8" customWidth="1"/>
    <col min="10773" max="10773" width="7.5546875" style="8" customWidth="1"/>
    <col min="10774" max="10774" width="5.6640625" style="8" customWidth="1"/>
    <col min="10775" max="11004" width="12.44140625" style="8" customWidth="1"/>
    <col min="11005" max="11008" width="3" style="8"/>
    <col min="11009" max="11009" width="8.109375" style="8" customWidth="1"/>
    <col min="11010" max="11010" width="13.88671875" style="8" customWidth="1"/>
    <col min="11011" max="11011" width="8.6640625" style="8" customWidth="1"/>
    <col min="11012" max="11013" width="8.109375" style="8" customWidth="1"/>
    <col min="11014" max="11014" width="30" style="8" customWidth="1"/>
    <col min="11015" max="11015" width="6.44140625" style="8" customWidth="1"/>
    <col min="11016" max="11016" width="6" style="8" customWidth="1"/>
    <col min="11017" max="11017" width="4" style="8" customWidth="1"/>
    <col min="11018" max="11018" width="5.5546875" style="8" customWidth="1"/>
    <col min="11019" max="11019" width="5" style="8" customWidth="1"/>
    <col min="11020" max="11020" width="4" style="8" customWidth="1"/>
    <col min="11021" max="11021" width="9.5546875" style="8" customWidth="1"/>
    <col min="11022" max="11022" width="10.6640625" style="8" customWidth="1"/>
    <col min="11023" max="11023" width="8" style="8" bestFit="1" customWidth="1"/>
    <col min="11024" max="11024" width="10.88671875" style="8" bestFit="1" customWidth="1"/>
    <col min="11025" max="11025" width="6.44140625" style="8" customWidth="1"/>
    <col min="11026" max="11026" width="4.6640625" style="8" customWidth="1"/>
    <col min="11027" max="11027" width="9.33203125" style="8" customWidth="1"/>
    <col min="11028" max="11028" width="11.5546875" style="8" customWidth="1"/>
    <col min="11029" max="11029" width="7.5546875" style="8" customWidth="1"/>
    <col min="11030" max="11030" width="5.6640625" style="8" customWidth="1"/>
    <col min="11031" max="11260" width="12.44140625" style="8" customWidth="1"/>
    <col min="11261" max="11264" width="3" style="8"/>
    <col min="11265" max="11265" width="8.109375" style="8" customWidth="1"/>
    <col min="11266" max="11266" width="13.88671875" style="8" customWidth="1"/>
    <col min="11267" max="11267" width="8.6640625" style="8" customWidth="1"/>
    <col min="11268" max="11269" width="8.109375" style="8" customWidth="1"/>
    <col min="11270" max="11270" width="30" style="8" customWidth="1"/>
    <col min="11271" max="11271" width="6.44140625" style="8" customWidth="1"/>
    <col min="11272" max="11272" width="6" style="8" customWidth="1"/>
    <col min="11273" max="11273" width="4" style="8" customWidth="1"/>
    <col min="11274" max="11274" width="5.5546875" style="8" customWidth="1"/>
    <col min="11275" max="11275" width="5" style="8" customWidth="1"/>
    <col min="11276" max="11276" width="4" style="8" customWidth="1"/>
    <col min="11277" max="11277" width="9.5546875" style="8" customWidth="1"/>
    <col min="11278" max="11278" width="10.6640625" style="8" customWidth="1"/>
    <col min="11279" max="11279" width="8" style="8" bestFit="1" customWidth="1"/>
    <col min="11280" max="11280" width="10.88671875" style="8" bestFit="1" customWidth="1"/>
    <col min="11281" max="11281" width="6.44140625" style="8" customWidth="1"/>
    <col min="11282" max="11282" width="4.6640625" style="8" customWidth="1"/>
    <col min="11283" max="11283" width="9.33203125" style="8" customWidth="1"/>
    <col min="11284" max="11284" width="11.5546875" style="8" customWidth="1"/>
    <col min="11285" max="11285" width="7.5546875" style="8" customWidth="1"/>
    <col min="11286" max="11286" width="5.6640625" style="8" customWidth="1"/>
    <col min="11287" max="11516" width="12.44140625" style="8" customWidth="1"/>
    <col min="11517" max="11520" width="3" style="8"/>
    <col min="11521" max="11521" width="8.109375" style="8" customWidth="1"/>
    <col min="11522" max="11522" width="13.88671875" style="8" customWidth="1"/>
    <col min="11523" max="11523" width="8.6640625" style="8" customWidth="1"/>
    <col min="11524" max="11525" width="8.109375" style="8" customWidth="1"/>
    <col min="11526" max="11526" width="30" style="8" customWidth="1"/>
    <col min="11527" max="11527" width="6.44140625" style="8" customWidth="1"/>
    <col min="11528" max="11528" width="6" style="8" customWidth="1"/>
    <col min="11529" max="11529" width="4" style="8" customWidth="1"/>
    <col min="11530" max="11530" width="5.5546875" style="8" customWidth="1"/>
    <col min="11531" max="11531" width="5" style="8" customWidth="1"/>
    <col min="11532" max="11532" width="4" style="8" customWidth="1"/>
    <col min="11533" max="11533" width="9.5546875" style="8" customWidth="1"/>
    <col min="11534" max="11534" width="10.6640625" style="8" customWidth="1"/>
    <col min="11535" max="11535" width="8" style="8" bestFit="1" customWidth="1"/>
    <col min="11536" max="11536" width="10.88671875" style="8" bestFit="1" customWidth="1"/>
    <col min="11537" max="11537" width="6.44140625" style="8" customWidth="1"/>
    <col min="11538" max="11538" width="4.6640625" style="8" customWidth="1"/>
    <col min="11539" max="11539" width="9.33203125" style="8" customWidth="1"/>
    <col min="11540" max="11540" width="11.5546875" style="8" customWidth="1"/>
    <col min="11541" max="11541" width="7.5546875" style="8" customWidth="1"/>
    <col min="11542" max="11542" width="5.6640625" style="8" customWidth="1"/>
    <col min="11543" max="11772" width="12.44140625" style="8" customWidth="1"/>
    <col min="11773" max="11776" width="3" style="8"/>
    <col min="11777" max="11777" width="8.109375" style="8" customWidth="1"/>
    <col min="11778" max="11778" width="13.88671875" style="8" customWidth="1"/>
    <col min="11779" max="11779" width="8.6640625" style="8" customWidth="1"/>
    <col min="11780" max="11781" width="8.109375" style="8" customWidth="1"/>
    <col min="11782" max="11782" width="30" style="8" customWidth="1"/>
    <col min="11783" max="11783" width="6.44140625" style="8" customWidth="1"/>
    <col min="11784" max="11784" width="6" style="8" customWidth="1"/>
    <col min="11785" max="11785" width="4" style="8" customWidth="1"/>
    <col min="11786" max="11786" width="5.5546875" style="8" customWidth="1"/>
    <col min="11787" max="11787" width="5" style="8" customWidth="1"/>
    <col min="11788" max="11788" width="4" style="8" customWidth="1"/>
    <col min="11789" max="11789" width="9.5546875" style="8" customWidth="1"/>
    <col min="11790" max="11790" width="10.6640625" style="8" customWidth="1"/>
    <col min="11791" max="11791" width="8" style="8" bestFit="1" customWidth="1"/>
    <col min="11792" max="11792" width="10.88671875" style="8" bestFit="1" customWidth="1"/>
    <col min="11793" max="11793" width="6.44140625" style="8" customWidth="1"/>
    <col min="11794" max="11794" width="4.6640625" style="8" customWidth="1"/>
    <col min="11795" max="11795" width="9.33203125" style="8" customWidth="1"/>
    <col min="11796" max="11796" width="11.5546875" style="8" customWidth="1"/>
    <col min="11797" max="11797" width="7.5546875" style="8" customWidth="1"/>
    <col min="11798" max="11798" width="5.6640625" style="8" customWidth="1"/>
    <col min="11799" max="12028" width="12.44140625" style="8" customWidth="1"/>
    <col min="12029" max="12032" width="3" style="8"/>
    <col min="12033" max="12033" width="8.109375" style="8" customWidth="1"/>
    <col min="12034" max="12034" width="13.88671875" style="8" customWidth="1"/>
    <col min="12035" max="12035" width="8.6640625" style="8" customWidth="1"/>
    <col min="12036" max="12037" width="8.109375" style="8" customWidth="1"/>
    <col min="12038" max="12038" width="30" style="8" customWidth="1"/>
    <col min="12039" max="12039" width="6.44140625" style="8" customWidth="1"/>
    <col min="12040" max="12040" width="6" style="8" customWidth="1"/>
    <col min="12041" max="12041" width="4" style="8" customWidth="1"/>
    <col min="12042" max="12042" width="5.5546875" style="8" customWidth="1"/>
    <col min="12043" max="12043" width="5" style="8" customWidth="1"/>
    <col min="12044" max="12044" width="4" style="8" customWidth="1"/>
    <col min="12045" max="12045" width="9.5546875" style="8" customWidth="1"/>
    <col min="12046" max="12046" width="10.6640625" style="8" customWidth="1"/>
    <col min="12047" max="12047" width="8" style="8" bestFit="1" customWidth="1"/>
    <col min="12048" max="12048" width="10.88671875" style="8" bestFit="1" customWidth="1"/>
    <col min="12049" max="12049" width="6.44140625" style="8" customWidth="1"/>
    <col min="12050" max="12050" width="4.6640625" style="8" customWidth="1"/>
    <col min="12051" max="12051" width="9.33203125" style="8" customWidth="1"/>
    <col min="12052" max="12052" width="11.5546875" style="8" customWidth="1"/>
    <col min="12053" max="12053" width="7.5546875" style="8" customWidth="1"/>
    <col min="12054" max="12054" width="5.6640625" style="8" customWidth="1"/>
    <col min="12055" max="12284" width="12.44140625" style="8" customWidth="1"/>
    <col min="12285" max="12288" width="3" style="8"/>
    <col min="12289" max="12289" width="8.109375" style="8" customWidth="1"/>
    <col min="12290" max="12290" width="13.88671875" style="8" customWidth="1"/>
    <col min="12291" max="12291" width="8.6640625" style="8" customWidth="1"/>
    <col min="12292" max="12293" width="8.109375" style="8" customWidth="1"/>
    <col min="12294" max="12294" width="30" style="8" customWidth="1"/>
    <col min="12295" max="12295" width="6.44140625" style="8" customWidth="1"/>
    <col min="12296" max="12296" width="6" style="8" customWidth="1"/>
    <col min="12297" max="12297" width="4" style="8" customWidth="1"/>
    <col min="12298" max="12298" width="5.5546875" style="8" customWidth="1"/>
    <col min="12299" max="12299" width="5" style="8" customWidth="1"/>
    <col min="12300" max="12300" width="4" style="8" customWidth="1"/>
    <col min="12301" max="12301" width="9.5546875" style="8" customWidth="1"/>
    <col min="12302" max="12302" width="10.6640625" style="8" customWidth="1"/>
    <col min="12303" max="12303" width="8" style="8" bestFit="1" customWidth="1"/>
    <col min="12304" max="12304" width="10.88671875" style="8" bestFit="1" customWidth="1"/>
    <col min="12305" max="12305" width="6.44140625" style="8" customWidth="1"/>
    <col min="12306" max="12306" width="4.6640625" style="8" customWidth="1"/>
    <col min="12307" max="12307" width="9.33203125" style="8" customWidth="1"/>
    <col min="12308" max="12308" width="11.5546875" style="8" customWidth="1"/>
    <col min="12309" max="12309" width="7.5546875" style="8" customWidth="1"/>
    <col min="12310" max="12310" width="5.6640625" style="8" customWidth="1"/>
    <col min="12311" max="12540" width="12.44140625" style="8" customWidth="1"/>
    <col min="12541" max="12544" width="3" style="8"/>
    <col min="12545" max="12545" width="8.109375" style="8" customWidth="1"/>
    <col min="12546" max="12546" width="13.88671875" style="8" customWidth="1"/>
    <col min="12547" max="12547" width="8.6640625" style="8" customWidth="1"/>
    <col min="12548" max="12549" width="8.109375" style="8" customWidth="1"/>
    <col min="12550" max="12550" width="30" style="8" customWidth="1"/>
    <col min="12551" max="12551" width="6.44140625" style="8" customWidth="1"/>
    <col min="12552" max="12552" width="6" style="8" customWidth="1"/>
    <col min="12553" max="12553" width="4" style="8" customWidth="1"/>
    <col min="12554" max="12554" width="5.5546875" style="8" customWidth="1"/>
    <col min="12555" max="12555" width="5" style="8" customWidth="1"/>
    <col min="12556" max="12556" width="4" style="8" customWidth="1"/>
    <col min="12557" max="12557" width="9.5546875" style="8" customWidth="1"/>
    <col min="12558" max="12558" width="10.6640625" style="8" customWidth="1"/>
    <col min="12559" max="12559" width="8" style="8" bestFit="1" customWidth="1"/>
    <col min="12560" max="12560" width="10.88671875" style="8" bestFit="1" customWidth="1"/>
    <col min="12561" max="12561" width="6.44140625" style="8" customWidth="1"/>
    <col min="12562" max="12562" width="4.6640625" style="8" customWidth="1"/>
    <col min="12563" max="12563" width="9.33203125" style="8" customWidth="1"/>
    <col min="12564" max="12564" width="11.5546875" style="8" customWidth="1"/>
    <col min="12565" max="12565" width="7.5546875" style="8" customWidth="1"/>
    <col min="12566" max="12566" width="5.6640625" style="8" customWidth="1"/>
    <col min="12567" max="12796" width="12.44140625" style="8" customWidth="1"/>
    <col min="12797" max="12800" width="3" style="8"/>
    <col min="12801" max="12801" width="8.109375" style="8" customWidth="1"/>
    <col min="12802" max="12802" width="13.88671875" style="8" customWidth="1"/>
    <col min="12803" max="12803" width="8.6640625" style="8" customWidth="1"/>
    <col min="12804" max="12805" width="8.109375" style="8" customWidth="1"/>
    <col min="12806" max="12806" width="30" style="8" customWidth="1"/>
    <col min="12807" max="12807" width="6.44140625" style="8" customWidth="1"/>
    <col min="12808" max="12808" width="6" style="8" customWidth="1"/>
    <col min="12809" max="12809" width="4" style="8" customWidth="1"/>
    <col min="12810" max="12810" width="5.5546875" style="8" customWidth="1"/>
    <col min="12811" max="12811" width="5" style="8" customWidth="1"/>
    <col min="12812" max="12812" width="4" style="8" customWidth="1"/>
    <col min="12813" max="12813" width="9.5546875" style="8" customWidth="1"/>
    <col min="12814" max="12814" width="10.6640625" style="8" customWidth="1"/>
    <col min="12815" max="12815" width="8" style="8" bestFit="1" customWidth="1"/>
    <col min="12816" max="12816" width="10.88671875" style="8" bestFit="1" customWidth="1"/>
    <col min="12817" max="12817" width="6.44140625" style="8" customWidth="1"/>
    <col min="12818" max="12818" width="4.6640625" style="8" customWidth="1"/>
    <col min="12819" max="12819" width="9.33203125" style="8" customWidth="1"/>
    <col min="12820" max="12820" width="11.5546875" style="8" customWidth="1"/>
    <col min="12821" max="12821" width="7.5546875" style="8" customWidth="1"/>
    <col min="12822" max="12822" width="5.6640625" style="8" customWidth="1"/>
    <col min="12823" max="13052" width="12.44140625" style="8" customWidth="1"/>
    <col min="13053" max="13056" width="3" style="8"/>
    <col min="13057" max="13057" width="8.109375" style="8" customWidth="1"/>
    <col min="13058" max="13058" width="13.88671875" style="8" customWidth="1"/>
    <col min="13059" max="13059" width="8.6640625" style="8" customWidth="1"/>
    <col min="13060" max="13061" width="8.109375" style="8" customWidth="1"/>
    <col min="13062" max="13062" width="30" style="8" customWidth="1"/>
    <col min="13063" max="13063" width="6.44140625" style="8" customWidth="1"/>
    <col min="13064" max="13064" width="6" style="8" customWidth="1"/>
    <col min="13065" max="13065" width="4" style="8" customWidth="1"/>
    <col min="13066" max="13066" width="5.5546875" style="8" customWidth="1"/>
    <col min="13067" max="13067" width="5" style="8" customWidth="1"/>
    <col min="13068" max="13068" width="4" style="8" customWidth="1"/>
    <col min="13069" max="13069" width="9.5546875" style="8" customWidth="1"/>
    <col min="13070" max="13070" width="10.6640625" style="8" customWidth="1"/>
    <col min="13071" max="13071" width="8" style="8" bestFit="1" customWidth="1"/>
    <col min="13072" max="13072" width="10.88671875" style="8" bestFit="1" customWidth="1"/>
    <col min="13073" max="13073" width="6.44140625" style="8" customWidth="1"/>
    <col min="13074" max="13074" width="4.6640625" style="8" customWidth="1"/>
    <col min="13075" max="13075" width="9.33203125" style="8" customWidth="1"/>
    <col min="13076" max="13076" width="11.5546875" style="8" customWidth="1"/>
    <col min="13077" max="13077" width="7.5546875" style="8" customWidth="1"/>
    <col min="13078" max="13078" width="5.6640625" style="8" customWidth="1"/>
    <col min="13079" max="13308" width="12.44140625" style="8" customWidth="1"/>
    <col min="13309" max="13312" width="3" style="8"/>
    <col min="13313" max="13313" width="8.109375" style="8" customWidth="1"/>
    <col min="13314" max="13314" width="13.88671875" style="8" customWidth="1"/>
    <col min="13315" max="13315" width="8.6640625" style="8" customWidth="1"/>
    <col min="13316" max="13317" width="8.109375" style="8" customWidth="1"/>
    <col min="13318" max="13318" width="30" style="8" customWidth="1"/>
    <col min="13319" max="13319" width="6.44140625" style="8" customWidth="1"/>
    <col min="13320" max="13320" width="6" style="8" customWidth="1"/>
    <col min="13321" max="13321" width="4" style="8" customWidth="1"/>
    <col min="13322" max="13322" width="5.5546875" style="8" customWidth="1"/>
    <col min="13323" max="13323" width="5" style="8" customWidth="1"/>
    <col min="13324" max="13324" width="4" style="8" customWidth="1"/>
    <col min="13325" max="13325" width="9.5546875" style="8" customWidth="1"/>
    <col min="13326" max="13326" width="10.6640625" style="8" customWidth="1"/>
    <col min="13327" max="13327" width="8" style="8" bestFit="1" customWidth="1"/>
    <col min="13328" max="13328" width="10.88671875" style="8" bestFit="1" customWidth="1"/>
    <col min="13329" max="13329" width="6.44140625" style="8" customWidth="1"/>
    <col min="13330" max="13330" width="4.6640625" style="8" customWidth="1"/>
    <col min="13331" max="13331" width="9.33203125" style="8" customWidth="1"/>
    <col min="13332" max="13332" width="11.5546875" style="8" customWidth="1"/>
    <col min="13333" max="13333" width="7.5546875" style="8" customWidth="1"/>
    <col min="13334" max="13334" width="5.6640625" style="8" customWidth="1"/>
    <col min="13335" max="13564" width="12.44140625" style="8" customWidth="1"/>
    <col min="13565" max="13568" width="3" style="8"/>
    <col min="13569" max="13569" width="8.109375" style="8" customWidth="1"/>
    <col min="13570" max="13570" width="13.88671875" style="8" customWidth="1"/>
    <col min="13571" max="13571" width="8.6640625" style="8" customWidth="1"/>
    <col min="13572" max="13573" width="8.109375" style="8" customWidth="1"/>
    <col min="13574" max="13574" width="30" style="8" customWidth="1"/>
    <col min="13575" max="13575" width="6.44140625" style="8" customWidth="1"/>
    <col min="13576" max="13576" width="6" style="8" customWidth="1"/>
    <col min="13577" max="13577" width="4" style="8" customWidth="1"/>
    <col min="13578" max="13578" width="5.5546875" style="8" customWidth="1"/>
    <col min="13579" max="13579" width="5" style="8" customWidth="1"/>
    <col min="13580" max="13580" width="4" style="8" customWidth="1"/>
    <col min="13581" max="13581" width="9.5546875" style="8" customWidth="1"/>
    <col min="13582" max="13582" width="10.6640625" style="8" customWidth="1"/>
    <col min="13583" max="13583" width="8" style="8" bestFit="1" customWidth="1"/>
    <col min="13584" max="13584" width="10.88671875" style="8" bestFit="1" customWidth="1"/>
    <col min="13585" max="13585" width="6.44140625" style="8" customWidth="1"/>
    <col min="13586" max="13586" width="4.6640625" style="8" customWidth="1"/>
    <col min="13587" max="13587" width="9.33203125" style="8" customWidth="1"/>
    <col min="13588" max="13588" width="11.5546875" style="8" customWidth="1"/>
    <col min="13589" max="13589" width="7.5546875" style="8" customWidth="1"/>
    <col min="13590" max="13590" width="5.6640625" style="8" customWidth="1"/>
    <col min="13591" max="13820" width="12.44140625" style="8" customWidth="1"/>
    <col min="13821" max="13824" width="3" style="8"/>
    <col min="13825" max="13825" width="8.109375" style="8" customWidth="1"/>
    <col min="13826" max="13826" width="13.88671875" style="8" customWidth="1"/>
    <col min="13827" max="13827" width="8.6640625" style="8" customWidth="1"/>
    <col min="13828" max="13829" width="8.109375" style="8" customWidth="1"/>
    <col min="13830" max="13830" width="30" style="8" customWidth="1"/>
    <col min="13831" max="13831" width="6.44140625" style="8" customWidth="1"/>
    <col min="13832" max="13832" width="6" style="8" customWidth="1"/>
    <col min="13833" max="13833" width="4" style="8" customWidth="1"/>
    <col min="13834" max="13834" width="5.5546875" style="8" customWidth="1"/>
    <col min="13835" max="13835" width="5" style="8" customWidth="1"/>
    <col min="13836" max="13836" width="4" style="8" customWidth="1"/>
    <col min="13837" max="13837" width="9.5546875" style="8" customWidth="1"/>
    <col min="13838" max="13838" width="10.6640625" style="8" customWidth="1"/>
    <col min="13839" max="13839" width="8" style="8" bestFit="1" customWidth="1"/>
    <col min="13840" max="13840" width="10.88671875" style="8" bestFit="1" customWidth="1"/>
    <col min="13841" max="13841" width="6.44140625" style="8" customWidth="1"/>
    <col min="13842" max="13842" width="4.6640625" style="8" customWidth="1"/>
    <col min="13843" max="13843" width="9.33203125" style="8" customWidth="1"/>
    <col min="13844" max="13844" width="11.5546875" style="8" customWidth="1"/>
    <col min="13845" max="13845" width="7.5546875" style="8" customWidth="1"/>
    <col min="13846" max="13846" width="5.6640625" style="8" customWidth="1"/>
    <col min="13847" max="14076" width="12.44140625" style="8" customWidth="1"/>
    <col min="14077" max="14080" width="3" style="8"/>
    <col min="14081" max="14081" width="8.109375" style="8" customWidth="1"/>
    <col min="14082" max="14082" width="13.88671875" style="8" customWidth="1"/>
    <col min="14083" max="14083" width="8.6640625" style="8" customWidth="1"/>
    <col min="14084" max="14085" width="8.109375" style="8" customWidth="1"/>
    <col min="14086" max="14086" width="30" style="8" customWidth="1"/>
    <col min="14087" max="14087" width="6.44140625" style="8" customWidth="1"/>
    <col min="14088" max="14088" width="6" style="8" customWidth="1"/>
    <col min="14089" max="14089" width="4" style="8" customWidth="1"/>
    <col min="14090" max="14090" width="5.5546875" style="8" customWidth="1"/>
    <col min="14091" max="14091" width="5" style="8" customWidth="1"/>
    <col min="14092" max="14092" width="4" style="8" customWidth="1"/>
    <col min="14093" max="14093" width="9.5546875" style="8" customWidth="1"/>
    <col min="14094" max="14094" width="10.6640625" style="8" customWidth="1"/>
    <col min="14095" max="14095" width="8" style="8" bestFit="1" customWidth="1"/>
    <col min="14096" max="14096" width="10.88671875" style="8" bestFit="1" customWidth="1"/>
    <col min="14097" max="14097" width="6.44140625" style="8" customWidth="1"/>
    <col min="14098" max="14098" width="4.6640625" style="8" customWidth="1"/>
    <col min="14099" max="14099" width="9.33203125" style="8" customWidth="1"/>
    <col min="14100" max="14100" width="11.5546875" style="8" customWidth="1"/>
    <col min="14101" max="14101" width="7.5546875" style="8" customWidth="1"/>
    <col min="14102" max="14102" width="5.6640625" style="8" customWidth="1"/>
    <col min="14103" max="14332" width="12.44140625" style="8" customWidth="1"/>
    <col min="14333" max="14336" width="3" style="8"/>
    <col min="14337" max="14337" width="8.109375" style="8" customWidth="1"/>
    <col min="14338" max="14338" width="13.88671875" style="8" customWidth="1"/>
    <col min="14339" max="14339" width="8.6640625" style="8" customWidth="1"/>
    <col min="14340" max="14341" width="8.109375" style="8" customWidth="1"/>
    <col min="14342" max="14342" width="30" style="8" customWidth="1"/>
    <col min="14343" max="14343" width="6.44140625" style="8" customWidth="1"/>
    <col min="14344" max="14344" width="6" style="8" customWidth="1"/>
    <col min="14345" max="14345" width="4" style="8" customWidth="1"/>
    <col min="14346" max="14346" width="5.5546875" style="8" customWidth="1"/>
    <col min="14347" max="14347" width="5" style="8" customWidth="1"/>
    <col min="14348" max="14348" width="4" style="8" customWidth="1"/>
    <col min="14349" max="14349" width="9.5546875" style="8" customWidth="1"/>
    <col min="14350" max="14350" width="10.6640625" style="8" customWidth="1"/>
    <col min="14351" max="14351" width="8" style="8" bestFit="1" customWidth="1"/>
    <col min="14352" max="14352" width="10.88671875" style="8" bestFit="1" customWidth="1"/>
    <col min="14353" max="14353" width="6.44140625" style="8" customWidth="1"/>
    <col min="14354" max="14354" width="4.6640625" style="8" customWidth="1"/>
    <col min="14355" max="14355" width="9.33203125" style="8" customWidth="1"/>
    <col min="14356" max="14356" width="11.5546875" style="8" customWidth="1"/>
    <col min="14357" max="14357" width="7.5546875" style="8" customWidth="1"/>
    <col min="14358" max="14358" width="5.6640625" style="8" customWidth="1"/>
    <col min="14359" max="14588" width="12.44140625" style="8" customWidth="1"/>
    <col min="14589" max="14592" width="3" style="8"/>
    <col min="14593" max="14593" width="8.109375" style="8" customWidth="1"/>
    <col min="14594" max="14594" width="13.88671875" style="8" customWidth="1"/>
    <col min="14595" max="14595" width="8.6640625" style="8" customWidth="1"/>
    <col min="14596" max="14597" width="8.109375" style="8" customWidth="1"/>
    <col min="14598" max="14598" width="30" style="8" customWidth="1"/>
    <col min="14599" max="14599" width="6.44140625" style="8" customWidth="1"/>
    <col min="14600" max="14600" width="6" style="8" customWidth="1"/>
    <col min="14601" max="14601" width="4" style="8" customWidth="1"/>
    <col min="14602" max="14602" width="5.5546875" style="8" customWidth="1"/>
    <col min="14603" max="14603" width="5" style="8" customWidth="1"/>
    <col min="14604" max="14604" width="4" style="8" customWidth="1"/>
    <col min="14605" max="14605" width="9.5546875" style="8" customWidth="1"/>
    <col min="14606" max="14606" width="10.6640625" style="8" customWidth="1"/>
    <col min="14607" max="14607" width="8" style="8" bestFit="1" customWidth="1"/>
    <col min="14608" max="14608" width="10.88671875" style="8" bestFit="1" customWidth="1"/>
    <col min="14609" max="14609" width="6.44140625" style="8" customWidth="1"/>
    <col min="14610" max="14610" width="4.6640625" style="8" customWidth="1"/>
    <col min="14611" max="14611" width="9.33203125" style="8" customWidth="1"/>
    <col min="14612" max="14612" width="11.5546875" style="8" customWidth="1"/>
    <col min="14613" max="14613" width="7.5546875" style="8" customWidth="1"/>
    <col min="14614" max="14614" width="5.6640625" style="8" customWidth="1"/>
    <col min="14615" max="14844" width="12.44140625" style="8" customWidth="1"/>
    <col min="14845" max="14848" width="3" style="8"/>
    <col min="14849" max="14849" width="8.109375" style="8" customWidth="1"/>
    <col min="14850" max="14850" width="13.88671875" style="8" customWidth="1"/>
    <col min="14851" max="14851" width="8.6640625" style="8" customWidth="1"/>
    <col min="14852" max="14853" width="8.109375" style="8" customWidth="1"/>
    <col min="14854" max="14854" width="30" style="8" customWidth="1"/>
    <col min="14855" max="14855" width="6.44140625" style="8" customWidth="1"/>
    <col min="14856" max="14856" width="6" style="8" customWidth="1"/>
    <col min="14857" max="14857" width="4" style="8" customWidth="1"/>
    <col min="14858" max="14858" width="5.5546875" style="8" customWidth="1"/>
    <col min="14859" max="14859" width="5" style="8" customWidth="1"/>
    <col min="14860" max="14860" width="4" style="8" customWidth="1"/>
    <col min="14861" max="14861" width="9.5546875" style="8" customWidth="1"/>
    <col min="14862" max="14862" width="10.6640625" style="8" customWidth="1"/>
    <col min="14863" max="14863" width="8" style="8" bestFit="1" customWidth="1"/>
    <col min="14864" max="14864" width="10.88671875" style="8" bestFit="1" customWidth="1"/>
    <col min="14865" max="14865" width="6.44140625" style="8" customWidth="1"/>
    <col min="14866" max="14866" width="4.6640625" style="8" customWidth="1"/>
    <col min="14867" max="14867" width="9.33203125" style="8" customWidth="1"/>
    <col min="14868" max="14868" width="11.5546875" style="8" customWidth="1"/>
    <col min="14869" max="14869" width="7.5546875" style="8" customWidth="1"/>
    <col min="14870" max="14870" width="5.6640625" style="8" customWidth="1"/>
    <col min="14871" max="15100" width="12.44140625" style="8" customWidth="1"/>
    <col min="15101" max="15104" width="3" style="8"/>
    <col min="15105" max="15105" width="8.109375" style="8" customWidth="1"/>
    <col min="15106" max="15106" width="13.88671875" style="8" customWidth="1"/>
    <col min="15107" max="15107" width="8.6640625" style="8" customWidth="1"/>
    <col min="15108" max="15109" width="8.109375" style="8" customWidth="1"/>
    <col min="15110" max="15110" width="30" style="8" customWidth="1"/>
    <col min="15111" max="15111" width="6.44140625" style="8" customWidth="1"/>
    <col min="15112" max="15112" width="6" style="8" customWidth="1"/>
    <col min="15113" max="15113" width="4" style="8" customWidth="1"/>
    <col min="15114" max="15114" width="5.5546875" style="8" customWidth="1"/>
    <col min="15115" max="15115" width="5" style="8" customWidth="1"/>
    <col min="15116" max="15116" width="4" style="8" customWidth="1"/>
    <col min="15117" max="15117" width="9.5546875" style="8" customWidth="1"/>
    <col min="15118" max="15118" width="10.6640625" style="8" customWidth="1"/>
    <col min="15119" max="15119" width="8" style="8" bestFit="1" customWidth="1"/>
    <col min="15120" max="15120" width="10.88671875" style="8" bestFit="1" customWidth="1"/>
    <col min="15121" max="15121" width="6.44140625" style="8" customWidth="1"/>
    <col min="15122" max="15122" width="4.6640625" style="8" customWidth="1"/>
    <col min="15123" max="15123" width="9.33203125" style="8" customWidth="1"/>
    <col min="15124" max="15124" width="11.5546875" style="8" customWidth="1"/>
    <col min="15125" max="15125" width="7.5546875" style="8" customWidth="1"/>
    <col min="15126" max="15126" width="5.6640625" style="8" customWidth="1"/>
    <col min="15127" max="15356" width="12.44140625" style="8" customWidth="1"/>
    <col min="15357" max="15360" width="3" style="8"/>
    <col min="15361" max="15361" width="8.109375" style="8" customWidth="1"/>
    <col min="15362" max="15362" width="13.88671875" style="8" customWidth="1"/>
    <col min="15363" max="15363" width="8.6640625" style="8" customWidth="1"/>
    <col min="15364" max="15365" width="8.109375" style="8" customWidth="1"/>
    <col min="15366" max="15366" width="30" style="8" customWidth="1"/>
    <col min="15367" max="15367" width="6.44140625" style="8" customWidth="1"/>
    <col min="15368" max="15368" width="6" style="8" customWidth="1"/>
    <col min="15369" max="15369" width="4" style="8" customWidth="1"/>
    <col min="15370" max="15370" width="5.5546875" style="8" customWidth="1"/>
    <col min="15371" max="15371" width="5" style="8" customWidth="1"/>
    <col min="15372" max="15372" width="4" style="8" customWidth="1"/>
    <col min="15373" max="15373" width="9.5546875" style="8" customWidth="1"/>
    <col min="15374" max="15374" width="10.6640625" style="8" customWidth="1"/>
    <col min="15375" max="15375" width="8" style="8" bestFit="1" customWidth="1"/>
    <col min="15376" max="15376" width="10.88671875" style="8" bestFit="1" customWidth="1"/>
    <col min="15377" max="15377" width="6.44140625" style="8" customWidth="1"/>
    <col min="15378" max="15378" width="4.6640625" style="8" customWidth="1"/>
    <col min="15379" max="15379" width="9.33203125" style="8" customWidth="1"/>
    <col min="15380" max="15380" width="11.5546875" style="8" customWidth="1"/>
    <col min="15381" max="15381" width="7.5546875" style="8" customWidth="1"/>
    <col min="15382" max="15382" width="5.6640625" style="8" customWidth="1"/>
    <col min="15383" max="15612" width="12.44140625" style="8" customWidth="1"/>
    <col min="15613" max="15616" width="3" style="8"/>
    <col min="15617" max="15617" width="8.109375" style="8" customWidth="1"/>
    <col min="15618" max="15618" width="13.88671875" style="8" customWidth="1"/>
    <col min="15619" max="15619" width="8.6640625" style="8" customWidth="1"/>
    <col min="15620" max="15621" width="8.109375" style="8" customWidth="1"/>
    <col min="15622" max="15622" width="30" style="8" customWidth="1"/>
    <col min="15623" max="15623" width="6.44140625" style="8" customWidth="1"/>
    <col min="15624" max="15624" width="6" style="8" customWidth="1"/>
    <col min="15625" max="15625" width="4" style="8" customWidth="1"/>
    <col min="15626" max="15626" width="5.5546875" style="8" customWidth="1"/>
    <col min="15627" max="15627" width="5" style="8" customWidth="1"/>
    <col min="15628" max="15628" width="4" style="8" customWidth="1"/>
    <col min="15629" max="15629" width="9.5546875" style="8" customWidth="1"/>
    <col min="15630" max="15630" width="10.6640625" style="8" customWidth="1"/>
    <col min="15631" max="15631" width="8" style="8" bestFit="1" customWidth="1"/>
    <col min="15632" max="15632" width="10.88671875" style="8" bestFit="1" customWidth="1"/>
    <col min="15633" max="15633" width="6.44140625" style="8" customWidth="1"/>
    <col min="15634" max="15634" width="4.6640625" style="8" customWidth="1"/>
    <col min="15635" max="15635" width="9.33203125" style="8" customWidth="1"/>
    <col min="15636" max="15636" width="11.5546875" style="8" customWidth="1"/>
    <col min="15637" max="15637" width="7.5546875" style="8" customWidth="1"/>
    <col min="15638" max="15638" width="5.6640625" style="8" customWidth="1"/>
    <col min="15639" max="15868" width="12.44140625" style="8" customWidth="1"/>
    <col min="15869" max="15872" width="3" style="8"/>
    <col min="15873" max="15873" width="8.109375" style="8" customWidth="1"/>
    <col min="15874" max="15874" width="13.88671875" style="8" customWidth="1"/>
    <col min="15875" max="15875" width="8.6640625" style="8" customWidth="1"/>
    <col min="15876" max="15877" width="8.109375" style="8" customWidth="1"/>
    <col min="15878" max="15878" width="30" style="8" customWidth="1"/>
    <col min="15879" max="15879" width="6.44140625" style="8" customWidth="1"/>
    <col min="15880" max="15880" width="6" style="8" customWidth="1"/>
    <col min="15881" max="15881" width="4" style="8" customWidth="1"/>
    <col min="15882" max="15882" width="5.5546875" style="8" customWidth="1"/>
    <col min="15883" max="15883" width="5" style="8" customWidth="1"/>
    <col min="15884" max="15884" width="4" style="8" customWidth="1"/>
    <col min="15885" max="15885" width="9.5546875" style="8" customWidth="1"/>
    <col min="15886" max="15886" width="10.6640625" style="8" customWidth="1"/>
    <col min="15887" max="15887" width="8" style="8" bestFit="1" customWidth="1"/>
    <col min="15888" max="15888" width="10.88671875" style="8" bestFit="1" customWidth="1"/>
    <col min="15889" max="15889" width="6.44140625" style="8" customWidth="1"/>
    <col min="15890" max="15890" width="4.6640625" style="8" customWidth="1"/>
    <col min="15891" max="15891" width="9.33203125" style="8" customWidth="1"/>
    <col min="15892" max="15892" width="11.5546875" style="8" customWidth="1"/>
    <col min="15893" max="15893" width="7.5546875" style="8" customWidth="1"/>
    <col min="15894" max="15894" width="5.6640625" style="8" customWidth="1"/>
    <col min="15895" max="16124" width="12.44140625" style="8" customWidth="1"/>
    <col min="16125" max="16128" width="3" style="8"/>
    <col min="16129" max="16129" width="8.109375" style="8" customWidth="1"/>
    <col min="16130" max="16130" width="13.88671875" style="8" customWidth="1"/>
    <col min="16131" max="16131" width="8.6640625" style="8" customWidth="1"/>
    <col min="16132" max="16133" width="8.109375" style="8" customWidth="1"/>
    <col min="16134" max="16134" width="30" style="8" customWidth="1"/>
    <col min="16135" max="16135" width="6.44140625" style="8" customWidth="1"/>
    <col min="16136" max="16136" width="6" style="8" customWidth="1"/>
    <col min="16137" max="16137" width="4" style="8" customWidth="1"/>
    <col min="16138" max="16138" width="5.5546875" style="8" customWidth="1"/>
    <col min="16139" max="16139" width="5" style="8" customWidth="1"/>
    <col min="16140" max="16140" width="4" style="8" customWidth="1"/>
    <col min="16141" max="16141" width="9.5546875" style="8" customWidth="1"/>
    <col min="16142" max="16142" width="10.6640625" style="8" customWidth="1"/>
    <col min="16143" max="16143" width="8" style="8" bestFit="1" customWidth="1"/>
    <col min="16144" max="16144" width="10.88671875" style="8" bestFit="1" customWidth="1"/>
    <col min="16145" max="16145" width="6.44140625" style="8" customWidth="1"/>
    <col min="16146" max="16146" width="4.6640625" style="8" customWidth="1"/>
    <col min="16147" max="16147" width="9.33203125" style="8" customWidth="1"/>
    <col min="16148" max="16148" width="11.5546875" style="8" customWidth="1"/>
    <col min="16149" max="16149" width="7.5546875" style="8" customWidth="1"/>
    <col min="16150" max="16150" width="5.6640625" style="8" customWidth="1"/>
    <col min="16151" max="16380" width="12.44140625" style="8" customWidth="1"/>
    <col min="16381" max="16384" width="3" style="8"/>
  </cols>
  <sheetData>
    <row r="1" spans="1:22" ht="12.75" customHeight="1" x14ac:dyDescent="0.25">
      <c r="A1" s="300"/>
      <c r="B1" s="301"/>
      <c r="C1" s="301"/>
      <c r="D1" s="301"/>
      <c r="E1" s="302"/>
      <c r="F1" s="309" t="s">
        <v>15</v>
      </c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1"/>
      <c r="V1" s="7"/>
    </row>
    <row r="2" spans="1:22" ht="15.75" customHeight="1" x14ac:dyDescent="0.25">
      <c r="A2" s="303"/>
      <c r="B2" s="304"/>
      <c r="C2" s="304"/>
      <c r="D2" s="304"/>
      <c r="E2" s="305"/>
      <c r="F2" s="312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4"/>
      <c r="V2" s="7"/>
    </row>
    <row r="3" spans="1:22" ht="15.75" customHeight="1" x14ac:dyDescent="0.25">
      <c r="A3" s="303"/>
      <c r="B3" s="304"/>
      <c r="C3" s="304"/>
      <c r="D3" s="304"/>
      <c r="E3" s="305"/>
      <c r="F3" s="312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4"/>
      <c r="V3" s="7"/>
    </row>
    <row r="4" spans="1:22" ht="15.75" customHeight="1" x14ac:dyDescent="0.25">
      <c r="A4" s="303"/>
      <c r="B4" s="304"/>
      <c r="C4" s="304"/>
      <c r="D4" s="304"/>
      <c r="E4" s="305"/>
      <c r="F4" s="312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T4" s="313"/>
      <c r="U4" s="314"/>
      <c r="V4" s="7"/>
    </row>
    <row r="5" spans="1:22" ht="15.75" customHeight="1" x14ac:dyDescent="0.25">
      <c r="A5" s="303"/>
      <c r="B5" s="304"/>
      <c r="C5" s="304"/>
      <c r="D5" s="304"/>
      <c r="E5" s="305"/>
      <c r="F5" s="312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3"/>
      <c r="T5" s="313"/>
      <c r="U5" s="314"/>
      <c r="V5" s="7"/>
    </row>
    <row r="6" spans="1:22" ht="24" customHeight="1" x14ac:dyDescent="0.25">
      <c r="A6" s="303"/>
      <c r="B6" s="304"/>
      <c r="C6" s="304"/>
      <c r="D6" s="304"/>
      <c r="E6" s="305"/>
      <c r="F6" s="312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3"/>
      <c r="T6" s="313"/>
      <c r="U6" s="314"/>
      <c r="V6" s="7"/>
    </row>
    <row r="7" spans="1:22" ht="16.5" customHeight="1" thickBot="1" x14ac:dyDescent="0.3">
      <c r="A7" s="306"/>
      <c r="B7" s="307"/>
      <c r="C7" s="307"/>
      <c r="D7" s="307"/>
      <c r="E7" s="308"/>
      <c r="F7" s="315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317"/>
      <c r="V7" s="7"/>
    </row>
    <row r="8" spans="1:22" ht="13.8" thickBot="1" x14ac:dyDescent="0.3">
      <c r="A8" s="318" t="s">
        <v>16</v>
      </c>
      <c r="B8" s="319"/>
      <c r="C8" s="319"/>
      <c r="D8" s="319"/>
      <c r="E8" s="319"/>
      <c r="F8" s="319"/>
      <c r="G8" s="319"/>
      <c r="H8" s="319"/>
      <c r="I8" s="320"/>
      <c r="J8" s="321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3"/>
      <c r="V8" s="9"/>
    </row>
    <row r="9" spans="1:22" ht="13.8" thickBot="1" x14ac:dyDescent="0.3">
      <c r="A9" s="324"/>
      <c r="B9" s="325"/>
      <c r="C9" s="325"/>
      <c r="D9" s="325"/>
      <c r="E9" s="325"/>
      <c r="F9" s="325"/>
      <c r="G9" s="325"/>
      <c r="H9" s="325"/>
      <c r="I9" s="325"/>
      <c r="J9" s="325"/>
      <c r="K9" s="325"/>
      <c r="L9" s="325"/>
      <c r="M9" s="325"/>
      <c r="N9" s="325"/>
      <c r="O9" s="325"/>
      <c r="P9" s="325"/>
      <c r="Q9" s="325"/>
      <c r="R9" s="325"/>
      <c r="S9" s="325"/>
      <c r="T9" s="325"/>
      <c r="U9" s="326"/>
      <c r="V9" s="10"/>
    </row>
    <row r="10" spans="1:22" ht="13.8" thickBot="1" x14ac:dyDescent="0.3">
      <c r="A10" s="295" t="s">
        <v>17</v>
      </c>
      <c r="B10" s="296"/>
      <c r="C10" s="11"/>
      <c r="D10" s="12" t="s">
        <v>18</v>
      </c>
      <c r="E10" s="13"/>
      <c r="F10" s="14"/>
      <c r="G10" s="15"/>
      <c r="H10" s="15"/>
      <c r="I10" s="15"/>
      <c r="J10" s="15"/>
      <c r="K10" s="15"/>
      <c r="L10" s="15"/>
      <c r="M10" s="15"/>
      <c r="N10" s="116"/>
      <c r="O10" s="130"/>
      <c r="P10" s="297" t="s">
        <v>19</v>
      </c>
      <c r="Q10" s="298"/>
      <c r="R10" s="298"/>
      <c r="S10" s="299"/>
      <c r="T10" s="135">
        <v>1</v>
      </c>
      <c r="U10" s="18"/>
      <c r="V10" s="19"/>
    </row>
    <row r="11" spans="1:22" ht="27" customHeight="1" thickBot="1" x14ac:dyDescent="0.3">
      <c r="A11" s="327" t="s">
        <v>20</v>
      </c>
      <c r="B11" s="328"/>
      <c r="C11" s="329" t="s">
        <v>118</v>
      </c>
      <c r="D11" s="330"/>
      <c r="E11" s="330"/>
      <c r="F11" s="330"/>
      <c r="G11" s="330"/>
      <c r="H11" s="330"/>
      <c r="I11" s="330"/>
      <c r="J11" s="330"/>
      <c r="K11" s="330"/>
      <c r="L11" s="330"/>
      <c r="M11" s="330"/>
      <c r="N11" s="330"/>
      <c r="O11" s="330"/>
      <c r="P11" s="330"/>
      <c r="Q11" s="330"/>
      <c r="R11" s="330"/>
      <c r="S11" s="330"/>
      <c r="T11" s="330"/>
      <c r="U11" s="331"/>
      <c r="V11" s="20"/>
    </row>
    <row r="12" spans="1:22" ht="13.8" thickBot="1" x14ac:dyDescent="0.3">
      <c r="A12" s="327" t="s">
        <v>21</v>
      </c>
      <c r="B12" s="328"/>
      <c r="C12" s="332"/>
      <c r="D12" s="333"/>
      <c r="E12" s="333"/>
      <c r="F12" s="333"/>
      <c r="G12" s="333"/>
      <c r="H12" s="333"/>
      <c r="I12" s="333"/>
      <c r="J12" s="333"/>
      <c r="K12" s="333"/>
      <c r="L12" s="333"/>
      <c r="M12" s="333"/>
      <c r="N12" s="333"/>
      <c r="O12" s="333"/>
      <c r="P12" s="333"/>
      <c r="Q12" s="333"/>
      <c r="R12" s="333"/>
      <c r="S12" s="333"/>
      <c r="T12" s="333"/>
      <c r="U12" s="334"/>
      <c r="V12" s="20"/>
    </row>
    <row r="13" spans="1:22" ht="13.8" thickBot="1" x14ac:dyDescent="0.3">
      <c r="A13" s="335" t="s">
        <v>22</v>
      </c>
      <c r="B13" s="336"/>
      <c r="C13" s="295"/>
      <c r="D13" s="337"/>
      <c r="E13" s="337"/>
      <c r="F13" s="337"/>
      <c r="G13" s="337"/>
      <c r="H13" s="337"/>
      <c r="I13" s="337"/>
      <c r="J13" s="337"/>
      <c r="K13" s="337"/>
      <c r="L13" s="337"/>
      <c r="M13" s="337"/>
      <c r="N13" s="337"/>
      <c r="O13" s="337"/>
      <c r="P13" s="337"/>
      <c r="Q13" s="338" t="s">
        <v>23</v>
      </c>
      <c r="R13" s="338"/>
      <c r="S13" s="338"/>
      <c r="T13" s="136">
        <v>1</v>
      </c>
      <c r="U13" s="21">
        <v>1</v>
      </c>
      <c r="V13" s="20"/>
    </row>
    <row r="14" spans="1:22" ht="13.8" thickBot="1" x14ac:dyDescent="0.3">
      <c r="A14" s="295" t="s">
        <v>24</v>
      </c>
      <c r="B14" s="296" t="s">
        <v>25</v>
      </c>
      <c r="C14" s="22">
        <f>+'PPTO GENERAL'!A9</f>
        <v>1</v>
      </c>
      <c r="D14" s="295" t="s">
        <v>26</v>
      </c>
      <c r="E14" s="296"/>
      <c r="F14" s="339" t="str">
        <f>+'PPTO GENERAL'!B9</f>
        <v>Suministro e instalación de pintura base aceite sobre estructura metalica (Colores a convenir).</v>
      </c>
      <c r="G14" s="340"/>
      <c r="H14" s="340"/>
      <c r="I14" s="340"/>
      <c r="J14" s="340"/>
      <c r="K14" s="340"/>
      <c r="L14" s="340"/>
      <c r="M14" s="340"/>
      <c r="N14" s="340"/>
      <c r="O14" s="340"/>
      <c r="P14" s="341"/>
      <c r="Q14" s="342" t="s">
        <v>3</v>
      </c>
      <c r="R14" s="342"/>
      <c r="S14" s="342"/>
      <c r="T14" s="343" t="str">
        <f>+'PPTO GENERAL'!C9</f>
        <v>ML</v>
      </c>
      <c r="U14" s="344"/>
      <c r="V14" s="23"/>
    </row>
    <row r="15" spans="1:22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117"/>
      <c r="O15" s="115"/>
      <c r="P15" s="117"/>
      <c r="Q15" s="117"/>
      <c r="R15" s="25"/>
      <c r="S15" s="25"/>
      <c r="T15" s="115"/>
      <c r="U15" s="26"/>
      <c r="V15" s="27"/>
    </row>
    <row r="16" spans="1:22" x14ac:dyDescent="0.25">
      <c r="A16" s="349"/>
      <c r="B16" s="350"/>
      <c r="C16" s="350"/>
      <c r="D16" s="350"/>
      <c r="E16" s="350"/>
      <c r="F16" s="350"/>
      <c r="G16" s="350"/>
      <c r="H16" s="350"/>
      <c r="I16" s="350"/>
      <c r="J16" s="368"/>
      <c r="K16" s="372" t="s">
        <v>9</v>
      </c>
      <c r="L16" s="373"/>
      <c r="M16" s="374"/>
      <c r="N16" s="377" t="s">
        <v>27</v>
      </c>
      <c r="O16" s="378" t="s">
        <v>28</v>
      </c>
      <c r="P16" s="378"/>
      <c r="Q16" s="378"/>
      <c r="R16" s="379" t="s">
        <v>29</v>
      </c>
      <c r="S16" s="379"/>
      <c r="T16" s="345" t="s">
        <v>30</v>
      </c>
      <c r="U16" s="347" t="s">
        <v>8</v>
      </c>
      <c r="V16" s="29"/>
    </row>
    <row r="17" spans="1:22" ht="32.1" customHeight="1" x14ac:dyDescent="0.25">
      <c r="A17" s="369"/>
      <c r="B17" s="370"/>
      <c r="C17" s="370"/>
      <c r="D17" s="370"/>
      <c r="E17" s="370"/>
      <c r="F17" s="370"/>
      <c r="G17" s="370"/>
      <c r="H17" s="370"/>
      <c r="I17" s="370"/>
      <c r="J17" s="371"/>
      <c r="K17" s="375"/>
      <c r="L17" s="376"/>
      <c r="M17" s="336"/>
      <c r="N17" s="377" t="s">
        <v>27</v>
      </c>
      <c r="O17" s="88" t="s">
        <v>31</v>
      </c>
      <c r="P17" s="122" t="s">
        <v>32</v>
      </c>
      <c r="Q17" s="122" t="s">
        <v>33</v>
      </c>
      <c r="R17" s="379"/>
      <c r="S17" s="379"/>
      <c r="T17" s="346"/>
      <c r="U17" s="348"/>
      <c r="V17" s="29"/>
    </row>
    <row r="18" spans="1:22" x14ac:dyDescent="0.25">
      <c r="A18" s="349"/>
      <c r="B18" s="350"/>
      <c r="C18" s="350"/>
      <c r="D18" s="350"/>
      <c r="E18" s="350"/>
      <c r="F18" s="350"/>
      <c r="G18" s="350"/>
      <c r="H18" s="350"/>
      <c r="I18" s="350"/>
      <c r="J18" s="350"/>
      <c r="K18" s="355"/>
      <c r="L18" s="356"/>
      <c r="M18" s="356"/>
      <c r="N18" s="356"/>
      <c r="O18" s="356"/>
      <c r="P18" s="356"/>
      <c r="Q18" s="356"/>
      <c r="R18" s="356"/>
      <c r="S18" s="356"/>
      <c r="T18" s="356"/>
      <c r="U18" s="357"/>
      <c r="V18" s="33"/>
    </row>
    <row r="19" spans="1:22" ht="42" customHeight="1" x14ac:dyDescent="0.25">
      <c r="A19" s="351"/>
      <c r="B19" s="352"/>
      <c r="C19" s="352"/>
      <c r="D19" s="352"/>
      <c r="E19" s="352"/>
      <c r="F19" s="352"/>
      <c r="G19" s="352"/>
      <c r="H19" s="352"/>
      <c r="I19" s="352"/>
      <c r="J19" s="352"/>
      <c r="K19" s="358" t="s">
        <v>119</v>
      </c>
      <c r="L19" s="359"/>
      <c r="M19" s="360"/>
      <c r="N19" s="118"/>
      <c r="O19" s="131"/>
      <c r="P19" s="127"/>
      <c r="Q19" s="118"/>
      <c r="R19" s="361"/>
      <c r="S19" s="362"/>
      <c r="T19" s="124">
        <f>+P19*Q19</f>
        <v>0</v>
      </c>
      <c r="U19" s="32" t="str">
        <f>+T$14</f>
        <v>ML</v>
      </c>
      <c r="V19" s="33"/>
    </row>
    <row r="20" spans="1:22" x14ac:dyDescent="0.25">
      <c r="A20" s="351"/>
      <c r="B20" s="352"/>
      <c r="C20" s="352"/>
      <c r="D20" s="352"/>
      <c r="E20" s="352"/>
      <c r="F20" s="352"/>
      <c r="G20" s="352"/>
      <c r="H20" s="352"/>
      <c r="I20" s="352"/>
      <c r="J20" s="352"/>
      <c r="K20" s="363" t="s">
        <v>120</v>
      </c>
      <c r="L20" s="364"/>
      <c r="M20" s="365"/>
      <c r="N20" s="119">
        <v>4</v>
      </c>
      <c r="O20" s="132"/>
      <c r="P20" s="128"/>
      <c r="Q20" s="123">
        <v>8</v>
      </c>
      <c r="R20" s="366"/>
      <c r="S20" s="367"/>
      <c r="T20" s="123">
        <f>+N20*Q20</f>
        <v>32</v>
      </c>
      <c r="U20" s="32" t="str">
        <f t="shared" ref="U20:U30" si="0">+T$14</f>
        <v>ML</v>
      </c>
      <c r="V20" s="33"/>
    </row>
    <row r="21" spans="1:22" ht="27" customHeight="1" x14ac:dyDescent="0.25">
      <c r="A21" s="351"/>
      <c r="B21" s="352"/>
      <c r="C21" s="352"/>
      <c r="D21" s="352"/>
      <c r="E21" s="352"/>
      <c r="F21" s="352"/>
      <c r="G21" s="352"/>
      <c r="H21" s="352"/>
      <c r="I21" s="352"/>
      <c r="J21" s="352"/>
      <c r="K21" s="363" t="s">
        <v>122</v>
      </c>
      <c r="L21" s="364"/>
      <c r="M21" s="365"/>
      <c r="N21" s="119">
        <v>4</v>
      </c>
      <c r="O21" s="132"/>
      <c r="P21" s="128"/>
      <c r="Q21" s="123">
        <v>3</v>
      </c>
      <c r="R21" s="366"/>
      <c r="S21" s="367"/>
      <c r="T21" s="123">
        <f>+N21*Q21</f>
        <v>12</v>
      </c>
      <c r="U21" s="32" t="str">
        <f t="shared" si="0"/>
        <v>ML</v>
      </c>
      <c r="V21" s="33"/>
    </row>
    <row r="22" spans="1:22" ht="33.75" customHeight="1" x14ac:dyDescent="0.25">
      <c r="A22" s="351"/>
      <c r="B22" s="352"/>
      <c r="C22" s="352"/>
      <c r="D22" s="352"/>
      <c r="E22" s="352"/>
      <c r="F22" s="352"/>
      <c r="G22" s="352"/>
      <c r="H22" s="352"/>
      <c r="I22" s="352"/>
      <c r="J22" s="352"/>
      <c r="K22" s="363" t="s">
        <v>123</v>
      </c>
      <c r="L22" s="364"/>
      <c r="M22" s="365"/>
      <c r="N22" s="119">
        <v>4</v>
      </c>
      <c r="O22" s="132"/>
      <c r="P22" s="128"/>
      <c r="Q22" s="123">
        <v>3</v>
      </c>
      <c r="R22" s="366"/>
      <c r="S22" s="367"/>
      <c r="T22" s="123">
        <f t="shared" ref="T22:T24" si="1">+N22*Q22</f>
        <v>12</v>
      </c>
      <c r="U22" s="32" t="str">
        <f t="shared" si="0"/>
        <v>ML</v>
      </c>
      <c r="V22" s="33"/>
    </row>
    <row r="23" spans="1:22" ht="25.5" customHeight="1" x14ac:dyDescent="0.25">
      <c r="A23" s="351"/>
      <c r="B23" s="352"/>
      <c r="C23" s="352"/>
      <c r="D23" s="352"/>
      <c r="E23" s="352"/>
      <c r="F23" s="352"/>
      <c r="G23" s="352"/>
      <c r="H23" s="352"/>
      <c r="I23" s="352"/>
      <c r="J23" s="352"/>
      <c r="K23" s="363" t="s">
        <v>124</v>
      </c>
      <c r="L23" s="364"/>
      <c r="M23" s="365"/>
      <c r="N23" s="119">
        <v>8</v>
      </c>
      <c r="O23" s="128"/>
      <c r="P23" s="128"/>
      <c r="Q23" s="123">
        <v>3</v>
      </c>
      <c r="R23" s="366"/>
      <c r="S23" s="367"/>
      <c r="T23" s="123">
        <f t="shared" si="1"/>
        <v>24</v>
      </c>
      <c r="U23" s="32" t="str">
        <f t="shared" si="0"/>
        <v>ML</v>
      </c>
      <c r="V23" s="33"/>
    </row>
    <row r="24" spans="1:22" ht="39.75" customHeight="1" x14ac:dyDescent="0.25">
      <c r="A24" s="351"/>
      <c r="B24" s="352"/>
      <c r="C24" s="352"/>
      <c r="D24" s="352"/>
      <c r="E24" s="352"/>
      <c r="F24" s="352"/>
      <c r="G24" s="352"/>
      <c r="H24" s="352"/>
      <c r="I24" s="352"/>
      <c r="J24" s="352"/>
      <c r="K24" s="380" t="s">
        <v>126</v>
      </c>
      <c r="L24" s="381"/>
      <c r="M24" s="382"/>
      <c r="N24" s="120">
        <v>24</v>
      </c>
      <c r="O24" s="127"/>
      <c r="P24" s="118"/>
      <c r="Q24" s="124">
        <v>3</v>
      </c>
      <c r="R24" s="361"/>
      <c r="S24" s="362"/>
      <c r="T24" s="124">
        <f t="shared" si="1"/>
        <v>72</v>
      </c>
      <c r="U24" s="32" t="str">
        <f t="shared" si="0"/>
        <v>ML</v>
      </c>
      <c r="V24" s="33"/>
    </row>
    <row r="25" spans="1:22" ht="27.75" customHeight="1" x14ac:dyDescent="0.25">
      <c r="A25" s="351"/>
      <c r="B25" s="352"/>
      <c r="C25" s="352"/>
      <c r="D25" s="352"/>
      <c r="E25" s="352"/>
      <c r="F25" s="352"/>
      <c r="G25" s="352"/>
      <c r="H25" s="352"/>
      <c r="I25" s="352"/>
      <c r="J25" s="352"/>
      <c r="K25" s="383" t="s">
        <v>127</v>
      </c>
      <c r="L25" s="383"/>
      <c r="M25" s="383"/>
      <c r="N25" s="120">
        <v>6</v>
      </c>
      <c r="O25" s="118"/>
      <c r="P25" s="124">
        <f>2.8+3+2.2+2.2+3+2.2+2.3</f>
        <v>17.7</v>
      </c>
      <c r="Q25" s="124"/>
      <c r="R25" s="361"/>
      <c r="S25" s="362"/>
      <c r="T25" s="124">
        <f>+N25*P25</f>
        <v>106.19999999999999</v>
      </c>
      <c r="U25" s="32" t="str">
        <f t="shared" si="0"/>
        <v>ML</v>
      </c>
      <c r="V25" s="33"/>
    </row>
    <row r="26" spans="1:22" ht="27.75" customHeight="1" x14ac:dyDescent="0.25">
      <c r="A26" s="351"/>
      <c r="B26" s="352"/>
      <c r="C26" s="352"/>
      <c r="D26" s="352"/>
      <c r="E26" s="352"/>
      <c r="F26" s="352"/>
      <c r="G26" s="352"/>
      <c r="H26" s="352"/>
      <c r="I26" s="352"/>
      <c r="J26" s="352"/>
      <c r="K26" s="380" t="s">
        <v>128</v>
      </c>
      <c r="L26" s="381"/>
      <c r="M26" s="382"/>
      <c r="N26" s="120">
        <v>2</v>
      </c>
      <c r="O26" s="127"/>
      <c r="P26" s="118">
        <f>2.8+2.8+2.8+2.8</f>
        <v>11.2</v>
      </c>
      <c r="Q26" s="124"/>
      <c r="R26" s="36"/>
      <c r="S26" s="37"/>
      <c r="T26" s="124">
        <f>+N26*P26</f>
        <v>22.4</v>
      </c>
      <c r="U26" s="32" t="str">
        <f t="shared" si="0"/>
        <v>ML</v>
      </c>
      <c r="V26" s="33"/>
    </row>
    <row r="27" spans="1:22" ht="27.75" customHeight="1" x14ac:dyDescent="0.25">
      <c r="A27" s="351"/>
      <c r="B27" s="352"/>
      <c r="C27" s="352"/>
      <c r="D27" s="352"/>
      <c r="E27" s="352"/>
      <c r="F27" s="352"/>
      <c r="G27" s="352"/>
      <c r="H27" s="352"/>
      <c r="I27" s="352"/>
      <c r="J27" s="352"/>
      <c r="K27" s="380" t="s">
        <v>128</v>
      </c>
      <c r="L27" s="381"/>
      <c r="M27" s="382"/>
      <c r="N27" s="120">
        <v>2</v>
      </c>
      <c r="O27" s="127"/>
      <c r="P27" s="118">
        <f>1.3+1.4+1.3+1.4</f>
        <v>5.4</v>
      </c>
      <c r="Q27" s="124"/>
      <c r="R27" s="36"/>
      <c r="S27" s="37"/>
      <c r="T27" s="124">
        <f>+N27*P27</f>
        <v>10.8</v>
      </c>
      <c r="U27" s="32" t="str">
        <f t="shared" si="0"/>
        <v>ML</v>
      </c>
      <c r="V27" s="33"/>
    </row>
    <row r="28" spans="1:22" ht="62.25" customHeight="1" x14ac:dyDescent="0.25">
      <c r="A28" s="351"/>
      <c r="B28" s="352"/>
      <c r="C28" s="352"/>
      <c r="D28" s="352"/>
      <c r="E28" s="352"/>
      <c r="F28" s="352"/>
      <c r="G28" s="352"/>
      <c r="H28" s="352"/>
      <c r="I28" s="352"/>
      <c r="J28" s="352"/>
      <c r="K28" s="363" t="s">
        <v>129</v>
      </c>
      <c r="L28" s="364"/>
      <c r="M28" s="365"/>
      <c r="N28" s="119">
        <v>2</v>
      </c>
      <c r="O28" s="128"/>
      <c r="P28" s="129">
        <v>4.8</v>
      </c>
      <c r="Q28" s="125"/>
      <c r="R28" s="384"/>
      <c r="S28" s="385"/>
      <c r="T28" s="124">
        <f t="shared" ref="T28:T30" si="2">+N28*P28</f>
        <v>9.6</v>
      </c>
      <c r="U28" s="32" t="str">
        <f t="shared" si="0"/>
        <v>ML</v>
      </c>
      <c r="V28" s="33"/>
    </row>
    <row r="29" spans="1:22" ht="51.75" customHeight="1" x14ac:dyDescent="0.25">
      <c r="A29" s="351"/>
      <c r="B29" s="352"/>
      <c r="C29" s="352"/>
      <c r="D29" s="352"/>
      <c r="E29" s="352"/>
      <c r="F29" s="352"/>
      <c r="G29" s="352"/>
      <c r="H29" s="352"/>
      <c r="I29" s="352"/>
      <c r="J29" s="352"/>
      <c r="K29" s="363" t="s">
        <v>129</v>
      </c>
      <c r="L29" s="364"/>
      <c r="M29" s="365"/>
      <c r="N29" s="119">
        <v>6</v>
      </c>
      <c r="O29" s="128"/>
      <c r="P29" s="129">
        <v>3</v>
      </c>
      <c r="Q29" s="125"/>
      <c r="R29" s="51"/>
      <c r="S29" s="47"/>
      <c r="T29" s="124">
        <f t="shared" si="2"/>
        <v>18</v>
      </c>
      <c r="U29" s="32" t="str">
        <f t="shared" si="0"/>
        <v>ML</v>
      </c>
      <c r="V29" s="33"/>
    </row>
    <row r="30" spans="1:22" ht="52.5" customHeight="1" x14ac:dyDescent="0.25">
      <c r="A30" s="351"/>
      <c r="B30" s="352"/>
      <c r="C30" s="352"/>
      <c r="D30" s="352"/>
      <c r="E30" s="352"/>
      <c r="F30" s="352"/>
      <c r="G30" s="352"/>
      <c r="H30" s="352"/>
      <c r="I30" s="352"/>
      <c r="J30" s="352"/>
      <c r="K30" s="363" t="s">
        <v>129</v>
      </c>
      <c r="L30" s="364"/>
      <c r="M30" s="365"/>
      <c r="N30" s="119">
        <v>1</v>
      </c>
      <c r="O30" s="128"/>
      <c r="P30" s="129">
        <v>2.8</v>
      </c>
      <c r="Q30" s="125"/>
      <c r="R30" s="51"/>
      <c r="S30" s="47"/>
      <c r="T30" s="124">
        <f t="shared" si="2"/>
        <v>2.8</v>
      </c>
      <c r="U30" s="32" t="str">
        <f t="shared" si="0"/>
        <v>ML</v>
      </c>
      <c r="V30" s="33"/>
    </row>
    <row r="31" spans="1:22" x14ac:dyDescent="0.25">
      <c r="A31" s="351"/>
      <c r="B31" s="352"/>
      <c r="C31" s="352"/>
      <c r="D31" s="352"/>
      <c r="E31" s="352"/>
      <c r="F31" s="352"/>
      <c r="G31" s="352"/>
      <c r="H31" s="352"/>
      <c r="I31" s="352"/>
      <c r="J31" s="352"/>
      <c r="K31" s="363" t="s">
        <v>130</v>
      </c>
      <c r="L31" s="364"/>
      <c r="M31" s="365"/>
      <c r="N31" s="119">
        <v>4</v>
      </c>
      <c r="O31" s="128">
        <v>0.4</v>
      </c>
      <c r="P31" s="129">
        <v>0.4</v>
      </c>
      <c r="Q31" s="125"/>
      <c r="R31" s="51"/>
      <c r="S31" s="47"/>
      <c r="T31" s="123">
        <f>+N31*P31*O31</f>
        <v>0.64000000000000012</v>
      </c>
      <c r="U31" s="52"/>
      <c r="V31" s="33"/>
    </row>
    <row r="32" spans="1:22" ht="42" customHeight="1" x14ac:dyDescent="0.25">
      <c r="A32" s="351"/>
      <c r="B32" s="352"/>
      <c r="C32" s="352"/>
      <c r="D32" s="352"/>
      <c r="E32" s="352"/>
      <c r="F32" s="352"/>
      <c r="G32" s="352"/>
      <c r="H32" s="352"/>
      <c r="I32" s="352"/>
      <c r="J32" s="352"/>
      <c r="K32" s="358" t="s">
        <v>131</v>
      </c>
      <c r="L32" s="359"/>
      <c r="M32" s="360"/>
      <c r="N32" s="118"/>
      <c r="O32" s="131"/>
      <c r="P32" s="127"/>
      <c r="Q32" s="118"/>
      <c r="R32" s="361"/>
      <c r="S32" s="362"/>
      <c r="T32" s="124">
        <f>+P32*Q32</f>
        <v>0</v>
      </c>
      <c r="U32" s="32" t="str">
        <f>+T$14</f>
        <v>ML</v>
      </c>
      <c r="V32" s="33"/>
    </row>
    <row r="33" spans="1:22" x14ac:dyDescent="0.25">
      <c r="A33" s="351"/>
      <c r="B33" s="352"/>
      <c r="C33" s="352"/>
      <c r="D33" s="352"/>
      <c r="E33" s="352"/>
      <c r="F33" s="352"/>
      <c r="G33" s="352"/>
      <c r="H33" s="352"/>
      <c r="I33" s="352"/>
      <c r="J33" s="352"/>
      <c r="K33" s="383" t="s">
        <v>120</v>
      </c>
      <c r="L33" s="383"/>
      <c r="M33" s="383"/>
      <c r="N33" s="120">
        <v>4</v>
      </c>
      <c r="O33" s="127"/>
      <c r="P33" s="118"/>
      <c r="Q33" s="124">
        <v>10</v>
      </c>
      <c r="R33" s="361"/>
      <c r="S33" s="362"/>
      <c r="T33" s="124">
        <f>+N33*Q33</f>
        <v>40</v>
      </c>
      <c r="U33" s="32"/>
      <c r="V33" s="33"/>
    </row>
    <row r="34" spans="1:22" x14ac:dyDescent="0.25">
      <c r="A34" s="351"/>
      <c r="B34" s="352"/>
      <c r="C34" s="352"/>
      <c r="D34" s="352"/>
      <c r="E34" s="352"/>
      <c r="F34" s="352"/>
      <c r="G34" s="352"/>
      <c r="H34" s="352"/>
      <c r="I34" s="352"/>
      <c r="J34" s="352"/>
      <c r="K34" s="380" t="s">
        <v>121</v>
      </c>
      <c r="L34" s="381"/>
      <c r="M34" s="382"/>
      <c r="N34" s="120">
        <v>10</v>
      </c>
      <c r="O34" s="127"/>
      <c r="P34" s="118">
        <v>12</v>
      </c>
      <c r="Q34" s="124"/>
      <c r="R34" s="36"/>
      <c r="S34" s="37"/>
      <c r="T34" s="124">
        <f>+N34*P34</f>
        <v>120</v>
      </c>
      <c r="U34" s="32"/>
      <c r="V34" s="33"/>
    </row>
    <row r="35" spans="1:22" x14ac:dyDescent="0.25">
      <c r="A35" s="351"/>
      <c r="B35" s="352"/>
      <c r="C35" s="352"/>
      <c r="D35" s="352"/>
      <c r="E35" s="352"/>
      <c r="F35" s="352"/>
      <c r="G35" s="352"/>
      <c r="H35" s="352"/>
      <c r="I35" s="352"/>
      <c r="J35" s="352"/>
      <c r="K35" s="380" t="s">
        <v>125</v>
      </c>
      <c r="L35" s="381"/>
      <c r="M35" s="382"/>
      <c r="N35" s="120">
        <v>40</v>
      </c>
      <c r="O35" s="127"/>
      <c r="P35" s="118">
        <v>6</v>
      </c>
      <c r="Q35" s="124"/>
      <c r="R35" s="36"/>
      <c r="S35" s="37"/>
      <c r="T35" s="124">
        <f>+N35*P35</f>
        <v>240</v>
      </c>
      <c r="U35" s="32"/>
      <c r="V35" s="33"/>
    </row>
    <row r="36" spans="1:22" x14ac:dyDescent="0.25">
      <c r="A36" s="351"/>
      <c r="B36" s="352"/>
      <c r="C36" s="352"/>
      <c r="D36" s="352"/>
      <c r="E36" s="352"/>
      <c r="F36" s="352"/>
      <c r="G36" s="352"/>
      <c r="H36" s="352"/>
      <c r="I36" s="352"/>
      <c r="J36" s="352"/>
      <c r="K36" s="380" t="s">
        <v>132</v>
      </c>
      <c r="L36" s="381"/>
      <c r="M36" s="382"/>
      <c r="N36" s="120">
        <v>2</v>
      </c>
      <c r="O36" s="127"/>
      <c r="P36" s="118"/>
      <c r="Q36" s="124">
        <v>9.1999999999999993</v>
      </c>
      <c r="R36" s="36"/>
      <c r="S36" s="37"/>
      <c r="T36" s="124">
        <f>+N36*Q36</f>
        <v>18.399999999999999</v>
      </c>
      <c r="U36" s="32"/>
      <c r="V36" s="33"/>
    </row>
    <row r="37" spans="1:22" x14ac:dyDescent="0.25">
      <c r="A37" s="351"/>
      <c r="B37" s="352"/>
      <c r="C37" s="352"/>
      <c r="D37" s="352"/>
      <c r="E37" s="352"/>
      <c r="F37" s="352"/>
      <c r="G37" s="352"/>
      <c r="H37" s="352"/>
      <c r="I37" s="352"/>
      <c r="J37" s="352"/>
      <c r="K37" s="380" t="s">
        <v>133</v>
      </c>
      <c r="L37" s="381"/>
      <c r="M37" s="382"/>
      <c r="N37" s="120">
        <f>ROUNDUP(Q36/0.33,0)</f>
        <v>28</v>
      </c>
      <c r="O37" s="127"/>
      <c r="P37" s="118"/>
      <c r="Q37" s="124">
        <v>0.5</v>
      </c>
      <c r="R37" s="36"/>
      <c r="S37" s="37"/>
      <c r="T37" s="124">
        <f>+N37*Q37</f>
        <v>14</v>
      </c>
      <c r="U37" s="32"/>
      <c r="V37" s="33"/>
    </row>
    <row r="38" spans="1:22" x14ac:dyDescent="0.25">
      <c r="A38" s="351"/>
      <c r="B38" s="352"/>
      <c r="C38" s="352"/>
      <c r="D38" s="352"/>
      <c r="E38" s="352"/>
      <c r="F38" s="352"/>
      <c r="G38" s="352"/>
      <c r="H38" s="352"/>
      <c r="I38" s="352"/>
      <c r="J38" s="352"/>
      <c r="K38" s="380" t="s">
        <v>134</v>
      </c>
      <c r="L38" s="381"/>
      <c r="M38" s="382"/>
      <c r="N38" s="112">
        <v>2</v>
      </c>
      <c r="O38" s="133"/>
      <c r="P38" s="113"/>
      <c r="Q38" s="114">
        <v>8</v>
      </c>
      <c r="R38" s="386"/>
      <c r="S38" s="387"/>
      <c r="T38" s="124">
        <f t="shared" ref="T38:T41" si="3">+N38*Q38</f>
        <v>16</v>
      </c>
      <c r="U38" s="52"/>
      <c r="V38" s="33"/>
    </row>
    <row r="39" spans="1:22" x14ac:dyDescent="0.25">
      <c r="A39" s="351"/>
      <c r="B39" s="352"/>
      <c r="C39" s="352"/>
      <c r="D39" s="352"/>
      <c r="E39" s="352"/>
      <c r="F39" s="352"/>
      <c r="G39" s="352"/>
      <c r="H39" s="352"/>
      <c r="I39" s="352"/>
      <c r="J39" s="352"/>
      <c r="K39" s="380" t="s">
        <v>135</v>
      </c>
      <c r="L39" s="381"/>
      <c r="M39" s="382"/>
      <c r="N39" s="57">
        <f>ROUNDUP(Q38/0.43,0)</f>
        <v>19</v>
      </c>
      <c r="O39" s="134"/>
      <c r="P39" s="59"/>
      <c r="Q39" s="59">
        <v>0.43</v>
      </c>
      <c r="R39" s="355"/>
      <c r="S39" s="388"/>
      <c r="T39" s="124">
        <f t="shared" si="3"/>
        <v>8.17</v>
      </c>
      <c r="U39" s="32"/>
      <c r="V39" s="33"/>
    </row>
    <row r="40" spans="1:22" x14ac:dyDescent="0.25">
      <c r="A40" s="351"/>
      <c r="B40" s="352"/>
      <c r="C40" s="352"/>
      <c r="D40" s="352"/>
      <c r="E40" s="352"/>
      <c r="F40" s="352"/>
      <c r="G40" s="352"/>
      <c r="H40" s="352"/>
      <c r="I40" s="352"/>
      <c r="J40" s="352"/>
      <c r="K40" s="383" t="s">
        <v>136</v>
      </c>
      <c r="L40" s="383"/>
      <c r="M40" s="383"/>
      <c r="N40" s="57">
        <f>3/0.25</f>
        <v>12</v>
      </c>
      <c r="O40" s="134"/>
      <c r="P40" s="59"/>
      <c r="Q40" s="59">
        <v>3</v>
      </c>
      <c r="R40" s="355"/>
      <c r="S40" s="388"/>
      <c r="T40" s="124">
        <f t="shared" si="3"/>
        <v>36</v>
      </c>
      <c r="U40" s="32"/>
      <c r="V40" s="33"/>
    </row>
    <row r="41" spans="1:22" ht="24.75" customHeight="1" x14ac:dyDescent="0.25">
      <c r="A41" s="351"/>
      <c r="B41" s="352"/>
      <c r="C41" s="352"/>
      <c r="D41" s="352"/>
      <c r="E41" s="352"/>
      <c r="F41" s="352"/>
      <c r="G41" s="352"/>
      <c r="H41" s="352"/>
      <c r="I41" s="352"/>
      <c r="J41" s="352"/>
      <c r="K41" s="383" t="s">
        <v>137</v>
      </c>
      <c r="L41" s="383"/>
      <c r="M41" s="383"/>
      <c r="N41" s="57">
        <f>3/0.25</f>
        <v>12</v>
      </c>
      <c r="O41" s="134"/>
      <c r="P41" s="59"/>
      <c r="Q41" s="59">
        <v>3</v>
      </c>
      <c r="R41" s="355"/>
      <c r="S41" s="388"/>
      <c r="T41" s="124">
        <f t="shared" si="3"/>
        <v>36</v>
      </c>
      <c r="U41" s="32"/>
      <c r="V41" s="33"/>
    </row>
    <row r="42" spans="1:22" ht="17.25" customHeight="1" x14ac:dyDescent="0.25">
      <c r="A42" s="351"/>
      <c r="B42" s="352"/>
      <c r="C42" s="352"/>
      <c r="D42" s="352"/>
      <c r="E42" s="352"/>
      <c r="F42" s="352"/>
      <c r="G42" s="352"/>
      <c r="H42" s="352"/>
      <c r="I42" s="352"/>
      <c r="J42" s="352"/>
      <c r="K42" s="383"/>
      <c r="L42" s="383"/>
      <c r="M42" s="383"/>
      <c r="N42" s="396" t="s">
        <v>34</v>
      </c>
      <c r="O42" s="397"/>
      <c r="P42" s="397"/>
      <c r="Q42" s="397"/>
      <c r="R42" s="397"/>
      <c r="S42" s="398"/>
      <c r="T42" s="124">
        <f>ROUNDUP(SUM(T19:T41),0)</f>
        <v>852</v>
      </c>
      <c r="U42" s="32" t="str">
        <f>+T14</f>
        <v>ML</v>
      </c>
      <c r="V42" s="33"/>
    </row>
    <row r="43" spans="1:22" x14ac:dyDescent="0.25">
      <c r="A43" s="351"/>
      <c r="B43" s="352"/>
      <c r="C43" s="352"/>
      <c r="D43" s="352"/>
      <c r="E43" s="352"/>
      <c r="F43" s="352"/>
      <c r="G43" s="352"/>
      <c r="H43" s="352"/>
      <c r="I43" s="352"/>
      <c r="J43" s="352"/>
      <c r="K43" s="383"/>
      <c r="L43" s="383"/>
      <c r="M43" s="383"/>
      <c r="N43" s="396" t="s">
        <v>35</v>
      </c>
      <c r="O43" s="397"/>
      <c r="P43" s="397"/>
      <c r="Q43" s="397"/>
      <c r="R43" s="397"/>
      <c r="S43" s="398"/>
      <c r="T43" s="124">
        <v>0</v>
      </c>
      <c r="U43" s="32" t="str">
        <f>+U42</f>
        <v>ML</v>
      </c>
      <c r="V43" s="33"/>
    </row>
    <row r="44" spans="1:22" ht="13.8" thickBot="1" x14ac:dyDescent="0.3">
      <c r="A44" s="353"/>
      <c r="B44" s="354"/>
      <c r="C44" s="354"/>
      <c r="D44" s="354"/>
      <c r="E44" s="354"/>
      <c r="F44" s="354"/>
      <c r="G44" s="354"/>
      <c r="H44" s="354"/>
      <c r="I44" s="354"/>
      <c r="J44" s="354"/>
      <c r="K44" s="399"/>
      <c r="L44" s="399"/>
      <c r="M44" s="399"/>
      <c r="N44" s="400" t="s">
        <v>36</v>
      </c>
      <c r="O44" s="401"/>
      <c r="P44" s="401"/>
      <c r="Q44" s="401"/>
      <c r="R44" s="401"/>
      <c r="S44" s="402"/>
      <c r="T44" s="137">
        <f>SUM(T42:T43)</f>
        <v>852</v>
      </c>
      <c r="U44" s="62" t="str">
        <f>+U43</f>
        <v>ML</v>
      </c>
      <c r="V44" s="33"/>
    </row>
    <row r="45" spans="1:22" ht="12.75" customHeight="1" x14ac:dyDescent="0.25">
      <c r="A45" s="403" t="s">
        <v>37</v>
      </c>
      <c r="B45" s="404"/>
      <c r="C45" s="404"/>
      <c r="D45" s="404"/>
      <c r="E45" s="404"/>
      <c r="F45" s="404"/>
      <c r="G45" s="404"/>
      <c r="H45" s="404"/>
      <c r="I45" s="404"/>
      <c r="J45" s="404"/>
      <c r="K45" s="404"/>
      <c r="L45" s="404"/>
      <c r="M45" s="404"/>
      <c r="N45" s="404"/>
      <c r="O45" s="404"/>
      <c r="P45" s="404"/>
      <c r="Q45" s="404"/>
      <c r="R45" s="404"/>
      <c r="S45" s="404"/>
      <c r="T45" s="404"/>
      <c r="U45" s="405"/>
    </row>
    <row r="46" spans="1:22" x14ac:dyDescent="0.25">
      <c r="A46" s="406"/>
      <c r="B46" s="407"/>
      <c r="C46" s="407"/>
      <c r="D46" s="407"/>
      <c r="E46" s="407"/>
      <c r="F46" s="407"/>
      <c r="G46" s="407"/>
      <c r="H46" s="407"/>
      <c r="I46" s="407"/>
      <c r="J46" s="407"/>
      <c r="K46" s="407"/>
      <c r="L46" s="407"/>
      <c r="M46" s="407"/>
      <c r="N46" s="407"/>
      <c r="O46" s="407"/>
      <c r="P46" s="407"/>
      <c r="Q46" s="407"/>
      <c r="R46" s="407"/>
      <c r="S46" s="407"/>
      <c r="T46" s="407"/>
      <c r="U46" s="408"/>
    </row>
    <row r="47" spans="1:22" ht="13.8" thickBot="1" x14ac:dyDescent="0.3">
      <c r="A47" s="409"/>
      <c r="B47" s="410"/>
      <c r="C47" s="410"/>
      <c r="D47" s="410"/>
      <c r="E47" s="410"/>
      <c r="F47" s="410"/>
      <c r="G47" s="410"/>
      <c r="H47" s="410"/>
      <c r="I47" s="410"/>
      <c r="J47" s="410"/>
      <c r="K47" s="410"/>
      <c r="L47" s="410"/>
      <c r="M47" s="410"/>
      <c r="N47" s="410"/>
      <c r="O47" s="410"/>
      <c r="P47" s="410"/>
      <c r="Q47" s="410"/>
      <c r="R47" s="410"/>
      <c r="S47" s="410"/>
      <c r="T47" s="410"/>
      <c r="U47" s="411"/>
    </row>
    <row r="48" spans="1:22" ht="18" customHeight="1" x14ac:dyDescent="0.25">
      <c r="A48" s="63" t="s">
        <v>38</v>
      </c>
      <c r="B48" s="389"/>
      <c r="C48" s="390"/>
      <c r="D48" s="390"/>
      <c r="E48" s="390"/>
      <c r="F48" s="390"/>
      <c r="G48" s="391"/>
      <c r="H48" s="392"/>
      <c r="I48" s="393"/>
      <c r="J48" s="393"/>
      <c r="K48" s="393"/>
      <c r="L48" s="393"/>
      <c r="M48" s="393"/>
      <c r="N48" s="393"/>
      <c r="O48" s="394"/>
      <c r="P48" s="392"/>
      <c r="Q48" s="393"/>
      <c r="R48" s="393"/>
      <c r="S48" s="393"/>
      <c r="T48" s="393"/>
      <c r="U48" s="395"/>
      <c r="V48" s="64"/>
    </row>
    <row r="49" spans="1:22" ht="12.75" customHeight="1" x14ac:dyDescent="0.25">
      <c r="A49" s="63" t="s">
        <v>39</v>
      </c>
      <c r="B49" s="380"/>
      <c r="C49" s="381"/>
      <c r="D49" s="381"/>
      <c r="E49" s="381"/>
      <c r="F49" s="381"/>
      <c r="G49" s="382"/>
      <c r="H49" s="389"/>
      <c r="I49" s="390"/>
      <c r="J49" s="390"/>
      <c r="K49" s="390"/>
      <c r="L49" s="390"/>
      <c r="M49" s="390"/>
      <c r="N49" s="390"/>
      <c r="O49" s="391"/>
      <c r="P49" s="389"/>
      <c r="Q49" s="390"/>
      <c r="R49" s="390"/>
      <c r="S49" s="390"/>
      <c r="T49" s="390"/>
      <c r="U49" s="390"/>
      <c r="V49" s="65"/>
    </row>
    <row r="50" spans="1:22" ht="13.5" customHeight="1" thickBot="1" x14ac:dyDescent="0.3">
      <c r="A50" s="66" t="s">
        <v>40</v>
      </c>
      <c r="B50" s="415" t="s">
        <v>41</v>
      </c>
      <c r="C50" s="416"/>
      <c r="D50" s="416"/>
      <c r="E50" s="416"/>
      <c r="F50" s="416"/>
      <c r="G50" s="417"/>
      <c r="H50" s="418"/>
      <c r="I50" s="419"/>
      <c r="J50" s="419"/>
      <c r="K50" s="419"/>
      <c r="L50" s="419"/>
      <c r="M50" s="419"/>
      <c r="N50" s="419"/>
      <c r="O50" s="420"/>
      <c r="P50" s="418" t="s">
        <v>42</v>
      </c>
      <c r="Q50" s="419"/>
      <c r="R50" s="419"/>
      <c r="S50" s="419"/>
      <c r="T50" s="419"/>
      <c r="U50" s="419"/>
      <c r="V50" s="65"/>
    </row>
    <row r="51" spans="1:22" ht="13.8" thickBot="1" x14ac:dyDescent="0.3">
      <c r="A51" s="67" t="s">
        <v>43</v>
      </c>
      <c r="B51" s="68" t="s">
        <v>44</v>
      </c>
      <c r="C51" s="68"/>
      <c r="D51" s="68" t="s">
        <v>45</v>
      </c>
      <c r="E51" s="68"/>
      <c r="F51" s="68">
        <v>2025</v>
      </c>
      <c r="G51" s="69"/>
      <c r="H51" s="412"/>
      <c r="I51" s="413"/>
      <c r="J51" s="413"/>
      <c r="K51" s="413"/>
      <c r="L51" s="413"/>
      <c r="M51" s="413"/>
      <c r="N51" s="413"/>
      <c r="O51" s="414"/>
      <c r="P51" s="413"/>
      <c r="Q51" s="413"/>
      <c r="R51" s="413"/>
      <c r="S51" s="413"/>
      <c r="T51" s="413"/>
      <c r="U51" s="413"/>
      <c r="V51" s="70"/>
    </row>
  </sheetData>
  <mergeCells count="83">
    <mergeCell ref="H51:O51"/>
    <mergeCell ref="P51:U51"/>
    <mergeCell ref="B49:G49"/>
    <mergeCell ref="H49:O49"/>
    <mergeCell ref="P49:U49"/>
    <mergeCell ref="B50:G50"/>
    <mergeCell ref="H50:O50"/>
    <mergeCell ref="P50:U50"/>
    <mergeCell ref="B48:G48"/>
    <mergeCell ref="H48:O48"/>
    <mergeCell ref="P48:U48"/>
    <mergeCell ref="K40:M40"/>
    <mergeCell ref="R40:S40"/>
    <mergeCell ref="K41:M41"/>
    <mergeCell ref="R41:S41"/>
    <mergeCell ref="K42:M42"/>
    <mergeCell ref="N42:S42"/>
    <mergeCell ref="K43:M43"/>
    <mergeCell ref="N43:S43"/>
    <mergeCell ref="K44:M44"/>
    <mergeCell ref="N44:S44"/>
    <mergeCell ref="A45:U47"/>
    <mergeCell ref="K33:M33"/>
    <mergeCell ref="R33:S33"/>
    <mergeCell ref="K38:M38"/>
    <mergeCell ref="R38:S38"/>
    <mergeCell ref="K39:M39"/>
    <mergeCell ref="R39:S39"/>
    <mergeCell ref="K34:M34"/>
    <mergeCell ref="K35:M35"/>
    <mergeCell ref="K36:M36"/>
    <mergeCell ref="K37:M37"/>
    <mergeCell ref="K25:M25"/>
    <mergeCell ref="R25:S25"/>
    <mergeCell ref="K28:M28"/>
    <mergeCell ref="R28:S28"/>
    <mergeCell ref="K32:M32"/>
    <mergeCell ref="R32:S32"/>
    <mergeCell ref="K26:M26"/>
    <mergeCell ref="K27:M27"/>
    <mergeCell ref="K29:M29"/>
    <mergeCell ref="K30:M30"/>
    <mergeCell ref="K31:M31"/>
    <mergeCell ref="R22:S22"/>
    <mergeCell ref="K23:M23"/>
    <mergeCell ref="R23:S23"/>
    <mergeCell ref="K24:M24"/>
    <mergeCell ref="R24:S24"/>
    <mergeCell ref="T16:T17"/>
    <mergeCell ref="U16:U17"/>
    <mergeCell ref="A18:J44"/>
    <mergeCell ref="K18:U18"/>
    <mergeCell ref="K19:M19"/>
    <mergeCell ref="R19:S19"/>
    <mergeCell ref="K20:M20"/>
    <mergeCell ref="R20:S20"/>
    <mergeCell ref="K21:M21"/>
    <mergeCell ref="R21:S21"/>
    <mergeCell ref="A16:J17"/>
    <mergeCell ref="K16:M17"/>
    <mergeCell ref="N16:N17"/>
    <mergeCell ref="O16:Q16"/>
    <mergeCell ref="R16:S17"/>
    <mergeCell ref="K22:M22"/>
    <mergeCell ref="A14:B14"/>
    <mergeCell ref="D14:E14"/>
    <mergeCell ref="F14:P14"/>
    <mergeCell ref="Q14:S14"/>
    <mergeCell ref="T14:U14"/>
    <mergeCell ref="A11:B11"/>
    <mergeCell ref="C11:U11"/>
    <mergeCell ref="A12:B12"/>
    <mergeCell ref="C12:U12"/>
    <mergeCell ref="A13:B13"/>
    <mergeCell ref="C13:P13"/>
    <mergeCell ref="Q13:S13"/>
    <mergeCell ref="A10:B10"/>
    <mergeCell ref="P10:S10"/>
    <mergeCell ref="A1:E7"/>
    <mergeCell ref="F1:U7"/>
    <mergeCell ref="A8:I8"/>
    <mergeCell ref="J8:U8"/>
    <mergeCell ref="A9:U9"/>
  </mergeCells>
  <pageMargins left="0.7" right="0.7" top="0.75" bottom="0.75" header="0.3" footer="0.3"/>
  <pageSetup paperSize="9" scale="44" orientation="portrait" horizontalDpi="1200" verticalDpi="1200" r:id="rId1"/>
  <colBreaks count="1" manualBreakCount="1">
    <brk id="21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EF4DB-21F0-4B40-AA24-60539E3E6147}">
  <dimension ref="A1:V48"/>
  <sheetViews>
    <sheetView view="pageBreakPreview" topLeftCell="A14" zoomScale="85" zoomScaleNormal="70" zoomScaleSheetLayoutView="85" workbookViewId="0">
      <selection activeCell="T15" sqref="T15"/>
    </sheetView>
  </sheetViews>
  <sheetFormatPr baseColWidth="10" defaultColWidth="3" defaultRowHeight="13.2" x14ac:dyDescent="0.25"/>
  <cols>
    <col min="1" max="1" width="8.109375" style="8" customWidth="1"/>
    <col min="2" max="2" width="13.88671875" style="8" customWidth="1"/>
    <col min="3" max="3" width="8.6640625" style="8" customWidth="1"/>
    <col min="4" max="5" width="8.109375" style="8" customWidth="1"/>
    <col min="6" max="6" width="30" style="8" customWidth="1"/>
    <col min="7" max="7" width="6.44140625" style="8" customWidth="1"/>
    <col min="8" max="8" width="6" style="8" customWidth="1"/>
    <col min="9" max="9" width="4" style="8" customWidth="1"/>
    <col min="10" max="10" width="5.5546875" style="8" customWidth="1"/>
    <col min="11" max="11" width="5" style="8" customWidth="1"/>
    <col min="12" max="12" width="4" style="8" customWidth="1"/>
    <col min="13" max="13" width="9.5546875" style="8" customWidth="1"/>
    <col min="14" max="14" width="12.109375" style="8" customWidth="1"/>
    <col min="15" max="15" width="8" style="8" bestFit="1" customWidth="1"/>
    <col min="16" max="16" width="10.88671875" style="8" bestFit="1" customWidth="1"/>
    <col min="17" max="17" width="7" style="8" bestFit="1" customWidth="1"/>
    <col min="18" max="18" width="4.6640625" style="8" customWidth="1"/>
    <col min="19" max="19" width="9.33203125" style="8" customWidth="1"/>
    <col min="20" max="20" width="11.5546875" style="8" customWidth="1"/>
    <col min="21" max="21" width="7.5546875" style="8" customWidth="1"/>
    <col min="22" max="22" width="5.6640625" style="8" customWidth="1"/>
    <col min="23" max="252" width="12.44140625" style="8" customWidth="1"/>
    <col min="253" max="256" width="3" style="8"/>
    <col min="257" max="257" width="8.109375" style="8" customWidth="1"/>
    <col min="258" max="258" width="13.88671875" style="8" customWidth="1"/>
    <col min="259" max="259" width="8.6640625" style="8" customWidth="1"/>
    <col min="260" max="261" width="8.109375" style="8" customWidth="1"/>
    <col min="262" max="262" width="30" style="8" customWidth="1"/>
    <col min="263" max="263" width="6.44140625" style="8" customWidth="1"/>
    <col min="264" max="264" width="6" style="8" customWidth="1"/>
    <col min="265" max="265" width="4" style="8" customWidth="1"/>
    <col min="266" max="266" width="5.5546875" style="8" customWidth="1"/>
    <col min="267" max="267" width="5" style="8" customWidth="1"/>
    <col min="268" max="268" width="4" style="8" customWidth="1"/>
    <col min="269" max="269" width="9.5546875" style="8" customWidth="1"/>
    <col min="270" max="270" width="10.6640625" style="8" customWidth="1"/>
    <col min="271" max="271" width="8" style="8" bestFit="1" customWidth="1"/>
    <col min="272" max="272" width="10.88671875" style="8" bestFit="1" customWidth="1"/>
    <col min="273" max="273" width="6.44140625" style="8" customWidth="1"/>
    <col min="274" max="274" width="4.6640625" style="8" customWidth="1"/>
    <col min="275" max="275" width="9.33203125" style="8" customWidth="1"/>
    <col min="276" max="276" width="11.5546875" style="8" customWidth="1"/>
    <col min="277" max="277" width="7.5546875" style="8" customWidth="1"/>
    <col min="278" max="278" width="5.6640625" style="8" customWidth="1"/>
    <col min="279" max="508" width="12.44140625" style="8" customWidth="1"/>
    <col min="509" max="512" width="3" style="8"/>
    <col min="513" max="513" width="8.109375" style="8" customWidth="1"/>
    <col min="514" max="514" width="13.88671875" style="8" customWidth="1"/>
    <col min="515" max="515" width="8.6640625" style="8" customWidth="1"/>
    <col min="516" max="517" width="8.109375" style="8" customWidth="1"/>
    <col min="518" max="518" width="30" style="8" customWidth="1"/>
    <col min="519" max="519" width="6.44140625" style="8" customWidth="1"/>
    <col min="520" max="520" width="6" style="8" customWidth="1"/>
    <col min="521" max="521" width="4" style="8" customWidth="1"/>
    <col min="522" max="522" width="5.5546875" style="8" customWidth="1"/>
    <col min="523" max="523" width="5" style="8" customWidth="1"/>
    <col min="524" max="524" width="4" style="8" customWidth="1"/>
    <col min="525" max="525" width="9.5546875" style="8" customWidth="1"/>
    <col min="526" max="526" width="10.6640625" style="8" customWidth="1"/>
    <col min="527" max="527" width="8" style="8" bestFit="1" customWidth="1"/>
    <col min="528" max="528" width="10.88671875" style="8" bestFit="1" customWidth="1"/>
    <col min="529" max="529" width="6.44140625" style="8" customWidth="1"/>
    <col min="530" max="530" width="4.6640625" style="8" customWidth="1"/>
    <col min="531" max="531" width="9.33203125" style="8" customWidth="1"/>
    <col min="532" max="532" width="11.5546875" style="8" customWidth="1"/>
    <col min="533" max="533" width="7.5546875" style="8" customWidth="1"/>
    <col min="534" max="534" width="5.6640625" style="8" customWidth="1"/>
    <col min="535" max="764" width="12.44140625" style="8" customWidth="1"/>
    <col min="765" max="768" width="3" style="8"/>
    <col min="769" max="769" width="8.109375" style="8" customWidth="1"/>
    <col min="770" max="770" width="13.88671875" style="8" customWidth="1"/>
    <col min="771" max="771" width="8.6640625" style="8" customWidth="1"/>
    <col min="772" max="773" width="8.109375" style="8" customWidth="1"/>
    <col min="774" max="774" width="30" style="8" customWidth="1"/>
    <col min="775" max="775" width="6.44140625" style="8" customWidth="1"/>
    <col min="776" max="776" width="6" style="8" customWidth="1"/>
    <col min="777" max="777" width="4" style="8" customWidth="1"/>
    <col min="778" max="778" width="5.5546875" style="8" customWidth="1"/>
    <col min="779" max="779" width="5" style="8" customWidth="1"/>
    <col min="780" max="780" width="4" style="8" customWidth="1"/>
    <col min="781" max="781" width="9.5546875" style="8" customWidth="1"/>
    <col min="782" max="782" width="10.6640625" style="8" customWidth="1"/>
    <col min="783" max="783" width="8" style="8" bestFit="1" customWidth="1"/>
    <col min="784" max="784" width="10.88671875" style="8" bestFit="1" customWidth="1"/>
    <col min="785" max="785" width="6.44140625" style="8" customWidth="1"/>
    <col min="786" max="786" width="4.6640625" style="8" customWidth="1"/>
    <col min="787" max="787" width="9.33203125" style="8" customWidth="1"/>
    <col min="788" max="788" width="11.5546875" style="8" customWidth="1"/>
    <col min="789" max="789" width="7.5546875" style="8" customWidth="1"/>
    <col min="790" max="790" width="5.6640625" style="8" customWidth="1"/>
    <col min="791" max="1020" width="12.44140625" style="8" customWidth="1"/>
    <col min="1021" max="1024" width="3" style="8"/>
    <col min="1025" max="1025" width="8.109375" style="8" customWidth="1"/>
    <col min="1026" max="1026" width="13.88671875" style="8" customWidth="1"/>
    <col min="1027" max="1027" width="8.6640625" style="8" customWidth="1"/>
    <col min="1028" max="1029" width="8.109375" style="8" customWidth="1"/>
    <col min="1030" max="1030" width="30" style="8" customWidth="1"/>
    <col min="1031" max="1031" width="6.44140625" style="8" customWidth="1"/>
    <col min="1032" max="1032" width="6" style="8" customWidth="1"/>
    <col min="1033" max="1033" width="4" style="8" customWidth="1"/>
    <col min="1034" max="1034" width="5.5546875" style="8" customWidth="1"/>
    <col min="1035" max="1035" width="5" style="8" customWidth="1"/>
    <col min="1036" max="1036" width="4" style="8" customWidth="1"/>
    <col min="1037" max="1037" width="9.5546875" style="8" customWidth="1"/>
    <col min="1038" max="1038" width="10.6640625" style="8" customWidth="1"/>
    <col min="1039" max="1039" width="8" style="8" bestFit="1" customWidth="1"/>
    <col min="1040" max="1040" width="10.88671875" style="8" bestFit="1" customWidth="1"/>
    <col min="1041" max="1041" width="6.44140625" style="8" customWidth="1"/>
    <col min="1042" max="1042" width="4.6640625" style="8" customWidth="1"/>
    <col min="1043" max="1043" width="9.33203125" style="8" customWidth="1"/>
    <col min="1044" max="1044" width="11.5546875" style="8" customWidth="1"/>
    <col min="1045" max="1045" width="7.5546875" style="8" customWidth="1"/>
    <col min="1046" max="1046" width="5.6640625" style="8" customWidth="1"/>
    <col min="1047" max="1276" width="12.44140625" style="8" customWidth="1"/>
    <col min="1277" max="1280" width="3" style="8"/>
    <col min="1281" max="1281" width="8.109375" style="8" customWidth="1"/>
    <col min="1282" max="1282" width="13.88671875" style="8" customWidth="1"/>
    <col min="1283" max="1283" width="8.6640625" style="8" customWidth="1"/>
    <col min="1284" max="1285" width="8.109375" style="8" customWidth="1"/>
    <col min="1286" max="1286" width="30" style="8" customWidth="1"/>
    <col min="1287" max="1287" width="6.44140625" style="8" customWidth="1"/>
    <col min="1288" max="1288" width="6" style="8" customWidth="1"/>
    <col min="1289" max="1289" width="4" style="8" customWidth="1"/>
    <col min="1290" max="1290" width="5.5546875" style="8" customWidth="1"/>
    <col min="1291" max="1291" width="5" style="8" customWidth="1"/>
    <col min="1292" max="1292" width="4" style="8" customWidth="1"/>
    <col min="1293" max="1293" width="9.5546875" style="8" customWidth="1"/>
    <col min="1294" max="1294" width="10.6640625" style="8" customWidth="1"/>
    <col min="1295" max="1295" width="8" style="8" bestFit="1" customWidth="1"/>
    <col min="1296" max="1296" width="10.88671875" style="8" bestFit="1" customWidth="1"/>
    <col min="1297" max="1297" width="6.44140625" style="8" customWidth="1"/>
    <col min="1298" max="1298" width="4.6640625" style="8" customWidth="1"/>
    <col min="1299" max="1299" width="9.33203125" style="8" customWidth="1"/>
    <col min="1300" max="1300" width="11.5546875" style="8" customWidth="1"/>
    <col min="1301" max="1301" width="7.5546875" style="8" customWidth="1"/>
    <col min="1302" max="1302" width="5.6640625" style="8" customWidth="1"/>
    <col min="1303" max="1532" width="12.44140625" style="8" customWidth="1"/>
    <col min="1533" max="1536" width="3" style="8"/>
    <col min="1537" max="1537" width="8.109375" style="8" customWidth="1"/>
    <col min="1538" max="1538" width="13.88671875" style="8" customWidth="1"/>
    <col min="1539" max="1539" width="8.6640625" style="8" customWidth="1"/>
    <col min="1540" max="1541" width="8.109375" style="8" customWidth="1"/>
    <col min="1542" max="1542" width="30" style="8" customWidth="1"/>
    <col min="1543" max="1543" width="6.44140625" style="8" customWidth="1"/>
    <col min="1544" max="1544" width="6" style="8" customWidth="1"/>
    <col min="1545" max="1545" width="4" style="8" customWidth="1"/>
    <col min="1546" max="1546" width="5.5546875" style="8" customWidth="1"/>
    <col min="1547" max="1547" width="5" style="8" customWidth="1"/>
    <col min="1548" max="1548" width="4" style="8" customWidth="1"/>
    <col min="1549" max="1549" width="9.5546875" style="8" customWidth="1"/>
    <col min="1550" max="1550" width="10.6640625" style="8" customWidth="1"/>
    <col min="1551" max="1551" width="8" style="8" bestFit="1" customWidth="1"/>
    <col min="1552" max="1552" width="10.88671875" style="8" bestFit="1" customWidth="1"/>
    <col min="1553" max="1553" width="6.44140625" style="8" customWidth="1"/>
    <col min="1554" max="1554" width="4.6640625" style="8" customWidth="1"/>
    <col min="1555" max="1555" width="9.33203125" style="8" customWidth="1"/>
    <col min="1556" max="1556" width="11.5546875" style="8" customWidth="1"/>
    <col min="1557" max="1557" width="7.5546875" style="8" customWidth="1"/>
    <col min="1558" max="1558" width="5.6640625" style="8" customWidth="1"/>
    <col min="1559" max="1788" width="12.44140625" style="8" customWidth="1"/>
    <col min="1789" max="1792" width="3" style="8"/>
    <col min="1793" max="1793" width="8.109375" style="8" customWidth="1"/>
    <col min="1794" max="1794" width="13.88671875" style="8" customWidth="1"/>
    <col min="1795" max="1795" width="8.6640625" style="8" customWidth="1"/>
    <col min="1796" max="1797" width="8.109375" style="8" customWidth="1"/>
    <col min="1798" max="1798" width="30" style="8" customWidth="1"/>
    <col min="1799" max="1799" width="6.44140625" style="8" customWidth="1"/>
    <col min="1800" max="1800" width="6" style="8" customWidth="1"/>
    <col min="1801" max="1801" width="4" style="8" customWidth="1"/>
    <col min="1802" max="1802" width="5.5546875" style="8" customWidth="1"/>
    <col min="1803" max="1803" width="5" style="8" customWidth="1"/>
    <col min="1804" max="1804" width="4" style="8" customWidth="1"/>
    <col min="1805" max="1805" width="9.5546875" style="8" customWidth="1"/>
    <col min="1806" max="1806" width="10.6640625" style="8" customWidth="1"/>
    <col min="1807" max="1807" width="8" style="8" bestFit="1" customWidth="1"/>
    <col min="1808" max="1808" width="10.88671875" style="8" bestFit="1" customWidth="1"/>
    <col min="1809" max="1809" width="6.44140625" style="8" customWidth="1"/>
    <col min="1810" max="1810" width="4.6640625" style="8" customWidth="1"/>
    <col min="1811" max="1811" width="9.33203125" style="8" customWidth="1"/>
    <col min="1812" max="1812" width="11.5546875" style="8" customWidth="1"/>
    <col min="1813" max="1813" width="7.5546875" style="8" customWidth="1"/>
    <col min="1814" max="1814" width="5.6640625" style="8" customWidth="1"/>
    <col min="1815" max="2044" width="12.44140625" style="8" customWidth="1"/>
    <col min="2045" max="2048" width="3" style="8"/>
    <col min="2049" max="2049" width="8.109375" style="8" customWidth="1"/>
    <col min="2050" max="2050" width="13.88671875" style="8" customWidth="1"/>
    <col min="2051" max="2051" width="8.6640625" style="8" customWidth="1"/>
    <col min="2052" max="2053" width="8.109375" style="8" customWidth="1"/>
    <col min="2054" max="2054" width="30" style="8" customWidth="1"/>
    <col min="2055" max="2055" width="6.44140625" style="8" customWidth="1"/>
    <col min="2056" max="2056" width="6" style="8" customWidth="1"/>
    <col min="2057" max="2057" width="4" style="8" customWidth="1"/>
    <col min="2058" max="2058" width="5.5546875" style="8" customWidth="1"/>
    <col min="2059" max="2059" width="5" style="8" customWidth="1"/>
    <col min="2060" max="2060" width="4" style="8" customWidth="1"/>
    <col min="2061" max="2061" width="9.5546875" style="8" customWidth="1"/>
    <col min="2062" max="2062" width="10.6640625" style="8" customWidth="1"/>
    <col min="2063" max="2063" width="8" style="8" bestFit="1" customWidth="1"/>
    <col min="2064" max="2064" width="10.88671875" style="8" bestFit="1" customWidth="1"/>
    <col min="2065" max="2065" width="6.44140625" style="8" customWidth="1"/>
    <col min="2066" max="2066" width="4.6640625" style="8" customWidth="1"/>
    <col min="2067" max="2067" width="9.33203125" style="8" customWidth="1"/>
    <col min="2068" max="2068" width="11.5546875" style="8" customWidth="1"/>
    <col min="2069" max="2069" width="7.5546875" style="8" customWidth="1"/>
    <col min="2070" max="2070" width="5.6640625" style="8" customWidth="1"/>
    <col min="2071" max="2300" width="12.44140625" style="8" customWidth="1"/>
    <col min="2301" max="2304" width="3" style="8"/>
    <col min="2305" max="2305" width="8.109375" style="8" customWidth="1"/>
    <col min="2306" max="2306" width="13.88671875" style="8" customWidth="1"/>
    <col min="2307" max="2307" width="8.6640625" style="8" customWidth="1"/>
    <col min="2308" max="2309" width="8.109375" style="8" customWidth="1"/>
    <col min="2310" max="2310" width="30" style="8" customWidth="1"/>
    <col min="2311" max="2311" width="6.44140625" style="8" customWidth="1"/>
    <col min="2312" max="2312" width="6" style="8" customWidth="1"/>
    <col min="2313" max="2313" width="4" style="8" customWidth="1"/>
    <col min="2314" max="2314" width="5.5546875" style="8" customWidth="1"/>
    <col min="2315" max="2315" width="5" style="8" customWidth="1"/>
    <col min="2316" max="2316" width="4" style="8" customWidth="1"/>
    <col min="2317" max="2317" width="9.5546875" style="8" customWidth="1"/>
    <col min="2318" max="2318" width="10.6640625" style="8" customWidth="1"/>
    <col min="2319" max="2319" width="8" style="8" bestFit="1" customWidth="1"/>
    <col min="2320" max="2320" width="10.88671875" style="8" bestFit="1" customWidth="1"/>
    <col min="2321" max="2321" width="6.44140625" style="8" customWidth="1"/>
    <col min="2322" max="2322" width="4.6640625" style="8" customWidth="1"/>
    <col min="2323" max="2323" width="9.33203125" style="8" customWidth="1"/>
    <col min="2324" max="2324" width="11.5546875" style="8" customWidth="1"/>
    <col min="2325" max="2325" width="7.5546875" style="8" customWidth="1"/>
    <col min="2326" max="2326" width="5.6640625" style="8" customWidth="1"/>
    <col min="2327" max="2556" width="12.44140625" style="8" customWidth="1"/>
    <col min="2557" max="2560" width="3" style="8"/>
    <col min="2561" max="2561" width="8.109375" style="8" customWidth="1"/>
    <col min="2562" max="2562" width="13.88671875" style="8" customWidth="1"/>
    <col min="2563" max="2563" width="8.6640625" style="8" customWidth="1"/>
    <col min="2564" max="2565" width="8.109375" style="8" customWidth="1"/>
    <col min="2566" max="2566" width="30" style="8" customWidth="1"/>
    <col min="2567" max="2567" width="6.44140625" style="8" customWidth="1"/>
    <col min="2568" max="2568" width="6" style="8" customWidth="1"/>
    <col min="2569" max="2569" width="4" style="8" customWidth="1"/>
    <col min="2570" max="2570" width="5.5546875" style="8" customWidth="1"/>
    <col min="2571" max="2571" width="5" style="8" customWidth="1"/>
    <col min="2572" max="2572" width="4" style="8" customWidth="1"/>
    <col min="2573" max="2573" width="9.5546875" style="8" customWidth="1"/>
    <col min="2574" max="2574" width="10.6640625" style="8" customWidth="1"/>
    <col min="2575" max="2575" width="8" style="8" bestFit="1" customWidth="1"/>
    <col min="2576" max="2576" width="10.88671875" style="8" bestFit="1" customWidth="1"/>
    <col min="2577" max="2577" width="6.44140625" style="8" customWidth="1"/>
    <col min="2578" max="2578" width="4.6640625" style="8" customWidth="1"/>
    <col min="2579" max="2579" width="9.33203125" style="8" customWidth="1"/>
    <col min="2580" max="2580" width="11.5546875" style="8" customWidth="1"/>
    <col min="2581" max="2581" width="7.5546875" style="8" customWidth="1"/>
    <col min="2582" max="2582" width="5.6640625" style="8" customWidth="1"/>
    <col min="2583" max="2812" width="12.44140625" style="8" customWidth="1"/>
    <col min="2813" max="2816" width="3" style="8"/>
    <col min="2817" max="2817" width="8.109375" style="8" customWidth="1"/>
    <col min="2818" max="2818" width="13.88671875" style="8" customWidth="1"/>
    <col min="2819" max="2819" width="8.6640625" style="8" customWidth="1"/>
    <col min="2820" max="2821" width="8.109375" style="8" customWidth="1"/>
    <col min="2822" max="2822" width="30" style="8" customWidth="1"/>
    <col min="2823" max="2823" width="6.44140625" style="8" customWidth="1"/>
    <col min="2824" max="2824" width="6" style="8" customWidth="1"/>
    <col min="2825" max="2825" width="4" style="8" customWidth="1"/>
    <col min="2826" max="2826" width="5.5546875" style="8" customWidth="1"/>
    <col min="2827" max="2827" width="5" style="8" customWidth="1"/>
    <col min="2828" max="2828" width="4" style="8" customWidth="1"/>
    <col min="2829" max="2829" width="9.5546875" style="8" customWidth="1"/>
    <col min="2830" max="2830" width="10.6640625" style="8" customWidth="1"/>
    <col min="2831" max="2831" width="8" style="8" bestFit="1" customWidth="1"/>
    <col min="2832" max="2832" width="10.88671875" style="8" bestFit="1" customWidth="1"/>
    <col min="2833" max="2833" width="6.44140625" style="8" customWidth="1"/>
    <col min="2834" max="2834" width="4.6640625" style="8" customWidth="1"/>
    <col min="2835" max="2835" width="9.33203125" style="8" customWidth="1"/>
    <col min="2836" max="2836" width="11.5546875" style="8" customWidth="1"/>
    <col min="2837" max="2837" width="7.5546875" style="8" customWidth="1"/>
    <col min="2838" max="2838" width="5.6640625" style="8" customWidth="1"/>
    <col min="2839" max="3068" width="12.44140625" style="8" customWidth="1"/>
    <col min="3069" max="3072" width="3" style="8"/>
    <col min="3073" max="3073" width="8.109375" style="8" customWidth="1"/>
    <col min="3074" max="3074" width="13.88671875" style="8" customWidth="1"/>
    <col min="3075" max="3075" width="8.6640625" style="8" customWidth="1"/>
    <col min="3076" max="3077" width="8.109375" style="8" customWidth="1"/>
    <col min="3078" max="3078" width="30" style="8" customWidth="1"/>
    <col min="3079" max="3079" width="6.44140625" style="8" customWidth="1"/>
    <col min="3080" max="3080" width="6" style="8" customWidth="1"/>
    <col min="3081" max="3081" width="4" style="8" customWidth="1"/>
    <col min="3082" max="3082" width="5.5546875" style="8" customWidth="1"/>
    <col min="3083" max="3083" width="5" style="8" customWidth="1"/>
    <col min="3084" max="3084" width="4" style="8" customWidth="1"/>
    <col min="3085" max="3085" width="9.5546875" style="8" customWidth="1"/>
    <col min="3086" max="3086" width="10.6640625" style="8" customWidth="1"/>
    <col min="3087" max="3087" width="8" style="8" bestFit="1" customWidth="1"/>
    <col min="3088" max="3088" width="10.88671875" style="8" bestFit="1" customWidth="1"/>
    <col min="3089" max="3089" width="6.44140625" style="8" customWidth="1"/>
    <col min="3090" max="3090" width="4.6640625" style="8" customWidth="1"/>
    <col min="3091" max="3091" width="9.33203125" style="8" customWidth="1"/>
    <col min="3092" max="3092" width="11.5546875" style="8" customWidth="1"/>
    <col min="3093" max="3093" width="7.5546875" style="8" customWidth="1"/>
    <col min="3094" max="3094" width="5.6640625" style="8" customWidth="1"/>
    <col min="3095" max="3324" width="12.44140625" style="8" customWidth="1"/>
    <col min="3325" max="3328" width="3" style="8"/>
    <col min="3329" max="3329" width="8.109375" style="8" customWidth="1"/>
    <col min="3330" max="3330" width="13.88671875" style="8" customWidth="1"/>
    <col min="3331" max="3331" width="8.6640625" style="8" customWidth="1"/>
    <col min="3332" max="3333" width="8.109375" style="8" customWidth="1"/>
    <col min="3334" max="3334" width="30" style="8" customWidth="1"/>
    <col min="3335" max="3335" width="6.44140625" style="8" customWidth="1"/>
    <col min="3336" max="3336" width="6" style="8" customWidth="1"/>
    <col min="3337" max="3337" width="4" style="8" customWidth="1"/>
    <col min="3338" max="3338" width="5.5546875" style="8" customWidth="1"/>
    <col min="3339" max="3339" width="5" style="8" customWidth="1"/>
    <col min="3340" max="3340" width="4" style="8" customWidth="1"/>
    <col min="3341" max="3341" width="9.5546875" style="8" customWidth="1"/>
    <col min="3342" max="3342" width="10.6640625" style="8" customWidth="1"/>
    <col min="3343" max="3343" width="8" style="8" bestFit="1" customWidth="1"/>
    <col min="3344" max="3344" width="10.88671875" style="8" bestFit="1" customWidth="1"/>
    <col min="3345" max="3345" width="6.44140625" style="8" customWidth="1"/>
    <col min="3346" max="3346" width="4.6640625" style="8" customWidth="1"/>
    <col min="3347" max="3347" width="9.33203125" style="8" customWidth="1"/>
    <col min="3348" max="3348" width="11.5546875" style="8" customWidth="1"/>
    <col min="3349" max="3349" width="7.5546875" style="8" customWidth="1"/>
    <col min="3350" max="3350" width="5.6640625" style="8" customWidth="1"/>
    <col min="3351" max="3580" width="12.44140625" style="8" customWidth="1"/>
    <col min="3581" max="3584" width="3" style="8"/>
    <col min="3585" max="3585" width="8.109375" style="8" customWidth="1"/>
    <col min="3586" max="3586" width="13.88671875" style="8" customWidth="1"/>
    <col min="3587" max="3587" width="8.6640625" style="8" customWidth="1"/>
    <col min="3588" max="3589" width="8.109375" style="8" customWidth="1"/>
    <col min="3590" max="3590" width="30" style="8" customWidth="1"/>
    <col min="3591" max="3591" width="6.44140625" style="8" customWidth="1"/>
    <col min="3592" max="3592" width="6" style="8" customWidth="1"/>
    <col min="3593" max="3593" width="4" style="8" customWidth="1"/>
    <col min="3594" max="3594" width="5.5546875" style="8" customWidth="1"/>
    <col min="3595" max="3595" width="5" style="8" customWidth="1"/>
    <col min="3596" max="3596" width="4" style="8" customWidth="1"/>
    <col min="3597" max="3597" width="9.5546875" style="8" customWidth="1"/>
    <col min="3598" max="3598" width="10.6640625" style="8" customWidth="1"/>
    <col min="3599" max="3599" width="8" style="8" bestFit="1" customWidth="1"/>
    <col min="3600" max="3600" width="10.88671875" style="8" bestFit="1" customWidth="1"/>
    <col min="3601" max="3601" width="6.44140625" style="8" customWidth="1"/>
    <col min="3602" max="3602" width="4.6640625" style="8" customWidth="1"/>
    <col min="3603" max="3603" width="9.33203125" style="8" customWidth="1"/>
    <col min="3604" max="3604" width="11.5546875" style="8" customWidth="1"/>
    <col min="3605" max="3605" width="7.5546875" style="8" customWidth="1"/>
    <col min="3606" max="3606" width="5.6640625" style="8" customWidth="1"/>
    <col min="3607" max="3836" width="12.44140625" style="8" customWidth="1"/>
    <col min="3837" max="3840" width="3" style="8"/>
    <col min="3841" max="3841" width="8.109375" style="8" customWidth="1"/>
    <col min="3842" max="3842" width="13.88671875" style="8" customWidth="1"/>
    <col min="3843" max="3843" width="8.6640625" style="8" customWidth="1"/>
    <col min="3844" max="3845" width="8.109375" style="8" customWidth="1"/>
    <col min="3846" max="3846" width="30" style="8" customWidth="1"/>
    <col min="3847" max="3847" width="6.44140625" style="8" customWidth="1"/>
    <col min="3848" max="3848" width="6" style="8" customWidth="1"/>
    <col min="3849" max="3849" width="4" style="8" customWidth="1"/>
    <col min="3850" max="3850" width="5.5546875" style="8" customWidth="1"/>
    <col min="3851" max="3851" width="5" style="8" customWidth="1"/>
    <col min="3852" max="3852" width="4" style="8" customWidth="1"/>
    <col min="3853" max="3853" width="9.5546875" style="8" customWidth="1"/>
    <col min="3854" max="3854" width="10.6640625" style="8" customWidth="1"/>
    <col min="3855" max="3855" width="8" style="8" bestFit="1" customWidth="1"/>
    <col min="3856" max="3856" width="10.88671875" style="8" bestFit="1" customWidth="1"/>
    <col min="3857" max="3857" width="6.44140625" style="8" customWidth="1"/>
    <col min="3858" max="3858" width="4.6640625" style="8" customWidth="1"/>
    <col min="3859" max="3859" width="9.33203125" style="8" customWidth="1"/>
    <col min="3860" max="3860" width="11.5546875" style="8" customWidth="1"/>
    <col min="3861" max="3861" width="7.5546875" style="8" customWidth="1"/>
    <col min="3862" max="3862" width="5.6640625" style="8" customWidth="1"/>
    <col min="3863" max="4092" width="12.44140625" style="8" customWidth="1"/>
    <col min="4093" max="4096" width="3" style="8"/>
    <col min="4097" max="4097" width="8.109375" style="8" customWidth="1"/>
    <col min="4098" max="4098" width="13.88671875" style="8" customWidth="1"/>
    <col min="4099" max="4099" width="8.6640625" style="8" customWidth="1"/>
    <col min="4100" max="4101" width="8.109375" style="8" customWidth="1"/>
    <col min="4102" max="4102" width="30" style="8" customWidth="1"/>
    <col min="4103" max="4103" width="6.44140625" style="8" customWidth="1"/>
    <col min="4104" max="4104" width="6" style="8" customWidth="1"/>
    <col min="4105" max="4105" width="4" style="8" customWidth="1"/>
    <col min="4106" max="4106" width="5.5546875" style="8" customWidth="1"/>
    <col min="4107" max="4107" width="5" style="8" customWidth="1"/>
    <col min="4108" max="4108" width="4" style="8" customWidth="1"/>
    <col min="4109" max="4109" width="9.5546875" style="8" customWidth="1"/>
    <col min="4110" max="4110" width="10.6640625" style="8" customWidth="1"/>
    <col min="4111" max="4111" width="8" style="8" bestFit="1" customWidth="1"/>
    <col min="4112" max="4112" width="10.88671875" style="8" bestFit="1" customWidth="1"/>
    <col min="4113" max="4113" width="6.44140625" style="8" customWidth="1"/>
    <col min="4114" max="4114" width="4.6640625" style="8" customWidth="1"/>
    <col min="4115" max="4115" width="9.33203125" style="8" customWidth="1"/>
    <col min="4116" max="4116" width="11.5546875" style="8" customWidth="1"/>
    <col min="4117" max="4117" width="7.5546875" style="8" customWidth="1"/>
    <col min="4118" max="4118" width="5.6640625" style="8" customWidth="1"/>
    <col min="4119" max="4348" width="12.44140625" style="8" customWidth="1"/>
    <col min="4349" max="4352" width="3" style="8"/>
    <col min="4353" max="4353" width="8.109375" style="8" customWidth="1"/>
    <col min="4354" max="4354" width="13.88671875" style="8" customWidth="1"/>
    <col min="4355" max="4355" width="8.6640625" style="8" customWidth="1"/>
    <col min="4356" max="4357" width="8.109375" style="8" customWidth="1"/>
    <col min="4358" max="4358" width="30" style="8" customWidth="1"/>
    <col min="4359" max="4359" width="6.44140625" style="8" customWidth="1"/>
    <col min="4360" max="4360" width="6" style="8" customWidth="1"/>
    <col min="4361" max="4361" width="4" style="8" customWidth="1"/>
    <col min="4362" max="4362" width="5.5546875" style="8" customWidth="1"/>
    <col min="4363" max="4363" width="5" style="8" customWidth="1"/>
    <col min="4364" max="4364" width="4" style="8" customWidth="1"/>
    <col min="4365" max="4365" width="9.5546875" style="8" customWidth="1"/>
    <col min="4366" max="4366" width="10.6640625" style="8" customWidth="1"/>
    <col min="4367" max="4367" width="8" style="8" bestFit="1" customWidth="1"/>
    <col min="4368" max="4368" width="10.88671875" style="8" bestFit="1" customWidth="1"/>
    <col min="4369" max="4369" width="6.44140625" style="8" customWidth="1"/>
    <col min="4370" max="4370" width="4.6640625" style="8" customWidth="1"/>
    <col min="4371" max="4371" width="9.33203125" style="8" customWidth="1"/>
    <col min="4372" max="4372" width="11.5546875" style="8" customWidth="1"/>
    <col min="4373" max="4373" width="7.5546875" style="8" customWidth="1"/>
    <col min="4374" max="4374" width="5.6640625" style="8" customWidth="1"/>
    <col min="4375" max="4604" width="12.44140625" style="8" customWidth="1"/>
    <col min="4605" max="4608" width="3" style="8"/>
    <col min="4609" max="4609" width="8.109375" style="8" customWidth="1"/>
    <col min="4610" max="4610" width="13.88671875" style="8" customWidth="1"/>
    <col min="4611" max="4611" width="8.6640625" style="8" customWidth="1"/>
    <col min="4612" max="4613" width="8.109375" style="8" customWidth="1"/>
    <col min="4614" max="4614" width="30" style="8" customWidth="1"/>
    <col min="4615" max="4615" width="6.44140625" style="8" customWidth="1"/>
    <col min="4616" max="4616" width="6" style="8" customWidth="1"/>
    <col min="4617" max="4617" width="4" style="8" customWidth="1"/>
    <col min="4618" max="4618" width="5.5546875" style="8" customWidth="1"/>
    <col min="4619" max="4619" width="5" style="8" customWidth="1"/>
    <col min="4620" max="4620" width="4" style="8" customWidth="1"/>
    <col min="4621" max="4621" width="9.5546875" style="8" customWidth="1"/>
    <col min="4622" max="4622" width="10.6640625" style="8" customWidth="1"/>
    <col min="4623" max="4623" width="8" style="8" bestFit="1" customWidth="1"/>
    <col min="4624" max="4624" width="10.88671875" style="8" bestFit="1" customWidth="1"/>
    <col min="4625" max="4625" width="6.44140625" style="8" customWidth="1"/>
    <col min="4626" max="4626" width="4.6640625" style="8" customWidth="1"/>
    <col min="4627" max="4627" width="9.33203125" style="8" customWidth="1"/>
    <col min="4628" max="4628" width="11.5546875" style="8" customWidth="1"/>
    <col min="4629" max="4629" width="7.5546875" style="8" customWidth="1"/>
    <col min="4630" max="4630" width="5.6640625" style="8" customWidth="1"/>
    <col min="4631" max="4860" width="12.44140625" style="8" customWidth="1"/>
    <col min="4861" max="4864" width="3" style="8"/>
    <col min="4865" max="4865" width="8.109375" style="8" customWidth="1"/>
    <col min="4866" max="4866" width="13.88671875" style="8" customWidth="1"/>
    <col min="4867" max="4867" width="8.6640625" style="8" customWidth="1"/>
    <col min="4868" max="4869" width="8.109375" style="8" customWidth="1"/>
    <col min="4870" max="4870" width="30" style="8" customWidth="1"/>
    <col min="4871" max="4871" width="6.44140625" style="8" customWidth="1"/>
    <col min="4872" max="4872" width="6" style="8" customWidth="1"/>
    <col min="4873" max="4873" width="4" style="8" customWidth="1"/>
    <col min="4874" max="4874" width="5.5546875" style="8" customWidth="1"/>
    <col min="4875" max="4875" width="5" style="8" customWidth="1"/>
    <col min="4876" max="4876" width="4" style="8" customWidth="1"/>
    <col min="4877" max="4877" width="9.5546875" style="8" customWidth="1"/>
    <col min="4878" max="4878" width="10.6640625" style="8" customWidth="1"/>
    <col min="4879" max="4879" width="8" style="8" bestFit="1" customWidth="1"/>
    <col min="4880" max="4880" width="10.88671875" style="8" bestFit="1" customWidth="1"/>
    <col min="4881" max="4881" width="6.44140625" style="8" customWidth="1"/>
    <col min="4882" max="4882" width="4.6640625" style="8" customWidth="1"/>
    <col min="4883" max="4883" width="9.33203125" style="8" customWidth="1"/>
    <col min="4884" max="4884" width="11.5546875" style="8" customWidth="1"/>
    <col min="4885" max="4885" width="7.5546875" style="8" customWidth="1"/>
    <col min="4886" max="4886" width="5.6640625" style="8" customWidth="1"/>
    <col min="4887" max="5116" width="12.44140625" style="8" customWidth="1"/>
    <col min="5117" max="5120" width="3" style="8"/>
    <col min="5121" max="5121" width="8.109375" style="8" customWidth="1"/>
    <col min="5122" max="5122" width="13.88671875" style="8" customWidth="1"/>
    <col min="5123" max="5123" width="8.6640625" style="8" customWidth="1"/>
    <col min="5124" max="5125" width="8.109375" style="8" customWidth="1"/>
    <col min="5126" max="5126" width="30" style="8" customWidth="1"/>
    <col min="5127" max="5127" width="6.44140625" style="8" customWidth="1"/>
    <col min="5128" max="5128" width="6" style="8" customWidth="1"/>
    <col min="5129" max="5129" width="4" style="8" customWidth="1"/>
    <col min="5130" max="5130" width="5.5546875" style="8" customWidth="1"/>
    <col min="5131" max="5131" width="5" style="8" customWidth="1"/>
    <col min="5132" max="5132" width="4" style="8" customWidth="1"/>
    <col min="5133" max="5133" width="9.5546875" style="8" customWidth="1"/>
    <col min="5134" max="5134" width="10.6640625" style="8" customWidth="1"/>
    <col min="5135" max="5135" width="8" style="8" bestFit="1" customWidth="1"/>
    <col min="5136" max="5136" width="10.88671875" style="8" bestFit="1" customWidth="1"/>
    <col min="5137" max="5137" width="6.44140625" style="8" customWidth="1"/>
    <col min="5138" max="5138" width="4.6640625" style="8" customWidth="1"/>
    <col min="5139" max="5139" width="9.33203125" style="8" customWidth="1"/>
    <col min="5140" max="5140" width="11.5546875" style="8" customWidth="1"/>
    <col min="5141" max="5141" width="7.5546875" style="8" customWidth="1"/>
    <col min="5142" max="5142" width="5.6640625" style="8" customWidth="1"/>
    <col min="5143" max="5372" width="12.44140625" style="8" customWidth="1"/>
    <col min="5373" max="5376" width="3" style="8"/>
    <col min="5377" max="5377" width="8.109375" style="8" customWidth="1"/>
    <col min="5378" max="5378" width="13.88671875" style="8" customWidth="1"/>
    <col min="5379" max="5379" width="8.6640625" style="8" customWidth="1"/>
    <col min="5380" max="5381" width="8.109375" style="8" customWidth="1"/>
    <col min="5382" max="5382" width="30" style="8" customWidth="1"/>
    <col min="5383" max="5383" width="6.44140625" style="8" customWidth="1"/>
    <col min="5384" max="5384" width="6" style="8" customWidth="1"/>
    <col min="5385" max="5385" width="4" style="8" customWidth="1"/>
    <col min="5386" max="5386" width="5.5546875" style="8" customWidth="1"/>
    <col min="5387" max="5387" width="5" style="8" customWidth="1"/>
    <col min="5388" max="5388" width="4" style="8" customWidth="1"/>
    <col min="5389" max="5389" width="9.5546875" style="8" customWidth="1"/>
    <col min="5390" max="5390" width="10.6640625" style="8" customWidth="1"/>
    <col min="5391" max="5391" width="8" style="8" bestFit="1" customWidth="1"/>
    <col min="5392" max="5392" width="10.88671875" style="8" bestFit="1" customWidth="1"/>
    <col min="5393" max="5393" width="6.44140625" style="8" customWidth="1"/>
    <col min="5394" max="5394" width="4.6640625" style="8" customWidth="1"/>
    <col min="5395" max="5395" width="9.33203125" style="8" customWidth="1"/>
    <col min="5396" max="5396" width="11.5546875" style="8" customWidth="1"/>
    <col min="5397" max="5397" width="7.5546875" style="8" customWidth="1"/>
    <col min="5398" max="5398" width="5.6640625" style="8" customWidth="1"/>
    <col min="5399" max="5628" width="12.44140625" style="8" customWidth="1"/>
    <col min="5629" max="5632" width="3" style="8"/>
    <col min="5633" max="5633" width="8.109375" style="8" customWidth="1"/>
    <col min="5634" max="5634" width="13.88671875" style="8" customWidth="1"/>
    <col min="5635" max="5635" width="8.6640625" style="8" customWidth="1"/>
    <col min="5636" max="5637" width="8.109375" style="8" customWidth="1"/>
    <col min="5638" max="5638" width="30" style="8" customWidth="1"/>
    <col min="5639" max="5639" width="6.44140625" style="8" customWidth="1"/>
    <col min="5640" max="5640" width="6" style="8" customWidth="1"/>
    <col min="5641" max="5641" width="4" style="8" customWidth="1"/>
    <col min="5642" max="5642" width="5.5546875" style="8" customWidth="1"/>
    <col min="5643" max="5643" width="5" style="8" customWidth="1"/>
    <col min="5644" max="5644" width="4" style="8" customWidth="1"/>
    <col min="5645" max="5645" width="9.5546875" style="8" customWidth="1"/>
    <col min="5646" max="5646" width="10.6640625" style="8" customWidth="1"/>
    <col min="5647" max="5647" width="8" style="8" bestFit="1" customWidth="1"/>
    <col min="5648" max="5648" width="10.88671875" style="8" bestFit="1" customWidth="1"/>
    <col min="5649" max="5649" width="6.44140625" style="8" customWidth="1"/>
    <col min="5650" max="5650" width="4.6640625" style="8" customWidth="1"/>
    <col min="5651" max="5651" width="9.33203125" style="8" customWidth="1"/>
    <col min="5652" max="5652" width="11.5546875" style="8" customWidth="1"/>
    <col min="5653" max="5653" width="7.5546875" style="8" customWidth="1"/>
    <col min="5654" max="5654" width="5.6640625" style="8" customWidth="1"/>
    <col min="5655" max="5884" width="12.44140625" style="8" customWidth="1"/>
    <col min="5885" max="5888" width="3" style="8"/>
    <col min="5889" max="5889" width="8.109375" style="8" customWidth="1"/>
    <col min="5890" max="5890" width="13.88671875" style="8" customWidth="1"/>
    <col min="5891" max="5891" width="8.6640625" style="8" customWidth="1"/>
    <col min="5892" max="5893" width="8.109375" style="8" customWidth="1"/>
    <col min="5894" max="5894" width="30" style="8" customWidth="1"/>
    <col min="5895" max="5895" width="6.44140625" style="8" customWidth="1"/>
    <col min="5896" max="5896" width="6" style="8" customWidth="1"/>
    <col min="5897" max="5897" width="4" style="8" customWidth="1"/>
    <col min="5898" max="5898" width="5.5546875" style="8" customWidth="1"/>
    <col min="5899" max="5899" width="5" style="8" customWidth="1"/>
    <col min="5900" max="5900" width="4" style="8" customWidth="1"/>
    <col min="5901" max="5901" width="9.5546875" style="8" customWidth="1"/>
    <col min="5902" max="5902" width="10.6640625" style="8" customWidth="1"/>
    <col min="5903" max="5903" width="8" style="8" bestFit="1" customWidth="1"/>
    <col min="5904" max="5904" width="10.88671875" style="8" bestFit="1" customWidth="1"/>
    <col min="5905" max="5905" width="6.44140625" style="8" customWidth="1"/>
    <col min="5906" max="5906" width="4.6640625" style="8" customWidth="1"/>
    <col min="5907" max="5907" width="9.33203125" style="8" customWidth="1"/>
    <col min="5908" max="5908" width="11.5546875" style="8" customWidth="1"/>
    <col min="5909" max="5909" width="7.5546875" style="8" customWidth="1"/>
    <col min="5910" max="5910" width="5.6640625" style="8" customWidth="1"/>
    <col min="5911" max="6140" width="12.44140625" style="8" customWidth="1"/>
    <col min="6141" max="6144" width="3" style="8"/>
    <col min="6145" max="6145" width="8.109375" style="8" customWidth="1"/>
    <col min="6146" max="6146" width="13.88671875" style="8" customWidth="1"/>
    <col min="6147" max="6147" width="8.6640625" style="8" customWidth="1"/>
    <col min="6148" max="6149" width="8.109375" style="8" customWidth="1"/>
    <col min="6150" max="6150" width="30" style="8" customWidth="1"/>
    <col min="6151" max="6151" width="6.44140625" style="8" customWidth="1"/>
    <col min="6152" max="6152" width="6" style="8" customWidth="1"/>
    <col min="6153" max="6153" width="4" style="8" customWidth="1"/>
    <col min="6154" max="6154" width="5.5546875" style="8" customWidth="1"/>
    <col min="6155" max="6155" width="5" style="8" customWidth="1"/>
    <col min="6156" max="6156" width="4" style="8" customWidth="1"/>
    <col min="6157" max="6157" width="9.5546875" style="8" customWidth="1"/>
    <col min="6158" max="6158" width="10.6640625" style="8" customWidth="1"/>
    <col min="6159" max="6159" width="8" style="8" bestFit="1" customWidth="1"/>
    <col min="6160" max="6160" width="10.88671875" style="8" bestFit="1" customWidth="1"/>
    <col min="6161" max="6161" width="6.44140625" style="8" customWidth="1"/>
    <col min="6162" max="6162" width="4.6640625" style="8" customWidth="1"/>
    <col min="6163" max="6163" width="9.33203125" style="8" customWidth="1"/>
    <col min="6164" max="6164" width="11.5546875" style="8" customWidth="1"/>
    <col min="6165" max="6165" width="7.5546875" style="8" customWidth="1"/>
    <col min="6166" max="6166" width="5.6640625" style="8" customWidth="1"/>
    <col min="6167" max="6396" width="12.44140625" style="8" customWidth="1"/>
    <col min="6397" max="6400" width="3" style="8"/>
    <col min="6401" max="6401" width="8.109375" style="8" customWidth="1"/>
    <col min="6402" max="6402" width="13.88671875" style="8" customWidth="1"/>
    <col min="6403" max="6403" width="8.6640625" style="8" customWidth="1"/>
    <col min="6404" max="6405" width="8.109375" style="8" customWidth="1"/>
    <col min="6406" max="6406" width="30" style="8" customWidth="1"/>
    <col min="6407" max="6407" width="6.44140625" style="8" customWidth="1"/>
    <col min="6408" max="6408" width="6" style="8" customWidth="1"/>
    <col min="6409" max="6409" width="4" style="8" customWidth="1"/>
    <col min="6410" max="6410" width="5.5546875" style="8" customWidth="1"/>
    <col min="6411" max="6411" width="5" style="8" customWidth="1"/>
    <col min="6412" max="6412" width="4" style="8" customWidth="1"/>
    <col min="6413" max="6413" width="9.5546875" style="8" customWidth="1"/>
    <col min="6414" max="6414" width="10.6640625" style="8" customWidth="1"/>
    <col min="6415" max="6415" width="8" style="8" bestFit="1" customWidth="1"/>
    <col min="6416" max="6416" width="10.88671875" style="8" bestFit="1" customWidth="1"/>
    <col min="6417" max="6417" width="6.44140625" style="8" customWidth="1"/>
    <col min="6418" max="6418" width="4.6640625" style="8" customWidth="1"/>
    <col min="6419" max="6419" width="9.33203125" style="8" customWidth="1"/>
    <col min="6420" max="6420" width="11.5546875" style="8" customWidth="1"/>
    <col min="6421" max="6421" width="7.5546875" style="8" customWidth="1"/>
    <col min="6422" max="6422" width="5.6640625" style="8" customWidth="1"/>
    <col min="6423" max="6652" width="12.44140625" style="8" customWidth="1"/>
    <col min="6653" max="6656" width="3" style="8"/>
    <col min="6657" max="6657" width="8.109375" style="8" customWidth="1"/>
    <col min="6658" max="6658" width="13.88671875" style="8" customWidth="1"/>
    <col min="6659" max="6659" width="8.6640625" style="8" customWidth="1"/>
    <col min="6660" max="6661" width="8.109375" style="8" customWidth="1"/>
    <col min="6662" max="6662" width="30" style="8" customWidth="1"/>
    <col min="6663" max="6663" width="6.44140625" style="8" customWidth="1"/>
    <col min="6664" max="6664" width="6" style="8" customWidth="1"/>
    <col min="6665" max="6665" width="4" style="8" customWidth="1"/>
    <col min="6666" max="6666" width="5.5546875" style="8" customWidth="1"/>
    <col min="6667" max="6667" width="5" style="8" customWidth="1"/>
    <col min="6668" max="6668" width="4" style="8" customWidth="1"/>
    <col min="6669" max="6669" width="9.5546875" style="8" customWidth="1"/>
    <col min="6670" max="6670" width="10.6640625" style="8" customWidth="1"/>
    <col min="6671" max="6671" width="8" style="8" bestFit="1" customWidth="1"/>
    <col min="6672" max="6672" width="10.88671875" style="8" bestFit="1" customWidth="1"/>
    <col min="6673" max="6673" width="6.44140625" style="8" customWidth="1"/>
    <col min="6674" max="6674" width="4.6640625" style="8" customWidth="1"/>
    <col min="6675" max="6675" width="9.33203125" style="8" customWidth="1"/>
    <col min="6676" max="6676" width="11.5546875" style="8" customWidth="1"/>
    <col min="6677" max="6677" width="7.5546875" style="8" customWidth="1"/>
    <col min="6678" max="6678" width="5.6640625" style="8" customWidth="1"/>
    <col min="6679" max="6908" width="12.44140625" style="8" customWidth="1"/>
    <col min="6909" max="6912" width="3" style="8"/>
    <col min="6913" max="6913" width="8.109375" style="8" customWidth="1"/>
    <col min="6914" max="6914" width="13.88671875" style="8" customWidth="1"/>
    <col min="6915" max="6915" width="8.6640625" style="8" customWidth="1"/>
    <col min="6916" max="6917" width="8.109375" style="8" customWidth="1"/>
    <col min="6918" max="6918" width="30" style="8" customWidth="1"/>
    <col min="6919" max="6919" width="6.44140625" style="8" customWidth="1"/>
    <col min="6920" max="6920" width="6" style="8" customWidth="1"/>
    <col min="6921" max="6921" width="4" style="8" customWidth="1"/>
    <col min="6922" max="6922" width="5.5546875" style="8" customWidth="1"/>
    <col min="6923" max="6923" width="5" style="8" customWidth="1"/>
    <col min="6924" max="6924" width="4" style="8" customWidth="1"/>
    <col min="6925" max="6925" width="9.5546875" style="8" customWidth="1"/>
    <col min="6926" max="6926" width="10.6640625" style="8" customWidth="1"/>
    <col min="6927" max="6927" width="8" style="8" bestFit="1" customWidth="1"/>
    <col min="6928" max="6928" width="10.88671875" style="8" bestFit="1" customWidth="1"/>
    <col min="6929" max="6929" width="6.44140625" style="8" customWidth="1"/>
    <col min="6930" max="6930" width="4.6640625" style="8" customWidth="1"/>
    <col min="6931" max="6931" width="9.33203125" style="8" customWidth="1"/>
    <col min="6932" max="6932" width="11.5546875" style="8" customWidth="1"/>
    <col min="6933" max="6933" width="7.5546875" style="8" customWidth="1"/>
    <col min="6934" max="6934" width="5.6640625" style="8" customWidth="1"/>
    <col min="6935" max="7164" width="12.44140625" style="8" customWidth="1"/>
    <col min="7165" max="7168" width="3" style="8"/>
    <col min="7169" max="7169" width="8.109375" style="8" customWidth="1"/>
    <col min="7170" max="7170" width="13.88671875" style="8" customWidth="1"/>
    <col min="7171" max="7171" width="8.6640625" style="8" customWidth="1"/>
    <col min="7172" max="7173" width="8.109375" style="8" customWidth="1"/>
    <col min="7174" max="7174" width="30" style="8" customWidth="1"/>
    <col min="7175" max="7175" width="6.44140625" style="8" customWidth="1"/>
    <col min="7176" max="7176" width="6" style="8" customWidth="1"/>
    <col min="7177" max="7177" width="4" style="8" customWidth="1"/>
    <col min="7178" max="7178" width="5.5546875" style="8" customWidth="1"/>
    <col min="7179" max="7179" width="5" style="8" customWidth="1"/>
    <col min="7180" max="7180" width="4" style="8" customWidth="1"/>
    <col min="7181" max="7181" width="9.5546875" style="8" customWidth="1"/>
    <col min="7182" max="7182" width="10.6640625" style="8" customWidth="1"/>
    <col min="7183" max="7183" width="8" style="8" bestFit="1" customWidth="1"/>
    <col min="7184" max="7184" width="10.88671875" style="8" bestFit="1" customWidth="1"/>
    <col min="7185" max="7185" width="6.44140625" style="8" customWidth="1"/>
    <col min="7186" max="7186" width="4.6640625" style="8" customWidth="1"/>
    <col min="7187" max="7187" width="9.33203125" style="8" customWidth="1"/>
    <col min="7188" max="7188" width="11.5546875" style="8" customWidth="1"/>
    <col min="7189" max="7189" width="7.5546875" style="8" customWidth="1"/>
    <col min="7190" max="7190" width="5.6640625" style="8" customWidth="1"/>
    <col min="7191" max="7420" width="12.44140625" style="8" customWidth="1"/>
    <col min="7421" max="7424" width="3" style="8"/>
    <col min="7425" max="7425" width="8.109375" style="8" customWidth="1"/>
    <col min="7426" max="7426" width="13.88671875" style="8" customWidth="1"/>
    <col min="7427" max="7427" width="8.6640625" style="8" customWidth="1"/>
    <col min="7428" max="7429" width="8.109375" style="8" customWidth="1"/>
    <col min="7430" max="7430" width="30" style="8" customWidth="1"/>
    <col min="7431" max="7431" width="6.44140625" style="8" customWidth="1"/>
    <col min="7432" max="7432" width="6" style="8" customWidth="1"/>
    <col min="7433" max="7433" width="4" style="8" customWidth="1"/>
    <col min="7434" max="7434" width="5.5546875" style="8" customWidth="1"/>
    <col min="7435" max="7435" width="5" style="8" customWidth="1"/>
    <col min="7436" max="7436" width="4" style="8" customWidth="1"/>
    <col min="7437" max="7437" width="9.5546875" style="8" customWidth="1"/>
    <col min="7438" max="7438" width="10.6640625" style="8" customWidth="1"/>
    <col min="7439" max="7439" width="8" style="8" bestFit="1" customWidth="1"/>
    <col min="7440" max="7440" width="10.88671875" style="8" bestFit="1" customWidth="1"/>
    <col min="7441" max="7441" width="6.44140625" style="8" customWidth="1"/>
    <col min="7442" max="7442" width="4.6640625" style="8" customWidth="1"/>
    <col min="7443" max="7443" width="9.33203125" style="8" customWidth="1"/>
    <col min="7444" max="7444" width="11.5546875" style="8" customWidth="1"/>
    <col min="7445" max="7445" width="7.5546875" style="8" customWidth="1"/>
    <col min="7446" max="7446" width="5.6640625" style="8" customWidth="1"/>
    <col min="7447" max="7676" width="12.44140625" style="8" customWidth="1"/>
    <col min="7677" max="7680" width="3" style="8"/>
    <col min="7681" max="7681" width="8.109375" style="8" customWidth="1"/>
    <col min="7682" max="7682" width="13.88671875" style="8" customWidth="1"/>
    <col min="7683" max="7683" width="8.6640625" style="8" customWidth="1"/>
    <col min="7684" max="7685" width="8.109375" style="8" customWidth="1"/>
    <col min="7686" max="7686" width="30" style="8" customWidth="1"/>
    <col min="7687" max="7687" width="6.44140625" style="8" customWidth="1"/>
    <col min="7688" max="7688" width="6" style="8" customWidth="1"/>
    <col min="7689" max="7689" width="4" style="8" customWidth="1"/>
    <col min="7690" max="7690" width="5.5546875" style="8" customWidth="1"/>
    <col min="7691" max="7691" width="5" style="8" customWidth="1"/>
    <col min="7692" max="7692" width="4" style="8" customWidth="1"/>
    <col min="7693" max="7693" width="9.5546875" style="8" customWidth="1"/>
    <col min="7694" max="7694" width="10.6640625" style="8" customWidth="1"/>
    <col min="7695" max="7695" width="8" style="8" bestFit="1" customWidth="1"/>
    <col min="7696" max="7696" width="10.88671875" style="8" bestFit="1" customWidth="1"/>
    <col min="7697" max="7697" width="6.44140625" style="8" customWidth="1"/>
    <col min="7698" max="7698" width="4.6640625" style="8" customWidth="1"/>
    <col min="7699" max="7699" width="9.33203125" style="8" customWidth="1"/>
    <col min="7700" max="7700" width="11.5546875" style="8" customWidth="1"/>
    <col min="7701" max="7701" width="7.5546875" style="8" customWidth="1"/>
    <col min="7702" max="7702" width="5.6640625" style="8" customWidth="1"/>
    <col min="7703" max="7932" width="12.44140625" style="8" customWidth="1"/>
    <col min="7933" max="7936" width="3" style="8"/>
    <col min="7937" max="7937" width="8.109375" style="8" customWidth="1"/>
    <col min="7938" max="7938" width="13.88671875" style="8" customWidth="1"/>
    <col min="7939" max="7939" width="8.6640625" style="8" customWidth="1"/>
    <col min="7940" max="7941" width="8.109375" style="8" customWidth="1"/>
    <col min="7942" max="7942" width="30" style="8" customWidth="1"/>
    <col min="7943" max="7943" width="6.44140625" style="8" customWidth="1"/>
    <col min="7944" max="7944" width="6" style="8" customWidth="1"/>
    <col min="7945" max="7945" width="4" style="8" customWidth="1"/>
    <col min="7946" max="7946" width="5.5546875" style="8" customWidth="1"/>
    <col min="7947" max="7947" width="5" style="8" customWidth="1"/>
    <col min="7948" max="7948" width="4" style="8" customWidth="1"/>
    <col min="7949" max="7949" width="9.5546875" style="8" customWidth="1"/>
    <col min="7950" max="7950" width="10.6640625" style="8" customWidth="1"/>
    <col min="7951" max="7951" width="8" style="8" bestFit="1" customWidth="1"/>
    <col min="7952" max="7952" width="10.88671875" style="8" bestFit="1" customWidth="1"/>
    <col min="7953" max="7953" width="6.44140625" style="8" customWidth="1"/>
    <col min="7954" max="7954" width="4.6640625" style="8" customWidth="1"/>
    <col min="7955" max="7955" width="9.33203125" style="8" customWidth="1"/>
    <col min="7956" max="7956" width="11.5546875" style="8" customWidth="1"/>
    <col min="7957" max="7957" width="7.5546875" style="8" customWidth="1"/>
    <col min="7958" max="7958" width="5.6640625" style="8" customWidth="1"/>
    <col min="7959" max="8188" width="12.44140625" style="8" customWidth="1"/>
    <col min="8189" max="8192" width="3" style="8"/>
    <col min="8193" max="8193" width="8.109375" style="8" customWidth="1"/>
    <col min="8194" max="8194" width="13.88671875" style="8" customWidth="1"/>
    <col min="8195" max="8195" width="8.6640625" style="8" customWidth="1"/>
    <col min="8196" max="8197" width="8.109375" style="8" customWidth="1"/>
    <col min="8198" max="8198" width="30" style="8" customWidth="1"/>
    <col min="8199" max="8199" width="6.44140625" style="8" customWidth="1"/>
    <col min="8200" max="8200" width="6" style="8" customWidth="1"/>
    <col min="8201" max="8201" width="4" style="8" customWidth="1"/>
    <col min="8202" max="8202" width="5.5546875" style="8" customWidth="1"/>
    <col min="8203" max="8203" width="5" style="8" customWidth="1"/>
    <col min="8204" max="8204" width="4" style="8" customWidth="1"/>
    <col min="8205" max="8205" width="9.5546875" style="8" customWidth="1"/>
    <col min="8206" max="8206" width="10.6640625" style="8" customWidth="1"/>
    <col min="8207" max="8207" width="8" style="8" bestFit="1" customWidth="1"/>
    <col min="8208" max="8208" width="10.88671875" style="8" bestFit="1" customWidth="1"/>
    <col min="8209" max="8209" width="6.44140625" style="8" customWidth="1"/>
    <col min="8210" max="8210" width="4.6640625" style="8" customWidth="1"/>
    <col min="8211" max="8211" width="9.33203125" style="8" customWidth="1"/>
    <col min="8212" max="8212" width="11.5546875" style="8" customWidth="1"/>
    <col min="8213" max="8213" width="7.5546875" style="8" customWidth="1"/>
    <col min="8214" max="8214" width="5.6640625" style="8" customWidth="1"/>
    <col min="8215" max="8444" width="12.44140625" style="8" customWidth="1"/>
    <col min="8445" max="8448" width="3" style="8"/>
    <col min="8449" max="8449" width="8.109375" style="8" customWidth="1"/>
    <col min="8450" max="8450" width="13.88671875" style="8" customWidth="1"/>
    <col min="8451" max="8451" width="8.6640625" style="8" customWidth="1"/>
    <col min="8452" max="8453" width="8.109375" style="8" customWidth="1"/>
    <col min="8454" max="8454" width="30" style="8" customWidth="1"/>
    <col min="8455" max="8455" width="6.44140625" style="8" customWidth="1"/>
    <col min="8456" max="8456" width="6" style="8" customWidth="1"/>
    <col min="8457" max="8457" width="4" style="8" customWidth="1"/>
    <col min="8458" max="8458" width="5.5546875" style="8" customWidth="1"/>
    <col min="8459" max="8459" width="5" style="8" customWidth="1"/>
    <col min="8460" max="8460" width="4" style="8" customWidth="1"/>
    <col min="8461" max="8461" width="9.5546875" style="8" customWidth="1"/>
    <col min="8462" max="8462" width="10.6640625" style="8" customWidth="1"/>
    <col min="8463" max="8463" width="8" style="8" bestFit="1" customWidth="1"/>
    <col min="8464" max="8464" width="10.88671875" style="8" bestFit="1" customWidth="1"/>
    <col min="8465" max="8465" width="6.44140625" style="8" customWidth="1"/>
    <col min="8466" max="8466" width="4.6640625" style="8" customWidth="1"/>
    <col min="8467" max="8467" width="9.33203125" style="8" customWidth="1"/>
    <col min="8468" max="8468" width="11.5546875" style="8" customWidth="1"/>
    <col min="8469" max="8469" width="7.5546875" style="8" customWidth="1"/>
    <col min="8470" max="8470" width="5.6640625" style="8" customWidth="1"/>
    <col min="8471" max="8700" width="12.44140625" style="8" customWidth="1"/>
    <col min="8701" max="8704" width="3" style="8"/>
    <col min="8705" max="8705" width="8.109375" style="8" customWidth="1"/>
    <col min="8706" max="8706" width="13.88671875" style="8" customWidth="1"/>
    <col min="8707" max="8707" width="8.6640625" style="8" customWidth="1"/>
    <col min="8708" max="8709" width="8.109375" style="8" customWidth="1"/>
    <col min="8710" max="8710" width="30" style="8" customWidth="1"/>
    <col min="8711" max="8711" width="6.44140625" style="8" customWidth="1"/>
    <col min="8712" max="8712" width="6" style="8" customWidth="1"/>
    <col min="8713" max="8713" width="4" style="8" customWidth="1"/>
    <col min="8714" max="8714" width="5.5546875" style="8" customWidth="1"/>
    <col min="8715" max="8715" width="5" style="8" customWidth="1"/>
    <col min="8716" max="8716" width="4" style="8" customWidth="1"/>
    <col min="8717" max="8717" width="9.5546875" style="8" customWidth="1"/>
    <col min="8718" max="8718" width="10.6640625" style="8" customWidth="1"/>
    <col min="8719" max="8719" width="8" style="8" bestFit="1" customWidth="1"/>
    <col min="8720" max="8720" width="10.88671875" style="8" bestFit="1" customWidth="1"/>
    <col min="8721" max="8721" width="6.44140625" style="8" customWidth="1"/>
    <col min="8722" max="8722" width="4.6640625" style="8" customWidth="1"/>
    <col min="8723" max="8723" width="9.33203125" style="8" customWidth="1"/>
    <col min="8724" max="8724" width="11.5546875" style="8" customWidth="1"/>
    <col min="8725" max="8725" width="7.5546875" style="8" customWidth="1"/>
    <col min="8726" max="8726" width="5.6640625" style="8" customWidth="1"/>
    <col min="8727" max="8956" width="12.44140625" style="8" customWidth="1"/>
    <col min="8957" max="8960" width="3" style="8"/>
    <col min="8961" max="8961" width="8.109375" style="8" customWidth="1"/>
    <col min="8962" max="8962" width="13.88671875" style="8" customWidth="1"/>
    <col min="8963" max="8963" width="8.6640625" style="8" customWidth="1"/>
    <col min="8964" max="8965" width="8.109375" style="8" customWidth="1"/>
    <col min="8966" max="8966" width="30" style="8" customWidth="1"/>
    <col min="8967" max="8967" width="6.44140625" style="8" customWidth="1"/>
    <col min="8968" max="8968" width="6" style="8" customWidth="1"/>
    <col min="8969" max="8969" width="4" style="8" customWidth="1"/>
    <col min="8970" max="8970" width="5.5546875" style="8" customWidth="1"/>
    <col min="8971" max="8971" width="5" style="8" customWidth="1"/>
    <col min="8972" max="8972" width="4" style="8" customWidth="1"/>
    <col min="8973" max="8973" width="9.5546875" style="8" customWidth="1"/>
    <col min="8974" max="8974" width="10.6640625" style="8" customWidth="1"/>
    <col min="8975" max="8975" width="8" style="8" bestFit="1" customWidth="1"/>
    <col min="8976" max="8976" width="10.88671875" style="8" bestFit="1" customWidth="1"/>
    <col min="8977" max="8977" width="6.44140625" style="8" customWidth="1"/>
    <col min="8978" max="8978" width="4.6640625" style="8" customWidth="1"/>
    <col min="8979" max="8979" width="9.33203125" style="8" customWidth="1"/>
    <col min="8980" max="8980" width="11.5546875" style="8" customWidth="1"/>
    <col min="8981" max="8981" width="7.5546875" style="8" customWidth="1"/>
    <col min="8982" max="8982" width="5.6640625" style="8" customWidth="1"/>
    <col min="8983" max="9212" width="12.44140625" style="8" customWidth="1"/>
    <col min="9213" max="9216" width="3" style="8"/>
    <col min="9217" max="9217" width="8.109375" style="8" customWidth="1"/>
    <col min="9218" max="9218" width="13.88671875" style="8" customWidth="1"/>
    <col min="9219" max="9219" width="8.6640625" style="8" customWidth="1"/>
    <col min="9220" max="9221" width="8.109375" style="8" customWidth="1"/>
    <col min="9222" max="9222" width="30" style="8" customWidth="1"/>
    <col min="9223" max="9223" width="6.44140625" style="8" customWidth="1"/>
    <col min="9224" max="9224" width="6" style="8" customWidth="1"/>
    <col min="9225" max="9225" width="4" style="8" customWidth="1"/>
    <col min="9226" max="9226" width="5.5546875" style="8" customWidth="1"/>
    <col min="9227" max="9227" width="5" style="8" customWidth="1"/>
    <col min="9228" max="9228" width="4" style="8" customWidth="1"/>
    <col min="9229" max="9229" width="9.5546875" style="8" customWidth="1"/>
    <col min="9230" max="9230" width="10.6640625" style="8" customWidth="1"/>
    <col min="9231" max="9231" width="8" style="8" bestFit="1" customWidth="1"/>
    <col min="9232" max="9232" width="10.88671875" style="8" bestFit="1" customWidth="1"/>
    <col min="9233" max="9233" width="6.44140625" style="8" customWidth="1"/>
    <col min="9234" max="9234" width="4.6640625" style="8" customWidth="1"/>
    <col min="9235" max="9235" width="9.33203125" style="8" customWidth="1"/>
    <col min="9236" max="9236" width="11.5546875" style="8" customWidth="1"/>
    <col min="9237" max="9237" width="7.5546875" style="8" customWidth="1"/>
    <col min="9238" max="9238" width="5.6640625" style="8" customWidth="1"/>
    <col min="9239" max="9468" width="12.44140625" style="8" customWidth="1"/>
    <col min="9469" max="9472" width="3" style="8"/>
    <col min="9473" max="9473" width="8.109375" style="8" customWidth="1"/>
    <col min="9474" max="9474" width="13.88671875" style="8" customWidth="1"/>
    <col min="9475" max="9475" width="8.6640625" style="8" customWidth="1"/>
    <col min="9476" max="9477" width="8.109375" style="8" customWidth="1"/>
    <col min="9478" max="9478" width="30" style="8" customWidth="1"/>
    <col min="9479" max="9479" width="6.44140625" style="8" customWidth="1"/>
    <col min="9480" max="9480" width="6" style="8" customWidth="1"/>
    <col min="9481" max="9481" width="4" style="8" customWidth="1"/>
    <col min="9482" max="9482" width="5.5546875" style="8" customWidth="1"/>
    <col min="9483" max="9483" width="5" style="8" customWidth="1"/>
    <col min="9484" max="9484" width="4" style="8" customWidth="1"/>
    <col min="9485" max="9485" width="9.5546875" style="8" customWidth="1"/>
    <col min="9486" max="9486" width="10.6640625" style="8" customWidth="1"/>
    <col min="9487" max="9487" width="8" style="8" bestFit="1" customWidth="1"/>
    <col min="9488" max="9488" width="10.88671875" style="8" bestFit="1" customWidth="1"/>
    <col min="9489" max="9489" width="6.44140625" style="8" customWidth="1"/>
    <col min="9490" max="9490" width="4.6640625" style="8" customWidth="1"/>
    <col min="9491" max="9491" width="9.33203125" style="8" customWidth="1"/>
    <col min="9492" max="9492" width="11.5546875" style="8" customWidth="1"/>
    <col min="9493" max="9493" width="7.5546875" style="8" customWidth="1"/>
    <col min="9494" max="9494" width="5.6640625" style="8" customWidth="1"/>
    <col min="9495" max="9724" width="12.44140625" style="8" customWidth="1"/>
    <col min="9725" max="9728" width="3" style="8"/>
    <col min="9729" max="9729" width="8.109375" style="8" customWidth="1"/>
    <col min="9730" max="9730" width="13.88671875" style="8" customWidth="1"/>
    <col min="9731" max="9731" width="8.6640625" style="8" customWidth="1"/>
    <col min="9732" max="9733" width="8.109375" style="8" customWidth="1"/>
    <col min="9734" max="9734" width="30" style="8" customWidth="1"/>
    <col min="9735" max="9735" width="6.44140625" style="8" customWidth="1"/>
    <col min="9736" max="9736" width="6" style="8" customWidth="1"/>
    <col min="9737" max="9737" width="4" style="8" customWidth="1"/>
    <col min="9738" max="9738" width="5.5546875" style="8" customWidth="1"/>
    <col min="9739" max="9739" width="5" style="8" customWidth="1"/>
    <col min="9740" max="9740" width="4" style="8" customWidth="1"/>
    <col min="9741" max="9741" width="9.5546875" style="8" customWidth="1"/>
    <col min="9742" max="9742" width="10.6640625" style="8" customWidth="1"/>
    <col min="9743" max="9743" width="8" style="8" bestFit="1" customWidth="1"/>
    <col min="9744" max="9744" width="10.88671875" style="8" bestFit="1" customWidth="1"/>
    <col min="9745" max="9745" width="6.44140625" style="8" customWidth="1"/>
    <col min="9746" max="9746" width="4.6640625" style="8" customWidth="1"/>
    <col min="9747" max="9747" width="9.33203125" style="8" customWidth="1"/>
    <col min="9748" max="9748" width="11.5546875" style="8" customWidth="1"/>
    <col min="9749" max="9749" width="7.5546875" style="8" customWidth="1"/>
    <col min="9750" max="9750" width="5.6640625" style="8" customWidth="1"/>
    <col min="9751" max="9980" width="12.44140625" style="8" customWidth="1"/>
    <col min="9981" max="9984" width="3" style="8"/>
    <col min="9985" max="9985" width="8.109375" style="8" customWidth="1"/>
    <col min="9986" max="9986" width="13.88671875" style="8" customWidth="1"/>
    <col min="9987" max="9987" width="8.6640625" style="8" customWidth="1"/>
    <col min="9988" max="9989" width="8.109375" style="8" customWidth="1"/>
    <col min="9990" max="9990" width="30" style="8" customWidth="1"/>
    <col min="9991" max="9991" width="6.44140625" style="8" customWidth="1"/>
    <col min="9992" max="9992" width="6" style="8" customWidth="1"/>
    <col min="9993" max="9993" width="4" style="8" customWidth="1"/>
    <col min="9994" max="9994" width="5.5546875" style="8" customWidth="1"/>
    <col min="9995" max="9995" width="5" style="8" customWidth="1"/>
    <col min="9996" max="9996" width="4" style="8" customWidth="1"/>
    <col min="9997" max="9997" width="9.5546875" style="8" customWidth="1"/>
    <col min="9998" max="9998" width="10.6640625" style="8" customWidth="1"/>
    <col min="9999" max="9999" width="8" style="8" bestFit="1" customWidth="1"/>
    <col min="10000" max="10000" width="10.88671875" style="8" bestFit="1" customWidth="1"/>
    <col min="10001" max="10001" width="6.44140625" style="8" customWidth="1"/>
    <col min="10002" max="10002" width="4.6640625" style="8" customWidth="1"/>
    <col min="10003" max="10003" width="9.33203125" style="8" customWidth="1"/>
    <col min="10004" max="10004" width="11.5546875" style="8" customWidth="1"/>
    <col min="10005" max="10005" width="7.5546875" style="8" customWidth="1"/>
    <col min="10006" max="10006" width="5.6640625" style="8" customWidth="1"/>
    <col min="10007" max="10236" width="12.44140625" style="8" customWidth="1"/>
    <col min="10237" max="10240" width="3" style="8"/>
    <col min="10241" max="10241" width="8.109375" style="8" customWidth="1"/>
    <col min="10242" max="10242" width="13.88671875" style="8" customWidth="1"/>
    <col min="10243" max="10243" width="8.6640625" style="8" customWidth="1"/>
    <col min="10244" max="10245" width="8.109375" style="8" customWidth="1"/>
    <col min="10246" max="10246" width="30" style="8" customWidth="1"/>
    <col min="10247" max="10247" width="6.44140625" style="8" customWidth="1"/>
    <col min="10248" max="10248" width="6" style="8" customWidth="1"/>
    <col min="10249" max="10249" width="4" style="8" customWidth="1"/>
    <col min="10250" max="10250" width="5.5546875" style="8" customWidth="1"/>
    <col min="10251" max="10251" width="5" style="8" customWidth="1"/>
    <col min="10252" max="10252" width="4" style="8" customWidth="1"/>
    <col min="10253" max="10253" width="9.5546875" style="8" customWidth="1"/>
    <col min="10254" max="10254" width="10.6640625" style="8" customWidth="1"/>
    <col min="10255" max="10255" width="8" style="8" bestFit="1" customWidth="1"/>
    <col min="10256" max="10256" width="10.88671875" style="8" bestFit="1" customWidth="1"/>
    <col min="10257" max="10257" width="6.44140625" style="8" customWidth="1"/>
    <col min="10258" max="10258" width="4.6640625" style="8" customWidth="1"/>
    <col min="10259" max="10259" width="9.33203125" style="8" customWidth="1"/>
    <col min="10260" max="10260" width="11.5546875" style="8" customWidth="1"/>
    <col min="10261" max="10261" width="7.5546875" style="8" customWidth="1"/>
    <col min="10262" max="10262" width="5.6640625" style="8" customWidth="1"/>
    <col min="10263" max="10492" width="12.44140625" style="8" customWidth="1"/>
    <col min="10493" max="10496" width="3" style="8"/>
    <col min="10497" max="10497" width="8.109375" style="8" customWidth="1"/>
    <col min="10498" max="10498" width="13.88671875" style="8" customWidth="1"/>
    <col min="10499" max="10499" width="8.6640625" style="8" customWidth="1"/>
    <col min="10500" max="10501" width="8.109375" style="8" customWidth="1"/>
    <col min="10502" max="10502" width="30" style="8" customWidth="1"/>
    <col min="10503" max="10503" width="6.44140625" style="8" customWidth="1"/>
    <col min="10504" max="10504" width="6" style="8" customWidth="1"/>
    <col min="10505" max="10505" width="4" style="8" customWidth="1"/>
    <col min="10506" max="10506" width="5.5546875" style="8" customWidth="1"/>
    <col min="10507" max="10507" width="5" style="8" customWidth="1"/>
    <col min="10508" max="10508" width="4" style="8" customWidth="1"/>
    <col min="10509" max="10509" width="9.5546875" style="8" customWidth="1"/>
    <col min="10510" max="10510" width="10.6640625" style="8" customWidth="1"/>
    <col min="10511" max="10511" width="8" style="8" bestFit="1" customWidth="1"/>
    <col min="10512" max="10512" width="10.88671875" style="8" bestFit="1" customWidth="1"/>
    <col min="10513" max="10513" width="6.44140625" style="8" customWidth="1"/>
    <col min="10514" max="10514" width="4.6640625" style="8" customWidth="1"/>
    <col min="10515" max="10515" width="9.33203125" style="8" customWidth="1"/>
    <col min="10516" max="10516" width="11.5546875" style="8" customWidth="1"/>
    <col min="10517" max="10517" width="7.5546875" style="8" customWidth="1"/>
    <col min="10518" max="10518" width="5.6640625" style="8" customWidth="1"/>
    <col min="10519" max="10748" width="12.44140625" style="8" customWidth="1"/>
    <col min="10749" max="10752" width="3" style="8"/>
    <col min="10753" max="10753" width="8.109375" style="8" customWidth="1"/>
    <col min="10754" max="10754" width="13.88671875" style="8" customWidth="1"/>
    <col min="10755" max="10755" width="8.6640625" style="8" customWidth="1"/>
    <col min="10756" max="10757" width="8.109375" style="8" customWidth="1"/>
    <col min="10758" max="10758" width="30" style="8" customWidth="1"/>
    <col min="10759" max="10759" width="6.44140625" style="8" customWidth="1"/>
    <col min="10760" max="10760" width="6" style="8" customWidth="1"/>
    <col min="10761" max="10761" width="4" style="8" customWidth="1"/>
    <col min="10762" max="10762" width="5.5546875" style="8" customWidth="1"/>
    <col min="10763" max="10763" width="5" style="8" customWidth="1"/>
    <col min="10764" max="10764" width="4" style="8" customWidth="1"/>
    <col min="10765" max="10765" width="9.5546875" style="8" customWidth="1"/>
    <col min="10766" max="10766" width="10.6640625" style="8" customWidth="1"/>
    <col min="10767" max="10767" width="8" style="8" bestFit="1" customWidth="1"/>
    <col min="10768" max="10768" width="10.88671875" style="8" bestFit="1" customWidth="1"/>
    <col min="10769" max="10769" width="6.44140625" style="8" customWidth="1"/>
    <col min="10770" max="10770" width="4.6640625" style="8" customWidth="1"/>
    <col min="10771" max="10771" width="9.33203125" style="8" customWidth="1"/>
    <col min="10772" max="10772" width="11.5546875" style="8" customWidth="1"/>
    <col min="10773" max="10773" width="7.5546875" style="8" customWidth="1"/>
    <col min="10774" max="10774" width="5.6640625" style="8" customWidth="1"/>
    <col min="10775" max="11004" width="12.44140625" style="8" customWidth="1"/>
    <col min="11005" max="11008" width="3" style="8"/>
    <col min="11009" max="11009" width="8.109375" style="8" customWidth="1"/>
    <col min="11010" max="11010" width="13.88671875" style="8" customWidth="1"/>
    <col min="11011" max="11011" width="8.6640625" style="8" customWidth="1"/>
    <col min="11012" max="11013" width="8.109375" style="8" customWidth="1"/>
    <col min="11014" max="11014" width="30" style="8" customWidth="1"/>
    <col min="11015" max="11015" width="6.44140625" style="8" customWidth="1"/>
    <col min="11016" max="11016" width="6" style="8" customWidth="1"/>
    <col min="11017" max="11017" width="4" style="8" customWidth="1"/>
    <col min="11018" max="11018" width="5.5546875" style="8" customWidth="1"/>
    <col min="11019" max="11019" width="5" style="8" customWidth="1"/>
    <col min="11020" max="11020" width="4" style="8" customWidth="1"/>
    <col min="11021" max="11021" width="9.5546875" style="8" customWidth="1"/>
    <col min="11022" max="11022" width="10.6640625" style="8" customWidth="1"/>
    <col min="11023" max="11023" width="8" style="8" bestFit="1" customWidth="1"/>
    <col min="11024" max="11024" width="10.88671875" style="8" bestFit="1" customWidth="1"/>
    <col min="11025" max="11025" width="6.44140625" style="8" customWidth="1"/>
    <col min="11026" max="11026" width="4.6640625" style="8" customWidth="1"/>
    <col min="11027" max="11027" width="9.33203125" style="8" customWidth="1"/>
    <col min="11028" max="11028" width="11.5546875" style="8" customWidth="1"/>
    <col min="11029" max="11029" width="7.5546875" style="8" customWidth="1"/>
    <col min="11030" max="11030" width="5.6640625" style="8" customWidth="1"/>
    <col min="11031" max="11260" width="12.44140625" style="8" customWidth="1"/>
    <col min="11261" max="11264" width="3" style="8"/>
    <col min="11265" max="11265" width="8.109375" style="8" customWidth="1"/>
    <col min="11266" max="11266" width="13.88671875" style="8" customWidth="1"/>
    <col min="11267" max="11267" width="8.6640625" style="8" customWidth="1"/>
    <col min="11268" max="11269" width="8.109375" style="8" customWidth="1"/>
    <col min="11270" max="11270" width="30" style="8" customWidth="1"/>
    <col min="11271" max="11271" width="6.44140625" style="8" customWidth="1"/>
    <col min="11272" max="11272" width="6" style="8" customWidth="1"/>
    <col min="11273" max="11273" width="4" style="8" customWidth="1"/>
    <col min="11274" max="11274" width="5.5546875" style="8" customWidth="1"/>
    <col min="11275" max="11275" width="5" style="8" customWidth="1"/>
    <col min="11276" max="11276" width="4" style="8" customWidth="1"/>
    <col min="11277" max="11277" width="9.5546875" style="8" customWidth="1"/>
    <col min="11278" max="11278" width="10.6640625" style="8" customWidth="1"/>
    <col min="11279" max="11279" width="8" style="8" bestFit="1" customWidth="1"/>
    <col min="11280" max="11280" width="10.88671875" style="8" bestFit="1" customWidth="1"/>
    <col min="11281" max="11281" width="6.44140625" style="8" customWidth="1"/>
    <col min="11282" max="11282" width="4.6640625" style="8" customWidth="1"/>
    <col min="11283" max="11283" width="9.33203125" style="8" customWidth="1"/>
    <col min="11284" max="11284" width="11.5546875" style="8" customWidth="1"/>
    <col min="11285" max="11285" width="7.5546875" style="8" customWidth="1"/>
    <col min="11286" max="11286" width="5.6640625" style="8" customWidth="1"/>
    <col min="11287" max="11516" width="12.44140625" style="8" customWidth="1"/>
    <col min="11517" max="11520" width="3" style="8"/>
    <col min="11521" max="11521" width="8.109375" style="8" customWidth="1"/>
    <col min="11522" max="11522" width="13.88671875" style="8" customWidth="1"/>
    <col min="11523" max="11523" width="8.6640625" style="8" customWidth="1"/>
    <col min="11524" max="11525" width="8.109375" style="8" customWidth="1"/>
    <col min="11526" max="11526" width="30" style="8" customWidth="1"/>
    <col min="11527" max="11527" width="6.44140625" style="8" customWidth="1"/>
    <col min="11528" max="11528" width="6" style="8" customWidth="1"/>
    <col min="11529" max="11529" width="4" style="8" customWidth="1"/>
    <col min="11530" max="11530" width="5.5546875" style="8" customWidth="1"/>
    <col min="11531" max="11531" width="5" style="8" customWidth="1"/>
    <col min="11532" max="11532" width="4" style="8" customWidth="1"/>
    <col min="11533" max="11533" width="9.5546875" style="8" customWidth="1"/>
    <col min="11534" max="11534" width="10.6640625" style="8" customWidth="1"/>
    <col min="11535" max="11535" width="8" style="8" bestFit="1" customWidth="1"/>
    <col min="11536" max="11536" width="10.88671875" style="8" bestFit="1" customWidth="1"/>
    <col min="11537" max="11537" width="6.44140625" style="8" customWidth="1"/>
    <col min="11538" max="11538" width="4.6640625" style="8" customWidth="1"/>
    <col min="11539" max="11539" width="9.33203125" style="8" customWidth="1"/>
    <col min="11540" max="11540" width="11.5546875" style="8" customWidth="1"/>
    <col min="11541" max="11541" width="7.5546875" style="8" customWidth="1"/>
    <col min="11542" max="11542" width="5.6640625" style="8" customWidth="1"/>
    <col min="11543" max="11772" width="12.44140625" style="8" customWidth="1"/>
    <col min="11773" max="11776" width="3" style="8"/>
    <col min="11777" max="11777" width="8.109375" style="8" customWidth="1"/>
    <col min="11778" max="11778" width="13.88671875" style="8" customWidth="1"/>
    <col min="11779" max="11779" width="8.6640625" style="8" customWidth="1"/>
    <col min="11780" max="11781" width="8.109375" style="8" customWidth="1"/>
    <col min="11782" max="11782" width="30" style="8" customWidth="1"/>
    <col min="11783" max="11783" width="6.44140625" style="8" customWidth="1"/>
    <col min="11784" max="11784" width="6" style="8" customWidth="1"/>
    <col min="11785" max="11785" width="4" style="8" customWidth="1"/>
    <col min="11786" max="11786" width="5.5546875" style="8" customWidth="1"/>
    <col min="11787" max="11787" width="5" style="8" customWidth="1"/>
    <col min="11788" max="11788" width="4" style="8" customWidth="1"/>
    <col min="11789" max="11789" width="9.5546875" style="8" customWidth="1"/>
    <col min="11790" max="11790" width="10.6640625" style="8" customWidth="1"/>
    <col min="11791" max="11791" width="8" style="8" bestFit="1" customWidth="1"/>
    <col min="11792" max="11792" width="10.88671875" style="8" bestFit="1" customWidth="1"/>
    <col min="11793" max="11793" width="6.44140625" style="8" customWidth="1"/>
    <col min="11794" max="11794" width="4.6640625" style="8" customWidth="1"/>
    <col min="11795" max="11795" width="9.33203125" style="8" customWidth="1"/>
    <col min="11796" max="11796" width="11.5546875" style="8" customWidth="1"/>
    <col min="11797" max="11797" width="7.5546875" style="8" customWidth="1"/>
    <col min="11798" max="11798" width="5.6640625" style="8" customWidth="1"/>
    <col min="11799" max="12028" width="12.44140625" style="8" customWidth="1"/>
    <col min="12029" max="12032" width="3" style="8"/>
    <col min="12033" max="12033" width="8.109375" style="8" customWidth="1"/>
    <col min="12034" max="12034" width="13.88671875" style="8" customWidth="1"/>
    <col min="12035" max="12035" width="8.6640625" style="8" customWidth="1"/>
    <col min="12036" max="12037" width="8.109375" style="8" customWidth="1"/>
    <col min="12038" max="12038" width="30" style="8" customWidth="1"/>
    <col min="12039" max="12039" width="6.44140625" style="8" customWidth="1"/>
    <col min="12040" max="12040" width="6" style="8" customWidth="1"/>
    <col min="12041" max="12041" width="4" style="8" customWidth="1"/>
    <col min="12042" max="12042" width="5.5546875" style="8" customWidth="1"/>
    <col min="12043" max="12043" width="5" style="8" customWidth="1"/>
    <col min="12044" max="12044" width="4" style="8" customWidth="1"/>
    <col min="12045" max="12045" width="9.5546875" style="8" customWidth="1"/>
    <col min="12046" max="12046" width="10.6640625" style="8" customWidth="1"/>
    <col min="12047" max="12047" width="8" style="8" bestFit="1" customWidth="1"/>
    <col min="12048" max="12048" width="10.88671875" style="8" bestFit="1" customWidth="1"/>
    <col min="12049" max="12049" width="6.44140625" style="8" customWidth="1"/>
    <col min="12050" max="12050" width="4.6640625" style="8" customWidth="1"/>
    <col min="12051" max="12051" width="9.33203125" style="8" customWidth="1"/>
    <col min="12052" max="12052" width="11.5546875" style="8" customWidth="1"/>
    <col min="12053" max="12053" width="7.5546875" style="8" customWidth="1"/>
    <col min="12054" max="12054" width="5.6640625" style="8" customWidth="1"/>
    <col min="12055" max="12284" width="12.44140625" style="8" customWidth="1"/>
    <col min="12285" max="12288" width="3" style="8"/>
    <col min="12289" max="12289" width="8.109375" style="8" customWidth="1"/>
    <col min="12290" max="12290" width="13.88671875" style="8" customWidth="1"/>
    <col min="12291" max="12291" width="8.6640625" style="8" customWidth="1"/>
    <col min="12292" max="12293" width="8.109375" style="8" customWidth="1"/>
    <col min="12294" max="12294" width="30" style="8" customWidth="1"/>
    <col min="12295" max="12295" width="6.44140625" style="8" customWidth="1"/>
    <col min="12296" max="12296" width="6" style="8" customWidth="1"/>
    <col min="12297" max="12297" width="4" style="8" customWidth="1"/>
    <col min="12298" max="12298" width="5.5546875" style="8" customWidth="1"/>
    <col min="12299" max="12299" width="5" style="8" customWidth="1"/>
    <col min="12300" max="12300" width="4" style="8" customWidth="1"/>
    <col min="12301" max="12301" width="9.5546875" style="8" customWidth="1"/>
    <col min="12302" max="12302" width="10.6640625" style="8" customWidth="1"/>
    <col min="12303" max="12303" width="8" style="8" bestFit="1" customWidth="1"/>
    <col min="12304" max="12304" width="10.88671875" style="8" bestFit="1" customWidth="1"/>
    <col min="12305" max="12305" width="6.44140625" style="8" customWidth="1"/>
    <col min="12306" max="12306" width="4.6640625" style="8" customWidth="1"/>
    <col min="12307" max="12307" width="9.33203125" style="8" customWidth="1"/>
    <col min="12308" max="12308" width="11.5546875" style="8" customWidth="1"/>
    <col min="12309" max="12309" width="7.5546875" style="8" customWidth="1"/>
    <col min="12310" max="12310" width="5.6640625" style="8" customWidth="1"/>
    <col min="12311" max="12540" width="12.44140625" style="8" customWidth="1"/>
    <col min="12541" max="12544" width="3" style="8"/>
    <col min="12545" max="12545" width="8.109375" style="8" customWidth="1"/>
    <col min="12546" max="12546" width="13.88671875" style="8" customWidth="1"/>
    <col min="12547" max="12547" width="8.6640625" style="8" customWidth="1"/>
    <col min="12548" max="12549" width="8.109375" style="8" customWidth="1"/>
    <col min="12550" max="12550" width="30" style="8" customWidth="1"/>
    <col min="12551" max="12551" width="6.44140625" style="8" customWidth="1"/>
    <col min="12552" max="12552" width="6" style="8" customWidth="1"/>
    <col min="12553" max="12553" width="4" style="8" customWidth="1"/>
    <col min="12554" max="12554" width="5.5546875" style="8" customWidth="1"/>
    <col min="12555" max="12555" width="5" style="8" customWidth="1"/>
    <col min="12556" max="12556" width="4" style="8" customWidth="1"/>
    <col min="12557" max="12557" width="9.5546875" style="8" customWidth="1"/>
    <col min="12558" max="12558" width="10.6640625" style="8" customWidth="1"/>
    <col min="12559" max="12559" width="8" style="8" bestFit="1" customWidth="1"/>
    <col min="12560" max="12560" width="10.88671875" style="8" bestFit="1" customWidth="1"/>
    <col min="12561" max="12561" width="6.44140625" style="8" customWidth="1"/>
    <col min="12562" max="12562" width="4.6640625" style="8" customWidth="1"/>
    <col min="12563" max="12563" width="9.33203125" style="8" customWidth="1"/>
    <col min="12564" max="12564" width="11.5546875" style="8" customWidth="1"/>
    <col min="12565" max="12565" width="7.5546875" style="8" customWidth="1"/>
    <col min="12566" max="12566" width="5.6640625" style="8" customWidth="1"/>
    <col min="12567" max="12796" width="12.44140625" style="8" customWidth="1"/>
    <col min="12797" max="12800" width="3" style="8"/>
    <col min="12801" max="12801" width="8.109375" style="8" customWidth="1"/>
    <col min="12802" max="12802" width="13.88671875" style="8" customWidth="1"/>
    <col min="12803" max="12803" width="8.6640625" style="8" customWidth="1"/>
    <col min="12804" max="12805" width="8.109375" style="8" customWidth="1"/>
    <col min="12806" max="12806" width="30" style="8" customWidth="1"/>
    <col min="12807" max="12807" width="6.44140625" style="8" customWidth="1"/>
    <col min="12808" max="12808" width="6" style="8" customWidth="1"/>
    <col min="12809" max="12809" width="4" style="8" customWidth="1"/>
    <col min="12810" max="12810" width="5.5546875" style="8" customWidth="1"/>
    <col min="12811" max="12811" width="5" style="8" customWidth="1"/>
    <col min="12812" max="12812" width="4" style="8" customWidth="1"/>
    <col min="12813" max="12813" width="9.5546875" style="8" customWidth="1"/>
    <col min="12814" max="12814" width="10.6640625" style="8" customWidth="1"/>
    <col min="12815" max="12815" width="8" style="8" bestFit="1" customWidth="1"/>
    <col min="12816" max="12816" width="10.88671875" style="8" bestFit="1" customWidth="1"/>
    <col min="12817" max="12817" width="6.44140625" style="8" customWidth="1"/>
    <col min="12818" max="12818" width="4.6640625" style="8" customWidth="1"/>
    <col min="12819" max="12819" width="9.33203125" style="8" customWidth="1"/>
    <col min="12820" max="12820" width="11.5546875" style="8" customWidth="1"/>
    <col min="12821" max="12821" width="7.5546875" style="8" customWidth="1"/>
    <col min="12822" max="12822" width="5.6640625" style="8" customWidth="1"/>
    <col min="12823" max="13052" width="12.44140625" style="8" customWidth="1"/>
    <col min="13053" max="13056" width="3" style="8"/>
    <col min="13057" max="13057" width="8.109375" style="8" customWidth="1"/>
    <col min="13058" max="13058" width="13.88671875" style="8" customWidth="1"/>
    <col min="13059" max="13059" width="8.6640625" style="8" customWidth="1"/>
    <col min="13060" max="13061" width="8.109375" style="8" customWidth="1"/>
    <col min="13062" max="13062" width="30" style="8" customWidth="1"/>
    <col min="13063" max="13063" width="6.44140625" style="8" customWidth="1"/>
    <col min="13064" max="13064" width="6" style="8" customWidth="1"/>
    <col min="13065" max="13065" width="4" style="8" customWidth="1"/>
    <col min="13066" max="13066" width="5.5546875" style="8" customWidth="1"/>
    <col min="13067" max="13067" width="5" style="8" customWidth="1"/>
    <col min="13068" max="13068" width="4" style="8" customWidth="1"/>
    <col min="13069" max="13069" width="9.5546875" style="8" customWidth="1"/>
    <col min="13070" max="13070" width="10.6640625" style="8" customWidth="1"/>
    <col min="13071" max="13071" width="8" style="8" bestFit="1" customWidth="1"/>
    <col min="13072" max="13072" width="10.88671875" style="8" bestFit="1" customWidth="1"/>
    <col min="13073" max="13073" width="6.44140625" style="8" customWidth="1"/>
    <col min="13074" max="13074" width="4.6640625" style="8" customWidth="1"/>
    <col min="13075" max="13075" width="9.33203125" style="8" customWidth="1"/>
    <col min="13076" max="13076" width="11.5546875" style="8" customWidth="1"/>
    <col min="13077" max="13077" width="7.5546875" style="8" customWidth="1"/>
    <col min="13078" max="13078" width="5.6640625" style="8" customWidth="1"/>
    <col min="13079" max="13308" width="12.44140625" style="8" customWidth="1"/>
    <col min="13309" max="13312" width="3" style="8"/>
    <col min="13313" max="13313" width="8.109375" style="8" customWidth="1"/>
    <col min="13314" max="13314" width="13.88671875" style="8" customWidth="1"/>
    <col min="13315" max="13315" width="8.6640625" style="8" customWidth="1"/>
    <col min="13316" max="13317" width="8.109375" style="8" customWidth="1"/>
    <col min="13318" max="13318" width="30" style="8" customWidth="1"/>
    <col min="13319" max="13319" width="6.44140625" style="8" customWidth="1"/>
    <col min="13320" max="13320" width="6" style="8" customWidth="1"/>
    <col min="13321" max="13321" width="4" style="8" customWidth="1"/>
    <col min="13322" max="13322" width="5.5546875" style="8" customWidth="1"/>
    <col min="13323" max="13323" width="5" style="8" customWidth="1"/>
    <col min="13324" max="13324" width="4" style="8" customWidth="1"/>
    <col min="13325" max="13325" width="9.5546875" style="8" customWidth="1"/>
    <col min="13326" max="13326" width="10.6640625" style="8" customWidth="1"/>
    <col min="13327" max="13327" width="8" style="8" bestFit="1" customWidth="1"/>
    <col min="13328" max="13328" width="10.88671875" style="8" bestFit="1" customWidth="1"/>
    <col min="13329" max="13329" width="6.44140625" style="8" customWidth="1"/>
    <col min="13330" max="13330" width="4.6640625" style="8" customWidth="1"/>
    <col min="13331" max="13331" width="9.33203125" style="8" customWidth="1"/>
    <col min="13332" max="13332" width="11.5546875" style="8" customWidth="1"/>
    <col min="13333" max="13333" width="7.5546875" style="8" customWidth="1"/>
    <col min="13334" max="13334" width="5.6640625" style="8" customWidth="1"/>
    <col min="13335" max="13564" width="12.44140625" style="8" customWidth="1"/>
    <col min="13565" max="13568" width="3" style="8"/>
    <col min="13569" max="13569" width="8.109375" style="8" customWidth="1"/>
    <col min="13570" max="13570" width="13.88671875" style="8" customWidth="1"/>
    <col min="13571" max="13571" width="8.6640625" style="8" customWidth="1"/>
    <col min="13572" max="13573" width="8.109375" style="8" customWidth="1"/>
    <col min="13574" max="13574" width="30" style="8" customWidth="1"/>
    <col min="13575" max="13575" width="6.44140625" style="8" customWidth="1"/>
    <col min="13576" max="13576" width="6" style="8" customWidth="1"/>
    <col min="13577" max="13577" width="4" style="8" customWidth="1"/>
    <col min="13578" max="13578" width="5.5546875" style="8" customWidth="1"/>
    <col min="13579" max="13579" width="5" style="8" customWidth="1"/>
    <col min="13580" max="13580" width="4" style="8" customWidth="1"/>
    <col min="13581" max="13581" width="9.5546875" style="8" customWidth="1"/>
    <col min="13582" max="13582" width="10.6640625" style="8" customWidth="1"/>
    <col min="13583" max="13583" width="8" style="8" bestFit="1" customWidth="1"/>
    <col min="13584" max="13584" width="10.88671875" style="8" bestFit="1" customWidth="1"/>
    <col min="13585" max="13585" width="6.44140625" style="8" customWidth="1"/>
    <col min="13586" max="13586" width="4.6640625" style="8" customWidth="1"/>
    <col min="13587" max="13587" width="9.33203125" style="8" customWidth="1"/>
    <col min="13588" max="13588" width="11.5546875" style="8" customWidth="1"/>
    <col min="13589" max="13589" width="7.5546875" style="8" customWidth="1"/>
    <col min="13590" max="13590" width="5.6640625" style="8" customWidth="1"/>
    <col min="13591" max="13820" width="12.44140625" style="8" customWidth="1"/>
    <col min="13821" max="13824" width="3" style="8"/>
    <col min="13825" max="13825" width="8.109375" style="8" customWidth="1"/>
    <col min="13826" max="13826" width="13.88671875" style="8" customWidth="1"/>
    <col min="13827" max="13827" width="8.6640625" style="8" customWidth="1"/>
    <col min="13828" max="13829" width="8.109375" style="8" customWidth="1"/>
    <col min="13830" max="13830" width="30" style="8" customWidth="1"/>
    <col min="13831" max="13831" width="6.44140625" style="8" customWidth="1"/>
    <col min="13832" max="13832" width="6" style="8" customWidth="1"/>
    <col min="13833" max="13833" width="4" style="8" customWidth="1"/>
    <col min="13834" max="13834" width="5.5546875" style="8" customWidth="1"/>
    <col min="13835" max="13835" width="5" style="8" customWidth="1"/>
    <col min="13836" max="13836" width="4" style="8" customWidth="1"/>
    <col min="13837" max="13837" width="9.5546875" style="8" customWidth="1"/>
    <col min="13838" max="13838" width="10.6640625" style="8" customWidth="1"/>
    <col min="13839" max="13839" width="8" style="8" bestFit="1" customWidth="1"/>
    <col min="13840" max="13840" width="10.88671875" style="8" bestFit="1" customWidth="1"/>
    <col min="13841" max="13841" width="6.44140625" style="8" customWidth="1"/>
    <col min="13842" max="13842" width="4.6640625" style="8" customWidth="1"/>
    <col min="13843" max="13843" width="9.33203125" style="8" customWidth="1"/>
    <col min="13844" max="13844" width="11.5546875" style="8" customWidth="1"/>
    <col min="13845" max="13845" width="7.5546875" style="8" customWidth="1"/>
    <col min="13846" max="13846" width="5.6640625" style="8" customWidth="1"/>
    <col min="13847" max="14076" width="12.44140625" style="8" customWidth="1"/>
    <col min="14077" max="14080" width="3" style="8"/>
    <col min="14081" max="14081" width="8.109375" style="8" customWidth="1"/>
    <col min="14082" max="14082" width="13.88671875" style="8" customWidth="1"/>
    <col min="14083" max="14083" width="8.6640625" style="8" customWidth="1"/>
    <col min="14084" max="14085" width="8.109375" style="8" customWidth="1"/>
    <col min="14086" max="14086" width="30" style="8" customWidth="1"/>
    <col min="14087" max="14087" width="6.44140625" style="8" customWidth="1"/>
    <col min="14088" max="14088" width="6" style="8" customWidth="1"/>
    <col min="14089" max="14089" width="4" style="8" customWidth="1"/>
    <col min="14090" max="14090" width="5.5546875" style="8" customWidth="1"/>
    <col min="14091" max="14091" width="5" style="8" customWidth="1"/>
    <col min="14092" max="14092" width="4" style="8" customWidth="1"/>
    <col min="14093" max="14093" width="9.5546875" style="8" customWidth="1"/>
    <col min="14094" max="14094" width="10.6640625" style="8" customWidth="1"/>
    <col min="14095" max="14095" width="8" style="8" bestFit="1" customWidth="1"/>
    <col min="14096" max="14096" width="10.88671875" style="8" bestFit="1" customWidth="1"/>
    <col min="14097" max="14097" width="6.44140625" style="8" customWidth="1"/>
    <col min="14098" max="14098" width="4.6640625" style="8" customWidth="1"/>
    <col min="14099" max="14099" width="9.33203125" style="8" customWidth="1"/>
    <col min="14100" max="14100" width="11.5546875" style="8" customWidth="1"/>
    <col min="14101" max="14101" width="7.5546875" style="8" customWidth="1"/>
    <col min="14102" max="14102" width="5.6640625" style="8" customWidth="1"/>
    <col min="14103" max="14332" width="12.44140625" style="8" customWidth="1"/>
    <col min="14333" max="14336" width="3" style="8"/>
    <col min="14337" max="14337" width="8.109375" style="8" customWidth="1"/>
    <col min="14338" max="14338" width="13.88671875" style="8" customWidth="1"/>
    <col min="14339" max="14339" width="8.6640625" style="8" customWidth="1"/>
    <col min="14340" max="14341" width="8.109375" style="8" customWidth="1"/>
    <col min="14342" max="14342" width="30" style="8" customWidth="1"/>
    <col min="14343" max="14343" width="6.44140625" style="8" customWidth="1"/>
    <col min="14344" max="14344" width="6" style="8" customWidth="1"/>
    <col min="14345" max="14345" width="4" style="8" customWidth="1"/>
    <col min="14346" max="14346" width="5.5546875" style="8" customWidth="1"/>
    <col min="14347" max="14347" width="5" style="8" customWidth="1"/>
    <col min="14348" max="14348" width="4" style="8" customWidth="1"/>
    <col min="14349" max="14349" width="9.5546875" style="8" customWidth="1"/>
    <col min="14350" max="14350" width="10.6640625" style="8" customWidth="1"/>
    <col min="14351" max="14351" width="8" style="8" bestFit="1" customWidth="1"/>
    <col min="14352" max="14352" width="10.88671875" style="8" bestFit="1" customWidth="1"/>
    <col min="14353" max="14353" width="6.44140625" style="8" customWidth="1"/>
    <col min="14354" max="14354" width="4.6640625" style="8" customWidth="1"/>
    <col min="14355" max="14355" width="9.33203125" style="8" customWidth="1"/>
    <col min="14356" max="14356" width="11.5546875" style="8" customWidth="1"/>
    <col min="14357" max="14357" width="7.5546875" style="8" customWidth="1"/>
    <col min="14358" max="14358" width="5.6640625" style="8" customWidth="1"/>
    <col min="14359" max="14588" width="12.44140625" style="8" customWidth="1"/>
    <col min="14589" max="14592" width="3" style="8"/>
    <col min="14593" max="14593" width="8.109375" style="8" customWidth="1"/>
    <col min="14594" max="14594" width="13.88671875" style="8" customWidth="1"/>
    <col min="14595" max="14595" width="8.6640625" style="8" customWidth="1"/>
    <col min="14596" max="14597" width="8.109375" style="8" customWidth="1"/>
    <col min="14598" max="14598" width="30" style="8" customWidth="1"/>
    <col min="14599" max="14599" width="6.44140625" style="8" customWidth="1"/>
    <col min="14600" max="14600" width="6" style="8" customWidth="1"/>
    <col min="14601" max="14601" width="4" style="8" customWidth="1"/>
    <col min="14602" max="14602" width="5.5546875" style="8" customWidth="1"/>
    <col min="14603" max="14603" width="5" style="8" customWidth="1"/>
    <col min="14604" max="14604" width="4" style="8" customWidth="1"/>
    <col min="14605" max="14605" width="9.5546875" style="8" customWidth="1"/>
    <col min="14606" max="14606" width="10.6640625" style="8" customWidth="1"/>
    <col min="14607" max="14607" width="8" style="8" bestFit="1" customWidth="1"/>
    <col min="14608" max="14608" width="10.88671875" style="8" bestFit="1" customWidth="1"/>
    <col min="14609" max="14609" width="6.44140625" style="8" customWidth="1"/>
    <col min="14610" max="14610" width="4.6640625" style="8" customWidth="1"/>
    <col min="14611" max="14611" width="9.33203125" style="8" customWidth="1"/>
    <col min="14612" max="14612" width="11.5546875" style="8" customWidth="1"/>
    <col min="14613" max="14613" width="7.5546875" style="8" customWidth="1"/>
    <col min="14614" max="14614" width="5.6640625" style="8" customWidth="1"/>
    <col min="14615" max="14844" width="12.44140625" style="8" customWidth="1"/>
    <col min="14845" max="14848" width="3" style="8"/>
    <col min="14849" max="14849" width="8.109375" style="8" customWidth="1"/>
    <col min="14850" max="14850" width="13.88671875" style="8" customWidth="1"/>
    <col min="14851" max="14851" width="8.6640625" style="8" customWidth="1"/>
    <col min="14852" max="14853" width="8.109375" style="8" customWidth="1"/>
    <col min="14854" max="14854" width="30" style="8" customWidth="1"/>
    <col min="14855" max="14855" width="6.44140625" style="8" customWidth="1"/>
    <col min="14856" max="14856" width="6" style="8" customWidth="1"/>
    <col min="14857" max="14857" width="4" style="8" customWidth="1"/>
    <col min="14858" max="14858" width="5.5546875" style="8" customWidth="1"/>
    <col min="14859" max="14859" width="5" style="8" customWidth="1"/>
    <col min="14860" max="14860" width="4" style="8" customWidth="1"/>
    <col min="14861" max="14861" width="9.5546875" style="8" customWidth="1"/>
    <col min="14862" max="14862" width="10.6640625" style="8" customWidth="1"/>
    <col min="14863" max="14863" width="8" style="8" bestFit="1" customWidth="1"/>
    <col min="14864" max="14864" width="10.88671875" style="8" bestFit="1" customWidth="1"/>
    <col min="14865" max="14865" width="6.44140625" style="8" customWidth="1"/>
    <col min="14866" max="14866" width="4.6640625" style="8" customWidth="1"/>
    <col min="14867" max="14867" width="9.33203125" style="8" customWidth="1"/>
    <col min="14868" max="14868" width="11.5546875" style="8" customWidth="1"/>
    <col min="14869" max="14869" width="7.5546875" style="8" customWidth="1"/>
    <col min="14870" max="14870" width="5.6640625" style="8" customWidth="1"/>
    <col min="14871" max="15100" width="12.44140625" style="8" customWidth="1"/>
    <col min="15101" max="15104" width="3" style="8"/>
    <col min="15105" max="15105" width="8.109375" style="8" customWidth="1"/>
    <col min="15106" max="15106" width="13.88671875" style="8" customWidth="1"/>
    <col min="15107" max="15107" width="8.6640625" style="8" customWidth="1"/>
    <col min="15108" max="15109" width="8.109375" style="8" customWidth="1"/>
    <col min="15110" max="15110" width="30" style="8" customWidth="1"/>
    <col min="15111" max="15111" width="6.44140625" style="8" customWidth="1"/>
    <col min="15112" max="15112" width="6" style="8" customWidth="1"/>
    <col min="15113" max="15113" width="4" style="8" customWidth="1"/>
    <col min="15114" max="15114" width="5.5546875" style="8" customWidth="1"/>
    <col min="15115" max="15115" width="5" style="8" customWidth="1"/>
    <col min="15116" max="15116" width="4" style="8" customWidth="1"/>
    <col min="15117" max="15117" width="9.5546875" style="8" customWidth="1"/>
    <col min="15118" max="15118" width="10.6640625" style="8" customWidth="1"/>
    <col min="15119" max="15119" width="8" style="8" bestFit="1" customWidth="1"/>
    <col min="15120" max="15120" width="10.88671875" style="8" bestFit="1" customWidth="1"/>
    <col min="15121" max="15121" width="6.44140625" style="8" customWidth="1"/>
    <col min="15122" max="15122" width="4.6640625" style="8" customWidth="1"/>
    <col min="15123" max="15123" width="9.33203125" style="8" customWidth="1"/>
    <col min="15124" max="15124" width="11.5546875" style="8" customWidth="1"/>
    <col min="15125" max="15125" width="7.5546875" style="8" customWidth="1"/>
    <col min="15126" max="15126" width="5.6640625" style="8" customWidth="1"/>
    <col min="15127" max="15356" width="12.44140625" style="8" customWidth="1"/>
    <col min="15357" max="15360" width="3" style="8"/>
    <col min="15361" max="15361" width="8.109375" style="8" customWidth="1"/>
    <col min="15362" max="15362" width="13.88671875" style="8" customWidth="1"/>
    <col min="15363" max="15363" width="8.6640625" style="8" customWidth="1"/>
    <col min="15364" max="15365" width="8.109375" style="8" customWidth="1"/>
    <col min="15366" max="15366" width="30" style="8" customWidth="1"/>
    <col min="15367" max="15367" width="6.44140625" style="8" customWidth="1"/>
    <col min="15368" max="15368" width="6" style="8" customWidth="1"/>
    <col min="15369" max="15369" width="4" style="8" customWidth="1"/>
    <col min="15370" max="15370" width="5.5546875" style="8" customWidth="1"/>
    <col min="15371" max="15371" width="5" style="8" customWidth="1"/>
    <col min="15372" max="15372" width="4" style="8" customWidth="1"/>
    <col min="15373" max="15373" width="9.5546875" style="8" customWidth="1"/>
    <col min="15374" max="15374" width="10.6640625" style="8" customWidth="1"/>
    <col min="15375" max="15375" width="8" style="8" bestFit="1" customWidth="1"/>
    <col min="15376" max="15376" width="10.88671875" style="8" bestFit="1" customWidth="1"/>
    <col min="15377" max="15377" width="6.44140625" style="8" customWidth="1"/>
    <col min="15378" max="15378" width="4.6640625" style="8" customWidth="1"/>
    <col min="15379" max="15379" width="9.33203125" style="8" customWidth="1"/>
    <col min="15380" max="15380" width="11.5546875" style="8" customWidth="1"/>
    <col min="15381" max="15381" width="7.5546875" style="8" customWidth="1"/>
    <col min="15382" max="15382" width="5.6640625" style="8" customWidth="1"/>
    <col min="15383" max="15612" width="12.44140625" style="8" customWidth="1"/>
    <col min="15613" max="15616" width="3" style="8"/>
    <col min="15617" max="15617" width="8.109375" style="8" customWidth="1"/>
    <col min="15618" max="15618" width="13.88671875" style="8" customWidth="1"/>
    <col min="15619" max="15619" width="8.6640625" style="8" customWidth="1"/>
    <col min="15620" max="15621" width="8.109375" style="8" customWidth="1"/>
    <col min="15622" max="15622" width="30" style="8" customWidth="1"/>
    <col min="15623" max="15623" width="6.44140625" style="8" customWidth="1"/>
    <col min="15624" max="15624" width="6" style="8" customWidth="1"/>
    <col min="15625" max="15625" width="4" style="8" customWidth="1"/>
    <col min="15626" max="15626" width="5.5546875" style="8" customWidth="1"/>
    <col min="15627" max="15627" width="5" style="8" customWidth="1"/>
    <col min="15628" max="15628" width="4" style="8" customWidth="1"/>
    <col min="15629" max="15629" width="9.5546875" style="8" customWidth="1"/>
    <col min="15630" max="15630" width="10.6640625" style="8" customWidth="1"/>
    <col min="15631" max="15631" width="8" style="8" bestFit="1" customWidth="1"/>
    <col min="15632" max="15632" width="10.88671875" style="8" bestFit="1" customWidth="1"/>
    <col min="15633" max="15633" width="6.44140625" style="8" customWidth="1"/>
    <col min="15634" max="15634" width="4.6640625" style="8" customWidth="1"/>
    <col min="15635" max="15635" width="9.33203125" style="8" customWidth="1"/>
    <col min="15636" max="15636" width="11.5546875" style="8" customWidth="1"/>
    <col min="15637" max="15637" width="7.5546875" style="8" customWidth="1"/>
    <col min="15638" max="15638" width="5.6640625" style="8" customWidth="1"/>
    <col min="15639" max="15868" width="12.44140625" style="8" customWidth="1"/>
    <col min="15869" max="15872" width="3" style="8"/>
    <col min="15873" max="15873" width="8.109375" style="8" customWidth="1"/>
    <col min="15874" max="15874" width="13.88671875" style="8" customWidth="1"/>
    <col min="15875" max="15875" width="8.6640625" style="8" customWidth="1"/>
    <col min="15876" max="15877" width="8.109375" style="8" customWidth="1"/>
    <col min="15878" max="15878" width="30" style="8" customWidth="1"/>
    <col min="15879" max="15879" width="6.44140625" style="8" customWidth="1"/>
    <col min="15880" max="15880" width="6" style="8" customWidth="1"/>
    <col min="15881" max="15881" width="4" style="8" customWidth="1"/>
    <col min="15882" max="15882" width="5.5546875" style="8" customWidth="1"/>
    <col min="15883" max="15883" width="5" style="8" customWidth="1"/>
    <col min="15884" max="15884" width="4" style="8" customWidth="1"/>
    <col min="15885" max="15885" width="9.5546875" style="8" customWidth="1"/>
    <col min="15886" max="15886" width="10.6640625" style="8" customWidth="1"/>
    <col min="15887" max="15887" width="8" style="8" bestFit="1" customWidth="1"/>
    <col min="15888" max="15888" width="10.88671875" style="8" bestFit="1" customWidth="1"/>
    <col min="15889" max="15889" width="6.44140625" style="8" customWidth="1"/>
    <col min="15890" max="15890" width="4.6640625" style="8" customWidth="1"/>
    <col min="15891" max="15891" width="9.33203125" style="8" customWidth="1"/>
    <col min="15892" max="15892" width="11.5546875" style="8" customWidth="1"/>
    <col min="15893" max="15893" width="7.5546875" style="8" customWidth="1"/>
    <col min="15894" max="15894" width="5.6640625" style="8" customWidth="1"/>
    <col min="15895" max="16124" width="12.44140625" style="8" customWidth="1"/>
    <col min="16125" max="16128" width="3" style="8"/>
    <col min="16129" max="16129" width="8.109375" style="8" customWidth="1"/>
    <col min="16130" max="16130" width="13.88671875" style="8" customWidth="1"/>
    <col min="16131" max="16131" width="8.6640625" style="8" customWidth="1"/>
    <col min="16132" max="16133" width="8.109375" style="8" customWidth="1"/>
    <col min="16134" max="16134" width="30" style="8" customWidth="1"/>
    <col min="16135" max="16135" width="6.44140625" style="8" customWidth="1"/>
    <col min="16136" max="16136" width="6" style="8" customWidth="1"/>
    <col min="16137" max="16137" width="4" style="8" customWidth="1"/>
    <col min="16138" max="16138" width="5.5546875" style="8" customWidth="1"/>
    <col min="16139" max="16139" width="5" style="8" customWidth="1"/>
    <col min="16140" max="16140" width="4" style="8" customWidth="1"/>
    <col min="16141" max="16141" width="9.5546875" style="8" customWidth="1"/>
    <col min="16142" max="16142" width="10.6640625" style="8" customWidth="1"/>
    <col min="16143" max="16143" width="8" style="8" bestFit="1" customWidth="1"/>
    <col min="16144" max="16144" width="10.88671875" style="8" bestFit="1" customWidth="1"/>
    <col min="16145" max="16145" width="6.44140625" style="8" customWidth="1"/>
    <col min="16146" max="16146" width="4.6640625" style="8" customWidth="1"/>
    <col min="16147" max="16147" width="9.33203125" style="8" customWidth="1"/>
    <col min="16148" max="16148" width="11.5546875" style="8" customWidth="1"/>
    <col min="16149" max="16149" width="7.5546875" style="8" customWidth="1"/>
    <col min="16150" max="16150" width="5.6640625" style="8" customWidth="1"/>
    <col min="16151" max="16380" width="12.44140625" style="8" customWidth="1"/>
    <col min="16381" max="16384" width="3" style="8"/>
  </cols>
  <sheetData>
    <row r="1" spans="1:22" ht="12.75" customHeight="1" x14ac:dyDescent="0.25">
      <c r="A1" s="300"/>
      <c r="B1" s="301"/>
      <c r="C1" s="301"/>
      <c r="D1" s="301"/>
      <c r="E1" s="302"/>
      <c r="F1" s="309" t="s">
        <v>15</v>
      </c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1"/>
      <c r="V1" s="7"/>
    </row>
    <row r="2" spans="1:22" ht="15.75" customHeight="1" x14ac:dyDescent="0.25">
      <c r="A2" s="303"/>
      <c r="B2" s="304"/>
      <c r="C2" s="304"/>
      <c r="D2" s="304"/>
      <c r="E2" s="305"/>
      <c r="F2" s="312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4"/>
      <c r="V2" s="7"/>
    </row>
    <row r="3" spans="1:22" ht="15.75" customHeight="1" x14ac:dyDescent="0.25">
      <c r="A3" s="303"/>
      <c r="B3" s="304"/>
      <c r="C3" s="304"/>
      <c r="D3" s="304"/>
      <c r="E3" s="305"/>
      <c r="F3" s="312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4"/>
      <c r="V3" s="7"/>
    </row>
    <row r="4" spans="1:22" ht="15.75" customHeight="1" x14ac:dyDescent="0.25">
      <c r="A4" s="303"/>
      <c r="B4" s="304"/>
      <c r="C4" s="304"/>
      <c r="D4" s="304"/>
      <c r="E4" s="305"/>
      <c r="F4" s="312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T4" s="313"/>
      <c r="U4" s="314"/>
      <c r="V4" s="7"/>
    </row>
    <row r="5" spans="1:22" ht="15.75" customHeight="1" x14ac:dyDescent="0.25">
      <c r="A5" s="303"/>
      <c r="B5" s="304"/>
      <c r="C5" s="304"/>
      <c r="D5" s="304"/>
      <c r="E5" s="305"/>
      <c r="F5" s="312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3"/>
      <c r="T5" s="313"/>
      <c r="U5" s="314"/>
      <c r="V5" s="7"/>
    </row>
    <row r="6" spans="1:22" ht="24" customHeight="1" x14ac:dyDescent="0.25">
      <c r="A6" s="303"/>
      <c r="B6" s="304"/>
      <c r="C6" s="304"/>
      <c r="D6" s="304"/>
      <c r="E6" s="305"/>
      <c r="F6" s="312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3"/>
      <c r="T6" s="313"/>
      <c r="U6" s="314"/>
      <c r="V6" s="7"/>
    </row>
    <row r="7" spans="1:22" ht="16.5" customHeight="1" thickBot="1" x14ac:dyDescent="0.3">
      <c r="A7" s="306"/>
      <c r="B7" s="307"/>
      <c r="C7" s="307"/>
      <c r="D7" s="307"/>
      <c r="E7" s="308"/>
      <c r="F7" s="315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317"/>
      <c r="V7" s="7"/>
    </row>
    <row r="8" spans="1:22" ht="13.8" thickBot="1" x14ac:dyDescent="0.3">
      <c r="A8" s="318" t="s">
        <v>16</v>
      </c>
      <c r="B8" s="319"/>
      <c r="C8" s="319"/>
      <c r="D8" s="319"/>
      <c r="E8" s="319"/>
      <c r="F8" s="319"/>
      <c r="G8" s="319"/>
      <c r="H8" s="319"/>
      <c r="I8" s="320"/>
      <c r="J8" s="321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3"/>
      <c r="V8" s="9"/>
    </row>
    <row r="9" spans="1:22" ht="13.8" thickBot="1" x14ac:dyDescent="0.3">
      <c r="A9" s="324"/>
      <c r="B9" s="325"/>
      <c r="C9" s="325"/>
      <c r="D9" s="325"/>
      <c r="E9" s="325"/>
      <c r="F9" s="325"/>
      <c r="G9" s="325"/>
      <c r="H9" s="325"/>
      <c r="I9" s="325"/>
      <c r="J9" s="325"/>
      <c r="K9" s="325"/>
      <c r="L9" s="325"/>
      <c r="M9" s="325"/>
      <c r="N9" s="325"/>
      <c r="O9" s="325"/>
      <c r="P9" s="325"/>
      <c r="Q9" s="325"/>
      <c r="R9" s="325"/>
      <c r="S9" s="325"/>
      <c r="T9" s="325"/>
      <c r="U9" s="326"/>
      <c r="V9" s="10"/>
    </row>
    <row r="10" spans="1:22" ht="13.8" thickBot="1" x14ac:dyDescent="0.3">
      <c r="A10" s="295" t="s">
        <v>17</v>
      </c>
      <c r="B10" s="296"/>
      <c r="C10" s="11"/>
      <c r="D10" s="12" t="s">
        <v>18</v>
      </c>
      <c r="E10" s="13"/>
      <c r="F10" s="14"/>
      <c r="G10" s="15"/>
      <c r="H10" s="15"/>
      <c r="I10" s="15"/>
      <c r="J10" s="15"/>
      <c r="K10" s="15"/>
      <c r="L10" s="15"/>
      <c r="M10" s="15"/>
      <c r="N10" s="15"/>
      <c r="O10" s="16"/>
      <c r="P10" s="297" t="s">
        <v>19</v>
      </c>
      <c r="Q10" s="298"/>
      <c r="R10" s="298"/>
      <c r="S10" s="299"/>
      <c r="T10" s="17">
        <v>1</v>
      </c>
      <c r="U10" s="18"/>
      <c r="V10" s="19"/>
    </row>
    <row r="11" spans="1:22" ht="27" customHeight="1" thickBot="1" x14ac:dyDescent="0.3">
      <c r="A11" s="327" t="s">
        <v>20</v>
      </c>
      <c r="B11" s="328"/>
      <c r="C11" s="329" t="s">
        <v>118</v>
      </c>
      <c r="D11" s="330"/>
      <c r="E11" s="330"/>
      <c r="F11" s="330"/>
      <c r="G11" s="330"/>
      <c r="H11" s="330"/>
      <c r="I11" s="330"/>
      <c r="J11" s="330"/>
      <c r="K11" s="330"/>
      <c r="L11" s="330"/>
      <c r="M11" s="330"/>
      <c r="N11" s="330"/>
      <c r="O11" s="330"/>
      <c r="P11" s="330"/>
      <c r="Q11" s="330"/>
      <c r="R11" s="330"/>
      <c r="S11" s="330"/>
      <c r="T11" s="330"/>
      <c r="U11" s="331"/>
      <c r="V11" s="20"/>
    </row>
    <row r="12" spans="1:22" ht="13.8" thickBot="1" x14ac:dyDescent="0.3">
      <c r="A12" s="327" t="s">
        <v>21</v>
      </c>
      <c r="B12" s="328"/>
      <c r="C12" s="332"/>
      <c r="D12" s="333"/>
      <c r="E12" s="333"/>
      <c r="F12" s="333"/>
      <c r="G12" s="333"/>
      <c r="H12" s="333"/>
      <c r="I12" s="333"/>
      <c r="J12" s="333"/>
      <c r="K12" s="333"/>
      <c r="L12" s="333"/>
      <c r="M12" s="333"/>
      <c r="N12" s="333"/>
      <c r="O12" s="333"/>
      <c r="P12" s="333"/>
      <c r="Q12" s="333"/>
      <c r="R12" s="333"/>
      <c r="S12" s="333"/>
      <c r="T12" s="333"/>
      <c r="U12" s="334"/>
      <c r="V12" s="20"/>
    </row>
    <row r="13" spans="1:22" ht="13.8" thickBot="1" x14ac:dyDescent="0.3">
      <c r="A13" s="335" t="s">
        <v>22</v>
      </c>
      <c r="B13" s="336"/>
      <c r="C13" s="295"/>
      <c r="D13" s="337"/>
      <c r="E13" s="337"/>
      <c r="F13" s="337"/>
      <c r="G13" s="337"/>
      <c r="H13" s="337"/>
      <c r="I13" s="337"/>
      <c r="J13" s="337"/>
      <c r="K13" s="337"/>
      <c r="L13" s="337"/>
      <c r="M13" s="337"/>
      <c r="N13" s="337"/>
      <c r="O13" s="337"/>
      <c r="P13" s="337"/>
      <c r="Q13" s="338" t="s">
        <v>23</v>
      </c>
      <c r="R13" s="338"/>
      <c r="S13" s="338"/>
      <c r="T13" s="12">
        <v>1</v>
      </c>
      <c r="U13" s="21">
        <v>1</v>
      </c>
      <c r="V13" s="20"/>
    </row>
    <row r="14" spans="1:22" ht="13.8" thickBot="1" x14ac:dyDescent="0.3">
      <c r="A14" s="295" t="s">
        <v>24</v>
      </c>
      <c r="B14" s="296" t="s">
        <v>25</v>
      </c>
      <c r="C14" s="22">
        <f>+'PPTO GENERAL'!A10</f>
        <v>2</v>
      </c>
      <c r="D14" s="295" t="s">
        <v>26</v>
      </c>
      <c r="E14" s="296"/>
      <c r="F14" s="339" t="str">
        <f>+'PPTO GENERAL'!B10</f>
        <v>Suministro e instalacion sobre lamina llena de pintura base aceite. (Colores a convenir)</v>
      </c>
      <c r="G14" s="340"/>
      <c r="H14" s="340"/>
      <c r="I14" s="340"/>
      <c r="J14" s="340"/>
      <c r="K14" s="340"/>
      <c r="L14" s="340"/>
      <c r="M14" s="340"/>
      <c r="N14" s="340"/>
      <c r="O14" s="340"/>
      <c r="P14" s="341"/>
      <c r="Q14" s="342" t="s">
        <v>3</v>
      </c>
      <c r="R14" s="342"/>
      <c r="S14" s="342"/>
      <c r="T14" s="343" t="str">
        <f>+'PPTO GENERAL'!C10</f>
        <v>M2</v>
      </c>
      <c r="U14" s="344"/>
      <c r="V14" s="23"/>
    </row>
    <row r="15" spans="1:22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6"/>
      <c r="V15" s="27"/>
    </row>
    <row r="16" spans="1:22" x14ac:dyDescent="0.25">
      <c r="A16" s="349"/>
      <c r="B16" s="350"/>
      <c r="C16" s="350"/>
      <c r="D16" s="350"/>
      <c r="E16" s="350"/>
      <c r="F16" s="350"/>
      <c r="G16" s="350"/>
      <c r="H16" s="350"/>
      <c r="I16" s="350"/>
      <c r="J16" s="368"/>
      <c r="K16" s="372" t="s">
        <v>9</v>
      </c>
      <c r="L16" s="373"/>
      <c r="M16" s="374"/>
      <c r="N16" s="379" t="s">
        <v>27</v>
      </c>
      <c r="O16" s="378" t="s">
        <v>28</v>
      </c>
      <c r="P16" s="378"/>
      <c r="Q16" s="378"/>
      <c r="R16" s="379" t="s">
        <v>29</v>
      </c>
      <c r="S16" s="379"/>
      <c r="T16" s="372" t="s">
        <v>30</v>
      </c>
      <c r="U16" s="347" t="s">
        <v>8</v>
      </c>
      <c r="V16" s="29"/>
    </row>
    <row r="17" spans="1:22" ht="32.1" customHeight="1" x14ac:dyDescent="0.25">
      <c r="A17" s="369"/>
      <c r="B17" s="370"/>
      <c r="C17" s="370"/>
      <c r="D17" s="370"/>
      <c r="E17" s="370"/>
      <c r="F17" s="370"/>
      <c r="G17" s="370"/>
      <c r="H17" s="370"/>
      <c r="I17" s="370"/>
      <c r="J17" s="371"/>
      <c r="K17" s="375"/>
      <c r="L17" s="376"/>
      <c r="M17" s="336"/>
      <c r="N17" s="379" t="s">
        <v>27</v>
      </c>
      <c r="O17" s="30" t="s">
        <v>31</v>
      </c>
      <c r="P17" s="31" t="s">
        <v>32</v>
      </c>
      <c r="Q17" s="28" t="s">
        <v>33</v>
      </c>
      <c r="R17" s="379"/>
      <c r="S17" s="379"/>
      <c r="T17" s="375"/>
      <c r="U17" s="348"/>
      <c r="V17" s="29"/>
    </row>
    <row r="18" spans="1:22" x14ac:dyDescent="0.25">
      <c r="A18" s="349"/>
      <c r="B18" s="350"/>
      <c r="C18" s="350"/>
      <c r="D18" s="350"/>
      <c r="E18" s="350"/>
      <c r="F18" s="350"/>
      <c r="G18" s="350"/>
      <c r="H18" s="350"/>
      <c r="I18" s="350"/>
      <c r="J18" s="350"/>
      <c r="K18" s="355"/>
      <c r="L18" s="356"/>
      <c r="M18" s="356"/>
      <c r="N18" s="356"/>
      <c r="O18" s="356"/>
      <c r="P18" s="356"/>
      <c r="Q18" s="356"/>
      <c r="R18" s="356"/>
      <c r="S18" s="356"/>
      <c r="T18" s="356"/>
      <c r="U18" s="357"/>
      <c r="V18" s="33"/>
    </row>
    <row r="19" spans="1:22" ht="15" customHeight="1" x14ac:dyDescent="0.25">
      <c r="A19" s="351"/>
      <c r="B19" s="352"/>
      <c r="C19" s="352"/>
      <c r="D19" s="352"/>
      <c r="E19" s="352"/>
      <c r="F19" s="352"/>
      <c r="G19" s="352"/>
      <c r="H19" s="352"/>
      <c r="I19" s="352"/>
      <c r="J19" s="352"/>
      <c r="K19" s="363" t="s">
        <v>138</v>
      </c>
      <c r="L19" s="364"/>
      <c r="M19" s="365"/>
      <c r="N19" s="72">
        <v>2</v>
      </c>
      <c r="O19" s="73"/>
      <c r="P19" s="73">
        <f>2.8+3+2.2+2+3+2+2.2+3+2.2+1.3+3</f>
        <v>26.7</v>
      </c>
      <c r="Q19" s="74"/>
      <c r="R19" s="366"/>
      <c r="S19" s="367"/>
      <c r="T19" s="74">
        <f>N19*P19</f>
        <v>53.4</v>
      </c>
      <c r="U19" s="32" t="str">
        <f>+T$14</f>
        <v>M2</v>
      </c>
      <c r="V19" s="33"/>
    </row>
    <row r="20" spans="1:22" ht="15" customHeight="1" x14ac:dyDescent="0.25">
      <c r="A20" s="351"/>
      <c r="B20" s="352"/>
      <c r="C20" s="352"/>
      <c r="D20" s="352"/>
      <c r="E20" s="352"/>
      <c r="F20" s="352"/>
      <c r="G20" s="352"/>
      <c r="H20" s="352"/>
      <c r="I20" s="352"/>
      <c r="J20" s="352"/>
      <c r="K20" s="363"/>
      <c r="L20" s="364"/>
      <c r="M20" s="365"/>
      <c r="N20" s="72"/>
      <c r="O20" s="73"/>
      <c r="P20" s="73"/>
      <c r="Q20" s="74"/>
      <c r="R20" s="384"/>
      <c r="S20" s="385"/>
      <c r="T20" s="74"/>
      <c r="U20" s="32"/>
      <c r="V20" s="33"/>
    </row>
    <row r="21" spans="1:22" ht="15" customHeight="1" x14ac:dyDescent="0.25">
      <c r="A21" s="351"/>
      <c r="B21" s="352"/>
      <c r="C21" s="352"/>
      <c r="D21" s="352"/>
      <c r="E21" s="352"/>
      <c r="F21" s="352"/>
      <c r="G21" s="352"/>
      <c r="H21" s="352"/>
      <c r="I21" s="352"/>
      <c r="J21" s="352"/>
      <c r="K21" s="363"/>
      <c r="L21" s="364"/>
      <c r="M21" s="365"/>
      <c r="N21" s="72"/>
      <c r="O21" s="71"/>
      <c r="P21" s="71"/>
      <c r="Q21" s="74"/>
      <c r="R21" s="361"/>
      <c r="S21" s="362"/>
      <c r="T21" s="74"/>
      <c r="U21" s="32"/>
      <c r="V21" s="33"/>
    </row>
    <row r="22" spans="1:22" ht="15" customHeight="1" x14ac:dyDescent="0.25">
      <c r="A22" s="351"/>
      <c r="B22" s="352"/>
      <c r="C22" s="352"/>
      <c r="D22" s="352"/>
      <c r="E22" s="352"/>
      <c r="F22" s="352"/>
      <c r="G22" s="352"/>
      <c r="H22" s="352"/>
      <c r="I22" s="352"/>
      <c r="J22" s="352"/>
      <c r="K22" s="363"/>
      <c r="L22" s="364"/>
      <c r="M22" s="365"/>
      <c r="N22" s="42"/>
      <c r="O22" s="34"/>
      <c r="P22" s="34"/>
      <c r="Q22" s="38"/>
      <c r="R22" s="361"/>
      <c r="S22" s="362"/>
      <c r="T22" s="74"/>
      <c r="U22" s="32"/>
      <c r="V22" s="33"/>
    </row>
    <row r="23" spans="1:22" ht="15" customHeight="1" x14ac:dyDescent="0.25">
      <c r="A23" s="351"/>
      <c r="B23" s="352"/>
      <c r="C23" s="352"/>
      <c r="D23" s="352"/>
      <c r="E23" s="352"/>
      <c r="F23" s="352"/>
      <c r="G23" s="352"/>
      <c r="H23" s="352"/>
      <c r="I23" s="352"/>
      <c r="J23" s="352"/>
      <c r="K23" s="380"/>
      <c r="L23" s="381"/>
      <c r="M23" s="382"/>
      <c r="N23" s="37"/>
      <c r="O23" s="43"/>
      <c r="P23" s="43"/>
      <c r="Q23" s="38"/>
      <c r="R23" s="361"/>
      <c r="S23" s="362"/>
      <c r="T23" s="38"/>
      <c r="U23" s="32"/>
      <c r="V23" s="33"/>
    </row>
    <row r="24" spans="1:22" ht="15" customHeight="1" x14ac:dyDescent="0.25">
      <c r="A24" s="351"/>
      <c r="B24" s="352"/>
      <c r="C24" s="352"/>
      <c r="D24" s="352"/>
      <c r="E24" s="352"/>
      <c r="F24" s="352"/>
      <c r="G24" s="352"/>
      <c r="H24" s="352"/>
      <c r="I24" s="352"/>
      <c r="J24" s="352"/>
      <c r="K24" s="380"/>
      <c r="L24" s="381"/>
      <c r="M24" s="382"/>
      <c r="N24" s="37"/>
      <c r="O24" s="43"/>
      <c r="P24" s="35"/>
      <c r="Q24" s="38"/>
      <c r="R24" s="361"/>
      <c r="S24" s="362"/>
      <c r="T24" s="38"/>
      <c r="U24" s="32"/>
      <c r="V24" s="33"/>
    </row>
    <row r="25" spans="1:22" ht="15" customHeight="1" x14ac:dyDescent="0.25">
      <c r="A25" s="351"/>
      <c r="B25" s="352"/>
      <c r="C25" s="352"/>
      <c r="D25" s="352"/>
      <c r="E25" s="352"/>
      <c r="F25" s="352"/>
      <c r="G25" s="352"/>
      <c r="H25" s="352"/>
      <c r="I25" s="352"/>
      <c r="J25" s="352"/>
      <c r="K25" s="383"/>
      <c r="L25" s="383"/>
      <c r="M25" s="383"/>
      <c r="N25" s="37"/>
      <c r="O25" s="43"/>
      <c r="P25" s="35"/>
      <c r="Q25" s="38"/>
      <c r="R25" s="361"/>
      <c r="S25" s="362"/>
      <c r="T25" s="38"/>
      <c r="U25" s="32"/>
      <c r="V25" s="33"/>
    </row>
    <row r="26" spans="1:22" ht="15" customHeight="1" x14ac:dyDescent="0.25">
      <c r="A26" s="351"/>
      <c r="B26" s="352"/>
      <c r="C26" s="352"/>
      <c r="D26" s="352"/>
      <c r="E26" s="352"/>
      <c r="F26" s="352"/>
      <c r="G26" s="352"/>
      <c r="H26" s="352"/>
      <c r="I26" s="352"/>
      <c r="J26" s="352"/>
      <c r="K26" s="383"/>
      <c r="L26" s="383"/>
      <c r="M26" s="383"/>
      <c r="N26" s="37"/>
      <c r="O26" s="43"/>
      <c r="P26" s="35"/>
      <c r="Q26" s="38"/>
      <c r="R26" s="36"/>
      <c r="S26" s="37"/>
      <c r="T26" s="38"/>
      <c r="U26" s="32"/>
      <c r="V26" s="33"/>
    </row>
    <row r="27" spans="1:22" ht="15" customHeight="1" x14ac:dyDescent="0.25">
      <c r="A27" s="351"/>
      <c r="B27" s="352"/>
      <c r="C27" s="352"/>
      <c r="D27" s="352"/>
      <c r="E27" s="352"/>
      <c r="F27" s="352"/>
      <c r="G27" s="352"/>
      <c r="H27" s="352"/>
      <c r="I27" s="352"/>
      <c r="J27" s="352"/>
      <c r="K27" s="383"/>
      <c r="L27" s="383"/>
      <c r="M27" s="383"/>
      <c r="N27" s="37"/>
      <c r="O27" s="43"/>
      <c r="P27" s="35"/>
      <c r="Q27" s="38"/>
      <c r="R27" s="36"/>
      <c r="S27" s="37"/>
      <c r="T27" s="38"/>
      <c r="U27" s="32"/>
      <c r="V27" s="33"/>
    </row>
    <row r="28" spans="1:22" ht="15" customHeight="1" x14ac:dyDescent="0.25">
      <c r="A28" s="351"/>
      <c r="B28" s="352"/>
      <c r="C28" s="352"/>
      <c r="D28" s="352"/>
      <c r="E28" s="352"/>
      <c r="F28" s="352"/>
      <c r="G28" s="352"/>
      <c r="H28" s="352"/>
      <c r="I28" s="352"/>
      <c r="J28" s="352"/>
      <c r="K28" s="383"/>
      <c r="L28" s="383"/>
      <c r="M28" s="383"/>
      <c r="N28" s="87"/>
      <c r="O28" s="48"/>
      <c r="P28" s="34"/>
      <c r="Q28" s="74"/>
      <c r="R28" s="366"/>
      <c r="S28" s="367"/>
      <c r="T28" s="74"/>
      <c r="U28" s="52"/>
      <c r="V28" s="33"/>
    </row>
    <row r="29" spans="1:22" ht="15" customHeight="1" x14ac:dyDescent="0.25">
      <c r="A29" s="351"/>
      <c r="B29" s="352"/>
      <c r="C29" s="352"/>
      <c r="D29" s="352"/>
      <c r="E29" s="352"/>
      <c r="F29" s="352"/>
      <c r="G29" s="352"/>
      <c r="H29" s="352"/>
      <c r="I29" s="352"/>
      <c r="J29" s="352"/>
      <c r="K29" s="383"/>
      <c r="L29" s="383"/>
      <c r="M29" s="383"/>
      <c r="N29" s="42"/>
      <c r="O29" s="34"/>
      <c r="P29" s="34"/>
      <c r="Q29" s="38"/>
      <c r="R29" s="361"/>
      <c r="S29" s="362"/>
      <c r="T29" s="74"/>
      <c r="U29" s="52"/>
      <c r="V29" s="33"/>
    </row>
    <row r="30" spans="1:22" ht="15" customHeight="1" x14ac:dyDescent="0.25">
      <c r="A30" s="351"/>
      <c r="B30" s="352"/>
      <c r="C30" s="352"/>
      <c r="D30" s="352"/>
      <c r="E30" s="352"/>
      <c r="F30" s="352"/>
      <c r="G30" s="352"/>
      <c r="H30" s="352"/>
      <c r="I30" s="352"/>
      <c r="J30" s="352"/>
      <c r="K30" s="383"/>
      <c r="L30" s="383"/>
      <c r="M30" s="383"/>
      <c r="N30" s="87"/>
      <c r="O30" s="81"/>
      <c r="P30" s="82"/>
      <c r="Q30" s="74"/>
      <c r="R30" s="86"/>
      <c r="S30" s="87"/>
      <c r="T30" s="74"/>
      <c r="U30" s="52"/>
      <c r="V30" s="33"/>
    </row>
    <row r="31" spans="1:22" x14ac:dyDescent="0.25">
      <c r="A31" s="351"/>
      <c r="B31" s="352"/>
      <c r="C31" s="352"/>
      <c r="D31" s="352"/>
      <c r="E31" s="352"/>
      <c r="F31" s="352"/>
      <c r="G31" s="352"/>
      <c r="H31" s="352"/>
      <c r="I31" s="352"/>
      <c r="J31" s="352"/>
      <c r="K31" s="44"/>
      <c r="L31" s="45"/>
      <c r="M31" s="46"/>
      <c r="N31" s="47"/>
      <c r="O31" s="48"/>
      <c r="P31" s="49"/>
      <c r="Q31" s="50"/>
      <c r="R31" s="51"/>
      <c r="S31" s="47"/>
      <c r="T31" s="50"/>
      <c r="U31" s="52"/>
      <c r="V31" s="33"/>
    </row>
    <row r="32" spans="1:22" x14ac:dyDescent="0.25">
      <c r="A32" s="351"/>
      <c r="B32" s="352"/>
      <c r="C32" s="352"/>
      <c r="D32" s="352"/>
      <c r="E32" s="352"/>
      <c r="F32" s="352"/>
      <c r="G32" s="352"/>
      <c r="H32" s="352"/>
      <c r="I32" s="352"/>
      <c r="J32" s="352"/>
      <c r="K32" s="44"/>
      <c r="L32" s="45"/>
      <c r="M32" s="46"/>
      <c r="N32" s="47"/>
      <c r="O32" s="48"/>
      <c r="P32" s="49"/>
      <c r="Q32" s="50"/>
      <c r="R32" s="51"/>
      <c r="S32" s="47"/>
      <c r="T32" s="50"/>
      <c r="U32" s="52"/>
      <c r="V32" s="33"/>
    </row>
    <row r="33" spans="1:22" x14ac:dyDescent="0.25">
      <c r="A33" s="351"/>
      <c r="B33" s="352"/>
      <c r="C33" s="352"/>
      <c r="D33" s="352"/>
      <c r="E33" s="352"/>
      <c r="F33" s="352"/>
      <c r="G33" s="352"/>
      <c r="H33" s="352"/>
      <c r="I33" s="352"/>
      <c r="J33" s="352"/>
      <c r="K33" s="383"/>
      <c r="L33" s="383"/>
      <c r="M33" s="383"/>
      <c r="N33" s="53"/>
      <c r="O33" s="34"/>
      <c r="P33" s="35"/>
      <c r="Q33" s="35"/>
      <c r="R33" s="361"/>
      <c r="S33" s="362"/>
      <c r="T33" s="38"/>
      <c r="U33" s="32"/>
      <c r="V33" s="33"/>
    </row>
    <row r="34" spans="1:22" x14ac:dyDescent="0.25">
      <c r="A34" s="351"/>
      <c r="B34" s="352"/>
      <c r="C34" s="352"/>
      <c r="D34" s="352"/>
      <c r="E34" s="352"/>
      <c r="F34" s="352"/>
      <c r="G34" s="352"/>
      <c r="H34" s="352"/>
      <c r="I34" s="352"/>
      <c r="J34" s="352"/>
      <c r="K34" s="383"/>
      <c r="L34" s="383"/>
      <c r="M34" s="383"/>
      <c r="N34" s="37"/>
      <c r="O34" s="43"/>
      <c r="P34" s="35"/>
      <c r="Q34" s="38"/>
      <c r="R34" s="361"/>
      <c r="S34" s="362"/>
      <c r="T34" s="38"/>
      <c r="U34" s="32"/>
      <c r="V34" s="33"/>
    </row>
    <row r="35" spans="1:22" x14ac:dyDescent="0.25">
      <c r="A35" s="351"/>
      <c r="B35" s="352"/>
      <c r="C35" s="352"/>
      <c r="D35" s="352"/>
      <c r="E35" s="352"/>
      <c r="F35" s="352"/>
      <c r="G35" s="352"/>
      <c r="H35" s="352"/>
      <c r="I35" s="352"/>
      <c r="J35" s="352"/>
      <c r="K35" s="421"/>
      <c r="L35" s="422"/>
      <c r="M35" s="423"/>
      <c r="N35" s="54"/>
      <c r="O35" s="44"/>
      <c r="P35" s="55"/>
      <c r="Q35" s="56"/>
      <c r="R35" s="386"/>
      <c r="S35" s="387"/>
      <c r="T35" s="56"/>
      <c r="U35" s="52"/>
      <c r="V35" s="33"/>
    </row>
    <row r="36" spans="1:22" x14ac:dyDescent="0.25">
      <c r="A36" s="351"/>
      <c r="B36" s="352"/>
      <c r="C36" s="352"/>
      <c r="D36" s="352"/>
      <c r="E36" s="352"/>
      <c r="F36" s="352"/>
      <c r="G36" s="352"/>
      <c r="H36" s="352"/>
      <c r="I36" s="352"/>
      <c r="J36" s="352"/>
      <c r="K36" s="383"/>
      <c r="L36" s="383"/>
      <c r="M36" s="383"/>
      <c r="N36" s="57"/>
      <c r="O36" s="58"/>
      <c r="P36" s="59"/>
      <c r="Q36" s="59"/>
      <c r="R36" s="355"/>
      <c r="S36" s="388"/>
      <c r="T36" s="60"/>
      <c r="U36" s="32"/>
      <c r="V36" s="33"/>
    </row>
    <row r="37" spans="1:22" x14ac:dyDescent="0.25">
      <c r="A37" s="351"/>
      <c r="B37" s="352"/>
      <c r="C37" s="352"/>
      <c r="D37" s="352"/>
      <c r="E37" s="352"/>
      <c r="F37" s="352"/>
      <c r="G37" s="352"/>
      <c r="H37" s="352"/>
      <c r="I37" s="352"/>
      <c r="J37" s="352"/>
      <c r="K37" s="383"/>
      <c r="L37" s="383"/>
      <c r="M37" s="383"/>
      <c r="N37" s="57"/>
      <c r="O37" s="58"/>
      <c r="P37" s="59"/>
      <c r="Q37" s="59"/>
      <c r="R37" s="355"/>
      <c r="S37" s="388"/>
      <c r="T37" s="38"/>
      <c r="U37" s="32"/>
      <c r="V37" s="33"/>
    </row>
    <row r="38" spans="1:22" x14ac:dyDescent="0.25">
      <c r="A38" s="351"/>
      <c r="B38" s="352"/>
      <c r="C38" s="352"/>
      <c r="D38" s="352"/>
      <c r="E38" s="352"/>
      <c r="F38" s="352"/>
      <c r="G38" s="352"/>
      <c r="H38" s="352"/>
      <c r="I38" s="352"/>
      <c r="J38" s="352"/>
      <c r="K38" s="383"/>
      <c r="L38" s="383"/>
      <c r="M38" s="383"/>
      <c r="N38" s="57"/>
      <c r="O38" s="58"/>
      <c r="P38" s="59"/>
      <c r="Q38" s="59"/>
      <c r="R38" s="355"/>
      <c r="S38" s="388"/>
      <c r="T38" s="38"/>
      <c r="U38" s="32"/>
      <c r="V38" s="33"/>
    </row>
    <row r="39" spans="1:22" x14ac:dyDescent="0.25">
      <c r="A39" s="351"/>
      <c r="B39" s="352"/>
      <c r="C39" s="352"/>
      <c r="D39" s="352"/>
      <c r="E39" s="352"/>
      <c r="F39" s="352"/>
      <c r="G39" s="352"/>
      <c r="H39" s="352"/>
      <c r="I39" s="352"/>
      <c r="J39" s="352"/>
      <c r="K39" s="383"/>
      <c r="L39" s="383"/>
      <c r="M39" s="383"/>
      <c r="N39" s="396" t="s">
        <v>34</v>
      </c>
      <c r="O39" s="397"/>
      <c r="P39" s="397"/>
      <c r="Q39" s="397"/>
      <c r="R39" s="397"/>
      <c r="S39" s="398"/>
      <c r="T39" s="38">
        <f>ROUNDUP(SUM(T19:T38),0)</f>
        <v>54</v>
      </c>
      <c r="U39" s="32" t="str">
        <f>+T14</f>
        <v>M2</v>
      </c>
      <c r="V39" s="33"/>
    </row>
    <row r="40" spans="1:22" x14ac:dyDescent="0.25">
      <c r="A40" s="351"/>
      <c r="B40" s="352"/>
      <c r="C40" s="352"/>
      <c r="D40" s="352"/>
      <c r="E40" s="352"/>
      <c r="F40" s="352"/>
      <c r="G40" s="352"/>
      <c r="H40" s="352"/>
      <c r="I40" s="352"/>
      <c r="J40" s="352"/>
      <c r="K40" s="383"/>
      <c r="L40" s="383"/>
      <c r="M40" s="383"/>
      <c r="N40" s="396" t="s">
        <v>35</v>
      </c>
      <c r="O40" s="397"/>
      <c r="P40" s="397"/>
      <c r="Q40" s="397"/>
      <c r="R40" s="397"/>
      <c r="S40" s="398"/>
      <c r="T40" s="38">
        <v>0</v>
      </c>
      <c r="U40" s="32" t="str">
        <f>+U39</f>
        <v>M2</v>
      </c>
      <c r="V40" s="33"/>
    </row>
    <row r="41" spans="1:22" ht="13.8" thickBot="1" x14ac:dyDescent="0.3">
      <c r="A41" s="353"/>
      <c r="B41" s="354"/>
      <c r="C41" s="354"/>
      <c r="D41" s="354"/>
      <c r="E41" s="354"/>
      <c r="F41" s="354"/>
      <c r="G41" s="354"/>
      <c r="H41" s="354"/>
      <c r="I41" s="354"/>
      <c r="J41" s="354"/>
      <c r="K41" s="399"/>
      <c r="L41" s="399"/>
      <c r="M41" s="399"/>
      <c r="N41" s="400" t="s">
        <v>36</v>
      </c>
      <c r="O41" s="401"/>
      <c r="P41" s="401"/>
      <c r="Q41" s="401"/>
      <c r="R41" s="401"/>
      <c r="S41" s="402"/>
      <c r="T41" s="61">
        <f>SUM(T39:T40)</f>
        <v>54</v>
      </c>
      <c r="U41" s="62" t="str">
        <f>+U40</f>
        <v>M2</v>
      </c>
      <c r="V41" s="33"/>
    </row>
    <row r="42" spans="1:22" ht="12.75" customHeight="1" x14ac:dyDescent="0.25">
      <c r="A42" s="403" t="s">
        <v>37</v>
      </c>
      <c r="B42" s="404"/>
      <c r="C42" s="404"/>
      <c r="D42" s="404"/>
      <c r="E42" s="404"/>
      <c r="F42" s="404"/>
      <c r="G42" s="404"/>
      <c r="H42" s="404"/>
      <c r="I42" s="404"/>
      <c r="J42" s="404"/>
      <c r="K42" s="404"/>
      <c r="L42" s="404"/>
      <c r="M42" s="404"/>
      <c r="N42" s="404"/>
      <c r="O42" s="404"/>
      <c r="P42" s="404"/>
      <c r="Q42" s="404"/>
      <c r="R42" s="404"/>
      <c r="S42" s="404"/>
      <c r="T42" s="404"/>
      <c r="U42" s="405"/>
    </row>
    <row r="43" spans="1:22" x14ac:dyDescent="0.25">
      <c r="A43" s="406"/>
      <c r="B43" s="407"/>
      <c r="C43" s="407"/>
      <c r="D43" s="407"/>
      <c r="E43" s="407"/>
      <c r="F43" s="407"/>
      <c r="G43" s="407"/>
      <c r="H43" s="407"/>
      <c r="I43" s="407"/>
      <c r="J43" s="407"/>
      <c r="K43" s="407"/>
      <c r="L43" s="407"/>
      <c r="M43" s="407"/>
      <c r="N43" s="407"/>
      <c r="O43" s="407"/>
      <c r="P43" s="407"/>
      <c r="Q43" s="407"/>
      <c r="R43" s="407"/>
      <c r="S43" s="407"/>
      <c r="T43" s="407"/>
      <c r="U43" s="408"/>
    </row>
    <row r="44" spans="1:22" ht="13.8" thickBot="1" x14ac:dyDescent="0.3">
      <c r="A44" s="409"/>
      <c r="B44" s="410"/>
      <c r="C44" s="410"/>
      <c r="D44" s="410"/>
      <c r="E44" s="410"/>
      <c r="F44" s="410"/>
      <c r="G44" s="410"/>
      <c r="H44" s="410"/>
      <c r="I44" s="410"/>
      <c r="J44" s="410"/>
      <c r="K44" s="410"/>
      <c r="L44" s="410"/>
      <c r="M44" s="410"/>
      <c r="N44" s="410"/>
      <c r="O44" s="410"/>
      <c r="P44" s="410"/>
      <c r="Q44" s="410"/>
      <c r="R44" s="410"/>
      <c r="S44" s="410"/>
      <c r="T44" s="410"/>
      <c r="U44" s="411"/>
    </row>
    <row r="45" spans="1:22" ht="18" customHeight="1" x14ac:dyDescent="0.25">
      <c r="A45" s="63" t="s">
        <v>38</v>
      </c>
      <c r="B45" s="389"/>
      <c r="C45" s="390"/>
      <c r="D45" s="390"/>
      <c r="E45" s="390"/>
      <c r="F45" s="390"/>
      <c r="G45" s="391"/>
      <c r="H45" s="392"/>
      <c r="I45" s="393"/>
      <c r="J45" s="393"/>
      <c r="K45" s="393"/>
      <c r="L45" s="393"/>
      <c r="M45" s="393"/>
      <c r="N45" s="393"/>
      <c r="O45" s="394"/>
      <c r="P45" s="392"/>
      <c r="Q45" s="393"/>
      <c r="R45" s="393"/>
      <c r="S45" s="393"/>
      <c r="T45" s="393"/>
      <c r="U45" s="395"/>
      <c r="V45" s="64"/>
    </row>
    <row r="46" spans="1:22" ht="12.75" customHeight="1" x14ac:dyDescent="0.25">
      <c r="A46" s="63" t="s">
        <v>39</v>
      </c>
      <c r="B46" s="380"/>
      <c r="C46" s="381"/>
      <c r="D46" s="381"/>
      <c r="E46" s="381"/>
      <c r="F46" s="381"/>
      <c r="G46" s="382"/>
      <c r="H46" s="389"/>
      <c r="I46" s="390"/>
      <c r="J46" s="390"/>
      <c r="K46" s="390"/>
      <c r="L46" s="390"/>
      <c r="M46" s="390"/>
      <c r="N46" s="390"/>
      <c r="O46" s="391"/>
      <c r="P46" s="389"/>
      <c r="Q46" s="390"/>
      <c r="R46" s="390"/>
      <c r="S46" s="390"/>
      <c r="T46" s="390"/>
      <c r="U46" s="390"/>
      <c r="V46" s="65"/>
    </row>
    <row r="47" spans="1:22" ht="13.5" customHeight="1" thickBot="1" x14ac:dyDescent="0.3">
      <c r="A47" s="66" t="s">
        <v>40</v>
      </c>
      <c r="B47" s="415" t="s">
        <v>41</v>
      </c>
      <c r="C47" s="416"/>
      <c r="D47" s="416"/>
      <c r="E47" s="416"/>
      <c r="F47" s="416"/>
      <c r="G47" s="417"/>
      <c r="H47" s="418"/>
      <c r="I47" s="419"/>
      <c r="J47" s="419"/>
      <c r="K47" s="419"/>
      <c r="L47" s="419"/>
      <c r="M47" s="419"/>
      <c r="N47" s="419"/>
      <c r="O47" s="420"/>
      <c r="P47" s="418" t="s">
        <v>42</v>
      </c>
      <c r="Q47" s="419"/>
      <c r="R47" s="419"/>
      <c r="S47" s="419"/>
      <c r="T47" s="419"/>
      <c r="U47" s="419"/>
      <c r="V47" s="65"/>
    </row>
    <row r="48" spans="1:22" ht="13.8" thickBot="1" x14ac:dyDescent="0.3">
      <c r="A48" s="67" t="s">
        <v>43</v>
      </c>
      <c r="B48" s="68" t="s">
        <v>44</v>
      </c>
      <c r="C48" s="68"/>
      <c r="D48" s="68" t="s">
        <v>45</v>
      </c>
      <c r="E48" s="68"/>
      <c r="F48" s="68">
        <v>2025</v>
      </c>
      <c r="G48" s="69"/>
      <c r="H48" s="412"/>
      <c r="I48" s="413"/>
      <c r="J48" s="413"/>
      <c r="K48" s="413"/>
      <c r="L48" s="413"/>
      <c r="M48" s="413"/>
      <c r="N48" s="413"/>
      <c r="O48" s="414"/>
      <c r="P48" s="413"/>
      <c r="Q48" s="413"/>
      <c r="R48" s="413"/>
      <c r="S48" s="413"/>
      <c r="T48" s="413"/>
      <c r="U48" s="413"/>
      <c r="V48" s="70"/>
    </row>
  </sheetData>
  <mergeCells count="79">
    <mergeCell ref="H48:O48"/>
    <mergeCell ref="P48:U48"/>
    <mergeCell ref="B46:G46"/>
    <mergeCell ref="H46:O46"/>
    <mergeCell ref="P46:U46"/>
    <mergeCell ref="B47:G47"/>
    <mergeCell ref="H47:O47"/>
    <mergeCell ref="P47:U47"/>
    <mergeCell ref="B45:G45"/>
    <mergeCell ref="H45:O45"/>
    <mergeCell ref="P45:U45"/>
    <mergeCell ref="K37:M37"/>
    <mergeCell ref="R37:S37"/>
    <mergeCell ref="K38:M38"/>
    <mergeCell ref="R38:S38"/>
    <mergeCell ref="K39:M39"/>
    <mergeCell ref="N39:S39"/>
    <mergeCell ref="K40:M40"/>
    <mergeCell ref="N40:S40"/>
    <mergeCell ref="K41:M41"/>
    <mergeCell ref="N41:S41"/>
    <mergeCell ref="A42:U44"/>
    <mergeCell ref="K34:M34"/>
    <mergeCell ref="R34:S34"/>
    <mergeCell ref="K35:M35"/>
    <mergeCell ref="R35:S35"/>
    <mergeCell ref="K36:M36"/>
    <mergeCell ref="R36:S36"/>
    <mergeCell ref="K25:M25"/>
    <mergeCell ref="R25:S25"/>
    <mergeCell ref="K28:M28"/>
    <mergeCell ref="R28:S28"/>
    <mergeCell ref="K33:M33"/>
    <mergeCell ref="R33:S33"/>
    <mergeCell ref="K26:M26"/>
    <mergeCell ref="K27:M27"/>
    <mergeCell ref="K29:M29"/>
    <mergeCell ref="K30:M30"/>
    <mergeCell ref="R29:S29"/>
    <mergeCell ref="R22:S22"/>
    <mergeCell ref="K23:M23"/>
    <mergeCell ref="R23:S23"/>
    <mergeCell ref="K24:M24"/>
    <mergeCell ref="R24:S24"/>
    <mergeCell ref="T16:T17"/>
    <mergeCell ref="U16:U17"/>
    <mergeCell ref="A18:J41"/>
    <mergeCell ref="K18:U18"/>
    <mergeCell ref="K19:M19"/>
    <mergeCell ref="R19:S19"/>
    <mergeCell ref="K20:M20"/>
    <mergeCell ref="R20:S20"/>
    <mergeCell ref="K21:M21"/>
    <mergeCell ref="R21:S21"/>
    <mergeCell ref="A16:J17"/>
    <mergeCell ref="K16:M17"/>
    <mergeCell ref="N16:N17"/>
    <mergeCell ref="O16:Q16"/>
    <mergeCell ref="R16:S17"/>
    <mergeCell ref="K22:M22"/>
    <mergeCell ref="A14:B14"/>
    <mergeCell ref="D14:E14"/>
    <mergeCell ref="F14:P14"/>
    <mergeCell ref="Q14:S14"/>
    <mergeCell ref="T14:U14"/>
    <mergeCell ref="A11:B11"/>
    <mergeCell ref="C11:U11"/>
    <mergeCell ref="A12:B12"/>
    <mergeCell ref="C12:U12"/>
    <mergeCell ref="A13:B13"/>
    <mergeCell ref="C13:P13"/>
    <mergeCell ref="Q13:S13"/>
    <mergeCell ref="A10:B10"/>
    <mergeCell ref="P10:S10"/>
    <mergeCell ref="A1:E7"/>
    <mergeCell ref="F1:U7"/>
    <mergeCell ref="A8:I8"/>
    <mergeCell ref="J8:U8"/>
    <mergeCell ref="A9:U9"/>
  </mergeCells>
  <pageMargins left="0.7" right="0.7" top="0.75" bottom="0.75" header="0.3" footer="0.3"/>
  <pageSetup paperSize="9" scale="46" orientation="portrait" horizontalDpi="1200" verticalDpi="1200" r:id="rId1"/>
  <colBreaks count="1" manualBreakCount="1">
    <brk id="21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DF461-0C3C-4797-B5EC-C9AA5F2B4DF1}">
  <dimension ref="A1:V48"/>
  <sheetViews>
    <sheetView view="pageBreakPreview" zoomScale="85" zoomScaleNormal="100" zoomScaleSheetLayoutView="85" workbookViewId="0">
      <selection activeCell="T23" sqref="T23"/>
    </sheetView>
  </sheetViews>
  <sheetFormatPr baseColWidth="10" defaultColWidth="3" defaultRowHeight="13.2" x14ac:dyDescent="0.25"/>
  <cols>
    <col min="1" max="1" width="8.109375" style="8" customWidth="1"/>
    <col min="2" max="2" width="13.88671875" style="8" customWidth="1"/>
    <col min="3" max="3" width="8.6640625" style="8" customWidth="1"/>
    <col min="4" max="5" width="8.109375" style="8" customWidth="1"/>
    <col min="6" max="6" width="30" style="8" customWidth="1"/>
    <col min="7" max="7" width="6.44140625" style="8" customWidth="1"/>
    <col min="8" max="8" width="6" style="8" customWidth="1"/>
    <col min="9" max="9" width="4" style="8" customWidth="1"/>
    <col min="10" max="10" width="5.5546875" style="8" customWidth="1"/>
    <col min="11" max="11" width="5" style="8" customWidth="1"/>
    <col min="12" max="12" width="4" style="8" customWidth="1"/>
    <col min="13" max="13" width="9.5546875" style="8" customWidth="1"/>
    <col min="14" max="14" width="12.109375" style="8" customWidth="1"/>
    <col min="15" max="15" width="8" style="8" bestFit="1" customWidth="1"/>
    <col min="16" max="16" width="10.88671875" style="8" bestFit="1" customWidth="1"/>
    <col min="17" max="17" width="7" style="8" bestFit="1" customWidth="1"/>
    <col min="18" max="18" width="4.6640625" style="8" customWidth="1"/>
    <col min="19" max="19" width="9.33203125" style="8" customWidth="1"/>
    <col min="20" max="20" width="11.5546875" style="8" customWidth="1"/>
    <col min="21" max="21" width="7.5546875" style="8" customWidth="1"/>
    <col min="22" max="22" width="5.6640625" style="8" customWidth="1"/>
    <col min="23" max="252" width="12.44140625" style="8" customWidth="1"/>
    <col min="253" max="256" width="3" style="8"/>
    <col min="257" max="257" width="8.109375" style="8" customWidth="1"/>
    <col min="258" max="258" width="13.88671875" style="8" customWidth="1"/>
    <col min="259" max="259" width="8.6640625" style="8" customWidth="1"/>
    <col min="260" max="261" width="8.109375" style="8" customWidth="1"/>
    <col min="262" max="262" width="30" style="8" customWidth="1"/>
    <col min="263" max="263" width="6.44140625" style="8" customWidth="1"/>
    <col min="264" max="264" width="6" style="8" customWidth="1"/>
    <col min="265" max="265" width="4" style="8" customWidth="1"/>
    <col min="266" max="266" width="5.5546875" style="8" customWidth="1"/>
    <col min="267" max="267" width="5" style="8" customWidth="1"/>
    <col min="268" max="268" width="4" style="8" customWidth="1"/>
    <col min="269" max="269" width="9.5546875" style="8" customWidth="1"/>
    <col min="270" max="270" width="10.6640625" style="8" customWidth="1"/>
    <col min="271" max="271" width="8" style="8" bestFit="1" customWidth="1"/>
    <col min="272" max="272" width="10.88671875" style="8" bestFit="1" customWidth="1"/>
    <col min="273" max="273" width="6.44140625" style="8" customWidth="1"/>
    <col min="274" max="274" width="4.6640625" style="8" customWidth="1"/>
    <col min="275" max="275" width="9.33203125" style="8" customWidth="1"/>
    <col min="276" max="276" width="11.5546875" style="8" customWidth="1"/>
    <col min="277" max="277" width="7.5546875" style="8" customWidth="1"/>
    <col min="278" max="278" width="5.6640625" style="8" customWidth="1"/>
    <col min="279" max="508" width="12.44140625" style="8" customWidth="1"/>
    <col min="509" max="512" width="3" style="8"/>
    <col min="513" max="513" width="8.109375" style="8" customWidth="1"/>
    <col min="514" max="514" width="13.88671875" style="8" customWidth="1"/>
    <col min="515" max="515" width="8.6640625" style="8" customWidth="1"/>
    <col min="516" max="517" width="8.109375" style="8" customWidth="1"/>
    <col min="518" max="518" width="30" style="8" customWidth="1"/>
    <col min="519" max="519" width="6.44140625" style="8" customWidth="1"/>
    <col min="520" max="520" width="6" style="8" customWidth="1"/>
    <col min="521" max="521" width="4" style="8" customWidth="1"/>
    <col min="522" max="522" width="5.5546875" style="8" customWidth="1"/>
    <col min="523" max="523" width="5" style="8" customWidth="1"/>
    <col min="524" max="524" width="4" style="8" customWidth="1"/>
    <col min="525" max="525" width="9.5546875" style="8" customWidth="1"/>
    <col min="526" max="526" width="10.6640625" style="8" customWidth="1"/>
    <col min="527" max="527" width="8" style="8" bestFit="1" customWidth="1"/>
    <col min="528" max="528" width="10.88671875" style="8" bestFit="1" customWidth="1"/>
    <col min="529" max="529" width="6.44140625" style="8" customWidth="1"/>
    <col min="530" max="530" width="4.6640625" style="8" customWidth="1"/>
    <col min="531" max="531" width="9.33203125" style="8" customWidth="1"/>
    <col min="532" max="532" width="11.5546875" style="8" customWidth="1"/>
    <col min="533" max="533" width="7.5546875" style="8" customWidth="1"/>
    <col min="534" max="534" width="5.6640625" style="8" customWidth="1"/>
    <col min="535" max="764" width="12.44140625" style="8" customWidth="1"/>
    <col min="765" max="768" width="3" style="8"/>
    <col min="769" max="769" width="8.109375" style="8" customWidth="1"/>
    <col min="770" max="770" width="13.88671875" style="8" customWidth="1"/>
    <col min="771" max="771" width="8.6640625" style="8" customWidth="1"/>
    <col min="772" max="773" width="8.109375" style="8" customWidth="1"/>
    <col min="774" max="774" width="30" style="8" customWidth="1"/>
    <col min="775" max="775" width="6.44140625" style="8" customWidth="1"/>
    <col min="776" max="776" width="6" style="8" customWidth="1"/>
    <col min="777" max="777" width="4" style="8" customWidth="1"/>
    <col min="778" max="778" width="5.5546875" style="8" customWidth="1"/>
    <col min="779" max="779" width="5" style="8" customWidth="1"/>
    <col min="780" max="780" width="4" style="8" customWidth="1"/>
    <col min="781" max="781" width="9.5546875" style="8" customWidth="1"/>
    <col min="782" max="782" width="10.6640625" style="8" customWidth="1"/>
    <col min="783" max="783" width="8" style="8" bestFit="1" customWidth="1"/>
    <col min="784" max="784" width="10.88671875" style="8" bestFit="1" customWidth="1"/>
    <col min="785" max="785" width="6.44140625" style="8" customWidth="1"/>
    <col min="786" max="786" width="4.6640625" style="8" customWidth="1"/>
    <col min="787" max="787" width="9.33203125" style="8" customWidth="1"/>
    <col min="788" max="788" width="11.5546875" style="8" customWidth="1"/>
    <col min="789" max="789" width="7.5546875" style="8" customWidth="1"/>
    <col min="790" max="790" width="5.6640625" style="8" customWidth="1"/>
    <col min="791" max="1020" width="12.44140625" style="8" customWidth="1"/>
    <col min="1021" max="1024" width="3" style="8"/>
    <col min="1025" max="1025" width="8.109375" style="8" customWidth="1"/>
    <col min="1026" max="1026" width="13.88671875" style="8" customWidth="1"/>
    <col min="1027" max="1027" width="8.6640625" style="8" customWidth="1"/>
    <col min="1028" max="1029" width="8.109375" style="8" customWidth="1"/>
    <col min="1030" max="1030" width="30" style="8" customWidth="1"/>
    <col min="1031" max="1031" width="6.44140625" style="8" customWidth="1"/>
    <col min="1032" max="1032" width="6" style="8" customWidth="1"/>
    <col min="1033" max="1033" width="4" style="8" customWidth="1"/>
    <col min="1034" max="1034" width="5.5546875" style="8" customWidth="1"/>
    <col min="1035" max="1035" width="5" style="8" customWidth="1"/>
    <col min="1036" max="1036" width="4" style="8" customWidth="1"/>
    <col min="1037" max="1037" width="9.5546875" style="8" customWidth="1"/>
    <col min="1038" max="1038" width="10.6640625" style="8" customWidth="1"/>
    <col min="1039" max="1039" width="8" style="8" bestFit="1" customWidth="1"/>
    <col min="1040" max="1040" width="10.88671875" style="8" bestFit="1" customWidth="1"/>
    <col min="1041" max="1041" width="6.44140625" style="8" customWidth="1"/>
    <col min="1042" max="1042" width="4.6640625" style="8" customWidth="1"/>
    <col min="1043" max="1043" width="9.33203125" style="8" customWidth="1"/>
    <col min="1044" max="1044" width="11.5546875" style="8" customWidth="1"/>
    <col min="1045" max="1045" width="7.5546875" style="8" customWidth="1"/>
    <col min="1046" max="1046" width="5.6640625" style="8" customWidth="1"/>
    <col min="1047" max="1276" width="12.44140625" style="8" customWidth="1"/>
    <col min="1277" max="1280" width="3" style="8"/>
    <col min="1281" max="1281" width="8.109375" style="8" customWidth="1"/>
    <col min="1282" max="1282" width="13.88671875" style="8" customWidth="1"/>
    <col min="1283" max="1283" width="8.6640625" style="8" customWidth="1"/>
    <col min="1284" max="1285" width="8.109375" style="8" customWidth="1"/>
    <col min="1286" max="1286" width="30" style="8" customWidth="1"/>
    <col min="1287" max="1287" width="6.44140625" style="8" customWidth="1"/>
    <col min="1288" max="1288" width="6" style="8" customWidth="1"/>
    <col min="1289" max="1289" width="4" style="8" customWidth="1"/>
    <col min="1290" max="1290" width="5.5546875" style="8" customWidth="1"/>
    <col min="1291" max="1291" width="5" style="8" customWidth="1"/>
    <col min="1292" max="1292" width="4" style="8" customWidth="1"/>
    <col min="1293" max="1293" width="9.5546875" style="8" customWidth="1"/>
    <col min="1294" max="1294" width="10.6640625" style="8" customWidth="1"/>
    <col min="1295" max="1295" width="8" style="8" bestFit="1" customWidth="1"/>
    <col min="1296" max="1296" width="10.88671875" style="8" bestFit="1" customWidth="1"/>
    <col min="1297" max="1297" width="6.44140625" style="8" customWidth="1"/>
    <col min="1298" max="1298" width="4.6640625" style="8" customWidth="1"/>
    <col min="1299" max="1299" width="9.33203125" style="8" customWidth="1"/>
    <col min="1300" max="1300" width="11.5546875" style="8" customWidth="1"/>
    <col min="1301" max="1301" width="7.5546875" style="8" customWidth="1"/>
    <col min="1302" max="1302" width="5.6640625" style="8" customWidth="1"/>
    <col min="1303" max="1532" width="12.44140625" style="8" customWidth="1"/>
    <col min="1533" max="1536" width="3" style="8"/>
    <col min="1537" max="1537" width="8.109375" style="8" customWidth="1"/>
    <col min="1538" max="1538" width="13.88671875" style="8" customWidth="1"/>
    <col min="1539" max="1539" width="8.6640625" style="8" customWidth="1"/>
    <col min="1540" max="1541" width="8.109375" style="8" customWidth="1"/>
    <col min="1542" max="1542" width="30" style="8" customWidth="1"/>
    <col min="1543" max="1543" width="6.44140625" style="8" customWidth="1"/>
    <col min="1544" max="1544" width="6" style="8" customWidth="1"/>
    <col min="1545" max="1545" width="4" style="8" customWidth="1"/>
    <col min="1546" max="1546" width="5.5546875" style="8" customWidth="1"/>
    <col min="1547" max="1547" width="5" style="8" customWidth="1"/>
    <col min="1548" max="1548" width="4" style="8" customWidth="1"/>
    <col min="1549" max="1549" width="9.5546875" style="8" customWidth="1"/>
    <col min="1550" max="1550" width="10.6640625" style="8" customWidth="1"/>
    <col min="1551" max="1551" width="8" style="8" bestFit="1" customWidth="1"/>
    <col min="1552" max="1552" width="10.88671875" style="8" bestFit="1" customWidth="1"/>
    <col min="1553" max="1553" width="6.44140625" style="8" customWidth="1"/>
    <col min="1554" max="1554" width="4.6640625" style="8" customWidth="1"/>
    <col min="1555" max="1555" width="9.33203125" style="8" customWidth="1"/>
    <col min="1556" max="1556" width="11.5546875" style="8" customWidth="1"/>
    <col min="1557" max="1557" width="7.5546875" style="8" customWidth="1"/>
    <col min="1558" max="1558" width="5.6640625" style="8" customWidth="1"/>
    <col min="1559" max="1788" width="12.44140625" style="8" customWidth="1"/>
    <col min="1789" max="1792" width="3" style="8"/>
    <col min="1793" max="1793" width="8.109375" style="8" customWidth="1"/>
    <col min="1794" max="1794" width="13.88671875" style="8" customWidth="1"/>
    <col min="1795" max="1795" width="8.6640625" style="8" customWidth="1"/>
    <col min="1796" max="1797" width="8.109375" style="8" customWidth="1"/>
    <col min="1798" max="1798" width="30" style="8" customWidth="1"/>
    <col min="1799" max="1799" width="6.44140625" style="8" customWidth="1"/>
    <col min="1800" max="1800" width="6" style="8" customWidth="1"/>
    <col min="1801" max="1801" width="4" style="8" customWidth="1"/>
    <col min="1802" max="1802" width="5.5546875" style="8" customWidth="1"/>
    <col min="1803" max="1803" width="5" style="8" customWidth="1"/>
    <col min="1804" max="1804" width="4" style="8" customWidth="1"/>
    <col min="1805" max="1805" width="9.5546875" style="8" customWidth="1"/>
    <col min="1806" max="1806" width="10.6640625" style="8" customWidth="1"/>
    <col min="1807" max="1807" width="8" style="8" bestFit="1" customWidth="1"/>
    <col min="1808" max="1808" width="10.88671875" style="8" bestFit="1" customWidth="1"/>
    <col min="1809" max="1809" width="6.44140625" style="8" customWidth="1"/>
    <col min="1810" max="1810" width="4.6640625" style="8" customWidth="1"/>
    <col min="1811" max="1811" width="9.33203125" style="8" customWidth="1"/>
    <col min="1812" max="1812" width="11.5546875" style="8" customWidth="1"/>
    <col min="1813" max="1813" width="7.5546875" style="8" customWidth="1"/>
    <col min="1814" max="1814" width="5.6640625" style="8" customWidth="1"/>
    <col min="1815" max="2044" width="12.44140625" style="8" customWidth="1"/>
    <col min="2045" max="2048" width="3" style="8"/>
    <col min="2049" max="2049" width="8.109375" style="8" customWidth="1"/>
    <col min="2050" max="2050" width="13.88671875" style="8" customWidth="1"/>
    <col min="2051" max="2051" width="8.6640625" style="8" customWidth="1"/>
    <col min="2052" max="2053" width="8.109375" style="8" customWidth="1"/>
    <col min="2054" max="2054" width="30" style="8" customWidth="1"/>
    <col min="2055" max="2055" width="6.44140625" style="8" customWidth="1"/>
    <col min="2056" max="2056" width="6" style="8" customWidth="1"/>
    <col min="2057" max="2057" width="4" style="8" customWidth="1"/>
    <col min="2058" max="2058" width="5.5546875" style="8" customWidth="1"/>
    <col min="2059" max="2059" width="5" style="8" customWidth="1"/>
    <col min="2060" max="2060" width="4" style="8" customWidth="1"/>
    <col min="2061" max="2061" width="9.5546875" style="8" customWidth="1"/>
    <col min="2062" max="2062" width="10.6640625" style="8" customWidth="1"/>
    <col min="2063" max="2063" width="8" style="8" bestFit="1" customWidth="1"/>
    <col min="2064" max="2064" width="10.88671875" style="8" bestFit="1" customWidth="1"/>
    <col min="2065" max="2065" width="6.44140625" style="8" customWidth="1"/>
    <col min="2066" max="2066" width="4.6640625" style="8" customWidth="1"/>
    <col min="2067" max="2067" width="9.33203125" style="8" customWidth="1"/>
    <col min="2068" max="2068" width="11.5546875" style="8" customWidth="1"/>
    <col min="2069" max="2069" width="7.5546875" style="8" customWidth="1"/>
    <col min="2070" max="2070" width="5.6640625" style="8" customWidth="1"/>
    <col min="2071" max="2300" width="12.44140625" style="8" customWidth="1"/>
    <col min="2301" max="2304" width="3" style="8"/>
    <col min="2305" max="2305" width="8.109375" style="8" customWidth="1"/>
    <col min="2306" max="2306" width="13.88671875" style="8" customWidth="1"/>
    <col min="2307" max="2307" width="8.6640625" style="8" customWidth="1"/>
    <col min="2308" max="2309" width="8.109375" style="8" customWidth="1"/>
    <col min="2310" max="2310" width="30" style="8" customWidth="1"/>
    <col min="2311" max="2311" width="6.44140625" style="8" customWidth="1"/>
    <col min="2312" max="2312" width="6" style="8" customWidth="1"/>
    <col min="2313" max="2313" width="4" style="8" customWidth="1"/>
    <col min="2314" max="2314" width="5.5546875" style="8" customWidth="1"/>
    <col min="2315" max="2315" width="5" style="8" customWidth="1"/>
    <col min="2316" max="2316" width="4" style="8" customWidth="1"/>
    <col min="2317" max="2317" width="9.5546875" style="8" customWidth="1"/>
    <col min="2318" max="2318" width="10.6640625" style="8" customWidth="1"/>
    <col min="2319" max="2319" width="8" style="8" bestFit="1" customWidth="1"/>
    <col min="2320" max="2320" width="10.88671875" style="8" bestFit="1" customWidth="1"/>
    <col min="2321" max="2321" width="6.44140625" style="8" customWidth="1"/>
    <col min="2322" max="2322" width="4.6640625" style="8" customWidth="1"/>
    <col min="2323" max="2323" width="9.33203125" style="8" customWidth="1"/>
    <col min="2324" max="2324" width="11.5546875" style="8" customWidth="1"/>
    <col min="2325" max="2325" width="7.5546875" style="8" customWidth="1"/>
    <col min="2326" max="2326" width="5.6640625" style="8" customWidth="1"/>
    <col min="2327" max="2556" width="12.44140625" style="8" customWidth="1"/>
    <col min="2557" max="2560" width="3" style="8"/>
    <col min="2561" max="2561" width="8.109375" style="8" customWidth="1"/>
    <col min="2562" max="2562" width="13.88671875" style="8" customWidth="1"/>
    <col min="2563" max="2563" width="8.6640625" style="8" customWidth="1"/>
    <col min="2564" max="2565" width="8.109375" style="8" customWidth="1"/>
    <col min="2566" max="2566" width="30" style="8" customWidth="1"/>
    <col min="2567" max="2567" width="6.44140625" style="8" customWidth="1"/>
    <col min="2568" max="2568" width="6" style="8" customWidth="1"/>
    <col min="2569" max="2569" width="4" style="8" customWidth="1"/>
    <col min="2570" max="2570" width="5.5546875" style="8" customWidth="1"/>
    <col min="2571" max="2571" width="5" style="8" customWidth="1"/>
    <col min="2572" max="2572" width="4" style="8" customWidth="1"/>
    <col min="2573" max="2573" width="9.5546875" style="8" customWidth="1"/>
    <col min="2574" max="2574" width="10.6640625" style="8" customWidth="1"/>
    <col min="2575" max="2575" width="8" style="8" bestFit="1" customWidth="1"/>
    <col min="2576" max="2576" width="10.88671875" style="8" bestFit="1" customWidth="1"/>
    <col min="2577" max="2577" width="6.44140625" style="8" customWidth="1"/>
    <col min="2578" max="2578" width="4.6640625" style="8" customWidth="1"/>
    <col min="2579" max="2579" width="9.33203125" style="8" customWidth="1"/>
    <col min="2580" max="2580" width="11.5546875" style="8" customWidth="1"/>
    <col min="2581" max="2581" width="7.5546875" style="8" customWidth="1"/>
    <col min="2582" max="2582" width="5.6640625" style="8" customWidth="1"/>
    <col min="2583" max="2812" width="12.44140625" style="8" customWidth="1"/>
    <col min="2813" max="2816" width="3" style="8"/>
    <col min="2817" max="2817" width="8.109375" style="8" customWidth="1"/>
    <col min="2818" max="2818" width="13.88671875" style="8" customWidth="1"/>
    <col min="2819" max="2819" width="8.6640625" style="8" customWidth="1"/>
    <col min="2820" max="2821" width="8.109375" style="8" customWidth="1"/>
    <col min="2822" max="2822" width="30" style="8" customWidth="1"/>
    <col min="2823" max="2823" width="6.44140625" style="8" customWidth="1"/>
    <col min="2824" max="2824" width="6" style="8" customWidth="1"/>
    <col min="2825" max="2825" width="4" style="8" customWidth="1"/>
    <col min="2826" max="2826" width="5.5546875" style="8" customWidth="1"/>
    <col min="2827" max="2827" width="5" style="8" customWidth="1"/>
    <col min="2828" max="2828" width="4" style="8" customWidth="1"/>
    <col min="2829" max="2829" width="9.5546875" style="8" customWidth="1"/>
    <col min="2830" max="2830" width="10.6640625" style="8" customWidth="1"/>
    <col min="2831" max="2831" width="8" style="8" bestFit="1" customWidth="1"/>
    <col min="2832" max="2832" width="10.88671875" style="8" bestFit="1" customWidth="1"/>
    <col min="2833" max="2833" width="6.44140625" style="8" customWidth="1"/>
    <col min="2834" max="2834" width="4.6640625" style="8" customWidth="1"/>
    <col min="2835" max="2835" width="9.33203125" style="8" customWidth="1"/>
    <col min="2836" max="2836" width="11.5546875" style="8" customWidth="1"/>
    <col min="2837" max="2837" width="7.5546875" style="8" customWidth="1"/>
    <col min="2838" max="2838" width="5.6640625" style="8" customWidth="1"/>
    <col min="2839" max="3068" width="12.44140625" style="8" customWidth="1"/>
    <col min="3069" max="3072" width="3" style="8"/>
    <col min="3073" max="3073" width="8.109375" style="8" customWidth="1"/>
    <col min="3074" max="3074" width="13.88671875" style="8" customWidth="1"/>
    <col min="3075" max="3075" width="8.6640625" style="8" customWidth="1"/>
    <col min="3076" max="3077" width="8.109375" style="8" customWidth="1"/>
    <col min="3078" max="3078" width="30" style="8" customWidth="1"/>
    <col min="3079" max="3079" width="6.44140625" style="8" customWidth="1"/>
    <col min="3080" max="3080" width="6" style="8" customWidth="1"/>
    <col min="3081" max="3081" width="4" style="8" customWidth="1"/>
    <col min="3082" max="3082" width="5.5546875" style="8" customWidth="1"/>
    <col min="3083" max="3083" width="5" style="8" customWidth="1"/>
    <col min="3084" max="3084" width="4" style="8" customWidth="1"/>
    <col min="3085" max="3085" width="9.5546875" style="8" customWidth="1"/>
    <col min="3086" max="3086" width="10.6640625" style="8" customWidth="1"/>
    <col min="3087" max="3087" width="8" style="8" bestFit="1" customWidth="1"/>
    <col min="3088" max="3088" width="10.88671875" style="8" bestFit="1" customWidth="1"/>
    <col min="3089" max="3089" width="6.44140625" style="8" customWidth="1"/>
    <col min="3090" max="3090" width="4.6640625" style="8" customWidth="1"/>
    <col min="3091" max="3091" width="9.33203125" style="8" customWidth="1"/>
    <col min="3092" max="3092" width="11.5546875" style="8" customWidth="1"/>
    <col min="3093" max="3093" width="7.5546875" style="8" customWidth="1"/>
    <col min="3094" max="3094" width="5.6640625" style="8" customWidth="1"/>
    <col min="3095" max="3324" width="12.44140625" style="8" customWidth="1"/>
    <col min="3325" max="3328" width="3" style="8"/>
    <col min="3329" max="3329" width="8.109375" style="8" customWidth="1"/>
    <col min="3330" max="3330" width="13.88671875" style="8" customWidth="1"/>
    <col min="3331" max="3331" width="8.6640625" style="8" customWidth="1"/>
    <col min="3332" max="3333" width="8.109375" style="8" customWidth="1"/>
    <col min="3334" max="3334" width="30" style="8" customWidth="1"/>
    <col min="3335" max="3335" width="6.44140625" style="8" customWidth="1"/>
    <col min="3336" max="3336" width="6" style="8" customWidth="1"/>
    <col min="3337" max="3337" width="4" style="8" customWidth="1"/>
    <col min="3338" max="3338" width="5.5546875" style="8" customWidth="1"/>
    <col min="3339" max="3339" width="5" style="8" customWidth="1"/>
    <col min="3340" max="3340" width="4" style="8" customWidth="1"/>
    <col min="3341" max="3341" width="9.5546875" style="8" customWidth="1"/>
    <col min="3342" max="3342" width="10.6640625" style="8" customWidth="1"/>
    <col min="3343" max="3343" width="8" style="8" bestFit="1" customWidth="1"/>
    <col min="3344" max="3344" width="10.88671875" style="8" bestFit="1" customWidth="1"/>
    <col min="3345" max="3345" width="6.44140625" style="8" customWidth="1"/>
    <col min="3346" max="3346" width="4.6640625" style="8" customWidth="1"/>
    <col min="3347" max="3347" width="9.33203125" style="8" customWidth="1"/>
    <col min="3348" max="3348" width="11.5546875" style="8" customWidth="1"/>
    <col min="3349" max="3349" width="7.5546875" style="8" customWidth="1"/>
    <col min="3350" max="3350" width="5.6640625" style="8" customWidth="1"/>
    <col min="3351" max="3580" width="12.44140625" style="8" customWidth="1"/>
    <col min="3581" max="3584" width="3" style="8"/>
    <col min="3585" max="3585" width="8.109375" style="8" customWidth="1"/>
    <col min="3586" max="3586" width="13.88671875" style="8" customWidth="1"/>
    <col min="3587" max="3587" width="8.6640625" style="8" customWidth="1"/>
    <col min="3588" max="3589" width="8.109375" style="8" customWidth="1"/>
    <col min="3590" max="3590" width="30" style="8" customWidth="1"/>
    <col min="3591" max="3591" width="6.44140625" style="8" customWidth="1"/>
    <col min="3592" max="3592" width="6" style="8" customWidth="1"/>
    <col min="3593" max="3593" width="4" style="8" customWidth="1"/>
    <col min="3594" max="3594" width="5.5546875" style="8" customWidth="1"/>
    <col min="3595" max="3595" width="5" style="8" customWidth="1"/>
    <col min="3596" max="3596" width="4" style="8" customWidth="1"/>
    <col min="3597" max="3597" width="9.5546875" style="8" customWidth="1"/>
    <col min="3598" max="3598" width="10.6640625" style="8" customWidth="1"/>
    <col min="3599" max="3599" width="8" style="8" bestFit="1" customWidth="1"/>
    <col min="3600" max="3600" width="10.88671875" style="8" bestFit="1" customWidth="1"/>
    <col min="3601" max="3601" width="6.44140625" style="8" customWidth="1"/>
    <col min="3602" max="3602" width="4.6640625" style="8" customWidth="1"/>
    <col min="3603" max="3603" width="9.33203125" style="8" customWidth="1"/>
    <col min="3604" max="3604" width="11.5546875" style="8" customWidth="1"/>
    <col min="3605" max="3605" width="7.5546875" style="8" customWidth="1"/>
    <col min="3606" max="3606" width="5.6640625" style="8" customWidth="1"/>
    <col min="3607" max="3836" width="12.44140625" style="8" customWidth="1"/>
    <col min="3837" max="3840" width="3" style="8"/>
    <col min="3841" max="3841" width="8.109375" style="8" customWidth="1"/>
    <col min="3842" max="3842" width="13.88671875" style="8" customWidth="1"/>
    <col min="3843" max="3843" width="8.6640625" style="8" customWidth="1"/>
    <col min="3844" max="3845" width="8.109375" style="8" customWidth="1"/>
    <col min="3846" max="3846" width="30" style="8" customWidth="1"/>
    <col min="3847" max="3847" width="6.44140625" style="8" customWidth="1"/>
    <col min="3848" max="3848" width="6" style="8" customWidth="1"/>
    <col min="3849" max="3849" width="4" style="8" customWidth="1"/>
    <col min="3850" max="3850" width="5.5546875" style="8" customWidth="1"/>
    <col min="3851" max="3851" width="5" style="8" customWidth="1"/>
    <col min="3852" max="3852" width="4" style="8" customWidth="1"/>
    <col min="3853" max="3853" width="9.5546875" style="8" customWidth="1"/>
    <col min="3854" max="3854" width="10.6640625" style="8" customWidth="1"/>
    <col min="3855" max="3855" width="8" style="8" bestFit="1" customWidth="1"/>
    <col min="3856" max="3856" width="10.88671875" style="8" bestFit="1" customWidth="1"/>
    <col min="3857" max="3857" width="6.44140625" style="8" customWidth="1"/>
    <col min="3858" max="3858" width="4.6640625" style="8" customWidth="1"/>
    <col min="3859" max="3859" width="9.33203125" style="8" customWidth="1"/>
    <col min="3860" max="3860" width="11.5546875" style="8" customWidth="1"/>
    <col min="3861" max="3861" width="7.5546875" style="8" customWidth="1"/>
    <col min="3862" max="3862" width="5.6640625" style="8" customWidth="1"/>
    <col min="3863" max="4092" width="12.44140625" style="8" customWidth="1"/>
    <col min="4093" max="4096" width="3" style="8"/>
    <col min="4097" max="4097" width="8.109375" style="8" customWidth="1"/>
    <col min="4098" max="4098" width="13.88671875" style="8" customWidth="1"/>
    <col min="4099" max="4099" width="8.6640625" style="8" customWidth="1"/>
    <col min="4100" max="4101" width="8.109375" style="8" customWidth="1"/>
    <col min="4102" max="4102" width="30" style="8" customWidth="1"/>
    <col min="4103" max="4103" width="6.44140625" style="8" customWidth="1"/>
    <col min="4104" max="4104" width="6" style="8" customWidth="1"/>
    <col min="4105" max="4105" width="4" style="8" customWidth="1"/>
    <col min="4106" max="4106" width="5.5546875" style="8" customWidth="1"/>
    <col min="4107" max="4107" width="5" style="8" customWidth="1"/>
    <col min="4108" max="4108" width="4" style="8" customWidth="1"/>
    <col min="4109" max="4109" width="9.5546875" style="8" customWidth="1"/>
    <col min="4110" max="4110" width="10.6640625" style="8" customWidth="1"/>
    <col min="4111" max="4111" width="8" style="8" bestFit="1" customWidth="1"/>
    <col min="4112" max="4112" width="10.88671875" style="8" bestFit="1" customWidth="1"/>
    <col min="4113" max="4113" width="6.44140625" style="8" customWidth="1"/>
    <col min="4114" max="4114" width="4.6640625" style="8" customWidth="1"/>
    <col min="4115" max="4115" width="9.33203125" style="8" customWidth="1"/>
    <col min="4116" max="4116" width="11.5546875" style="8" customWidth="1"/>
    <col min="4117" max="4117" width="7.5546875" style="8" customWidth="1"/>
    <col min="4118" max="4118" width="5.6640625" style="8" customWidth="1"/>
    <col min="4119" max="4348" width="12.44140625" style="8" customWidth="1"/>
    <col min="4349" max="4352" width="3" style="8"/>
    <col min="4353" max="4353" width="8.109375" style="8" customWidth="1"/>
    <col min="4354" max="4354" width="13.88671875" style="8" customWidth="1"/>
    <col min="4355" max="4355" width="8.6640625" style="8" customWidth="1"/>
    <col min="4356" max="4357" width="8.109375" style="8" customWidth="1"/>
    <col min="4358" max="4358" width="30" style="8" customWidth="1"/>
    <col min="4359" max="4359" width="6.44140625" style="8" customWidth="1"/>
    <col min="4360" max="4360" width="6" style="8" customWidth="1"/>
    <col min="4361" max="4361" width="4" style="8" customWidth="1"/>
    <col min="4362" max="4362" width="5.5546875" style="8" customWidth="1"/>
    <col min="4363" max="4363" width="5" style="8" customWidth="1"/>
    <col min="4364" max="4364" width="4" style="8" customWidth="1"/>
    <col min="4365" max="4365" width="9.5546875" style="8" customWidth="1"/>
    <col min="4366" max="4366" width="10.6640625" style="8" customWidth="1"/>
    <col min="4367" max="4367" width="8" style="8" bestFit="1" customWidth="1"/>
    <col min="4368" max="4368" width="10.88671875" style="8" bestFit="1" customWidth="1"/>
    <col min="4369" max="4369" width="6.44140625" style="8" customWidth="1"/>
    <col min="4370" max="4370" width="4.6640625" style="8" customWidth="1"/>
    <col min="4371" max="4371" width="9.33203125" style="8" customWidth="1"/>
    <col min="4372" max="4372" width="11.5546875" style="8" customWidth="1"/>
    <col min="4373" max="4373" width="7.5546875" style="8" customWidth="1"/>
    <col min="4374" max="4374" width="5.6640625" style="8" customWidth="1"/>
    <col min="4375" max="4604" width="12.44140625" style="8" customWidth="1"/>
    <col min="4605" max="4608" width="3" style="8"/>
    <col min="4609" max="4609" width="8.109375" style="8" customWidth="1"/>
    <col min="4610" max="4610" width="13.88671875" style="8" customWidth="1"/>
    <col min="4611" max="4611" width="8.6640625" style="8" customWidth="1"/>
    <col min="4612" max="4613" width="8.109375" style="8" customWidth="1"/>
    <col min="4614" max="4614" width="30" style="8" customWidth="1"/>
    <col min="4615" max="4615" width="6.44140625" style="8" customWidth="1"/>
    <col min="4616" max="4616" width="6" style="8" customWidth="1"/>
    <col min="4617" max="4617" width="4" style="8" customWidth="1"/>
    <col min="4618" max="4618" width="5.5546875" style="8" customWidth="1"/>
    <col min="4619" max="4619" width="5" style="8" customWidth="1"/>
    <col min="4620" max="4620" width="4" style="8" customWidth="1"/>
    <col min="4621" max="4621" width="9.5546875" style="8" customWidth="1"/>
    <col min="4622" max="4622" width="10.6640625" style="8" customWidth="1"/>
    <col min="4623" max="4623" width="8" style="8" bestFit="1" customWidth="1"/>
    <col min="4624" max="4624" width="10.88671875" style="8" bestFit="1" customWidth="1"/>
    <col min="4625" max="4625" width="6.44140625" style="8" customWidth="1"/>
    <col min="4626" max="4626" width="4.6640625" style="8" customWidth="1"/>
    <col min="4627" max="4627" width="9.33203125" style="8" customWidth="1"/>
    <col min="4628" max="4628" width="11.5546875" style="8" customWidth="1"/>
    <col min="4629" max="4629" width="7.5546875" style="8" customWidth="1"/>
    <col min="4630" max="4630" width="5.6640625" style="8" customWidth="1"/>
    <col min="4631" max="4860" width="12.44140625" style="8" customWidth="1"/>
    <col min="4861" max="4864" width="3" style="8"/>
    <col min="4865" max="4865" width="8.109375" style="8" customWidth="1"/>
    <col min="4866" max="4866" width="13.88671875" style="8" customWidth="1"/>
    <col min="4867" max="4867" width="8.6640625" style="8" customWidth="1"/>
    <col min="4868" max="4869" width="8.109375" style="8" customWidth="1"/>
    <col min="4870" max="4870" width="30" style="8" customWidth="1"/>
    <col min="4871" max="4871" width="6.44140625" style="8" customWidth="1"/>
    <col min="4872" max="4872" width="6" style="8" customWidth="1"/>
    <col min="4873" max="4873" width="4" style="8" customWidth="1"/>
    <col min="4874" max="4874" width="5.5546875" style="8" customWidth="1"/>
    <col min="4875" max="4875" width="5" style="8" customWidth="1"/>
    <col min="4876" max="4876" width="4" style="8" customWidth="1"/>
    <col min="4877" max="4877" width="9.5546875" style="8" customWidth="1"/>
    <col min="4878" max="4878" width="10.6640625" style="8" customWidth="1"/>
    <col min="4879" max="4879" width="8" style="8" bestFit="1" customWidth="1"/>
    <col min="4880" max="4880" width="10.88671875" style="8" bestFit="1" customWidth="1"/>
    <col min="4881" max="4881" width="6.44140625" style="8" customWidth="1"/>
    <col min="4882" max="4882" width="4.6640625" style="8" customWidth="1"/>
    <col min="4883" max="4883" width="9.33203125" style="8" customWidth="1"/>
    <col min="4884" max="4884" width="11.5546875" style="8" customWidth="1"/>
    <col min="4885" max="4885" width="7.5546875" style="8" customWidth="1"/>
    <col min="4886" max="4886" width="5.6640625" style="8" customWidth="1"/>
    <col min="4887" max="5116" width="12.44140625" style="8" customWidth="1"/>
    <col min="5117" max="5120" width="3" style="8"/>
    <col min="5121" max="5121" width="8.109375" style="8" customWidth="1"/>
    <col min="5122" max="5122" width="13.88671875" style="8" customWidth="1"/>
    <col min="5123" max="5123" width="8.6640625" style="8" customWidth="1"/>
    <col min="5124" max="5125" width="8.109375" style="8" customWidth="1"/>
    <col min="5126" max="5126" width="30" style="8" customWidth="1"/>
    <col min="5127" max="5127" width="6.44140625" style="8" customWidth="1"/>
    <col min="5128" max="5128" width="6" style="8" customWidth="1"/>
    <col min="5129" max="5129" width="4" style="8" customWidth="1"/>
    <col min="5130" max="5130" width="5.5546875" style="8" customWidth="1"/>
    <col min="5131" max="5131" width="5" style="8" customWidth="1"/>
    <col min="5132" max="5132" width="4" style="8" customWidth="1"/>
    <col min="5133" max="5133" width="9.5546875" style="8" customWidth="1"/>
    <col min="5134" max="5134" width="10.6640625" style="8" customWidth="1"/>
    <col min="5135" max="5135" width="8" style="8" bestFit="1" customWidth="1"/>
    <col min="5136" max="5136" width="10.88671875" style="8" bestFit="1" customWidth="1"/>
    <col min="5137" max="5137" width="6.44140625" style="8" customWidth="1"/>
    <col min="5138" max="5138" width="4.6640625" style="8" customWidth="1"/>
    <col min="5139" max="5139" width="9.33203125" style="8" customWidth="1"/>
    <col min="5140" max="5140" width="11.5546875" style="8" customWidth="1"/>
    <col min="5141" max="5141" width="7.5546875" style="8" customWidth="1"/>
    <col min="5142" max="5142" width="5.6640625" style="8" customWidth="1"/>
    <col min="5143" max="5372" width="12.44140625" style="8" customWidth="1"/>
    <col min="5373" max="5376" width="3" style="8"/>
    <col min="5377" max="5377" width="8.109375" style="8" customWidth="1"/>
    <col min="5378" max="5378" width="13.88671875" style="8" customWidth="1"/>
    <col min="5379" max="5379" width="8.6640625" style="8" customWidth="1"/>
    <col min="5380" max="5381" width="8.109375" style="8" customWidth="1"/>
    <col min="5382" max="5382" width="30" style="8" customWidth="1"/>
    <col min="5383" max="5383" width="6.44140625" style="8" customWidth="1"/>
    <col min="5384" max="5384" width="6" style="8" customWidth="1"/>
    <col min="5385" max="5385" width="4" style="8" customWidth="1"/>
    <col min="5386" max="5386" width="5.5546875" style="8" customWidth="1"/>
    <col min="5387" max="5387" width="5" style="8" customWidth="1"/>
    <col min="5388" max="5388" width="4" style="8" customWidth="1"/>
    <col min="5389" max="5389" width="9.5546875" style="8" customWidth="1"/>
    <col min="5390" max="5390" width="10.6640625" style="8" customWidth="1"/>
    <col min="5391" max="5391" width="8" style="8" bestFit="1" customWidth="1"/>
    <col min="5392" max="5392" width="10.88671875" style="8" bestFit="1" customWidth="1"/>
    <col min="5393" max="5393" width="6.44140625" style="8" customWidth="1"/>
    <col min="5394" max="5394" width="4.6640625" style="8" customWidth="1"/>
    <col min="5395" max="5395" width="9.33203125" style="8" customWidth="1"/>
    <col min="5396" max="5396" width="11.5546875" style="8" customWidth="1"/>
    <col min="5397" max="5397" width="7.5546875" style="8" customWidth="1"/>
    <col min="5398" max="5398" width="5.6640625" style="8" customWidth="1"/>
    <col min="5399" max="5628" width="12.44140625" style="8" customWidth="1"/>
    <col min="5629" max="5632" width="3" style="8"/>
    <col min="5633" max="5633" width="8.109375" style="8" customWidth="1"/>
    <col min="5634" max="5634" width="13.88671875" style="8" customWidth="1"/>
    <col min="5635" max="5635" width="8.6640625" style="8" customWidth="1"/>
    <col min="5636" max="5637" width="8.109375" style="8" customWidth="1"/>
    <col min="5638" max="5638" width="30" style="8" customWidth="1"/>
    <col min="5639" max="5639" width="6.44140625" style="8" customWidth="1"/>
    <col min="5640" max="5640" width="6" style="8" customWidth="1"/>
    <col min="5641" max="5641" width="4" style="8" customWidth="1"/>
    <col min="5642" max="5642" width="5.5546875" style="8" customWidth="1"/>
    <col min="5643" max="5643" width="5" style="8" customWidth="1"/>
    <col min="5644" max="5644" width="4" style="8" customWidth="1"/>
    <col min="5645" max="5645" width="9.5546875" style="8" customWidth="1"/>
    <col min="5646" max="5646" width="10.6640625" style="8" customWidth="1"/>
    <col min="5647" max="5647" width="8" style="8" bestFit="1" customWidth="1"/>
    <col min="5648" max="5648" width="10.88671875" style="8" bestFit="1" customWidth="1"/>
    <col min="5649" max="5649" width="6.44140625" style="8" customWidth="1"/>
    <col min="5650" max="5650" width="4.6640625" style="8" customWidth="1"/>
    <col min="5651" max="5651" width="9.33203125" style="8" customWidth="1"/>
    <col min="5652" max="5652" width="11.5546875" style="8" customWidth="1"/>
    <col min="5653" max="5653" width="7.5546875" style="8" customWidth="1"/>
    <col min="5654" max="5654" width="5.6640625" style="8" customWidth="1"/>
    <col min="5655" max="5884" width="12.44140625" style="8" customWidth="1"/>
    <col min="5885" max="5888" width="3" style="8"/>
    <col min="5889" max="5889" width="8.109375" style="8" customWidth="1"/>
    <col min="5890" max="5890" width="13.88671875" style="8" customWidth="1"/>
    <col min="5891" max="5891" width="8.6640625" style="8" customWidth="1"/>
    <col min="5892" max="5893" width="8.109375" style="8" customWidth="1"/>
    <col min="5894" max="5894" width="30" style="8" customWidth="1"/>
    <col min="5895" max="5895" width="6.44140625" style="8" customWidth="1"/>
    <col min="5896" max="5896" width="6" style="8" customWidth="1"/>
    <col min="5897" max="5897" width="4" style="8" customWidth="1"/>
    <col min="5898" max="5898" width="5.5546875" style="8" customWidth="1"/>
    <col min="5899" max="5899" width="5" style="8" customWidth="1"/>
    <col min="5900" max="5900" width="4" style="8" customWidth="1"/>
    <col min="5901" max="5901" width="9.5546875" style="8" customWidth="1"/>
    <col min="5902" max="5902" width="10.6640625" style="8" customWidth="1"/>
    <col min="5903" max="5903" width="8" style="8" bestFit="1" customWidth="1"/>
    <col min="5904" max="5904" width="10.88671875" style="8" bestFit="1" customWidth="1"/>
    <col min="5905" max="5905" width="6.44140625" style="8" customWidth="1"/>
    <col min="5906" max="5906" width="4.6640625" style="8" customWidth="1"/>
    <col min="5907" max="5907" width="9.33203125" style="8" customWidth="1"/>
    <col min="5908" max="5908" width="11.5546875" style="8" customWidth="1"/>
    <col min="5909" max="5909" width="7.5546875" style="8" customWidth="1"/>
    <col min="5910" max="5910" width="5.6640625" style="8" customWidth="1"/>
    <col min="5911" max="6140" width="12.44140625" style="8" customWidth="1"/>
    <col min="6141" max="6144" width="3" style="8"/>
    <col min="6145" max="6145" width="8.109375" style="8" customWidth="1"/>
    <col min="6146" max="6146" width="13.88671875" style="8" customWidth="1"/>
    <col min="6147" max="6147" width="8.6640625" style="8" customWidth="1"/>
    <col min="6148" max="6149" width="8.109375" style="8" customWidth="1"/>
    <col min="6150" max="6150" width="30" style="8" customWidth="1"/>
    <col min="6151" max="6151" width="6.44140625" style="8" customWidth="1"/>
    <col min="6152" max="6152" width="6" style="8" customWidth="1"/>
    <col min="6153" max="6153" width="4" style="8" customWidth="1"/>
    <col min="6154" max="6154" width="5.5546875" style="8" customWidth="1"/>
    <col min="6155" max="6155" width="5" style="8" customWidth="1"/>
    <col min="6156" max="6156" width="4" style="8" customWidth="1"/>
    <col min="6157" max="6157" width="9.5546875" style="8" customWidth="1"/>
    <col min="6158" max="6158" width="10.6640625" style="8" customWidth="1"/>
    <col min="6159" max="6159" width="8" style="8" bestFit="1" customWidth="1"/>
    <col min="6160" max="6160" width="10.88671875" style="8" bestFit="1" customWidth="1"/>
    <col min="6161" max="6161" width="6.44140625" style="8" customWidth="1"/>
    <col min="6162" max="6162" width="4.6640625" style="8" customWidth="1"/>
    <col min="6163" max="6163" width="9.33203125" style="8" customWidth="1"/>
    <col min="6164" max="6164" width="11.5546875" style="8" customWidth="1"/>
    <col min="6165" max="6165" width="7.5546875" style="8" customWidth="1"/>
    <col min="6166" max="6166" width="5.6640625" style="8" customWidth="1"/>
    <col min="6167" max="6396" width="12.44140625" style="8" customWidth="1"/>
    <col min="6397" max="6400" width="3" style="8"/>
    <col min="6401" max="6401" width="8.109375" style="8" customWidth="1"/>
    <col min="6402" max="6402" width="13.88671875" style="8" customWidth="1"/>
    <col min="6403" max="6403" width="8.6640625" style="8" customWidth="1"/>
    <col min="6404" max="6405" width="8.109375" style="8" customWidth="1"/>
    <col min="6406" max="6406" width="30" style="8" customWidth="1"/>
    <col min="6407" max="6407" width="6.44140625" style="8" customWidth="1"/>
    <col min="6408" max="6408" width="6" style="8" customWidth="1"/>
    <col min="6409" max="6409" width="4" style="8" customWidth="1"/>
    <col min="6410" max="6410" width="5.5546875" style="8" customWidth="1"/>
    <col min="6411" max="6411" width="5" style="8" customWidth="1"/>
    <col min="6412" max="6412" width="4" style="8" customWidth="1"/>
    <col min="6413" max="6413" width="9.5546875" style="8" customWidth="1"/>
    <col min="6414" max="6414" width="10.6640625" style="8" customWidth="1"/>
    <col min="6415" max="6415" width="8" style="8" bestFit="1" customWidth="1"/>
    <col min="6416" max="6416" width="10.88671875" style="8" bestFit="1" customWidth="1"/>
    <col min="6417" max="6417" width="6.44140625" style="8" customWidth="1"/>
    <col min="6418" max="6418" width="4.6640625" style="8" customWidth="1"/>
    <col min="6419" max="6419" width="9.33203125" style="8" customWidth="1"/>
    <col min="6420" max="6420" width="11.5546875" style="8" customWidth="1"/>
    <col min="6421" max="6421" width="7.5546875" style="8" customWidth="1"/>
    <col min="6422" max="6422" width="5.6640625" style="8" customWidth="1"/>
    <col min="6423" max="6652" width="12.44140625" style="8" customWidth="1"/>
    <col min="6653" max="6656" width="3" style="8"/>
    <col min="6657" max="6657" width="8.109375" style="8" customWidth="1"/>
    <col min="6658" max="6658" width="13.88671875" style="8" customWidth="1"/>
    <col min="6659" max="6659" width="8.6640625" style="8" customWidth="1"/>
    <col min="6660" max="6661" width="8.109375" style="8" customWidth="1"/>
    <col min="6662" max="6662" width="30" style="8" customWidth="1"/>
    <col min="6663" max="6663" width="6.44140625" style="8" customWidth="1"/>
    <col min="6664" max="6664" width="6" style="8" customWidth="1"/>
    <col min="6665" max="6665" width="4" style="8" customWidth="1"/>
    <col min="6666" max="6666" width="5.5546875" style="8" customWidth="1"/>
    <col min="6667" max="6667" width="5" style="8" customWidth="1"/>
    <col min="6668" max="6668" width="4" style="8" customWidth="1"/>
    <col min="6669" max="6669" width="9.5546875" style="8" customWidth="1"/>
    <col min="6670" max="6670" width="10.6640625" style="8" customWidth="1"/>
    <col min="6671" max="6671" width="8" style="8" bestFit="1" customWidth="1"/>
    <col min="6672" max="6672" width="10.88671875" style="8" bestFit="1" customWidth="1"/>
    <col min="6673" max="6673" width="6.44140625" style="8" customWidth="1"/>
    <col min="6674" max="6674" width="4.6640625" style="8" customWidth="1"/>
    <col min="6675" max="6675" width="9.33203125" style="8" customWidth="1"/>
    <col min="6676" max="6676" width="11.5546875" style="8" customWidth="1"/>
    <col min="6677" max="6677" width="7.5546875" style="8" customWidth="1"/>
    <col min="6678" max="6678" width="5.6640625" style="8" customWidth="1"/>
    <col min="6679" max="6908" width="12.44140625" style="8" customWidth="1"/>
    <col min="6909" max="6912" width="3" style="8"/>
    <col min="6913" max="6913" width="8.109375" style="8" customWidth="1"/>
    <col min="6914" max="6914" width="13.88671875" style="8" customWidth="1"/>
    <col min="6915" max="6915" width="8.6640625" style="8" customWidth="1"/>
    <col min="6916" max="6917" width="8.109375" style="8" customWidth="1"/>
    <col min="6918" max="6918" width="30" style="8" customWidth="1"/>
    <col min="6919" max="6919" width="6.44140625" style="8" customWidth="1"/>
    <col min="6920" max="6920" width="6" style="8" customWidth="1"/>
    <col min="6921" max="6921" width="4" style="8" customWidth="1"/>
    <col min="6922" max="6922" width="5.5546875" style="8" customWidth="1"/>
    <col min="6923" max="6923" width="5" style="8" customWidth="1"/>
    <col min="6924" max="6924" width="4" style="8" customWidth="1"/>
    <col min="6925" max="6925" width="9.5546875" style="8" customWidth="1"/>
    <col min="6926" max="6926" width="10.6640625" style="8" customWidth="1"/>
    <col min="6927" max="6927" width="8" style="8" bestFit="1" customWidth="1"/>
    <col min="6928" max="6928" width="10.88671875" style="8" bestFit="1" customWidth="1"/>
    <col min="6929" max="6929" width="6.44140625" style="8" customWidth="1"/>
    <col min="6930" max="6930" width="4.6640625" style="8" customWidth="1"/>
    <col min="6931" max="6931" width="9.33203125" style="8" customWidth="1"/>
    <col min="6932" max="6932" width="11.5546875" style="8" customWidth="1"/>
    <col min="6933" max="6933" width="7.5546875" style="8" customWidth="1"/>
    <col min="6934" max="6934" width="5.6640625" style="8" customWidth="1"/>
    <col min="6935" max="7164" width="12.44140625" style="8" customWidth="1"/>
    <col min="7165" max="7168" width="3" style="8"/>
    <col min="7169" max="7169" width="8.109375" style="8" customWidth="1"/>
    <col min="7170" max="7170" width="13.88671875" style="8" customWidth="1"/>
    <col min="7171" max="7171" width="8.6640625" style="8" customWidth="1"/>
    <col min="7172" max="7173" width="8.109375" style="8" customWidth="1"/>
    <col min="7174" max="7174" width="30" style="8" customWidth="1"/>
    <col min="7175" max="7175" width="6.44140625" style="8" customWidth="1"/>
    <col min="7176" max="7176" width="6" style="8" customWidth="1"/>
    <col min="7177" max="7177" width="4" style="8" customWidth="1"/>
    <col min="7178" max="7178" width="5.5546875" style="8" customWidth="1"/>
    <col min="7179" max="7179" width="5" style="8" customWidth="1"/>
    <col min="7180" max="7180" width="4" style="8" customWidth="1"/>
    <col min="7181" max="7181" width="9.5546875" style="8" customWidth="1"/>
    <col min="7182" max="7182" width="10.6640625" style="8" customWidth="1"/>
    <col min="7183" max="7183" width="8" style="8" bestFit="1" customWidth="1"/>
    <col min="7184" max="7184" width="10.88671875" style="8" bestFit="1" customWidth="1"/>
    <col min="7185" max="7185" width="6.44140625" style="8" customWidth="1"/>
    <col min="7186" max="7186" width="4.6640625" style="8" customWidth="1"/>
    <col min="7187" max="7187" width="9.33203125" style="8" customWidth="1"/>
    <col min="7188" max="7188" width="11.5546875" style="8" customWidth="1"/>
    <col min="7189" max="7189" width="7.5546875" style="8" customWidth="1"/>
    <col min="7190" max="7190" width="5.6640625" style="8" customWidth="1"/>
    <col min="7191" max="7420" width="12.44140625" style="8" customWidth="1"/>
    <col min="7421" max="7424" width="3" style="8"/>
    <col min="7425" max="7425" width="8.109375" style="8" customWidth="1"/>
    <col min="7426" max="7426" width="13.88671875" style="8" customWidth="1"/>
    <col min="7427" max="7427" width="8.6640625" style="8" customWidth="1"/>
    <col min="7428" max="7429" width="8.109375" style="8" customWidth="1"/>
    <col min="7430" max="7430" width="30" style="8" customWidth="1"/>
    <col min="7431" max="7431" width="6.44140625" style="8" customWidth="1"/>
    <col min="7432" max="7432" width="6" style="8" customWidth="1"/>
    <col min="7433" max="7433" width="4" style="8" customWidth="1"/>
    <col min="7434" max="7434" width="5.5546875" style="8" customWidth="1"/>
    <col min="7435" max="7435" width="5" style="8" customWidth="1"/>
    <col min="7436" max="7436" width="4" style="8" customWidth="1"/>
    <col min="7437" max="7437" width="9.5546875" style="8" customWidth="1"/>
    <col min="7438" max="7438" width="10.6640625" style="8" customWidth="1"/>
    <col min="7439" max="7439" width="8" style="8" bestFit="1" customWidth="1"/>
    <col min="7440" max="7440" width="10.88671875" style="8" bestFit="1" customWidth="1"/>
    <col min="7441" max="7441" width="6.44140625" style="8" customWidth="1"/>
    <col min="7442" max="7442" width="4.6640625" style="8" customWidth="1"/>
    <col min="7443" max="7443" width="9.33203125" style="8" customWidth="1"/>
    <col min="7444" max="7444" width="11.5546875" style="8" customWidth="1"/>
    <col min="7445" max="7445" width="7.5546875" style="8" customWidth="1"/>
    <col min="7446" max="7446" width="5.6640625" style="8" customWidth="1"/>
    <col min="7447" max="7676" width="12.44140625" style="8" customWidth="1"/>
    <col min="7677" max="7680" width="3" style="8"/>
    <col min="7681" max="7681" width="8.109375" style="8" customWidth="1"/>
    <col min="7682" max="7682" width="13.88671875" style="8" customWidth="1"/>
    <col min="7683" max="7683" width="8.6640625" style="8" customWidth="1"/>
    <col min="7684" max="7685" width="8.109375" style="8" customWidth="1"/>
    <col min="7686" max="7686" width="30" style="8" customWidth="1"/>
    <col min="7687" max="7687" width="6.44140625" style="8" customWidth="1"/>
    <col min="7688" max="7688" width="6" style="8" customWidth="1"/>
    <col min="7689" max="7689" width="4" style="8" customWidth="1"/>
    <col min="7690" max="7690" width="5.5546875" style="8" customWidth="1"/>
    <col min="7691" max="7691" width="5" style="8" customWidth="1"/>
    <col min="7692" max="7692" width="4" style="8" customWidth="1"/>
    <col min="7693" max="7693" width="9.5546875" style="8" customWidth="1"/>
    <col min="7694" max="7694" width="10.6640625" style="8" customWidth="1"/>
    <col min="7695" max="7695" width="8" style="8" bestFit="1" customWidth="1"/>
    <col min="7696" max="7696" width="10.88671875" style="8" bestFit="1" customWidth="1"/>
    <col min="7697" max="7697" width="6.44140625" style="8" customWidth="1"/>
    <col min="7698" max="7698" width="4.6640625" style="8" customWidth="1"/>
    <col min="7699" max="7699" width="9.33203125" style="8" customWidth="1"/>
    <col min="7700" max="7700" width="11.5546875" style="8" customWidth="1"/>
    <col min="7701" max="7701" width="7.5546875" style="8" customWidth="1"/>
    <col min="7702" max="7702" width="5.6640625" style="8" customWidth="1"/>
    <col min="7703" max="7932" width="12.44140625" style="8" customWidth="1"/>
    <col min="7933" max="7936" width="3" style="8"/>
    <col min="7937" max="7937" width="8.109375" style="8" customWidth="1"/>
    <col min="7938" max="7938" width="13.88671875" style="8" customWidth="1"/>
    <col min="7939" max="7939" width="8.6640625" style="8" customWidth="1"/>
    <col min="7940" max="7941" width="8.109375" style="8" customWidth="1"/>
    <col min="7942" max="7942" width="30" style="8" customWidth="1"/>
    <col min="7943" max="7943" width="6.44140625" style="8" customWidth="1"/>
    <col min="7944" max="7944" width="6" style="8" customWidth="1"/>
    <col min="7945" max="7945" width="4" style="8" customWidth="1"/>
    <col min="7946" max="7946" width="5.5546875" style="8" customWidth="1"/>
    <col min="7947" max="7947" width="5" style="8" customWidth="1"/>
    <col min="7948" max="7948" width="4" style="8" customWidth="1"/>
    <col min="7949" max="7949" width="9.5546875" style="8" customWidth="1"/>
    <col min="7950" max="7950" width="10.6640625" style="8" customWidth="1"/>
    <col min="7951" max="7951" width="8" style="8" bestFit="1" customWidth="1"/>
    <col min="7952" max="7952" width="10.88671875" style="8" bestFit="1" customWidth="1"/>
    <col min="7953" max="7953" width="6.44140625" style="8" customWidth="1"/>
    <col min="7954" max="7954" width="4.6640625" style="8" customWidth="1"/>
    <col min="7955" max="7955" width="9.33203125" style="8" customWidth="1"/>
    <col min="7956" max="7956" width="11.5546875" style="8" customWidth="1"/>
    <col min="7957" max="7957" width="7.5546875" style="8" customWidth="1"/>
    <col min="7958" max="7958" width="5.6640625" style="8" customWidth="1"/>
    <col min="7959" max="8188" width="12.44140625" style="8" customWidth="1"/>
    <col min="8189" max="8192" width="3" style="8"/>
    <col min="8193" max="8193" width="8.109375" style="8" customWidth="1"/>
    <col min="8194" max="8194" width="13.88671875" style="8" customWidth="1"/>
    <col min="8195" max="8195" width="8.6640625" style="8" customWidth="1"/>
    <col min="8196" max="8197" width="8.109375" style="8" customWidth="1"/>
    <col min="8198" max="8198" width="30" style="8" customWidth="1"/>
    <col min="8199" max="8199" width="6.44140625" style="8" customWidth="1"/>
    <col min="8200" max="8200" width="6" style="8" customWidth="1"/>
    <col min="8201" max="8201" width="4" style="8" customWidth="1"/>
    <col min="8202" max="8202" width="5.5546875" style="8" customWidth="1"/>
    <col min="8203" max="8203" width="5" style="8" customWidth="1"/>
    <col min="8204" max="8204" width="4" style="8" customWidth="1"/>
    <col min="8205" max="8205" width="9.5546875" style="8" customWidth="1"/>
    <col min="8206" max="8206" width="10.6640625" style="8" customWidth="1"/>
    <col min="8207" max="8207" width="8" style="8" bestFit="1" customWidth="1"/>
    <col min="8208" max="8208" width="10.88671875" style="8" bestFit="1" customWidth="1"/>
    <col min="8209" max="8209" width="6.44140625" style="8" customWidth="1"/>
    <col min="8210" max="8210" width="4.6640625" style="8" customWidth="1"/>
    <col min="8211" max="8211" width="9.33203125" style="8" customWidth="1"/>
    <col min="8212" max="8212" width="11.5546875" style="8" customWidth="1"/>
    <col min="8213" max="8213" width="7.5546875" style="8" customWidth="1"/>
    <col min="8214" max="8214" width="5.6640625" style="8" customWidth="1"/>
    <col min="8215" max="8444" width="12.44140625" style="8" customWidth="1"/>
    <col min="8445" max="8448" width="3" style="8"/>
    <col min="8449" max="8449" width="8.109375" style="8" customWidth="1"/>
    <col min="8450" max="8450" width="13.88671875" style="8" customWidth="1"/>
    <col min="8451" max="8451" width="8.6640625" style="8" customWidth="1"/>
    <col min="8452" max="8453" width="8.109375" style="8" customWidth="1"/>
    <col min="8454" max="8454" width="30" style="8" customWidth="1"/>
    <col min="8455" max="8455" width="6.44140625" style="8" customWidth="1"/>
    <col min="8456" max="8456" width="6" style="8" customWidth="1"/>
    <col min="8457" max="8457" width="4" style="8" customWidth="1"/>
    <col min="8458" max="8458" width="5.5546875" style="8" customWidth="1"/>
    <col min="8459" max="8459" width="5" style="8" customWidth="1"/>
    <col min="8460" max="8460" width="4" style="8" customWidth="1"/>
    <col min="8461" max="8461" width="9.5546875" style="8" customWidth="1"/>
    <col min="8462" max="8462" width="10.6640625" style="8" customWidth="1"/>
    <col min="8463" max="8463" width="8" style="8" bestFit="1" customWidth="1"/>
    <col min="8464" max="8464" width="10.88671875" style="8" bestFit="1" customWidth="1"/>
    <col min="8465" max="8465" width="6.44140625" style="8" customWidth="1"/>
    <col min="8466" max="8466" width="4.6640625" style="8" customWidth="1"/>
    <col min="8467" max="8467" width="9.33203125" style="8" customWidth="1"/>
    <col min="8468" max="8468" width="11.5546875" style="8" customWidth="1"/>
    <col min="8469" max="8469" width="7.5546875" style="8" customWidth="1"/>
    <col min="8470" max="8470" width="5.6640625" style="8" customWidth="1"/>
    <col min="8471" max="8700" width="12.44140625" style="8" customWidth="1"/>
    <col min="8701" max="8704" width="3" style="8"/>
    <col min="8705" max="8705" width="8.109375" style="8" customWidth="1"/>
    <col min="8706" max="8706" width="13.88671875" style="8" customWidth="1"/>
    <col min="8707" max="8707" width="8.6640625" style="8" customWidth="1"/>
    <col min="8708" max="8709" width="8.109375" style="8" customWidth="1"/>
    <col min="8710" max="8710" width="30" style="8" customWidth="1"/>
    <col min="8711" max="8711" width="6.44140625" style="8" customWidth="1"/>
    <col min="8712" max="8712" width="6" style="8" customWidth="1"/>
    <col min="8713" max="8713" width="4" style="8" customWidth="1"/>
    <col min="8714" max="8714" width="5.5546875" style="8" customWidth="1"/>
    <col min="8715" max="8715" width="5" style="8" customWidth="1"/>
    <col min="8716" max="8716" width="4" style="8" customWidth="1"/>
    <col min="8717" max="8717" width="9.5546875" style="8" customWidth="1"/>
    <col min="8718" max="8718" width="10.6640625" style="8" customWidth="1"/>
    <col min="8719" max="8719" width="8" style="8" bestFit="1" customWidth="1"/>
    <col min="8720" max="8720" width="10.88671875" style="8" bestFit="1" customWidth="1"/>
    <col min="8721" max="8721" width="6.44140625" style="8" customWidth="1"/>
    <col min="8722" max="8722" width="4.6640625" style="8" customWidth="1"/>
    <col min="8723" max="8723" width="9.33203125" style="8" customWidth="1"/>
    <col min="8724" max="8724" width="11.5546875" style="8" customWidth="1"/>
    <col min="8725" max="8725" width="7.5546875" style="8" customWidth="1"/>
    <col min="8726" max="8726" width="5.6640625" style="8" customWidth="1"/>
    <col min="8727" max="8956" width="12.44140625" style="8" customWidth="1"/>
    <col min="8957" max="8960" width="3" style="8"/>
    <col min="8961" max="8961" width="8.109375" style="8" customWidth="1"/>
    <col min="8962" max="8962" width="13.88671875" style="8" customWidth="1"/>
    <col min="8963" max="8963" width="8.6640625" style="8" customWidth="1"/>
    <col min="8964" max="8965" width="8.109375" style="8" customWidth="1"/>
    <col min="8966" max="8966" width="30" style="8" customWidth="1"/>
    <col min="8967" max="8967" width="6.44140625" style="8" customWidth="1"/>
    <col min="8968" max="8968" width="6" style="8" customWidth="1"/>
    <col min="8969" max="8969" width="4" style="8" customWidth="1"/>
    <col min="8970" max="8970" width="5.5546875" style="8" customWidth="1"/>
    <col min="8971" max="8971" width="5" style="8" customWidth="1"/>
    <col min="8972" max="8972" width="4" style="8" customWidth="1"/>
    <col min="8973" max="8973" width="9.5546875" style="8" customWidth="1"/>
    <col min="8974" max="8974" width="10.6640625" style="8" customWidth="1"/>
    <col min="8975" max="8975" width="8" style="8" bestFit="1" customWidth="1"/>
    <col min="8976" max="8976" width="10.88671875" style="8" bestFit="1" customWidth="1"/>
    <col min="8977" max="8977" width="6.44140625" style="8" customWidth="1"/>
    <col min="8978" max="8978" width="4.6640625" style="8" customWidth="1"/>
    <col min="8979" max="8979" width="9.33203125" style="8" customWidth="1"/>
    <col min="8980" max="8980" width="11.5546875" style="8" customWidth="1"/>
    <col min="8981" max="8981" width="7.5546875" style="8" customWidth="1"/>
    <col min="8982" max="8982" width="5.6640625" style="8" customWidth="1"/>
    <col min="8983" max="9212" width="12.44140625" style="8" customWidth="1"/>
    <col min="9213" max="9216" width="3" style="8"/>
    <col min="9217" max="9217" width="8.109375" style="8" customWidth="1"/>
    <col min="9218" max="9218" width="13.88671875" style="8" customWidth="1"/>
    <col min="9219" max="9219" width="8.6640625" style="8" customWidth="1"/>
    <col min="9220" max="9221" width="8.109375" style="8" customWidth="1"/>
    <col min="9222" max="9222" width="30" style="8" customWidth="1"/>
    <col min="9223" max="9223" width="6.44140625" style="8" customWidth="1"/>
    <col min="9224" max="9224" width="6" style="8" customWidth="1"/>
    <col min="9225" max="9225" width="4" style="8" customWidth="1"/>
    <col min="9226" max="9226" width="5.5546875" style="8" customWidth="1"/>
    <col min="9227" max="9227" width="5" style="8" customWidth="1"/>
    <col min="9228" max="9228" width="4" style="8" customWidth="1"/>
    <col min="9229" max="9229" width="9.5546875" style="8" customWidth="1"/>
    <col min="9230" max="9230" width="10.6640625" style="8" customWidth="1"/>
    <col min="9231" max="9231" width="8" style="8" bestFit="1" customWidth="1"/>
    <col min="9232" max="9232" width="10.88671875" style="8" bestFit="1" customWidth="1"/>
    <col min="9233" max="9233" width="6.44140625" style="8" customWidth="1"/>
    <col min="9234" max="9234" width="4.6640625" style="8" customWidth="1"/>
    <col min="9235" max="9235" width="9.33203125" style="8" customWidth="1"/>
    <col min="9236" max="9236" width="11.5546875" style="8" customWidth="1"/>
    <col min="9237" max="9237" width="7.5546875" style="8" customWidth="1"/>
    <col min="9238" max="9238" width="5.6640625" style="8" customWidth="1"/>
    <col min="9239" max="9468" width="12.44140625" style="8" customWidth="1"/>
    <col min="9469" max="9472" width="3" style="8"/>
    <col min="9473" max="9473" width="8.109375" style="8" customWidth="1"/>
    <col min="9474" max="9474" width="13.88671875" style="8" customWidth="1"/>
    <col min="9475" max="9475" width="8.6640625" style="8" customWidth="1"/>
    <col min="9476" max="9477" width="8.109375" style="8" customWidth="1"/>
    <col min="9478" max="9478" width="30" style="8" customWidth="1"/>
    <col min="9479" max="9479" width="6.44140625" style="8" customWidth="1"/>
    <col min="9480" max="9480" width="6" style="8" customWidth="1"/>
    <col min="9481" max="9481" width="4" style="8" customWidth="1"/>
    <col min="9482" max="9482" width="5.5546875" style="8" customWidth="1"/>
    <col min="9483" max="9483" width="5" style="8" customWidth="1"/>
    <col min="9484" max="9484" width="4" style="8" customWidth="1"/>
    <col min="9485" max="9485" width="9.5546875" style="8" customWidth="1"/>
    <col min="9486" max="9486" width="10.6640625" style="8" customWidth="1"/>
    <col min="9487" max="9487" width="8" style="8" bestFit="1" customWidth="1"/>
    <col min="9488" max="9488" width="10.88671875" style="8" bestFit="1" customWidth="1"/>
    <col min="9489" max="9489" width="6.44140625" style="8" customWidth="1"/>
    <col min="9490" max="9490" width="4.6640625" style="8" customWidth="1"/>
    <col min="9491" max="9491" width="9.33203125" style="8" customWidth="1"/>
    <col min="9492" max="9492" width="11.5546875" style="8" customWidth="1"/>
    <col min="9493" max="9493" width="7.5546875" style="8" customWidth="1"/>
    <col min="9494" max="9494" width="5.6640625" style="8" customWidth="1"/>
    <col min="9495" max="9724" width="12.44140625" style="8" customWidth="1"/>
    <col min="9725" max="9728" width="3" style="8"/>
    <col min="9729" max="9729" width="8.109375" style="8" customWidth="1"/>
    <col min="9730" max="9730" width="13.88671875" style="8" customWidth="1"/>
    <col min="9731" max="9731" width="8.6640625" style="8" customWidth="1"/>
    <col min="9732" max="9733" width="8.109375" style="8" customWidth="1"/>
    <col min="9734" max="9734" width="30" style="8" customWidth="1"/>
    <col min="9735" max="9735" width="6.44140625" style="8" customWidth="1"/>
    <col min="9736" max="9736" width="6" style="8" customWidth="1"/>
    <col min="9737" max="9737" width="4" style="8" customWidth="1"/>
    <col min="9738" max="9738" width="5.5546875" style="8" customWidth="1"/>
    <col min="9739" max="9739" width="5" style="8" customWidth="1"/>
    <col min="9740" max="9740" width="4" style="8" customWidth="1"/>
    <col min="9741" max="9741" width="9.5546875" style="8" customWidth="1"/>
    <col min="9742" max="9742" width="10.6640625" style="8" customWidth="1"/>
    <col min="9743" max="9743" width="8" style="8" bestFit="1" customWidth="1"/>
    <col min="9744" max="9744" width="10.88671875" style="8" bestFit="1" customWidth="1"/>
    <col min="9745" max="9745" width="6.44140625" style="8" customWidth="1"/>
    <col min="9746" max="9746" width="4.6640625" style="8" customWidth="1"/>
    <col min="9747" max="9747" width="9.33203125" style="8" customWidth="1"/>
    <col min="9748" max="9748" width="11.5546875" style="8" customWidth="1"/>
    <col min="9749" max="9749" width="7.5546875" style="8" customWidth="1"/>
    <col min="9750" max="9750" width="5.6640625" style="8" customWidth="1"/>
    <col min="9751" max="9980" width="12.44140625" style="8" customWidth="1"/>
    <col min="9981" max="9984" width="3" style="8"/>
    <col min="9985" max="9985" width="8.109375" style="8" customWidth="1"/>
    <col min="9986" max="9986" width="13.88671875" style="8" customWidth="1"/>
    <col min="9987" max="9987" width="8.6640625" style="8" customWidth="1"/>
    <col min="9988" max="9989" width="8.109375" style="8" customWidth="1"/>
    <col min="9990" max="9990" width="30" style="8" customWidth="1"/>
    <col min="9991" max="9991" width="6.44140625" style="8" customWidth="1"/>
    <col min="9992" max="9992" width="6" style="8" customWidth="1"/>
    <col min="9993" max="9993" width="4" style="8" customWidth="1"/>
    <col min="9994" max="9994" width="5.5546875" style="8" customWidth="1"/>
    <col min="9995" max="9995" width="5" style="8" customWidth="1"/>
    <col min="9996" max="9996" width="4" style="8" customWidth="1"/>
    <col min="9997" max="9997" width="9.5546875" style="8" customWidth="1"/>
    <col min="9998" max="9998" width="10.6640625" style="8" customWidth="1"/>
    <col min="9999" max="9999" width="8" style="8" bestFit="1" customWidth="1"/>
    <col min="10000" max="10000" width="10.88671875" style="8" bestFit="1" customWidth="1"/>
    <col min="10001" max="10001" width="6.44140625" style="8" customWidth="1"/>
    <col min="10002" max="10002" width="4.6640625" style="8" customWidth="1"/>
    <col min="10003" max="10003" width="9.33203125" style="8" customWidth="1"/>
    <col min="10004" max="10004" width="11.5546875" style="8" customWidth="1"/>
    <col min="10005" max="10005" width="7.5546875" style="8" customWidth="1"/>
    <col min="10006" max="10006" width="5.6640625" style="8" customWidth="1"/>
    <col min="10007" max="10236" width="12.44140625" style="8" customWidth="1"/>
    <col min="10237" max="10240" width="3" style="8"/>
    <col min="10241" max="10241" width="8.109375" style="8" customWidth="1"/>
    <col min="10242" max="10242" width="13.88671875" style="8" customWidth="1"/>
    <col min="10243" max="10243" width="8.6640625" style="8" customWidth="1"/>
    <col min="10244" max="10245" width="8.109375" style="8" customWidth="1"/>
    <col min="10246" max="10246" width="30" style="8" customWidth="1"/>
    <col min="10247" max="10247" width="6.44140625" style="8" customWidth="1"/>
    <col min="10248" max="10248" width="6" style="8" customWidth="1"/>
    <col min="10249" max="10249" width="4" style="8" customWidth="1"/>
    <col min="10250" max="10250" width="5.5546875" style="8" customWidth="1"/>
    <col min="10251" max="10251" width="5" style="8" customWidth="1"/>
    <col min="10252" max="10252" width="4" style="8" customWidth="1"/>
    <col min="10253" max="10253" width="9.5546875" style="8" customWidth="1"/>
    <col min="10254" max="10254" width="10.6640625" style="8" customWidth="1"/>
    <col min="10255" max="10255" width="8" style="8" bestFit="1" customWidth="1"/>
    <col min="10256" max="10256" width="10.88671875" style="8" bestFit="1" customWidth="1"/>
    <col min="10257" max="10257" width="6.44140625" style="8" customWidth="1"/>
    <col min="10258" max="10258" width="4.6640625" style="8" customWidth="1"/>
    <col min="10259" max="10259" width="9.33203125" style="8" customWidth="1"/>
    <col min="10260" max="10260" width="11.5546875" style="8" customWidth="1"/>
    <col min="10261" max="10261" width="7.5546875" style="8" customWidth="1"/>
    <col min="10262" max="10262" width="5.6640625" style="8" customWidth="1"/>
    <col min="10263" max="10492" width="12.44140625" style="8" customWidth="1"/>
    <col min="10493" max="10496" width="3" style="8"/>
    <col min="10497" max="10497" width="8.109375" style="8" customWidth="1"/>
    <col min="10498" max="10498" width="13.88671875" style="8" customWidth="1"/>
    <col min="10499" max="10499" width="8.6640625" style="8" customWidth="1"/>
    <col min="10500" max="10501" width="8.109375" style="8" customWidth="1"/>
    <col min="10502" max="10502" width="30" style="8" customWidth="1"/>
    <col min="10503" max="10503" width="6.44140625" style="8" customWidth="1"/>
    <col min="10504" max="10504" width="6" style="8" customWidth="1"/>
    <col min="10505" max="10505" width="4" style="8" customWidth="1"/>
    <col min="10506" max="10506" width="5.5546875" style="8" customWidth="1"/>
    <col min="10507" max="10507" width="5" style="8" customWidth="1"/>
    <col min="10508" max="10508" width="4" style="8" customWidth="1"/>
    <col min="10509" max="10509" width="9.5546875" style="8" customWidth="1"/>
    <col min="10510" max="10510" width="10.6640625" style="8" customWidth="1"/>
    <col min="10511" max="10511" width="8" style="8" bestFit="1" customWidth="1"/>
    <col min="10512" max="10512" width="10.88671875" style="8" bestFit="1" customWidth="1"/>
    <col min="10513" max="10513" width="6.44140625" style="8" customWidth="1"/>
    <col min="10514" max="10514" width="4.6640625" style="8" customWidth="1"/>
    <col min="10515" max="10515" width="9.33203125" style="8" customWidth="1"/>
    <col min="10516" max="10516" width="11.5546875" style="8" customWidth="1"/>
    <col min="10517" max="10517" width="7.5546875" style="8" customWidth="1"/>
    <col min="10518" max="10518" width="5.6640625" style="8" customWidth="1"/>
    <col min="10519" max="10748" width="12.44140625" style="8" customWidth="1"/>
    <col min="10749" max="10752" width="3" style="8"/>
    <col min="10753" max="10753" width="8.109375" style="8" customWidth="1"/>
    <col min="10754" max="10754" width="13.88671875" style="8" customWidth="1"/>
    <col min="10755" max="10755" width="8.6640625" style="8" customWidth="1"/>
    <col min="10756" max="10757" width="8.109375" style="8" customWidth="1"/>
    <col min="10758" max="10758" width="30" style="8" customWidth="1"/>
    <col min="10759" max="10759" width="6.44140625" style="8" customWidth="1"/>
    <col min="10760" max="10760" width="6" style="8" customWidth="1"/>
    <col min="10761" max="10761" width="4" style="8" customWidth="1"/>
    <col min="10762" max="10762" width="5.5546875" style="8" customWidth="1"/>
    <col min="10763" max="10763" width="5" style="8" customWidth="1"/>
    <col min="10764" max="10764" width="4" style="8" customWidth="1"/>
    <col min="10765" max="10765" width="9.5546875" style="8" customWidth="1"/>
    <col min="10766" max="10766" width="10.6640625" style="8" customWidth="1"/>
    <col min="10767" max="10767" width="8" style="8" bestFit="1" customWidth="1"/>
    <col min="10768" max="10768" width="10.88671875" style="8" bestFit="1" customWidth="1"/>
    <col min="10769" max="10769" width="6.44140625" style="8" customWidth="1"/>
    <col min="10770" max="10770" width="4.6640625" style="8" customWidth="1"/>
    <col min="10771" max="10771" width="9.33203125" style="8" customWidth="1"/>
    <col min="10772" max="10772" width="11.5546875" style="8" customWidth="1"/>
    <col min="10773" max="10773" width="7.5546875" style="8" customWidth="1"/>
    <col min="10774" max="10774" width="5.6640625" style="8" customWidth="1"/>
    <col min="10775" max="11004" width="12.44140625" style="8" customWidth="1"/>
    <col min="11005" max="11008" width="3" style="8"/>
    <col min="11009" max="11009" width="8.109375" style="8" customWidth="1"/>
    <col min="11010" max="11010" width="13.88671875" style="8" customWidth="1"/>
    <col min="11011" max="11011" width="8.6640625" style="8" customWidth="1"/>
    <col min="11012" max="11013" width="8.109375" style="8" customWidth="1"/>
    <col min="11014" max="11014" width="30" style="8" customWidth="1"/>
    <col min="11015" max="11015" width="6.44140625" style="8" customWidth="1"/>
    <col min="11016" max="11016" width="6" style="8" customWidth="1"/>
    <col min="11017" max="11017" width="4" style="8" customWidth="1"/>
    <col min="11018" max="11018" width="5.5546875" style="8" customWidth="1"/>
    <col min="11019" max="11019" width="5" style="8" customWidth="1"/>
    <col min="11020" max="11020" width="4" style="8" customWidth="1"/>
    <col min="11021" max="11021" width="9.5546875" style="8" customWidth="1"/>
    <col min="11022" max="11022" width="10.6640625" style="8" customWidth="1"/>
    <col min="11023" max="11023" width="8" style="8" bestFit="1" customWidth="1"/>
    <col min="11024" max="11024" width="10.88671875" style="8" bestFit="1" customWidth="1"/>
    <col min="11025" max="11025" width="6.44140625" style="8" customWidth="1"/>
    <col min="11026" max="11026" width="4.6640625" style="8" customWidth="1"/>
    <col min="11027" max="11027" width="9.33203125" style="8" customWidth="1"/>
    <col min="11028" max="11028" width="11.5546875" style="8" customWidth="1"/>
    <col min="11029" max="11029" width="7.5546875" style="8" customWidth="1"/>
    <col min="11030" max="11030" width="5.6640625" style="8" customWidth="1"/>
    <col min="11031" max="11260" width="12.44140625" style="8" customWidth="1"/>
    <col min="11261" max="11264" width="3" style="8"/>
    <col min="11265" max="11265" width="8.109375" style="8" customWidth="1"/>
    <col min="11266" max="11266" width="13.88671875" style="8" customWidth="1"/>
    <col min="11267" max="11267" width="8.6640625" style="8" customWidth="1"/>
    <col min="11268" max="11269" width="8.109375" style="8" customWidth="1"/>
    <col min="11270" max="11270" width="30" style="8" customWidth="1"/>
    <col min="11271" max="11271" width="6.44140625" style="8" customWidth="1"/>
    <col min="11272" max="11272" width="6" style="8" customWidth="1"/>
    <col min="11273" max="11273" width="4" style="8" customWidth="1"/>
    <col min="11274" max="11274" width="5.5546875" style="8" customWidth="1"/>
    <col min="11275" max="11275" width="5" style="8" customWidth="1"/>
    <col min="11276" max="11276" width="4" style="8" customWidth="1"/>
    <col min="11277" max="11277" width="9.5546875" style="8" customWidth="1"/>
    <col min="11278" max="11278" width="10.6640625" style="8" customWidth="1"/>
    <col min="11279" max="11279" width="8" style="8" bestFit="1" customWidth="1"/>
    <col min="11280" max="11280" width="10.88671875" style="8" bestFit="1" customWidth="1"/>
    <col min="11281" max="11281" width="6.44140625" style="8" customWidth="1"/>
    <col min="11282" max="11282" width="4.6640625" style="8" customWidth="1"/>
    <col min="11283" max="11283" width="9.33203125" style="8" customWidth="1"/>
    <col min="11284" max="11284" width="11.5546875" style="8" customWidth="1"/>
    <col min="11285" max="11285" width="7.5546875" style="8" customWidth="1"/>
    <col min="11286" max="11286" width="5.6640625" style="8" customWidth="1"/>
    <col min="11287" max="11516" width="12.44140625" style="8" customWidth="1"/>
    <col min="11517" max="11520" width="3" style="8"/>
    <col min="11521" max="11521" width="8.109375" style="8" customWidth="1"/>
    <col min="11522" max="11522" width="13.88671875" style="8" customWidth="1"/>
    <col min="11523" max="11523" width="8.6640625" style="8" customWidth="1"/>
    <col min="11524" max="11525" width="8.109375" style="8" customWidth="1"/>
    <col min="11526" max="11526" width="30" style="8" customWidth="1"/>
    <col min="11527" max="11527" width="6.44140625" style="8" customWidth="1"/>
    <col min="11528" max="11528" width="6" style="8" customWidth="1"/>
    <col min="11529" max="11529" width="4" style="8" customWidth="1"/>
    <col min="11530" max="11530" width="5.5546875" style="8" customWidth="1"/>
    <col min="11531" max="11531" width="5" style="8" customWidth="1"/>
    <col min="11532" max="11532" width="4" style="8" customWidth="1"/>
    <col min="11533" max="11533" width="9.5546875" style="8" customWidth="1"/>
    <col min="11534" max="11534" width="10.6640625" style="8" customWidth="1"/>
    <col min="11535" max="11535" width="8" style="8" bestFit="1" customWidth="1"/>
    <col min="11536" max="11536" width="10.88671875" style="8" bestFit="1" customWidth="1"/>
    <col min="11537" max="11537" width="6.44140625" style="8" customWidth="1"/>
    <col min="11538" max="11538" width="4.6640625" style="8" customWidth="1"/>
    <col min="11539" max="11539" width="9.33203125" style="8" customWidth="1"/>
    <col min="11540" max="11540" width="11.5546875" style="8" customWidth="1"/>
    <col min="11541" max="11541" width="7.5546875" style="8" customWidth="1"/>
    <col min="11542" max="11542" width="5.6640625" style="8" customWidth="1"/>
    <col min="11543" max="11772" width="12.44140625" style="8" customWidth="1"/>
    <col min="11773" max="11776" width="3" style="8"/>
    <col min="11777" max="11777" width="8.109375" style="8" customWidth="1"/>
    <col min="11778" max="11778" width="13.88671875" style="8" customWidth="1"/>
    <col min="11779" max="11779" width="8.6640625" style="8" customWidth="1"/>
    <col min="11780" max="11781" width="8.109375" style="8" customWidth="1"/>
    <col min="11782" max="11782" width="30" style="8" customWidth="1"/>
    <col min="11783" max="11783" width="6.44140625" style="8" customWidth="1"/>
    <col min="11784" max="11784" width="6" style="8" customWidth="1"/>
    <col min="11785" max="11785" width="4" style="8" customWidth="1"/>
    <col min="11786" max="11786" width="5.5546875" style="8" customWidth="1"/>
    <col min="11787" max="11787" width="5" style="8" customWidth="1"/>
    <col min="11788" max="11788" width="4" style="8" customWidth="1"/>
    <col min="11789" max="11789" width="9.5546875" style="8" customWidth="1"/>
    <col min="11790" max="11790" width="10.6640625" style="8" customWidth="1"/>
    <col min="11791" max="11791" width="8" style="8" bestFit="1" customWidth="1"/>
    <col min="11792" max="11792" width="10.88671875" style="8" bestFit="1" customWidth="1"/>
    <col min="11793" max="11793" width="6.44140625" style="8" customWidth="1"/>
    <col min="11794" max="11794" width="4.6640625" style="8" customWidth="1"/>
    <col min="11795" max="11795" width="9.33203125" style="8" customWidth="1"/>
    <col min="11796" max="11796" width="11.5546875" style="8" customWidth="1"/>
    <col min="11797" max="11797" width="7.5546875" style="8" customWidth="1"/>
    <col min="11798" max="11798" width="5.6640625" style="8" customWidth="1"/>
    <col min="11799" max="12028" width="12.44140625" style="8" customWidth="1"/>
    <col min="12029" max="12032" width="3" style="8"/>
    <col min="12033" max="12033" width="8.109375" style="8" customWidth="1"/>
    <col min="12034" max="12034" width="13.88671875" style="8" customWidth="1"/>
    <col min="12035" max="12035" width="8.6640625" style="8" customWidth="1"/>
    <col min="12036" max="12037" width="8.109375" style="8" customWidth="1"/>
    <col min="12038" max="12038" width="30" style="8" customWidth="1"/>
    <col min="12039" max="12039" width="6.44140625" style="8" customWidth="1"/>
    <col min="12040" max="12040" width="6" style="8" customWidth="1"/>
    <col min="12041" max="12041" width="4" style="8" customWidth="1"/>
    <col min="12042" max="12042" width="5.5546875" style="8" customWidth="1"/>
    <col min="12043" max="12043" width="5" style="8" customWidth="1"/>
    <col min="12044" max="12044" width="4" style="8" customWidth="1"/>
    <col min="12045" max="12045" width="9.5546875" style="8" customWidth="1"/>
    <col min="12046" max="12046" width="10.6640625" style="8" customWidth="1"/>
    <col min="12047" max="12047" width="8" style="8" bestFit="1" customWidth="1"/>
    <col min="12048" max="12048" width="10.88671875" style="8" bestFit="1" customWidth="1"/>
    <col min="12049" max="12049" width="6.44140625" style="8" customWidth="1"/>
    <col min="12050" max="12050" width="4.6640625" style="8" customWidth="1"/>
    <col min="12051" max="12051" width="9.33203125" style="8" customWidth="1"/>
    <col min="12052" max="12052" width="11.5546875" style="8" customWidth="1"/>
    <col min="12053" max="12053" width="7.5546875" style="8" customWidth="1"/>
    <col min="12054" max="12054" width="5.6640625" style="8" customWidth="1"/>
    <col min="12055" max="12284" width="12.44140625" style="8" customWidth="1"/>
    <col min="12285" max="12288" width="3" style="8"/>
    <col min="12289" max="12289" width="8.109375" style="8" customWidth="1"/>
    <col min="12290" max="12290" width="13.88671875" style="8" customWidth="1"/>
    <col min="12291" max="12291" width="8.6640625" style="8" customWidth="1"/>
    <col min="12292" max="12293" width="8.109375" style="8" customWidth="1"/>
    <col min="12294" max="12294" width="30" style="8" customWidth="1"/>
    <col min="12295" max="12295" width="6.44140625" style="8" customWidth="1"/>
    <col min="12296" max="12296" width="6" style="8" customWidth="1"/>
    <col min="12297" max="12297" width="4" style="8" customWidth="1"/>
    <col min="12298" max="12298" width="5.5546875" style="8" customWidth="1"/>
    <col min="12299" max="12299" width="5" style="8" customWidth="1"/>
    <col min="12300" max="12300" width="4" style="8" customWidth="1"/>
    <col min="12301" max="12301" width="9.5546875" style="8" customWidth="1"/>
    <col min="12302" max="12302" width="10.6640625" style="8" customWidth="1"/>
    <col min="12303" max="12303" width="8" style="8" bestFit="1" customWidth="1"/>
    <col min="12304" max="12304" width="10.88671875" style="8" bestFit="1" customWidth="1"/>
    <col min="12305" max="12305" width="6.44140625" style="8" customWidth="1"/>
    <col min="12306" max="12306" width="4.6640625" style="8" customWidth="1"/>
    <col min="12307" max="12307" width="9.33203125" style="8" customWidth="1"/>
    <col min="12308" max="12308" width="11.5546875" style="8" customWidth="1"/>
    <col min="12309" max="12309" width="7.5546875" style="8" customWidth="1"/>
    <col min="12310" max="12310" width="5.6640625" style="8" customWidth="1"/>
    <col min="12311" max="12540" width="12.44140625" style="8" customWidth="1"/>
    <col min="12541" max="12544" width="3" style="8"/>
    <col min="12545" max="12545" width="8.109375" style="8" customWidth="1"/>
    <col min="12546" max="12546" width="13.88671875" style="8" customWidth="1"/>
    <col min="12547" max="12547" width="8.6640625" style="8" customWidth="1"/>
    <col min="12548" max="12549" width="8.109375" style="8" customWidth="1"/>
    <col min="12550" max="12550" width="30" style="8" customWidth="1"/>
    <col min="12551" max="12551" width="6.44140625" style="8" customWidth="1"/>
    <col min="12552" max="12552" width="6" style="8" customWidth="1"/>
    <col min="12553" max="12553" width="4" style="8" customWidth="1"/>
    <col min="12554" max="12554" width="5.5546875" style="8" customWidth="1"/>
    <col min="12555" max="12555" width="5" style="8" customWidth="1"/>
    <col min="12556" max="12556" width="4" style="8" customWidth="1"/>
    <col min="12557" max="12557" width="9.5546875" style="8" customWidth="1"/>
    <col min="12558" max="12558" width="10.6640625" style="8" customWidth="1"/>
    <col min="12559" max="12559" width="8" style="8" bestFit="1" customWidth="1"/>
    <col min="12560" max="12560" width="10.88671875" style="8" bestFit="1" customWidth="1"/>
    <col min="12561" max="12561" width="6.44140625" style="8" customWidth="1"/>
    <col min="12562" max="12562" width="4.6640625" style="8" customWidth="1"/>
    <col min="12563" max="12563" width="9.33203125" style="8" customWidth="1"/>
    <col min="12564" max="12564" width="11.5546875" style="8" customWidth="1"/>
    <col min="12565" max="12565" width="7.5546875" style="8" customWidth="1"/>
    <col min="12566" max="12566" width="5.6640625" style="8" customWidth="1"/>
    <col min="12567" max="12796" width="12.44140625" style="8" customWidth="1"/>
    <col min="12797" max="12800" width="3" style="8"/>
    <col min="12801" max="12801" width="8.109375" style="8" customWidth="1"/>
    <col min="12802" max="12802" width="13.88671875" style="8" customWidth="1"/>
    <col min="12803" max="12803" width="8.6640625" style="8" customWidth="1"/>
    <col min="12804" max="12805" width="8.109375" style="8" customWidth="1"/>
    <col min="12806" max="12806" width="30" style="8" customWidth="1"/>
    <col min="12807" max="12807" width="6.44140625" style="8" customWidth="1"/>
    <col min="12808" max="12808" width="6" style="8" customWidth="1"/>
    <col min="12809" max="12809" width="4" style="8" customWidth="1"/>
    <col min="12810" max="12810" width="5.5546875" style="8" customWidth="1"/>
    <col min="12811" max="12811" width="5" style="8" customWidth="1"/>
    <col min="12812" max="12812" width="4" style="8" customWidth="1"/>
    <col min="12813" max="12813" width="9.5546875" style="8" customWidth="1"/>
    <col min="12814" max="12814" width="10.6640625" style="8" customWidth="1"/>
    <col min="12815" max="12815" width="8" style="8" bestFit="1" customWidth="1"/>
    <col min="12816" max="12816" width="10.88671875" style="8" bestFit="1" customWidth="1"/>
    <col min="12817" max="12817" width="6.44140625" style="8" customWidth="1"/>
    <col min="12818" max="12818" width="4.6640625" style="8" customWidth="1"/>
    <col min="12819" max="12819" width="9.33203125" style="8" customWidth="1"/>
    <col min="12820" max="12820" width="11.5546875" style="8" customWidth="1"/>
    <col min="12821" max="12821" width="7.5546875" style="8" customWidth="1"/>
    <col min="12822" max="12822" width="5.6640625" style="8" customWidth="1"/>
    <col min="12823" max="13052" width="12.44140625" style="8" customWidth="1"/>
    <col min="13053" max="13056" width="3" style="8"/>
    <col min="13057" max="13057" width="8.109375" style="8" customWidth="1"/>
    <col min="13058" max="13058" width="13.88671875" style="8" customWidth="1"/>
    <col min="13059" max="13059" width="8.6640625" style="8" customWidth="1"/>
    <col min="13060" max="13061" width="8.109375" style="8" customWidth="1"/>
    <col min="13062" max="13062" width="30" style="8" customWidth="1"/>
    <col min="13063" max="13063" width="6.44140625" style="8" customWidth="1"/>
    <col min="13064" max="13064" width="6" style="8" customWidth="1"/>
    <col min="13065" max="13065" width="4" style="8" customWidth="1"/>
    <col min="13066" max="13066" width="5.5546875" style="8" customWidth="1"/>
    <col min="13067" max="13067" width="5" style="8" customWidth="1"/>
    <col min="13068" max="13068" width="4" style="8" customWidth="1"/>
    <col min="13069" max="13069" width="9.5546875" style="8" customWidth="1"/>
    <col min="13070" max="13070" width="10.6640625" style="8" customWidth="1"/>
    <col min="13071" max="13071" width="8" style="8" bestFit="1" customWidth="1"/>
    <col min="13072" max="13072" width="10.88671875" style="8" bestFit="1" customWidth="1"/>
    <col min="13073" max="13073" width="6.44140625" style="8" customWidth="1"/>
    <col min="13074" max="13074" width="4.6640625" style="8" customWidth="1"/>
    <col min="13075" max="13075" width="9.33203125" style="8" customWidth="1"/>
    <col min="13076" max="13076" width="11.5546875" style="8" customWidth="1"/>
    <col min="13077" max="13077" width="7.5546875" style="8" customWidth="1"/>
    <col min="13078" max="13078" width="5.6640625" style="8" customWidth="1"/>
    <col min="13079" max="13308" width="12.44140625" style="8" customWidth="1"/>
    <col min="13309" max="13312" width="3" style="8"/>
    <col min="13313" max="13313" width="8.109375" style="8" customWidth="1"/>
    <col min="13314" max="13314" width="13.88671875" style="8" customWidth="1"/>
    <col min="13315" max="13315" width="8.6640625" style="8" customWidth="1"/>
    <col min="13316" max="13317" width="8.109375" style="8" customWidth="1"/>
    <col min="13318" max="13318" width="30" style="8" customWidth="1"/>
    <col min="13319" max="13319" width="6.44140625" style="8" customWidth="1"/>
    <col min="13320" max="13320" width="6" style="8" customWidth="1"/>
    <col min="13321" max="13321" width="4" style="8" customWidth="1"/>
    <col min="13322" max="13322" width="5.5546875" style="8" customWidth="1"/>
    <col min="13323" max="13323" width="5" style="8" customWidth="1"/>
    <col min="13324" max="13324" width="4" style="8" customWidth="1"/>
    <col min="13325" max="13325" width="9.5546875" style="8" customWidth="1"/>
    <col min="13326" max="13326" width="10.6640625" style="8" customWidth="1"/>
    <col min="13327" max="13327" width="8" style="8" bestFit="1" customWidth="1"/>
    <col min="13328" max="13328" width="10.88671875" style="8" bestFit="1" customWidth="1"/>
    <col min="13329" max="13329" width="6.44140625" style="8" customWidth="1"/>
    <col min="13330" max="13330" width="4.6640625" style="8" customWidth="1"/>
    <col min="13331" max="13331" width="9.33203125" style="8" customWidth="1"/>
    <col min="13332" max="13332" width="11.5546875" style="8" customWidth="1"/>
    <col min="13333" max="13333" width="7.5546875" style="8" customWidth="1"/>
    <col min="13334" max="13334" width="5.6640625" style="8" customWidth="1"/>
    <col min="13335" max="13564" width="12.44140625" style="8" customWidth="1"/>
    <col min="13565" max="13568" width="3" style="8"/>
    <col min="13569" max="13569" width="8.109375" style="8" customWidth="1"/>
    <col min="13570" max="13570" width="13.88671875" style="8" customWidth="1"/>
    <col min="13571" max="13571" width="8.6640625" style="8" customWidth="1"/>
    <col min="13572" max="13573" width="8.109375" style="8" customWidth="1"/>
    <col min="13574" max="13574" width="30" style="8" customWidth="1"/>
    <col min="13575" max="13575" width="6.44140625" style="8" customWidth="1"/>
    <col min="13576" max="13576" width="6" style="8" customWidth="1"/>
    <col min="13577" max="13577" width="4" style="8" customWidth="1"/>
    <col min="13578" max="13578" width="5.5546875" style="8" customWidth="1"/>
    <col min="13579" max="13579" width="5" style="8" customWidth="1"/>
    <col min="13580" max="13580" width="4" style="8" customWidth="1"/>
    <col min="13581" max="13581" width="9.5546875" style="8" customWidth="1"/>
    <col min="13582" max="13582" width="10.6640625" style="8" customWidth="1"/>
    <col min="13583" max="13583" width="8" style="8" bestFit="1" customWidth="1"/>
    <col min="13584" max="13584" width="10.88671875" style="8" bestFit="1" customWidth="1"/>
    <col min="13585" max="13585" width="6.44140625" style="8" customWidth="1"/>
    <col min="13586" max="13586" width="4.6640625" style="8" customWidth="1"/>
    <col min="13587" max="13587" width="9.33203125" style="8" customWidth="1"/>
    <col min="13588" max="13588" width="11.5546875" style="8" customWidth="1"/>
    <col min="13589" max="13589" width="7.5546875" style="8" customWidth="1"/>
    <col min="13590" max="13590" width="5.6640625" style="8" customWidth="1"/>
    <col min="13591" max="13820" width="12.44140625" style="8" customWidth="1"/>
    <col min="13821" max="13824" width="3" style="8"/>
    <col min="13825" max="13825" width="8.109375" style="8" customWidth="1"/>
    <col min="13826" max="13826" width="13.88671875" style="8" customWidth="1"/>
    <col min="13827" max="13827" width="8.6640625" style="8" customWidth="1"/>
    <col min="13828" max="13829" width="8.109375" style="8" customWidth="1"/>
    <col min="13830" max="13830" width="30" style="8" customWidth="1"/>
    <col min="13831" max="13831" width="6.44140625" style="8" customWidth="1"/>
    <col min="13832" max="13832" width="6" style="8" customWidth="1"/>
    <col min="13833" max="13833" width="4" style="8" customWidth="1"/>
    <col min="13834" max="13834" width="5.5546875" style="8" customWidth="1"/>
    <col min="13835" max="13835" width="5" style="8" customWidth="1"/>
    <col min="13836" max="13836" width="4" style="8" customWidth="1"/>
    <col min="13837" max="13837" width="9.5546875" style="8" customWidth="1"/>
    <col min="13838" max="13838" width="10.6640625" style="8" customWidth="1"/>
    <col min="13839" max="13839" width="8" style="8" bestFit="1" customWidth="1"/>
    <col min="13840" max="13840" width="10.88671875" style="8" bestFit="1" customWidth="1"/>
    <col min="13841" max="13841" width="6.44140625" style="8" customWidth="1"/>
    <col min="13842" max="13842" width="4.6640625" style="8" customWidth="1"/>
    <col min="13843" max="13843" width="9.33203125" style="8" customWidth="1"/>
    <col min="13844" max="13844" width="11.5546875" style="8" customWidth="1"/>
    <col min="13845" max="13845" width="7.5546875" style="8" customWidth="1"/>
    <col min="13846" max="13846" width="5.6640625" style="8" customWidth="1"/>
    <col min="13847" max="14076" width="12.44140625" style="8" customWidth="1"/>
    <col min="14077" max="14080" width="3" style="8"/>
    <col min="14081" max="14081" width="8.109375" style="8" customWidth="1"/>
    <col min="14082" max="14082" width="13.88671875" style="8" customWidth="1"/>
    <col min="14083" max="14083" width="8.6640625" style="8" customWidth="1"/>
    <col min="14084" max="14085" width="8.109375" style="8" customWidth="1"/>
    <col min="14086" max="14086" width="30" style="8" customWidth="1"/>
    <col min="14087" max="14087" width="6.44140625" style="8" customWidth="1"/>
    <col min="14088" max="14088" width="6" style="8" customWidth="1"/>
    <col min="14089" max="14089" width="4" style="8" customWidth="1"/>
    <col min="14090" max="14090" width="5.5546875" style="8" customWidth="1"/>
    <col min="14091" max="14091" width="5" style="8" customWidth="1"/>
    <col min="14092" max="14092" width="4" style="8" customWidth="1"/>
    <col min="14093" max="14093" width="9.5546875" style="8" customWidth="1"/>
    <col min="14094" max="14094" width="10.6640625" style="8" customWidth="1"/>
    <col min="14095" max="14095" width="8" style="8" bestFit="1" customWidth="1"/>
    <col min="14096" max="14096" width="10.88671875" style="8" bestFit="1" customWidth="1"/>
    <col min="14097" max="14097" width="6.44140625" style="8" customWidth="1"/>
    <col min="14098" max="14098" width="4.6640625" style="8" customWidth="1"/>
    <col min="14099" max="14099" width="9.33203125" style="8" customWidth="1"/>
    <col min="14100" max="14100" width="11.5546875" style="8" customWidth="1"/>
    <col min="14101" max="14101" width="7.5546875" style="8" customWidth="1"/>
    <col min="14102" max="14102" width="5.6640625" style="8" customWidth="1"/>
    <col min="14103" max="14332" width="12.44140625" style="8" customWidth="1"/>
    <col min="14333" max="14336" width="3" style="8"/>
    <col min="14337" max="14337" width="8.109375" style="8" customWidth="1"/>
    <col min="14338" max="14338" width="13.88671875" style="8" customWidth="1"/>
    <col min="14339" max="14339" width="8.6640625" style="8" customWidth="1"/>
    <col min="14340" max="14341" width="8.109375" style="8" customWidth="1"/>
    <col min="14342" max="14342" width="30" style="8" customWidth="1"/>
    <col min="14343" max="14343" width="6.44140625" style="8" customWidth="1"/>
    <col min="14344" max="14344" width="6" style="8" customWidth="1"/>
    <col min="14345" max="14345" width="4" style="8" customWidth="1"/>
    <col min="14346" max="14346" width="5.5546875" style="8" customWidth="1"/>
    <col min="14347" max="14347" width="5" style="8" customWidth="1"/>
    <col min="14348" max="14348" width="4" style="8" customWidth="1"/>
    <col min="14349" max="14349" width="9.5546875" style="8" customWidth="1"/>
    <col min="14350" max="14350" width="10.6640625" style="8" customWidth="1"/>
    <col min="14351" max="14351" width="8" style="8" bestFit="1" customWidth="1"/>
    <col min="14352" max="14352" width="10.88671875" style="8" bestFit="1" customWidth="1"/>
    <col min="14353" max="14353" width="6.44140625" style="8" customWidth="1"/>
    <col min="14354" max="14354" width="4.6640625" style="8" customWidth="1"/>
    <col min="14355" max="14355" width="9.33203125" style="8" customWidth="1"/>
    <col min="14356" max="14356" width="11.5546875" style="8" customWidth="1"/>
    <col min="14357" max="14357" width="7.5546875" style="8" customWidth="1"/>
    <col min="14358" max="14358" width="5.6640625" style="8" customWidth="1"/>
    <col min="14359" max="14588" width="12.44140625" style="8" customWidth="1"/>
    <col min="14589" max="14592" width="3" style="8"/>
    <col min="14593" max="14593" width="8.109375" style="8" customWidth="1"/>
    <col min="14594" max="14594" width="13.88671875" style="8" customWidth="1"/>
    <col min="14595" max="14595" width="8.6640625" style="8" customWidth="1"/>
    <col min="14596" max="14597" width="8.109375" style="8" customWidth="1"/>
    <col min="14598" max="14598" width="30" style="8" customWidth="1"/>
    <col min="14599" max="14599" width="6.44140625" style="8" customWidth="1"/>
    <col min="14600" max="14600" width="6" style="8" customWidth="1"/>
    <col min="14601" max="14601" width="4" style="8" customWidth="1"/>
    <col min="14602" max="14602" width="5.5546875" style="8" customWidth="1"/>
    <col min="14603" max="14603" width="5" style="8" customWidth="1"/>
    <col min="14604" max="14604" width="4" style="8" customWidth="1"/>
    <col min="14605" max="14605" width="9.5546875" style="8" customWidth="1"/>
    <col min="14606" max="14606" width="10.6640625" style="8" customWidth="1"/>
    <col min="14607" max="14607" width="8" style="8" bestFit="1" customWidth="1"/>
    <col min="14608" max="14608" width="10.88671875" style="8" bestFit="1" customWidth="1"/>
    <col min="14609" max="14609" width="6.44140625" style="8" customWidth="1"/>
    <col min="14610" max="14610" width="4.6640625" style="8" customWidth="1"/>
    <col min="14611" max="14611" width="9.33203125" style="8" customWidth="1"/>
    <col min="14612" max="14612" width="11.5546875" style="8" customWidth="1"/>
    <col min="14613" max="14613" width="7.5546875" style="8" customWidth="1"/>
    <col min="14614" max="14614" width="5.6640625" style="8" customWidth="1"/>
    <col min="14615" max="14844" width="12.44140625" style="8" customWidth="1"/>
    <col min="14845" max="14848" width="3" style="8"/>
    <col min="14849" max="14849" width="8.109375" style="8" customWidth="1"/>
    <col min="14850" max="14850" width="13.88671875" style="8" customWidth="1"/>
    <col min="14851" max="14851" width="8.6640625" style="8" customWidth="1"/>
    <col min="14852" max="14853" width="8.109375" style="8" customWidth="1"/>
    <col min="14854" max="14854" width="30" style="8" customWidth="1"/>
    <col min="14855" max="14855" width="6.44140625" style="8" customWidth="1"/>
    <col min="14856" max="14856" width="6" style="8" customWidth="1"/>
    <col min="14857" max="14857" width="4" style="8" customWidth="1"/>
    <col min="14858" max="14858" width="5.5546875" style="8" customWidth="1"/>
    <col min="14859" max="14859" width="5" style="8" customWidth="1"/>
    <col min="14860" max="14860" width="4" style="8" customWidth="1"/>
    <col min="14861" max="14861" width="9.5546875" style="8" customWidth="1"/>
    <col min="14862" max="14862" width="10.6640625" style="8" customWidth="1"/>
    <col min="14863" max="14863" width="8" style="8" bestFit="1" customWidth="1"/>
    <col min="14864" max="14864" width="10.88671875" style="8" bestFit="1" customWidth="1"/>
    <col min="14865" max="14865" width="6.44140625" style="8" customWidth="1"/>
    <col min="14866" max="14866" width="4.6640625" style="8" customWidth="1"/>
    <col min="14867" max="14867" width="9.33203125" style="8" customWidth="1"/>
    <col min="14868" max="14868" width="11.5546875" style="8" customWidth="1"/>
    <col min="14869" max="14869" width="7.5546875" style="8" customWidth="1"/>
    <col min="14870" max="14870" width="5.6640625" style="8" customWidth="1"/>
    <col min="14871" max="15100" width="12.44140625" style="8" customWidth="1"/>
    <col min="15101" max="15104" width="3" style="8"/>
    <col min="15105" max="15105" width="8.109375" style="8" customWidth="1"/>
    <col min="15106" max="15106" width="13.88671875" style="8" customWidth="1"/>
    <col min="15107" max="15107" width="8.6640625" style="8" customWidth="1"/>
    <col min="15108" max="15109" width="8.109375" style="8" customWidth="1"/>
    <col min="15110" max="15110" width="30" style="8" customWidth="1"/>
    <col min="15111" max="15111" width="6.44140625" style="8" customWidth="1"/>
    <col min="15112" max="15112" width="6" style="8" customWidth="1"/>
    <col min="15113" max="15113" width="4" style="8" customWidth="1"/>
    <col min="15114" max="15114" width="5.5546875" style="8" customWidth="1"/>
    <col min="15115" max="15115" width="5" style="8" customWidth="1"/>
    <col min="15116" max="15116" width="4" style="8" customWidth="1"/>
    <col min="15117" max="15117" width="9.5546875" style="8" customWidth="1"/>
    <col min="15118" max="15118" width="10.6640625" style="8" customWidth="1"/>
    <col min="15119" max="15119" width="8" style="8" bestFit="1" customWidth="1"/>
    <col min="15120" max="15120" width="10.88671875" style="8" bestFit="1" customWidth="1"/>
    <col min="15121" max="15121" width="6.44140625" style="8" customWidth="1"/>
    <col min="15122" max="15122" width="4.6640625" style="8" customWidth="1"/>
    <col min="15123" max="15123" width="9.33203125" style="8" customWidth="1"/>
    <col min="15124" max="15124" width="11.5546875" style="8" customWidth="1"/>
    <col min="15125" max="15125" width="7.5546875" style="8" customWidth="1"/>
    <col min="15126" max="15126" width="5.6640625" style="8" customWidth="1"/>
    <col min="15127" max="15356" width="12.44140625" style="8" customWidth="1"/>
    <col min="15357" max="15360" width="3" style="8"/>
    <col min="15361" max="15361" width="8.109375" style="8" customWidth="1"/>
    <col min="15362" max="15362" width="13.88671875" style="8" customWidth="1"/>
    <col min="15363" max="15363" width="8.6640625" style="8" customWidth="1"/>
    <col min="15364" max="15365" width="8.109375" style="8" customWidth="1"/>
    <col min="15366" max="15366" width="30" style="8" customWidth="1"/>
    <col min="15367" max="15367" width="6.44140625" style="8" customWidth="1"/>
    <col min="15368" max="15368" width="6" style="8" customWidth="1"/>
    <col min="15369" max="15369" width="4" style="8" customWidth="1"/>
    <col min="15370" max="15370" width="5.5546875" style="8" customWidth="1"/>
    <col min="15371" max="15371" width="5" style="8" customWidth="1"/>
    <col min="15372" max="15372" width="4" style="8" customWidth="1"/>
    <col min="15373" max="15373" width="9.5546875" style="8" customWidth="1"/>
    <col min="15374" max="15374" width="10.6640625" style="8" customWidth="1"/>
    <col min="15375" max="15375" width="8" style="8" bestFit="1" customWidth="1"/>
    <col min="15376" max="15376" width="10.88671875" style="8" bestFit="1" customWidth="1"/>
    <col min="15377" max="15377" width="6.44140625" style="8" customWidth="1"/>
    <col min="15378" max="15378" width="4.6640625" style="8" customWidth="1"/>
    <col min="15379" max="15379" width="9.33203125" style="8" customWidth="1"/>
    <col min="15380" max="15380" width="11.5546875" style="8" customWidth="1"/>
    <col min="15381" max="15381" width="7.5546875" style="8" customWidth="1"/>
    <col min="15382" max="15382" width="5.6640625" style="8" customWidth="1"/>
    <col min="15383" max="15612" width="12.44140625" style="8" customWidth="1"/>
    <col min="15613" max="15616" width="3" style="8"/>
    <col min="15617" max="15617" width="8.109375" style="8" customWidth="1"/>
    <col min="15618" max="15618" width="13.88671875" style="8" customWidth="1"/>
    <col min="15619" max="15619" width="8.6640625" style="8" customWidth="1"/>
    <col min="15620" max="15621" width="8.109375" style="8" customWidth="1"/>
    <col min="15622" max="15622" width="30" style="8" customWidth="1"/>
    <col min="15623" max="15623" width="6.44140625" style="8" customWidth="1"/>
    <col min="15624" max="15624" width="6" style="8" customWidth="1"/>
    <col min="15625" max="15625" width="4" style="8" customWidth="1"/>
    <col min="15626" max="15626" width="5.5546875" style="8" customWidth="1"/>
    <col min="15627" max="15627" width="5" style="8" customWidth="1"/>
    <col min="15628" max="15628" width="4" style="8" customWidth="1"/>
    <col min="15629" max="15629" width="9.5546875" style="8" customWidth="1"/>
    <col min="15630" max="15630" width="10.6640625" style="8" customWidth="1"/>
    <col min="15631" max="15631" width="8" style="8" bestFit="1" customWidth="1"/>
    <col min="15632" max="15632" width="10.88671875" style="8" bestFit="1" customWidth="1"/>
    <col min="15633" max="15633" width="6.44140625" style="8" customWidth="1"/>
    <col min="15634" max="15634" width="4.6640625" style="8" customWidth="1"/>
    <col min="15635" max="15635" width="9.33203125" style="8" customWidth="1"/>
    <col min="15636" max="15636" width="11.5546875" style="8" customWidth="1"/>
    <col min="15637" max="15637" width="7.5546875" style="8" customWidth="1"/>
    <col min="15638" max="15638" width="5.6640625" style="8" customWidth="1"/>
    <col min="15639" max="15868" width="12.44140625" style="8" customWidth="1"/>
    <col min="15869" max="15872" width="3" style="8"/>
    <col min="15873" max="15873" width="8.109375" style="8" customWidth="1"/>
    <col min="15874" max="15874" width="13.88671875" style="8" customWidth="1"/>
    <col min="15875" max="15875" width="8.6640625" style="8" customWidth="1"/>
    <col min="15876" max="15877" width="8.109375" style="8" customWidth="1"/>
    <col min="15878" max="15878" width="30" style="8" customWidth="1"/>
    <col min="15879" max="15879" width="6.44140625" style="8" customWidth="1"/>
    <col min="15880" max="15880" width="6" style="8" customWidth="1"/>
    <col min="15881" max="15881" width="4" style="8" customWidth="1"/>
    <col min="15882" max="15882" width="5.5546875" style="8" customWidth="1"/>
    <col min="15883" max="15883" width="5" style="8" customWidth="1"/>
    <col min="15884" max="15884" width="4" style="8" customWidth="1"/>
    <col min="15885" max="15885" width="9.5546875" style="8" customWidth="1"/>
    <col min="15886" max="15886" width="10.6640625" style="8" customWidth="1"/>
    <col min="15887" max="15887" width="8" style="8" bestFit="1" customWidth="1"/>
    <col min="15888" max="15888" width="10.88671875" style="8" bestFit="1" customWidth="1"/>
    <col min="15889" max="15889" width="6.44140625" style="8" customWidth="1"/>
    <col min="15890" max="15890" width="4.6640625" style="8" customWidth="1"/>
    <col min="15891" max="15891" width="9.33203125" style="8" customWidth="1"/>
    <col min="15892" max="15892" width="11.5546875" style="8" customWidth="1"/>
    <col min="15893" max="15893" width="7.5546875" style="8" customWidth="1"/>
    <col min="15894" max="15894" width="5.6640625" style="8" customWidth="1"/>
    <col min="15895" max="16124" width="12.44140625" style="8" customWidth="1"/>
    <col min="16125" max="16128" width="3" style="8"/>
    <col min="16129" max="16129" width="8.109375" style="8" customWidth="1"/>
    <col min="16130" max="16130" width="13.88671875" style="8" customWidth="1"/>
    <col min="16131" max="16131" width="8.6640625" style="8" customWidth="1"/>
    <col min="16132" max="16133" width="8.109375" style="8" customWidth="1"/>
    <col min="16134" max="16134" width="30" style="8" customWidth="1"/>
    <col min="16135" max="16135" width="6.44140625" style="8" customWidth="1"/>
    <col min="16136" max="16136" width="6" style="8" customWidth="1"/>
    <col min="16137" max="16137" width="4" style="8" customWidth="1"/>
    <col min="16138" max="16138" width="5.5546875" style="8" customWidth="1"/>
    <col min="16139" max="16139" width="5" style="8" customWidth="1"/>
    <col min="16140" max="16140" width="4" style="8" customWidth="1"/>
    <col min="16141" max="16141" width="9.5546875" style="8" customWidth="1"/>
    <col min="16142" max="16142" width="10.6640625" style="8" customWidth="1"/>
    <col min="16143" max="16143" width="8" style="8" bestFit="1" customWidth="1"/>
    <col min="16144" max="16144" width="10.88671875" style="8" bestFit="1" customWidth="1"/>
    <col min="16145" max="16145" width="6.44140625" style="8" customWidth="1"/>
    <col min="16146" max="16146" width="4.6640625" style="8" customWidth="1"/>
    <col min="16147" max="16147" width="9.33203125" style="8" customWidth="1"/>
    <col min="16148" max="16148" width="11.5546875" style="8" customWidth="1"/>
    <col min="16149" max="16149" width="7.5546875" style="8" customWidth="1"/>
    <col min="16150" max="16150" width="5.6640625" style="8" customWidth="1"/>
    <col min="16151" max="16380" width="12.44140625" style="8" customWidth="1"/>
    <col min="16381" max="16384" width="3" style="8"/>
  </cols>
  <sheetData>
    <row r="1" spans="1:22" ht="12.75" customHeight="1" x14ac:dyDescent="0.25">
      <c r="A1" s="300"/>
      <c r="B1" s="301"/>
      <c r="C1" s="301"/>
      <c r="D1" s="301"/>
      <c r="E1" s="302"/>
      <c r="F1" s="309" t="s">
        <v>15</v>
      </c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1"/>
      <c r="V1" s="7"/>
    </row>
    <row r="2" spans="1:22" ht="15.75" customHeight="1" x14ac:dyDescent="0.25">
      <c r="A2" s="303"/>
      <c r="B2" s="304"/>
      <c r="C2" s="304"/>
      <c r="D2" s="304"/>
      <c r="E2" s="305"/>
      <c r="F2" s="312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4"/>
      <c r="V2" s="7"/>
    </row>
    <row r="3" spans="1:22" ht="15.75" customHeight="1" x14ac:dyDescent="0.25">
      <c r="A3" s="303"/>
      <c r="B3" s="304"/>
      <c r="C3" s="304"/>
      <c r="D3" s="304"/>
      <c r="E3" s="305"/>
      <c r="F3" s="312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4"/>
      <c r="V3" s="7"/>
    </row>
    <row r="4" spans="1:22" ht="15.75" customHeight="1" x14ac:dyDescent="0.25">
      <c r="A4" s="303"/>
      <c r="B4" s="304"/>
      <c r="C4" s="304"/>
      <c r="D4" s="304"/>
      <c r="E4" s="305"/>
      <c r="F4" s="312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T4" s="313"/>
      <c r="U4" s="314"/>
      <c r="V4" s="7"/>
    </row>
    <row r="5" spans="1:22" ht="15.75" customHeight="1" x14ac:dyDescent="0.25">
      <c r="A5" s="303"/>
      <c r="B5" s="304"/>
      <c r="C5" s="304"/>
      <c r="D5" s="304"/>
      <c r="E5" s="305"/>
      <c r="F5" s="312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3"/>
      <c r="T5" s="313"/>
      <c r="U5" s="314"/>
      <c r="V5" s="7"/>
    </row>
    <row r="6" spans="1:22" ht="24" customHeight="1" x14ac:dyDescent="0.25">
      <c r="A6" s="303"/>
      <c r="B6" s="304"/>
      <c r="C6" s="304"/>
      <c r="D6" s="304"/>
      <c r="E6" s="305"/>
      <c r="F6" s="312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3"/>
      <c r="T6" s="313"/>
      <c r="U6" s="314"/>
      <c r="V6" s="7"/>
    </row>
    <row r="7" spans="1:22" ht="16.5" customHeight="1" thickBot="1" x14ac:dyDescent="0.3">
      <c r="A7" s="306"/>
      <c r="B7" s="307"/>
      <c r="C7" s="307"/>
      <c r="D7" s="307"/>
      <c r="E7" s="308"/>
      <c r="F7" s="315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317"/>
      <c r="V7" s="7"/>
    </row>
    <row r="8" spans="1:22" ht="13.8" thickBot="1" x14ac:dyDescent="0.3">
      <c r="A8" s="318" t="s">
        <v>16</v>
      </c>
      <c r="B8" s="319"/>
      <c r="C8" s="319"/>
      <c r="D8" s="319"/>
      <c r="E8" s="319"/>
      <c r="F8" s="319"/>
      <c r="G8" s="319"/>
      <c r="H8" s="319"/>
      <c r="I8" s="320"/>
      <c r="J8" s="321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3"/>
      <c r="V8" s="9"/>
    </row>
    <row r="9" spans="1:22" ht="13.8" thickBot="1" x14ac:dyDescent="0.3">
      <c r="A9" s="324"/>
      <c r="B9" s="325"/>
      <c r="C9" s="325"/>
      <c r="D9" s="325"/>
      <c r="E9" s="325"/>
      <c r="F9" s="325"/>
      <c r="G9" s="325"/>
      <c r="H9" s="325"/>
      <c r="I9" s="325"/>
      <c r="J9" s="325"/>
      <c r="K9" s="325"/>
      <c r="L9" s="325"/>
      <c r="M9" s="325"/>
      <c r="N9" s="325"/>
      <c r="O9" s="325"/>
      <c r="P9" s="325"/>
      <c r="Q9" s="325"/>
      <c r="R9" s="325"/>
      <c r="S9" s="325"/>
      <c r="T9" s="325"/>
      <c r="U9" s="326"/>
      <c r="V9" s="10"/>
    </row>
    <row r="10" spans="1:22" ht="13.8" thickBot="1" x14ac:dyDescent="0.3">
      <c r="A10" s="295" t="s">
        <v>17</v>
      </c>
      <c r="B10" s="296"/>
      <c r="C10" s="11"/>
      <c r="D10" s="12" t="s">
        <v>18</v>
      </c>
      <c r="E10" s="13"/>
      <c r="F10" s="14"/>
      <c r="G10" s="15"/>
      <c r="H10" s="15"/>
      <c r="I10" s="15"/>
      <c r="J10" s="15"/>
      <c r="K10" s="15"/>
      <c r="L10" s="15"/>
      <c r="M10" s="15"/>
      <c r="N10" s="15"/>
      <c r="O10" s="16"/>
      <c r="P10" s="297" t="s">
        <v>19</v>
      </c>
      <c r="Q10" s="298"/>
      <c r="R10" s="298"/>
      <c r="S10" s="299"/>
      <c r="T10" s="17">
        <v>1</v>
      </c>
      <c r="U10" s="18"/>
      <c r="V10" s="19"/>
    </row>
    <row r="11" spans="1:22" ht="27" customHeight="1" thickBot="1" x14ac:dyDescent="0.3">
      <c r="A11" s="327" t="s">
        <v>20</v>
      </c>
      <c r="B11" s="328"/>
      <c r="C11" s="329" t="s">
        <v>118</v>
      </c>
      <c r="D11" s="330"/>
      <c r="E11" s="330"/>
      <c r="F11" s="330"/>
      <c r="G11" s="330"/>
      <c r="H11" s="330"/>
      <c r="I11" s="330"/>
      <c r="J11" s="330"/>
      <c r="K11" s="330"/>
      <c r="L11" s="330"/>
      <c r="M11" s="330"/>
      <c r="N11" s="330"/>
      <c r="O11" s="330"/>
      <c r="P11" s="330"/>
      <c r="Q11" s="330"/>
      <c r="R11" s="330"/>
      <c r="S11" s="330"/>
      <c r="T11" s="330"/>
      <c r="U11" s="331"/>
      <c r="V11" s="20"/>
    </row>
    <row r="12" spans="1:22" ht="13.8" thickBot="1" x14ac:dyDescent="0.3">
      <c r="A12" s="327" t="s">
        <v>21</v>
      </c>
      <c r="B12" s="328"/>
      <c r="C12" s="332"/>
      <c r="D12" s="333"/>
      <c r="E12" s="333"/>
      <c r="F12" s="333"/>
      <c r="G12" s="333"/>
      <c r="H12" s="333"/>
      <c r="I12" s="333"/>
      <c r="J12" s="333"/>
      <c r="K12" s="333"/>
      <c r="L12" s="333"/>
      <c r="M12" s="333"/>
      <c r="N12" s="333"/>
      <c r="O12" s="333"/>
      <c r="P12" s="333"/>
      <c r="Q12" s="333"/>
      <c r="R12" s="333"/>
      <c r="S12" s="333"/>
      <c r="T12" s="333"/>
      <c r="U12" s="334"/>
      <c r="V12" s="20"/>
    </row>
    <row r="13" spans="1:22" ht="13.8" thickBot="1" x14ac:dyDescent="0.3">
      <c r="A13" s="335" t="s">
        <v>22</v>
      </c>
      <c r="B13" s="336"/>
      <c r="C13" s="295"/>
      <c r="D13" s="337"/>
      <c r="E13" s="337"/>
      <c r="F13" s="337"/>
      <c r="G13" s="337"/>
      <c r="H13" s="337"/>
      <c r="I13" s="337"/>
      <c r="J13" s="337"/>
      <c r="K13" s="337"/>
      <c r="L13" s="337"/>
      <c r="M13" s="337"/>
      <c r="N13" s="337"/>
      <c r="O13" s="337"/>
      <c r="P13" s="337"/>
      <c r="Q13" s="338" t="s">
        <v>23</v>
      </c>
      <c r="R13" s="338"/>
      <c r="S13" s="338"/>
      <c r="T13" s="12">
        <v>1</v>
      </c>
      <c r="U13" s="21">
        <v>1</v>
      </c>
      <c r="V13" s="20"/>
    </row>
    <row r="14" spans="1:22" ht="13.8" thickBot="1" x14ac:dyDescent="0.3">
      <c r="A14" s="295" t="s">
        <v>24</v>
      </c>
      <c r="B14" s="296" t="s">
        <v>25</v>
      </c>
      <c r="C14" s="22">
        <f>+'PPTO GENERAL'!A12</f>
        <v>3</v>
      </c>
      <c r="D14" s="295" t="s">
        <v>26</v>
      </c>
      <c r="E14" s="296"/>
      <c r="F14" s="339" t="str">
        <f>+'PPTO GENERAL'!B12</f>
        <v>Suministro e instalacion de tubo rectangular 8 x 4 calibre 1.5 mm (Incluye anticorrosivo y pintura base aceite).</v>
      </c>
      <c r="G14" s="340"/>
      <c r="H14" s="340"/>
      <c r="I14" s="340"/>
      <c r="J14" s="340"/>
      <c r="K14" s="340"/>
      <c r="L14" s="340"/>
      <c r="M14" s="340"/>
      <c r="N14" s="340"/>
      <c r="O14" s="340"/>
      <c r="P14" s="341"/>
      <c r="Q14" s="342" t="s">
        <v>3</v>
      </c>
      <c r="R14" s="342"/>
      <c r="S14" s="342"/>
      <c r="T14" s="343" t="str">
        <f>+'PPTO GENERAL'!C12</f>
        <v>KG</v>
      </c>
      <c r="U14" s="344"/>
      <c r="V14" s="23"/>
    </row>
    <row r="15" spans="1:22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6"/>
      <c r="V15" s="27"/>
    </row>
    <row r="16" spans="1:22" x14ac:dyDescent="0.25">
      <c r="A16" s="349"/>
      <c r="B16" s="350"/>
      <c r="C16" s="350"/>
      <c r="D16" s="350"/>
      <c r="E16" s="350"/>
      <c r="F16" s="350"/>
      <c r="G16" s="350"/>
      <c r="H16" s="350"/>
      <c r="I16" s="350"/>
      <c r="J16" s="368"/>
      <c r="K16" s="372" t="s">
        <v>9</v>
      </c>
      <c r="L16" s="373"/>
      <c r="M16" s="374"/>
      <c r="N16" s="379" t="s">
        <v>27</v>
      </c>
      <c r="O16" s="378" t="s">
        <v>28</v>
      </c>
      <c r="P16" s="378"/>
      <c r="Q16" s="378"/>
      <c r="R16" s="379" t="s">
        <v>140</v>
      </c>
      <c r="S16" s="379"/>
      <c r="T16" s="372" t="s">
        <v>30</v>
      </c>
      <c r="U16" s="347" t="s">
        <v>8</v>
      </c>
      <c r="V16" s="29"/>
    </row>
    <row r="17" spans="1:22" ht="32.1" customHeight="1" x14ac:dyDescent="0.25">
      <c r="A17" s="369"/>
      <c r="B17" s="370"/>
      <c r="C17" s="370"/>
      <c r="D17" s="370"/>
      <c r="E17" s="370"/>
      <c r="F17" s="370"/>
      <c r="G17" s="370"/>
      <c r="H17" s="370"/>
      <c r="I17" s="370"/>
      <c r="J17" s="371"/>
      <c r="K17" s="375"/>
      <c r="L17" s="376"/>
      <c r="M17" s="336"/>
      <c r="N17" s="379" t="s">
        <v>27</v>
      </c>
      <c r="O17" s="30" t="s">
        <v>31</v>
      </c>
      <c r="P17" s="31" t="s">
        <v>32</v>
      </c>
      <c r="Q17" s="28" t="s">
        <v>33</v>
      </c>
      <c r="R17" s="379"/>
      <c r="S17" s="379"/>
      <c r="T17" s="375"/>
      <c r="U17" s="348"/>
      <c r="V17" s="29"/>
    </row>
    <row r="18" spans="1:22" ht="11.25" customHeight="1" x14ac:dyDescent="0.25">
      <c r="A18" s="349"/>
      <c r="B18" s="350"/>
      <c r="C18" s="350"/>
      <c r="D18" s="350"/>
      <c r="E18" s="350"/>
      <c r="F18" s="350"/>
      <c r="G18" s="350"/>
      <c r="H18" s="350"/>
      <c r="I18" s="350"/>
      <c r="J18" s="350"/>
      <c r="K18" s="355"/>
      <c r="L18" s="356"/>
      <c r="M18" s="356"/>
      <c r="N18" s="356"/>
      <c r="O18" s="356"/>
      <c r="P18" s="356"/>
      <c r="Q18" s="356"/>
      <c r="R18" s="356"/>
      <c r="S18" s="356"/>
      <c r="T18" s="356"/>
      <c r="U18" s="357"/>
      <c r="V18" s="33"/>
    </row>
    <row r="19" spans="1:22" ht="15" customHeight="1" x14ac:dyDescent="0.25">
      <c r="A19" s="351"/>
      <c r="B19" s="352"/>
      <c r="C19" s="352"/>
      <c r="D19" s="352"/>
      <c r="E19" s="352"/>
      <c r="F19" s="352"/>
      <c r="G19" s="352"/>
      <c r="H19" s="352"/>
      <c r="I19" s="352"/>
      <c r="J19" s="352"/>
      <c r="K19" s="363" t="s">
        <v>139</v>
      </c>
      <c r="L19" s="364"/>
      <c r="M19" s="365"/>
      <c r="N19" s="72">
        <v>3</v>
      </c>
      <c r="O19" s="73"/>
      <c r="P19" s="73"/>
      <c r="Q19" s="74">
        <v>0.5</v>
      </c>
      <c r="R19" s="366">
        <v>5</v>
      </c>
      <c r="S19" s="367"/>
      <c r="T19" s="74">
        <f>+N19*Q19*R19</f>
        <v>7.5</v>
      </c>
      <c r="U19" s="32"/>
      <c r="V19" s="33"/>
    </row>
    <row r="20" spans="1:22" ht="15" customHeight="1" x14ac:dyDescent="0.25">
      <c r="A20" s="351"/>
      <c r="B20" s="352"/>
      <c r="C20" s="352"/>
      <c r="D20" s="352"/>
      <c r="E20" s="352"/>
      <c r="F20" s="352"/>
      <c r="G20" s="352"/>
      <c r="H20" s="352"/>
      <c r="I20" s="352"/>
      <c r="J20" s="352"/>
      <c r="K20" s="363"/>
      <c r="L20" s="364"/>
      <c r="M20" s="365"/>
      <c r="N20" s="72">
        <v>3</v>
      </c>
      <c r="O20" s="73"/>
      <c r="P20" s="73"/>
      <c r="Q20" s="74">
        <v>0.25</v>
      </c>
      <c r="R20" s="366">
        <v>5</v>
      </c>
      <c r="S20" s="367"/>
      <c r="T20" s="74">
        <f>+N20*Q20*R20</f>
        <v>3.75</v>
      </c>
      <c r="U20" s="32"/>
      <c r="V20" s="33"/>
    </row>
    <row r="21" spans="1:22" ht="15" customHeight="1" x14ac:dyDescent="0.25">
      <c r="A21" s="351"/>
      <c r="B21" s="352"/>
      <c r="C21" s="352"/>
      <c r="D21" s="352"/>
      <c r="E21" s="352"/>
      <c r="F21" s="352"/>
      <c r="G21" s="352"/>
      <c r="H21" s="352"/>
      <c r="I21" s="352"/>
      <c r="J21" s="352"/>
      <c r="K21" s="363" t="s">
        <v>141</v>
      </c>
      <c r="L21" s="364"/>
      <c r="M21" s="365"/>
      <c r="N21" s="72">
        <v>3</v>
      </c>
      <c r="O21" s="71"/>
      <c r="P21" s="73">
        <v>5.8</v>
      </c>
      <c r="Q21" s="50"/>
      <c r="R21" s="361">
        <v>5</v>
      </c>
      <c r="S21" s="362"/>
      <c r="T21" s="74">
        <f>+N21*P21*R21</f>
        <v>87</v>
      </c>
      <c r="U21" s="32"/>
      <c r="V21" s="33"/>
    </row>
    <row r="22" spans="1:22" ht="15" customHeight="1" x14ac:dyDescent="0.25">
      <c r="A22" s="351"/>
      <c r="B22" s="352"/>
      <c r="C22" s="352"/>
      <c r="D22" s="352"/>
      <c r="E22" s="352"/>
      <c r="F22" s="352"/>
      <c r="G22" s="352"/>
      <c r="H22" s="352"/>
      <c r="I22" s="352"/>
      <c r="J22" s="352"/>
      <c r="K22" s="363" t="s">
        <v>121</v>
      </c>
      <c r="L22" s="364"/>
      <c r="M22" s="365"/>
      <c r="N22" s="42">
        <v>3</v>
      </c>
      <c r="O22" s="34"/>
      <c r="P22" s="34">
        <v>4</v>
      </c>
      <c r="Q22" s="38"/>
      <c r="R22" s="361">
        <v>5</v>
      </c>
      <c r="S22" s="362"/>
      <c r="T22" s="74">
        <f>+N22*P22*R22</f>
        <v>60</v>
      </c>
      <c r="U22" s="32"/>
      <c r="V22" s="33"/>
    </row>
    <row r="23" spans="1:22" ht="15" customHeight="1" x14ac:dyDescent="0.25">
      <c r="A23" s="351"/>
      <c r="B23" s="352"/>
      <c r="C23" s="352"/>
      <c r="D23" s="352"/>
      <c r="E23" s="352"/>
      <c r="F23" s="352"/>
      <c r="G23" s="352"/>
      <c r="H23" s="352"/>
      <c r="I23" s="352"/>
      <c r="J23" s="352"/>
      <c r="K23" s="363"/>
      <c r="L23" s="364"/>
      <c r="M23" s="365"/>
      <c r="N23" s="37"/>
      <c r="O23" s="43"/>
      <c r="P23" s="43"/>
      <c r="Q23" s="38"/>
      <c r="R23" s="361"/>
      <c r="S23" s="362"/>
      <c r="T23" s="74">
        <f t="shared" ref="T23:T29" si="0">+N23*P23</f>
        <v>0</v>
      </c>
      <c r="U23" s="32"/>
      <c r="V23" s="33"/>
    </row>
    <row r="24" spans="1:22" ht="15" customHeight="1" x14ac:dyDescent="0.25">
      <c r="A24" s="351"/>
      <c r="B24" s="352"/>
      <c r="C24" s="352"/>
      <c r="D24" s="352"/>
      <c r="E24" s="352"/>
      <c r="F24" s="352"/>
      <c r="G24" s="352"/>
      <c r="H24" s="352"/>
      <c r="I24" s="352"/>
      <c r="J24" s="352"/>
      <c r="K24" s="380"/>
      <c r="L24" s="381"/>
      <c r="M24" s="382"/>
      <c r="N24" s="37"/>
      <c r="O24" s="35"/>
      <c r="P24" s="38"/>
      <c r="Q24" s="38"/>
      <c r="R24" s="361"/>
      <c r="S24" s="362"/>
      <c r="T24" s="74">
        <f t="shared" si="0"/>
        <v>0</v>
      </c>
      <c r="U24" s="32"/>
      <c r="V24" s="33"/>
    </row>
    <row r="25" spans="1:22" ht="15" customHeight="1" x14ac:dyDescent="0.25">
      <c r="A25" s="351"/>
      <c r="B25" s="352"/>
      <c r="C25" s="352"/>
      <c r="D25" s="352"/>
      <c r="E25" s="352"/>
      <c r="F25" s="352"/>
      <c r="G25" s="352"/>
      <c r="H25" s="352"/>
      <c r="I25" s="352"/>
      <c r="J25" s="352"/>
      <c r="K25" s="380"/>
      <c r="L25" s="381"/>
      <c r="M25" s="382"/>
      <c r="N25" s="37"/>
      <c r="O25" s="35"/>
      <c r="P25" s="38"/>
      <c r="Q25" s="38"/>
      <c r="R25" s="361"/>
      <c r="S25" s="362"/>
      <c r="T25" s="74">
        <f t="shared" si="0"/>
        <v>0</v>
      </c>
      <c r="U25" s="32"/>
      <c r="V25" s="33"/>
    </row>
    <row r="26" spans="1:22" ht="15" customHeight="1" x14ac:dyDescent="0.25">
      <c r="A26" s="351"/>
      <c r="B26" s="352"/>
      <c r="C26" s="352"/>
      <c r="D26" s="352"/>
      <c r="E26" s="352"/>
      <c r="F26" s="352"/>
      <c r="G26" s="352"/>
      <c r="H26" s="352"/>
      <c r="I26" s="352"/>
      <c r="J26" s="352"/>
      <c r="K26" s="380"/>
      <c r="L26" s="381"/>
      <c r="M26" s="382"/>
      <c r="N26" s="37"/>
      <c r="O26" s="35"/>
      <c r="P26" s="38"/>
      <c r="Q26" s="38"/>
      <c r="R26" s="36"/>
      <c r="S26" s="37"/>
      <c r="T26" s="74">
        <f t="shared" si="0"/>
        <v>0</v>
      </c>
      <c r="U26" s="32"/>
      <c r="V26" s="33"/>
    </row>
    <row r="27" spans="1:22" ht="15" customHeight="1" x14ac:dyDescent="0.25">
      <c r="A27" s="351"/>
      <c r="B27" s="352"/>
      <c r="C27" s="352"/>
      <c r="D27" s="352"/>
      <c r="E27" s="352"/>
      <c r="F27" s="352"/>
      <c r="G27" s="352"/>
      <c r="H27" s="352"/>
      <c r="I27" s="352"/>
      <c r="J27" s="352"/>
      <c r="K27" s="380"/>
      <c r="L27" s="381"/>
      <c r="M27" s="382"/>
      <c r="N27" s="37"/>
      <c r="O27" s="43"/>
      <c r="P27" s="35"/>
      <c r="Q27" s="38"/>
      <c r="R27" s="36"/>
      <c r="S27" s="37"/>
      <c r="T27" s="38">
        <f t="shared" si="0"/>
        <v>0</v>
      </c>
      <c r="U27" s="32"/>
      <c r="V27" s="33"/>
    </row>
    <row r="28" spans="1:22" ht="15" customHeight="1" x14ac:dyDescent="0.25">
      <c r="A28" s="351"/>
      <c r="B28" s="352"/>
      <c r="C28" s="352"/>
      <c r="D28" s="352"/>
      <c r="E28" s="352"/>
      <c r="F28" s="352"/>
      <c r="G28" s="352"/>
      <c r="H28" s="352"/>
      <c r="I28" s="352"/>
      <c r="J28" s="352"/>
      <c r="K28" s="380"/>
      <c r="L28" s="381"/>
      <c r="M28" s="382"/>
      <c r="N28" s="87"/>
      <c r="O28" s="81"/>
      <c r="P28" s="82"/>
      <c r="Q28" s="74"/>
      <c r="R28" s="366"/>
      <c r="S28" s="367"/>
      <c r="T28" s="74">
        <f t="shared" si="0"/>
        <v>0</v>
      </c>
      <c r="U28" s="52"/>
      <c r="V28" s="33"/>
    </row>
    <row r="29" spans="1:22" ht="15" customHeight="1" x14ac:dyDescent="0.25">
      <c r="A29" s="351"/>
      <c r="B29" s="352"/>
      <c r="C29" s="352"/>
      <c r="D29" s="352"/>
      <c r="E29" s="352"/>
      <c r="F29" s="352"/>
      <c r="G29" s="352"/>
      <c r="H29" s="352"/>
      <c r="I29" s="352"/>
      <c r="J29" s="352"/>
      <c r="K29" s="380"/>
      <c r="L29" s="381"/>
      <c r="M29" s="382"/>
      <c r="N29" s="87"/>
      <c r="O29" s="81"/>
      <c r="P29" s="82"/>
      <c r="Q29" s="74"/>
      <c r="R29" s="86"/>
      <c r="S29" s="87"/>
      <c r="T29" s="74">
        <f t="shared" si="0"/>
        <v>0</v>
      </c>
      <c r="U29" s="52"/>
      <c r="V29" s="33"/>
    </row>
    <row r="30" spans="1:22" x14ac:dyDescent="0.25">
      <c r="A30" s="351"/>
      <c r="B30" s="352"/>
      <c r="C30" s="352"/>
      <c r="D30" s="352"/>
      <c r="E30" s="352"/>
      <c r="F30" s="352"/>
      <c r="G30" s="352"/>
      <c r="H30" s="352"/>
      <c r="I30" s="352"/>
      <c r="J30" s="352"/>
      <c r="K30" s="44"/>
      <c r="L30" s="45"/>
      <c r="M30" s="46"/>
      <c r="N30" s="47"/>
      <c r="O30" s="48"/>
      <c r="P30" s="49"/>
      <c r="Q30" s="50"/>
      <c r="R30" s="51"/>
      <c r="S30" s="47"/>
      <c r="T30" s="50"/>
      <c r="U30" s="52"/>
      <c r="V30" s="33"/>
    </row>
    <row r="31" spans="1:22" x14ac:dyDescent="0.25">
      <c r="A31" s="351"/>
      <c r="B31" s="352"/>
      <c r="C31" s="352"/>
      <c r="D31" s="352"/>
      <c r="E31" s="352"/>
      <c r="F31" s="352"/>
      <c r="G31" s="352"/>
      <c r="H31" s="352"/>
      <c r="I31" s="352"/>
      <c r="J31" s="352"/>
      <c r="K31" s="44"/>
      <c r="L31" s="45"/>
      <c r="M31" s="46"/>
      <c r="N31" s="47"/>
      <c r="O31" s="48"/>
      <c r="P31" s="49"/>
      <c r="Q31" s="50"/>
      <c r="R31" s="51"/>
      <c r="S31" s="47"/>
      <c r="T31" s="50"/>
      <c r="U31" s="52"/>
      <c r="V31" s="33"/>
    </row>
    <row r="32" spans="1:22" x14ac:dyDescent="0.25">
      <c r="A32" s="351"/>
      <c r="B32" s="352"/>
      <c r="C32" s="352"/>
      <c r="D32" s="352"/>
      <c r="E32" s="352"/>
      <c r="F32" s="352"/>
      <c r="G32" s="352"/>
      <c r="H32" s="352"/>
      <c r="I32" s="352"/>
      <c r="J32" s="352"/>
      <c r="K32" s="44"/>
      <c r="L32" s="45"/>
      <c r="M32" s="46"/>
      <c r="N32" s="47"/>
      <c r="O32" s="48"/>
      <c r="P32" s="49"/>
      <c r="Q32" s="50"/>
      <c r="R32" s="51"/>
      <c r="S32" s="47"/>
      <c r="T32" s="50"/>
      <c r="U32" s="52"/>
      <c r="V32" s="33"/>
    </row>
    <row r="33" spans="1:22" x14ac:dyDescent="0.25">
      <c r="A33" s="351"/>
      <c r="B33" s="352"/>
      <c r="C33" s="352"/>
      <c r="D33" s="352"/>
      <c r="E33" s="352"/>
      <c r="F33" s="352"/>
      <c r="G33" s="352"/>
      <c r="H33" s="352"/>
      <c r="I33" s="352"/>
      <c r="J33" s="352"/>
      <c r="K33" s="383"/>
      <c r="L33" s="383"/>
      <c r="M33" s="383"/>
      <c r="N33" s="53"/>
      <c r="O33" s="34"/>
      <c r="P33" s="35"/>
      <c r="Q33" s="35"/>
      <c r="R33" s="361"/>
      <c r="S33" s="362"/>
      <c r="T33" s="38"/>
      <c r="U33" s="32"/>
      <c r="V33" s="33"/>
    </row>
    <row r="34" spans="1:22" x14ac:dyDescent="0.25">
      <c r="A34" s="351"/>
      <c r="B34" s="352"/>
      <c r="C34" s="352"/>
      <c r="D34" s="352"/>
      <c r="E34" s="352"/>
      <c r="F34" s="352"/>
      <c r="G34" s="352"/>
      <c r="H34" s="352"/>
      <c r="I34" s="352"/>
      <c r="J34" s="352"/>
      <c r="K34" s="383"/>
      <c r="L34" s="383"/>
      <c r="M34" s="383"/>
      <c r="N34" s="37"/>
      <c r="O34" s="43"/>
      <c r="P34" s="35"/>
      <c r="Q34" s="38"/>
      <c r="R34" s="361"/>
      <c r="S34" s="362"/>
      <c r="T34" s="38"/>
      <c r="U34" s="32"/>
      <c r="V34" s="33"/>
    </row>
    <row r="35" spans="1:22" x14ac:dyDescent="0.25">
      <c r="A35" s="351"/>
      <c r="B35" s="352"/>
      <c r="C35" s="352"/>
      <c r="D35" s="352"/>
      <c r="E35" s="352"/>
      <c r="F35" s="352"/>
      <c r="G35" s="352"/>
      <c r="H35" s="352"/>
      <c r="I35" s="352"/>
      <c r="J35" s="352"/>
      <c r="K35" s="421"/>
      <c r="L35" s="422"/>
      <c r="M35" s="423"/>
      <c r="N35" s="54"/>
      <c r="O35" s="44"/>
      <c r="P35" s="55"/>
      <c r="Q35" s="56"/>
      <c r="R35" s="386"/>
      <c r="S35" s="387"/>
      <c r="T35" s="56"/>
      <c r="U35" s="52"/>
      <c r="V35" s="33"/>
    </row>
    <row r="36" spans="1:22" x14ac:dyDescent="0.25">
      <c r="A36" s="351"/>
      <c r="B36" s="352"/>
      <c r="C36" s="352"/>
      <c r="D36" s="352"/>
      <c r="E36" s="352"/>
      <c r="F36" s="352"/>
      <c r="G36" s="352"/>
      <c r="H36" s="352"/>
      <c r="I36" s="352"/>
      <c r="J36" s="352"/>
      <c r="K36" s="383"/>
      <c r="L36" s="383"/>
      <c r="M36" s="383"/>
      <c r="N36" s="57"/>
      <c r="O36" s="58"/>
      <c r="P36" s="59"/>
      <c r="Q36" s="59"/>
      <c r="R36" s="355"/>
      <c r="S36" s="388"/>
      <c r="T36" s="60"/>
      <c r="U36" s="32"/>
      <c r="V36" s="33"/>
    </row>
    <row r="37" spans="1:22" x14ac:dyDescent="0.25">
      <c r="A37" s="351"/>
      <c r="B37" s="352"/>
      <c r="C37" s="352"/>
      <c r="D37" s="352"/>
      <c r="E37" s="352"/>
      <c r="F37" s="352"/>
      <c r="G37" s="352"/>
      <c r="H37" s="352"/>
      <c r="I37" s="352"/>
      <c r="J37" s="352"/>
      <c r="K37" s="383"/>
      <c r="L37" s="383"/>
      <c r="M37" s="383"/>
      <c r="N37" s="57"/>
      <c r="O37" s="58"/>
      <c r="P37" s="59"/>
      <c r="Q37" s="59"/>
      <c r="R37" s="355"/>
      <c r="S37" s="388"/>
      <c r="T37" s="38"/>
      <c r="U37" s="32"/>
      <c r="V37" s="33"/>
    </row>
    <row r="38" spans="1:22" x14ac:dyDescent="0.25">
      <c r="A38" s="351"/>
      <c r="B38" s="352"/>
      <c r="C38" s="352"/>
      <c r="D38" s="352"/>
      <c r="E38" s="352"/>
      <c r="F38" s="352"/>
      <c r="G38" s="352"/>
      <c r="H38" s="352"/>
      <c r="I38" s="352"/>
      <c r="J38" s="352"/>
      <c r="K38" s="383"/>
      <c r="L38" s="383"/>
      <c r="M38" s="383"/>
      <c r="N38" s="57"/>
      <c r="O38" s="58"/>
      <c r="P38" s="59"/>
      <c r="Q38" s="59"/>
      <c r="R38" s="355"/>
      <c r="S38" s="388"/>
      <c r="T38" s="38"/>
      <c r="U38" s="32"/>
      <c r="V38" s="33"/>
    </row>
    <row r="39" spans="1:22" x14ac:dyDescent="0.25">
      <c r="A39" s="351"/>
      <c r="B39" s="352"/>
      <c r="C39" s="352"/>
      <c r="D39" s="352"/>
      <c r="E39" s="352"/>
      <c r="F39" s="352"/>
      <c r="G39" s="352"/>
      <c r="H39" s="352"/>
      <c r="I39" s="352"/>
      <c r="J39" s="352"/>
      <c r="K39" s="383"/>
      <c r="L39" s="383"/>
      <c r="M39" s="383"/>
      <c r="N39" s="396" t="s">
        <v>34</v>
      </c>
      <c r="O39" s="397"/>
      <c r="P39" s="397"/>
      <c r="Q39" s="397"/>
      <c r="R39" s="397"/>
      <c r="S39" s="398"/>
      <c r="T39" s="38">
        <f>ROUNDUP(SUM(T19:T38),0)</f>
        <v>159</v>
      </c>
      <c r="U39" s="32" t="str">
        <f>+T14</f>
        <v>KG</v>
      </c>
      <c r="V39" s="33"/>
    </row>
    <row r="40" spans="1:22" x14ac:dyDescent="0.25">
      <c r="A40" s="351"/>
      <c r="B40" s="352"/>
      <c r="C40" s="352"/>
      <c r="D40" s="352"/>
      <c r="E40" s="352"/>
      <c r="F40" s="352"/>
      <c r="G40" s="352"/>
      <c r="H40" s="352"/>
      <c r="I40" s="352"/>
      <c r="J40" s="352"/>
      <c r="K40" s="383"/>
      <c r="L40" s="383"/>
      <c r="M40" s="383"/>
      <c r="N40" s="396" t="s">
        <v>35</v>
      </c>
      <c r="O40" s="397"/>
      <c r="P40" s="397"/>
      <c r="Q40" s="397"/>
      <c r="R40" s="397"/>
      <c r="S40" s="398"/>
      <c r="T40" s="38">
        <v>0</v>
      </c>
      <c r="U40" s="32" t="str">
        <f>+U39</f>
        <v>KG</v>
      </c>
      <c r="V40" s="33"/>
    </row>
    <row r="41" spans="1:22" ht="13.8" thickBot="1" x14ac:dyDescent="0.3">
      <c r="A41" s="353"/>
      <c r="B41" s="354"/>
      <c r="C41" s="354"/>
      <c r="D41" s="354"/>
      <c r="E41" s="354"/>
      <c r="F41" s="354"/>
      <c r="G41" s="354"/>
      <c r="H41" s="354"/>
      <c r="I41" s="354"/>
      <c r="J41" s="354"/>
      <c r="K41" s="399"/>
      <c r="L41" s="399"/>
      <c r="M41" s="399"/>
      <c r="N41" s="400" t="s">
        <v>36</v>
      </c>
      <c r="O41" s="401"/>
      <c r="P41" s="401"/>
      <c r="Q41" s="401"/>
      <c r="R41" s="401"/>
      <c r="S41" s="402"/>
      <c r="T41" s="61">
        <f>SUM(T39:T40)</f>
        <v>159</v>
      </c>
      <c r="U41" s="62" t="str">
        <f>+U40</f>
        <v>KG</v>
      </c>
      <c r="V41" s="33"/>
    </row>
    <row r="42" spans="1:22" ht="12.75" customHeight="1" x14ac:dyDescent="0.25">
      <c r="A42" s="403" t="s">
        <v>37</v>
      </c>
      <c r="B42" s="404"/>
      <c r="C42" s="404"/>
      <c r="D42" s="404"/>
      <c r="E42" s="404"/>
      <c r="F42" s="404"/>
      <c r="G42" s="404"/>
      <c r="H42" s="404"/>
      <c r="I42" s="404"/>
      <c r="J42" s="404"/>
      <c r="K42" s="404"/>
      <c r="L42" s="404"/>
      <c r="M42" s="404"/>
      <c r="N42" s="404"/>
      <c r="O42" s="404"/>
      <c r="P42" s="404"/>
      <c r="Q42" s="404"/>
      <c r="R42" s="404"/>
      <c r="S42" s="404"/>
      <c r="T42" s="404"/>
      <c r="U42" s="405"/>
    </row>
    <row r="43" spans="1:22" x14ac:dyDescent="0.25">
      <c r="A43" s="406"/>
      <c r="B43" s="407"/>
      <c r="C43" s="407"/>
      <c r="D43" s="407"/>
      <c r="E43" s="407"/>
      <c r="F43" s="407"/>
      <c r="G43" s="407"/>
      <c r="H43" s="407"/>
      <c r="I43" s="407"/>
      <c r="J43" s="407"/>
      <c r="K43" s="407"/>
      <c r="L43" s="407"/>
      <c r="M43" s="407"/>
      <c r="N43" s="407"/>
      <c r="O43" s="407"/>
      <c r="P43" s="407"/>
      <c r="Q43" s="407"/>
      <c r="R43" s="407"/>
      <c r="S43" s="407"/>
      <c r="T43" s="407"/>
      <c r="U43" s="408"/>
    </row>
    <row r="44" spans="1:22" ht="13.8" thickBot="1" x14ac:dyDescent="0.3">
      <c r="A44" s="409"/>
      <c r="B44" s="410"/>
      <c r="C44" s="410"/>
      <c r="D44" s="410"/>
      <c r="E44" s="410"/>
      <c r="F44" s="410"/>
      <c r="G44" s="410"/>
      <c r="H44" s="410"/>
      <c r="I44" s="410"/>
      <c r="J44" s="410"/>
      <c r="K44" s="410"/>
      <c r="L44" s="410"/>
      <c r="M44" s="410"/>
      <c r="N44" s="410"/>
      <c r="O44" s="410"/>
      <c r="P44" s="410"/>
      <c r="Q44" s="410"/>
      <c r="R44" s="410"/>
      <c r="S44" s="410"/>
      <c r="T44" s="410"/>
      <c r="U44" s="411"/>
    </row>
    <row r="45" spans="1:22" ht="18" customHeight="1" x14ac:dyDescent="0.25">
      <c r="A45" s="63" t="s">
        <v>38</v>
      </c>
      <c r="B45" s="389"/>
      <c r="C45" s="390"/>
      <c r="D45" s="390"/>
      <c r="E45" s="390"/>
      <c r="F45" s="390"/>
      <c r="G45" s="391"/>
      <c r="H45" s="392"/>
      <c r="I45" s="393"/>
      <c r="J45" s="393"/>
      <c r="K45" s="393"/>
      <c r="L45" s="393"/>
      <c r="M45" s="393"/>
      <c r="N45" s="393"/>
      <c r="O45" s="394"/>
      <c r="P45" s="392"/>
      <c r="Q45" s="393"/>
      <c r="R45" s="393"/>
      <c r="S45" s="393"/>
      <c r="T45" s="393"/>
      <c r="U45" s="395"/>
      <c r="V45" s="64"/>
    </row>
    <row r="46" spans="1:22" ht="12.75" customHeight="1" x14ac:dyDescent="0.25">
      <c r="A46" s="63" t="s">
        <v>39</v>
      </c>
      <c r="B46" s="380"/>
      <c r="C46" s="381"/>
      <c r="D46" s="381"/>
      <c r="E46" s="381"/>
      <c r="F46" s="381"/>
      <c r="G46" s="382"/>
      <c r="H46" s="389"/>
      <c r="I46" s="390"/>
      <c r="J46" s="390"/>
      <c r="K46" s="390"/>
      <c r="L46" s="390"/>
      <c r="M46" s="390"/>
      <c r="N46" s="390"/>
      <c r="O46" s="391"/>
      <c r="P46" s="389"/>
      <c r="Q46" s="390"/>
      <c r="R46" s="390"/>
      <c r="S46" s="390"/>
      <c r="T46" s="390"/>
      <c r="U46" s="390"/>
      <c r="V46" s="65"/>
    </row>
    <row r="47" spans="1:22" ht="13.5" customHeight="1" thickBot="1" x14ac:dyDescent="0.3">
      <c r="A47" s="66" t="s">
        <v>40</v>
      </c>
      <c r="B47" s="415" t="s">
        <v>41</v>
      </c>
      <c r="C47" s="416"/>
      <c r="D47" s="416"/>
      <c r="E47" s="416"/>
      <c r="F47" s="416"/>
      <c r="G47" s="417"/>
      <c r="H47" s="418"/>
      <c r="I47" s="419"/>
      <c r="J47" s="419"/>
      <c r="K47" s="419"/>
      <c r="L47" s="419"/>
      <c r="M47" s="419"/>
      <c r="N47" s="419"/>
      <c r="O47" s="420"/>
      <c r="P47" s="418" t="s">
        <v>42</v>
      </c>
      <c r="Q47" s="419"/>
      <c r="R47" s="419"/>
      <c r="S47" s="419"/>
      <c r="T47" s="419"/>
      <c r="U47" s="419"/>
      <c r="V47" s="65"/>
    </row>
    <row r="48" spans="1:22" ht="13.8" thickBot="1" x14ac:dyDescent="0.3">
      <c r="A48" s="67" t="s">
        <v>43</v>
      </c>
      <c r="B48" s="68" t="s">
        <v>44</v>
      </c>
      <c r="C48" s="68"/>
      <c r="D48" s="68" t="s">
        <v>45</v>
      </c>
      <c r="E48" s="68"/>
      <c r="F48" s="68">
        <v>2025</v>
      </c>
      <c r="G48" s="69"/>
      <c r="H48" s="412"/>
      <c r="I48" s="413"/>
      <c r="J48" s="413"/>
      <c r="K48" s="413"/>
      <c r="L48" s="413"/>
      <c r="M48" s="413"/>
      <c r="N48" s="413"/>
      <c r="O48" s="414"/>
      <c r="P48" s="413"/>
      <c r="Q48" s="413"/>
      <c r="R48" s="413"/>
      <c r="S48" s="413"/>
      <c r="T48" s="413"/>
      <c r="U48" s="413"/>
      <c r="V48" s="70"/>
    </row>
  </sheetData>
  <mergeCells count="77">
    <mergeCell ref="H48:O48"/>
    <mergeCell ref="P48:U48"/>
    <mergeCell ref="B46:G46"/>
    <mergeCell ref="H46:O46"/>
    <mergeCell ref="P46:U46"/>
    <mergeCell ref="B47:G47"/>
    <mergeCell ref="H47:O47"/>
    <mergeCell ref="P47:U47"/>
    <mergeCell ref="B45:G45"/>
    <mergeCell ref="H45:O45"/>
    <mergeCell ref="P45:U45"/>
    <mergeCell ref="K37:M37"/>
    <mergeCell ref="R37:S37"/>
    <mergeCell ref="K38:M38"/>
    <mergeCell ref="R38:S38"/>
    <mergeCell ref="K39:M39"/>
    <mergeCell ref="N39:S39"/>
    <mergeCell ref="K40:M40"/>
    <mergeCell ref="N40:S40"/>
    <mergeCell ref="K41:M41"/>
    <mergeCell ref="N41:S41"/>
    <mergeCell ref="A42:U44"/>
    <mergeCell ref="K34:M34"/>
    <mergeCell ref="R34:S34"/>
    <mergeCell ref="K35:M35"/>
    <mergeCell ref="R35:S35"/>
    <mergeCell ref="K36:M36"/>
    <mergeCell ref="R36:S36"/>
    <mergeCell ref="K25:M25"/>
    <mergeCell ref="R25:S25"/>
    <mergeCell ref="K28:M28"/>
    <mergeCell ref="R28:S28"/>
    <mergeCell ref="K33:M33"/>
    <mergeCell ref="R33:S33"/>
    <mergeCell ref="K26:M26"/>
    <mergeCell ref="K27:M27"/>
    <mergeCell ref="K29:M29"/>
    <mergeCell ref="R22:S22"/>
    <mergeCell ref="K23:M23"/>
    <mergeCell ref="R23:S23"/>
    <mergeCell ref="K24:M24"/>
    <mergeCell ref="R24:S24"/>
    <mergeCell ref="T16:T17"/>
    <mergeCell ref="U16:U17"/>
    <mergeCell ref="A18:J41"/>
    <mergeCell ref="K18:U18"/>
    <mergeCell ref="K19:M19"/>
    <mergeCell ref="R19:S19"/>
    <mergeCell ref="K20:M20"/>
    <mergeCell ref="R20:S20"/>
    <mergeCell ref="K21:M21"/>
    <mergeCell ref="R21:S21"/>
    <mergeCell ref="A16:J17"/>
    <mergeCell ref="K16:M17"/>
    <mergeCell ref="N16:N17"/>
    <mergeCell ref="O16:Q16"/>
    <mergeCell ref="R16:S17"/>
    <mergeCell ref="K22:M22"/>
    <mergeCell ref="A14:B14"/>
    <mergeCell ref="D14:E14"/>
    <mergeCell ref="F14:P14"/>
    <mergeCell ref="Q14:S14"/>
    <mergeCell ref="T14:U14"/>
    <mergeCell ref="A11:B11"/>
    <mergeCell ref="C11:U11"/>
    <mergeCell ref="A12:B12"/>
    <mergeCell ref="C12:U12"/>
    <mergeCell ref="A13:B13"/>
    <mergeCell ref="C13:P13"/>
    <mergeCell ref="Q13:S13"/>
    <mergeCell ref="A10:B10"/>
    <mergeCell ref="P10:S10"/>
    <mergeCell ref="A1:E7"/>
    <mergeCell ref="F1:U7"/>
    <mergeCell ref="A8:I8"/>
    <mergeCell ref="J8:U8"/>
    <mergeCell ref="A9:U9"/>
  </mergeCells>
  <pageMargins left="0.7" right="0.7" top="0.75" bottom="0.75" header="0.3" footer="0.3"/>
  <pageSetup paperSize="9" scale="46" orientation="portrait" horizontalDpi="1200" verticalDpi="1200" r:id="rId1"/>
  <colBreaks count="1" manualBreakCount="1">
    <brk id="21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FB602-A285-4ADE-8205-65F99F896613}">
  <dimension ref="A1:V48"/>
  <sheetViews>
    <sheetView view="pageBreakPreview" topLeftCell="A17" zoomScale="85" zoomScaleNormal="100" zoomScaleSheetLayoutView="85" workbookViewId="0">
      <selection activeCell="T20" sqref="T20"/>
    </sheetView>
  </sheetViews>
  <sheetFormatPr baseColWidth="10" defaultColWidth="3" defaultRowHeight="13.2" x14ac:dyDescent="0.25"/>
  <cols>
    <col min="1" max="1" width="8.109375" style="8" customWidth="1"/>
    <col min="2" max="2" width="13.88671875" style="8" customWidth="1"/>
    <col min="3" max="3" width="8.6640625" style="8" customWidth="1"/>
    <col min="4" max="5" width="8.109375" style="8" customWidth="1"/>
    <col min="6" max="6" width="30" style="8" customWidth="1"/>
    <col min="7" max="7" width="6.44140625" style="8" customWidth="1"/>
    <col min="8" max="8" width="6" style="8" customWidth="1"/>
    <col min="9" max="9" width="4" style="8" customWidth="1"/>
    <col min="10" max="10" width="5.5546875" style="8" customWidth="1"/>
    <col min="11" max="11" width="5" style="8" customWidth="1"/>
    <col min="12" max="12" width="4" style="8" customWidth="1"/>
    <col min="13" max="13" width="9.5546875" style="8" customWidth="1"/>
    <col min="14" max="14" width="12.109375" style="8" customWidth="1"/>
    <col min="15" max="15" width="8" style="8" bestFit="1" customWidth="1"/>
    <col min="16" max="16" width="10.88671875" style="8" bestFit="1" customWidth="1"/>
    <col min="17" max="17" width="7" style="8" bestFit="1" customWidth="1"/>
    <col min="18" max="18" width="4.6640625" style="8" customWidth="1"/>
    <col min="19" max="19" width="9.33203125" style="8" customWidth="1"/>
    <col min="20" max="20" width="11.5546875" style="8" customWidth="1"/>
    <col min="21" max="21" width="7.5546875" style="8" customWidth="1"/>
    <col min="22" max="22" width="5.6640625" style="8" customWidth="1"/>
    <col min="23" max="252" width="12.44140625" style="8" customWidth="1"/>
    <col min="253" max="256" width="3" style="8"/>
    <col min="257" max="257" width="8.109375" style="8" customWidth="1"/>
    <col min="258" max="258" width="13.88671875" style="8" customWidth="1"/>
    <col min="259" max="259" width="8.6640625" style="8" customWidth="1"/>
    <col min="260" max="261" width="8.109375" style="8" customWidth="1"/>
    <col min="262" max="262" width="30" style="8" customWidth="1"/>
    <col min="263" max="263" width="6.44140625" style="8" customWidth="1"/>
    <col min="264" max="264" width="6" style="8" customWidth="1"/>
    <col min="265" max="265" width="4" style="8" customWidth="1"/>
    <col min="266" max="266" width="5.5546875" style="8" customWidth="1"/>
    <col min="267" max="267" width="5" style="8" customWidth="1"/>
    <col min="268" max="268" width="4" style="8" customWidth="1"/>
    <col min="269" max="269" width="9.5546875" style="8" customWidth="1"/>
    <col min="270" max="270" width="10.6640625" style="8" customWidth="1"/>
    <col min="271" max="271" width="8" style="8" bestFit="1" customWidth="1"/>
    <col min="272" max="272" width="10.88671875" style="8" bestFit="1" customWidth="1"/>
    <col min="273" max="273" width="6.44140625" style="8" customWidth="1"/>
    <col min="274" max="274" width="4.6640625" style="8" customWidth="1"/>
    <col min="275" max="275" width="9.33203125" style="8" customWidth="1"/>
    <col min="276" max="276" width="11.5546875" style="8" customWidth="1"/>
    <col min="277" max="277" width="7.5546875" style="8" customWidth="1"/>
    <col min="278" max="278" width="5.6640625" style="8" customWidth="1"/>
    <col min="279" max="508" width="12.44140625" style="8" customWidth="1"/>
    <col min="509" max="512" width="3" style="8"/>
    <col min="513" max="513" width="8.109375" style="8" customWidth="1"/>
    <col min="514" max="514" width="13.88671875" style="8" customWidth="1"/>
    <col min="515" max="515" width="8.6640625" style="8" customWidth="1"/>
    <col min="516" max="517" width="8.109375" style="8" customWidth="1"/>
    <col min="518" max="518" width="30" style="8" customWidth="1"/>
    <col min="519" max="519" width="6.44140625" style="8" customWidth="1"/>
    <col min="520" max="520" width="6" style="8" customWidth="1"/>
    <col min="521" max="521" width="4" style="8" customWidth="1"/>
    <col min="522" max="522" width="5.5546875" style="8" customWidth="1"/>
    <col min="523" max="523" width="5" style="8" customWidth="1"/>
    <col min="524" max="524" width="4" style="8" customWidth="1"/>
    <col min="525" max="525" width="9.5546875" style="8" customWidth="1"/>
    <col min="526" max="526" width="10.6640625" style="8" customWidth="1"/>
    <col min="527" max="527" width="8" style="8" bestFit="1" customWidth="1"/>
    <col min="528" max="528" width="10.88671875" style="8" bestFit="1" customWidth="1"/>
    <col min="529" max="529" width="6.44140625" style="8" customWidth="1"/>
    <col min="530" max="530" width="4.6640625" style="8" customWidth="1"/>
    <col min="531" max="531" width="9.33203125" style="8" customWidth="1"/>
    <col min="532" max="532" width="11.5546875" style="8" customWidth="1"/>
    <col min="533" max="533" width="7.5546875" style="8" customWidth="1"/>
    <col min="534" max="534" width="5.6640625" style="8" customWidth="1"/>
    <col min="535" max="764" width="12.44140625" style="8" customWidth="1"/>
    <col min="765" max="768" width="3" style="8"/>
    <col min="769" max="769" width="8.109375" style="8" customWidth="1"/>
    <col min="770" max="770" width="13.88671875" style="8" customWidth="1"/>
    <col min="771" max="771" width="8.6640625" style="8" customWidth="1"/>
    <col min="772" max="773" width="8.109375" style="8" customWidth="1"/>
    <col min="774" max="774" width="30" style="8" customWidth="1"/>
    <col min="775" max="775" width="6.44140625" style="8" customWidth="1"/>
    <col min="776" max="776" width="6" style="8" customWidth="1"/>
    <col min="777" max="777" width="4" style="8" customWidth="1"/>
    <col min="778" max="778" width="5.5546875" style="8" customWidth="1"/>
    <col min="779" max="779" width="5" style="8" customWidth="1"/>
    <col min="780" max="780" width="4" style="8" customWidth="1"/>
    <col min="781" max="781" width="9.5546875" style="8" customWidth="1"/>
    <col min="782" max="782" width="10.6640625" style="8" customWidth="1"/>
    <col min="783" max="783" width="8" style="8" bestFit="1" customWidth="1"/>
    <col min="784" max="784" width="10.88671875" style="8" bestFit="1" customWidth="1"/>
    <col min="785" max="785" width="6.44140625" style="8" customWidth="1"/>
    <col min="786" max="786" width="4.6640625" style="8" customWidth="1"/>
    <col min="787" max="787" width="9.33203125" style="8" customWidth="1"/>
    <col min="788" max="788" width="11.5546875" style="8" customWidth="1"/>
    <col min="789" max="789" width="7.5546875" style="8" customWidth="1"/>
    <col min="790" max="790" width="5.6640625" style="8" customWidth="1"/>
    <col min="791" max="1020" width="12.44140625" style="8" customWidth="1"/>
    <col min="1021" max="1024" width="3" style="8"/>
    <col min="1025" max="1025" width="8.109375" style="8" customWidth="1"/>
    <col min="1026" max="1026" width="13.88671875" style="8" customWidth="1"/>
    <col min="1027" max="1027" width="8.6640625" style="8" customWidth="1"/>
    <col min="1028" max="1029" width="8.109375" style="8" customWidth="1"/>
    <col min="1030" max="1030" width="30" style="8" customWidth="1"/>
    <col min="1031" max="1031" width="6.44140625" style="8" customWidth="1"/>
    <col min="1032" max="1032" width="6" style="8" customWidth="1"/>
    <col min="1033" max="1033" width="4" style="8" customWidth="1"/>
    <col min="1034" max="1034" width="5.5546875" style="8" customWidth="1"/>
    <col min="1035" max="1035" width="5" style="8" customWidth="1"/>
    <col min="1036" max="1036" width="4" style="8" customWidth="1"/>
    <col min="1037" max="1037" width="9.5546875" style="8" customWidth="1"/>
    <col min="1038" max="1038" width="10.6640625" style="8" customWidth="1"/>
    <col min="1039" max="1039" width="8" style="8" bestFit="1" customWidth="1"/>
    <col min="1040" max="1040" width="10.88671875" style="8" bestFit="1" customWidth="1"/>
    <col min="1041" max="1041" width="6.44140625" style="8" customWidth="1"/>
    <col min="1042" max="1042" width="4.6640625" style="8" customWidth="1"/>
    <col min="1043" max="1043" width="9.33203125" style="8" customWidth="1"/>
    <col min="1044" max="1044" width="11.5546875" style="8" customWidth="1"/>
    <col min="1045" max="1045" width="7.5546875" style="8" customWidth="1"/>
    <col min="1046" max="1046" width="5.6640625" style="8" customWidth="1"/>
    <col min="1047" max="1276" width="12.44140625" style="8" customWidth="1"/>
    <col min="1277" max="1280" width="3" style="8"/>
    <col min="1281" max="1281" width="8.109375" style="8" customWidth="1"/>
    <col min="1282" max="1282" width="13.88671875" style="8" customWidth="1"/>
    <col min="1283" max="1283" width="8.6640625" style="8" customWidth="1"/>
    <col min="1284" max="1285" width="8.109375" style="8" customWidth="1"/>
    <col min="1286" max="1286" width="30" style="8" customWidth="1"/>
    <col min="1287" max="1287" width="6.44140625" style="8" customWidth="1"/>
    <col min="1288" max="1288" width="6" style="8" customWidth="1"/>
    <col min="1289" max="1289" width="4" style="8" customWidth="1"/>
    <col min="1290" max="1290" width="5.5546875" style="8" customWidth="1"/>
    <col min="1291" max="1291" width="5" style="8" customWidth="1"/>
    <col min="1292" max="1292" width="4" style="8" customWidth="1"/>
    <col min="1293" max="1293" width="9.5546875" style="8" customWidth="1"/>
    <col min="1294" max="1294" width="10.6640625" style="8" customWidth="1"/>
    <col min="1295" max="1295" width="8" style="8" bestFit="1" customWidth="1"/>
    <col min="1296" max="1296" width="10.88671875" style="8" bestFit="1" customWidth="1"/>
    <col min="1297" max="1297" width="6.44140625" style="8" customWidth="1"/>
    <col min="1298" max="1298" width="4.6640625" style="8" customWidth="1"/>
    <col min="1299" max="1299" width="9.33203125" style="8" customWidth="1"/>
    <col min="1300" max="1300" width="11.5546875" style="8" customWidth="1"/>
    <col min="1301" max="1301" width="7.5546875" style="8" customWidth="1"/>
    <col min="1302" max="1302" width="5.6640625" style="8" customWidth="1"/>
    <col min="1303" max="1532" width="12.44140625" style="8" customWidth="1"/>
    <col min="1533" max="1536" width="3" style="8"/>
    <col min="1537" max="1537" width="8.109375" style="8" customWidth="1"/>
    <col min="1538" max="1538" width="13.88671875" style="8" customWidth="1"/>
    <col min="1539" max="1539" width="8.6640625" style="8" customWidth="1"/>
    <col min="1540" max="1541" width="8.109375" style="8" customWidth="1"/>
    <col min="1542" max="1542" width="30" style="8" customWidth="1"/>
    <col min="1543" max="1543" width="6.44140625" style="8" customWidth="1"/>
    <col min="1544" max="1544" width="6" style="8" customWidth="1"/>
    <col min="1545" max="1545" width="4" style="8" customWidth="1"/>
    <col min="1546" max="1546" width="5.5546875" style="8" customWidth="1"/>
    <col min="1547" max="1547" width="5" style="8" customWidth="1"/>
    <col min="1548" max="1548" width="4" style="8" customWidth="1"/>
    <col min="1549" max="1549" width="9.5546875" style="8" customWidth="1"/>
    <col min="1550" max="1550" width="10.6640625" style="8" customWidth="1"/>
    <col min="1551" max="1551" width="8" style="8" bestFit="1" customWidth="1"/>
    <col min="1552" max="1552" width="10.88671875" style="8" bestFit="1" customWidth="1"/>
    <col min="1553" max="1553" width="6.44140625" style="8" customWidth="1"/>
    <col min="1554" max="1554" width="4.6640625" style="8" customWidth="1"/>
    <col min="1555" max="1555" width="9.33203125" style="8" customWidth="1"/>
    <col min="1556" max="1556" width="11.5546875" style="8" customWidth="1"/>
    <col min="1557" max="1557" width="7.5546875" style="8" customWidth="1"/>
    <col min="1558" max="1558" width="5.6640625" style="8" customWidth="1"/>
    <col min="1559" max="1788" width="12.44140625" style="8" customWidth="1"/>
    <col min="1789" max="1792" width="3" style="8"/>
    <col min="1793" max="1793" width="8.109375" style="8" customWidth="1"/>
    <col min="1794" max="1794" width="13.88671875" style="8" customWidth="1"/>
    <col min="1795" max="1795" width="8.6640625" style="8" customWidth="1"/>
    <col min="1796" max="1797" width="8.109375" style="8" customWidth="1"/>
    <col min="1798" max="1798" width="30" style="8" customWidth="1"/>
    <col min="1799" max="1799" width="6.44140625" style="8" customWidth="1"/>
    <col min="1800" max="1800" width="6" style="8" customWidth="1"/>
    <col min="1801" max="1801" width="4" style="8" customWidth="1"/>
    <col min="1802" max="1802" width="5.5546875" style="8" customWidth="1"/>
    <col min="1803" max="1803" width="5" style="8" customWidth="1"/>
    <col min="1804" max="1804" width="4" style="8" customWidth="1"/>
    <col min="1805" max="1805" width="9.5546875" style="8" customWidth="1"/>
    <col min="1806" max="1806" width="10.6640625" style="8" customWidth="1"/>
    <col min="1807" max="1807" width="8" style="8" bestFit="1" customWidth="1"/>
    <col min="1808" max="1808" width="10.88671875" style="8" bestFit="1" customWidth="1"/>
    <col min="1809" max="1809" width="6.44140625" style="8" customWidth="1"/>
    <col min="1810" max="1810" width="4.6640625" style="8" customWidth="1"/>
    <col min="1811" max="1811" width="9.33203125" style="8" customWidth="1"/>
    <col min="1812" max="1812" width="11.5546875" style="8" customWidth="1"/>
    <col min="1813" max="1813" width="7.5546875" style="8" customWidth="1"/>
    <col min="1814" max="1814" width="5.6640625" style="8" customWidth="1"/>
    <col min="1815" max="2044" width="12.44140625" style="8" customWidth="1"/>
    <col min="2045" max="2048" width="3" style="8"/>
    <col min="2049" max="2049" width="8.109375" style="8" customWidth="1"/>
    <col min="2050" max="2050" width="13.88671875" style="8" customWidth="1"/>
    <col min="2051" max="2051" width="8.6640625" style="8" customWidth="1"/>
    <col min="2052" max="2053" width="8.109375" style="8" customWidth="1"/>
    <col min="2054" max="2054" width="30" style="8" customWidth="1"/>
    <col min="2055" max="2055" width="6.44140625" style="8" customWidth="1"/>
    <col min="2056" max="2056" width="6" style="8" customWidth="1"/>
    <col min="2057" max="2057" width="4" style="8" customWidth="1"/>
    <col min="2058" max="2058" width="5.5546875" style="8" customWidth="1"/>
    <col min="2059" max="2059" width="5" style="8" customWidth="1"/>
    <col min="2060" max="2060" width="4" style="8" customWidth="1"/>
    <col min="2061" max="2061" width="9.5546875" style="8" customWidth="1"/>
    <col min="2062" max="2062" width="10.6640625" style="8" customWidth="1"/>
    <col min="2063" max="2063" width="8" style="8" bestFit="1" customWidth="1"/>
    <col min="2064" max="2064" width="10.88671875" style="8" bestFit="1" customWidth="1"/>
    <col min="2065" max="2065" width="6.44140625" style="8" customWidth="1"/>
    <col min="2066" max="2066" width="4.6640625" style="8" customWidth="1"/>
    <col min="2067" max="2067" width="9.33203125" style="8" customWidth="1"/>
    <col min="2068" max="2068" width="11.5546875" style="8" customWidth="1"/>
    <col min="2069" max="2069" width="7.5546875" style="8" customWidth="1"/>
    <col min="2070" max="2070" width="5.6640625" style="8" customWidth="1"/>
    <col min="2071" max="2300" width="12.44140625" style="8" customWidth="1"/>
    <col min="2301" max="2304" width="3" style="8"/>
    <col min="2305" max="2305" width="8.109375" style="8" customWidth="1"/>
    <col min="2306" max="2306" width="13.88671875" style="8" customWidth="1"/>
    <col min="2307" max="2307" width="8.6640625" style="8" customWidth="1"/>
    <col min="2308" max="2309" width="8.109375" style="8" customWidth="1"/>
    <col min="2310" max="2310" width="30" style="8" customWidth="1"/>
    <col min="2311" max="2311" width="6.44140625" style="8" customWidth="1"/>
    <col min="2312" max="2312" width="6" style="8" customWidth="1"/>
    <col min="2313" max="2313" width="4" style="8" customWidth="1"/>
    <col min="2314" max="2314" width="5.5546875" style="8" customWidth="1"/>
    <col min="2315" max="2315" width="5" style="8" customWidth="1"/>
    <col min="2316" max="2316" width="4" style="8" customWidth="1"/>
    <col min="2317" max="2317" width="9.5546875" style="8" customWidth="1"/>
    <col min="2318" max="2318" width="10.6640625" style="8" customWidth="1"/>
    <col min="2319" max="2319" width="8" style="8" bestFit="1" customWidth="1"/>
    <col min="2320" max="2320" width="10.88671875" style="8" bestFit="1" customWidth="1"/>
    <col min="2321" max="2321" width="6.44140625" style="8" customWidth="1"/>
    <col min="2322" max="2322" width="4.6640625" style="8" customWidth="1"/>
    <col min="2323" max="2323" width="9.33203125" style="8" customWidth="1"/>
    <col min="2324" max="2324" width="11.5546875" style="8" customWidth="1"/>
    <col min="2325" max="2325" width="7.5546875" style="8" customWidth="1"/>
    <col min="2326" max="2326" width="5.6640625" style="8" customWidth="1"/>
    <col min="2327" max="2556" width="12.44140625" style="8" customWidth="1"/>
    <col min="2557" max="2560" width="3" style="8"/>
    <col min="2561" max="2561" width="8.109375" style="8" customWidth="1"/>
    <col min="2562" max="2562" width="13.88671875" style="8" customWidth="1"/>
    <col min="2563" max="2563" width="8.6640625" style="8" customWidth="1"/>
    <col min="2564" max="2565" width="8.109375" style="8" customWidth="1"/>
    <col min="2566" max="2566" width="30" style="8" customWidth="1"/>
    <col min="2567" max="2567" width="6.44140625" style="8" customWidth="1"/>
    <col min="2568" max="2568" width="6" style="8" customWidth="1"/>
    <col min="2569" max="2569" width="4" style="8" customWidth="1"/>
    <col min="2570" max="2570" width="5.5546875" style="8" customWidth="1"/>
    <col min="2571" max="2571" width="5" style="8" customWidth="1"/>
    <col min="2572" max="2572" width="4" style="8" customWidth="1"/>
    <col min="2573" max="2573" width="9.5546875" style="8" customWidth="1"/>
    <col min="2574" max="2574" width="10.6640625" style="8" customWidth="1"/>
    <col min="2575" max="2575" width="8" style="8" bestFit="1" customWidth="1"/>
    <col min="2576" max="2576" width="10.88671875" style="8" bestFit="1" customWidth="1"/>
    <col min="2577" max="2577" width="6.44140625" style="8" customWidth="1"/>
    <col min="2578" max="2578" width="4.6640625" style="8" customWidth="1"/>
    <col min="2579" max="2579" width="9.33203125" style="8" customWidth="1"/>
    <col min="2580" max="2580" width="11.5546875" style="8" customWidth="1"/>
    <col min="2581" max="2581" width="7.5546875" style="8" customWidth="1"/>
    <col min="2582" max="2582" width="5.6640625" style="8" customWidth="1"/>
    <col min="2583" max="2812" width="12.44140625" style="8" customWidth="1"/>
    <col min="2813" max="2816" width="3" style="8"/>
    <col min="2817" max="2817" width="8.109375" style="8" customWidth="1"/>
    <col min="2818" max="2818" width="13.88671875" style="8" customWidth="1"/>
    <col min="2819" max="2819" width="8.6640625" style="8" customWidth="1"/>
    <col min="2820" max="2821" width="8.109375" style="8" customWidth="1"/>
    <col min="2822" max="2822" width="30" style="8" customWidth="1"/>
    <col min="2823" max="2823" width="6.44140625" style="8" customWidth="1"/>
    <col min="2824" max="2824" width="6" style="8" customWidth="1"/>
    <col min="2825" max="2825" width="4" style="8" customWidth="1"/>
    <col min="2826" max="2826" width="5.5546875" style="8" customWidth="1"/>
    <col min="2827" max="2827" width="5" style="8" customWidth="1"/>
    <col min="2828" max="2828" width="4" style="8" customWidth="1"/>
    <col min="2829" max="2829" width="9.5546875" style="8" customWidth="1"/>
    <col min="2830" max="2830" width="10.6640625" style="8" customWidth="1"/>
    <col min="2831" max="2831" width="8" style="8" bestFit="1" customWidth="1"/>
    <col min="2832" max="2832" width="10.88671875" style="8" bestFit="1" customWidth="1"/>
    <col min="2833" max="2833" width="6.44140625" style="8" customWidth="1"/>
    <col min="2834" max="2834" width="4.6640625" style="8" customWidth="1"/>
    <col min="2835" max="2835" width="9.33203125" style="8" customWidth="1"/>
    <col min="2836" max="2836" width="11.5546875" style="8" customWidth="1"/>
    <col min="2837" max="2837" width="7.5546875" style="8" customWidth="1"/>
    <col min="2838" max="2838" width="5.6640625" style="8" customWidth="1"/>
    <col min="2839" max="3068" width="12.44140625" style="8" customWidth="1"/>
    <col min="3069" max="3072" width="3" style="8"/>
    <col min="3073" max="3073" width="8.109375" style="8" customWidth="1"/>
    <col min="3074" max="3074" width="13.88671875" style="8" customWidth="1"/>
    <col min="3075" max="3075" width="8.6640625" style="8" customWidth="1"/>
    <col min="3076" max="3077" width="8.109375" style="8" customWidth="1"/>
    <col min="3078" max="3078" width="30" style="8" customWidth="1"/>
    <col min="3079" max="3079" width="6.44140625" style="8" customWidth="1"/>
    <col min="3080" max="3080" width="6" style="8" customWidth="1"/>
    <col min="3081" max="3081" width="4" style="8" customWidth="1"/>
    <col min="3082" max="3082" width="5.5546875" style="8" customWidth="1"/>
    <col min="3083" max="3083" width="5" style="8" customWidth="1"/>
    <col min="3084" max="3084" width="4" style="8" customWidth="1"/>
    <col min="3085" max="3085" width="9.5546875" style="8" customWidth="1"/>
    <col min="3086" max="3086" width="10.6640625" style="8" customWidth="1"/>
    <col min="3087" max="3087" width="8" style="8" bestFit="1" customWidth="1"/>
    <col min="3088" max="3088" width="10.88671875" style="8" bestFit="1" customWidth="1"/>
    <col min="3089" max="3089" width="6.44140625" style="8" customWidth="1"/>
    <col min="3090" max="3090" width="4.6640625" style="8" customWidth="1"/>
    <col min="3091" max="3091" width="9.33203125" style="8" customWidth="1"/>
    <col min="3092" max="3092" width="11.5546875" style="8" customWidth="1"/>
    <col min="3093" max="3093" width="7.5546875" style="8" customWidth="1"/>
    <col min="3094" max="3094" width="5.6640625" style="8" customWidth="1"/>
    <col min="3095" max="3324" width="12.44140625" style="8" customWidth="1"/>
    <col min="3325" max="3328" width="3" style="8"/>
    <col min="3329" max="3329" width="8.109375" style="8" customWidth="1"/>
    <col min="3330" max="3330" width="13.88671875" style="8" customWidth="1"/>
    <col min="3331" max="3331" width="8.6640625" style="8" customWidth="1"/>
    <col min="3332" max="3333" width="8.109375" style="8" customWidth="1"/>
    <col min="3334" max="3334" width="30" style="8" customWidth="1"/>
    <col min="3335" max="3335" width="6.44140625" style="8" customWidth="1"/>
    <col min="3336" max="3336" width="6" style="8" customWidth="1"/>
    <col min="3337" max="3337" width="4" style="8" customWidth="1"/>
    <col min="3338" max="3338" width="5.5546875" style="8" customWidth="1"/>
    <col min="3339" max="3339" width="5" style="8" customWidth="1"/>
    <col min="3340" max="3340" width="4" style="8" customWidth="1"/>
    <col min="3341" max="3341" width="9.5546875" style="8" customWidth="1"/>
    <col min="3342" max="3342" width="10.6640625" style="8" customWidth="1"/>
    <col min="3343" max="3343" width="8" style="8" bestFit="1" customWidth="1"/>
    <col min="3344" max="3344" width="10.88671875" style="8" bestFit="1" customWidth="1"/>
    <col min="3345" max="3345" width="6.44140625" style="8" customWidth="1"/>
    <col min="3346" max="3346" width="4.6640625" style="8" customWidth="1"/>
    <col min="3347" max="3347" width="9.33203125" style="8" customWidth="1"/>
    <col min="3348" max="3348" width="11.5546875" style="8" customWidth="1"/>
    <col min="3349" max="3349" width="7.5546875" style="8" customWidth="1"/>
    <col min="3350" max="3350" width="5.6640625" style="8" customWidth="1"/>
    <col min="3351" max="3580" width="12.44140625" style="8" customWidth="1"/>
    <col min="3581" max="3584" width="3" style="8"/>
    <col min="3585" max="3585" width="8.109375" style="8" customWidth="1"/>
    <col min="3586" max="3586" width="13.88671875" style="8" customWidth="1"/>
    <col min="3587" max="3587" width="8.6640625" style="8" customWidth="1"/>
    <col min="3588" max="3589" width="8.109375" style="8" customWidth="1"/>
    <col min="3590" max="3590" width="30" style="8" customWidth="1"/>
    <col min="3591" max="3591" width="6.44140625" style="8" customWidth="1"/>
    <col min="3592" max="3592" width="6" style="8" customWidth="1"/>
    <col min="3593" max="3593" width="4" style="8" customWidth="1"/>
    <col min="3594" max="3594" width="5.5546875" style="8" customWidth="1"/>
    <col min="3595" max="3595" width="5" style="8" customWidth="1"/>
    <col min="3596" max="3596" width="4" style="8" customWidth="1"/>
    <col min="3597" max="3597" width="9.5546875" style="8" customWidth="1"/>
    <col min="3598" max="3598" width="10.6640625" style="8" customWidth="1"/>
    <col min="3599" max="3599" width="8" style="8" bestFit="1" customWidth="1"/>
    <col min="3600" max="3600" width="10.88671875" style="8" bestFit="1" customWidth="1"/>
    <col min="3601" max="3601" width="6.44140625" style="8" customWidth="1"/>
    <col min="3602" max="3602" width="4.6640625" style="8" customWidth="1"/>
    <col min="3603" max="3603" width="9.33203125" style="8" customWidth="1"/>
    <col min="3604" max="3604" width="11.5546875" style="8" customWidth="1"/>
    <col min="3605" max="3605" width="7.5546875" style="8" customWidth="1"/>
    <col min="3606" max="3606" width="5.6640625" style="8" customWidth="1"/>
    <col min="3607" max="3836" width="12.44140625" style="8" customWidth="1"/>
    <col min="3837" max="3840" width="3" style="8"/>
    <col min="3841" max="3841" width="8.109375" style="8" customWidth="1"/>
    <col min="3842" max="3842" width="13.88671875" style="8" customWidth="1"/>
    <col min="3843" max="3843" width="8.6640625" style="8" customWidth="1"/>
    <col min="3844" max="3845" width="8.109375" style="8" customWidth="1"/>
    <col min="3846" max="3846" width="30" style="8" customWidth="1"/>
    <col min="3847" max="3847" width="6.44140625" style="8" customWidth="1"/>
    <col min="3848" max="3848" width="6" style="8" customWidth="1"/>
    <col min="3849" max="3849" width="4" style="8" customWidth="1"/>
    <col min="3850" max="3850" width="5.5546875" style="8" customWidth="1"/>
    <col min="3851" max="3851" width="5" style="8" customWidth="1"/>
    <col min="3852" max="3852" width="4" style="8" customWidth="1"/>
    <col min="3853" max="3853" width="9.5546875" style="8" customWidth="1"/>
    <col min="3854" max="3854" width="10.6640625" style="8" customWidth="1"/>
    <col min="3855" max="3855" width="8" style="8" bestFit="1" customWidth="1"/>
    <col min="3856" max="3856" width="10.88671875" style="8" bestFit="1" customWidth="1"/>
    <col min="3857" max="3857" width="6.44140625" style="8" customWidth="1"/>
    <col min="3858" max="3858" width="4.6640625" style="8" customWidth="1"/>
    <col min="3859" max="3859" width="9.33203125" style="8" customWidth="1"/>
    <col min="3860" max="3860" width="11.5546875" style="8" customWidth="1"/>
    <col min="3861" max="3861" width="7.5546875" style="8" customWidth="1"/>
    <col min="3862" max="3862" width="5.6640625" style="8" customWidth="1"/>
    <col min="3863" max="4092" width="12.44140625" style="8" customWidth="1"/>
    <col min="4093" max="4096" width="3" style="8"/>
    <col min="4097" max="4097" width="8.109375" style="8" customWidth="1"/>
    <col min="4098" max="4098" width="13.88671875" style="8" customWidth="1"/>
    <col min="4099" max="4099" width="8.6640625" style="8" customWidth="1"/>
    <col min="4100" max="4101" width="8.109375" style="8" customWidth="1"/>
    <col min="4102" max="4102" width="30" style="8" customWidth="1"/>
    <col min="4103" max="4103" width="6.44140625" style="8" customWidth="1"/>
    <col min="4104" max="4104" width="6" style="8" customWidth="1"/>
    <col min="4105" max="4105" width="4" style="8" customWidth="1"/>
    <col min="4106" max="4106" width="5.5546875" style="8" customWidth="1"/>
    <col min="4107" max="4107" width="5" style="8" customWidth="1"/>
    <col min="4108" max="4108" width="4" style="8" customWidth="1"/>
    <col min="4109" max="4109" width="9.5546875" style="8" customWidth="1"/>
    <col min="4110" max="4110" width="10.6640625" style="8" customWidth="1"/>
    <col min="4111" max="4111" width="8" style="8" bestFit="1" customWidth="1"/>
    <col min="4112" max="4112" width="10.88671875" style="8" bestFit="1" customWidth="1"/>
    <col min="4113" max="4113" width="6.44140625" style="8" customWidth="1"/>
    <col min="4114" max="4114" width="4.6640625" style="8" customWidth="1"/>
    <col min="4115" max="4115" width="9.33203125" style="8" customWidth="1"/>
    <col min="4116" max="4116" width="11.5546875" style="8" customWidth="1"/>
    <col min="4117" max="4117" width="7.5546875" style="8" customWidth="1"/>
    <col min="4118" max="4118" width="5.6640625" style="8" customWidth="1"/>
    <col min="4119" max="4348" width="12.44140625" style="8" customWidth="1"/>
    <col min="4349" max="4352" width="3" style="8"/>
    <col min="4353" max="4353" width="8.109375" style="8" customWidth="1"/>
    <col min="4354" max="4354" width="13.88671875" style="8" customWidth="1"/>
    <col min="4355" max="4355" width="8.6640625" style="8" customWidth="1"/>
    <col min="4356" max="4357" width="8.109375" style="8" customWidth="1"/>
    <col min="4358" max="4358" width="30" style="8" customWidth="1"/>
    <col min="4359" max="4359" width="6.44140625" style="8" customWidth="1"/>
    <col min="4360" max="4360" width="6" style="8" customWidth="1"/>
    <col min="4361" max="4361" width="4" style="8" customWidth="1"/>
    <col min="4362" max="4362" width="5.5546875" style="8" customWidth="1"/>
    <col min="4363" max="4363" width="5" style="8" customWidth="1"/>
    <col min="4364" max="4364" width="4" style="8" customWidth="1"/>
    <col min="4365" max="4365" width="9.5546875" style="8" customWidth="1"/>
    <col min="4366" max="4366" width="10.6640625" style="8" customWidth="1"/>
    <col min="4367" max="4367" width="8" style="8" bestFit="1" customWidth="1"/>
    <col min="4368" max="4368" width="10.88671875" style="8" bestFit="1" customWidth="1"/>
    <col min="4369" max="4369" width="6.44140625" style="8" customWidth="1"/>
    <col min="4370" max="4370" width="4.6640625" style="8" customWidth="1"/>
    <col min="4371" max="4371" width="9.33203125" style="8" customWidth="1"/>
    <col min="4372" max="4372" width="11.5546875" style="8" customWidth="1"/>
    <col min="4373" max="4373" width="7.5546875" style="8" customWidth="1"/>
    <col min="4374" max="4374" width="5.6640625" style="8" customWidth="1"/>
    <col min="4375" max="4604" width="12.44140625" style="8" customWidth="1"/>
    <col min="4605" max="4608" width="3" style="8"/>
    <col min="4609" max="4609" width="8.109375" style="8" customWidth="1"/>
    <col min="4610" max="4610" width="13.88671875" style="8" customWidth="1"/>
    <col min="4611" max="4611" width="8.6640625" style="8" customWidth="1"/>
    <col min="4612" max="4613" width="8.109375" style="8" customWidth="1"/>
    <col min="4614" max="4614" width="30" style="8" customWidth="1"/>
    <col min="4615" max="4615" width="6.44140625" style="8" customWidth="1"/>
    <col min="4616" max="4616" width="6" style="8" customWidth="1"/>
    <col min="4617" max="4617" width="4" style="8" customWidth="1"/>
    <col min="4618" max="4618" width="5.5546875" style="8" customWidth="1"/>
    <col min="4619" max="4619" width="5" style="8" customWidth="1"/>
    <col min="4620" max="4620" width="4" style="8" customWidth="1"/>
    <col min="4621" max="4621" width="9.5546875" style="8" customWidth="1"/>
    <col min="4622" max="4622" width="10.6640625" style="8" customWidth="1"/>
    <col min="4623" max="4623" width="8" style="8" bestFit="1" customWidth="1"/>
    <col min="4624" max="4624" width="10.88671875" style="8" bestFit="1" customWidth="1"/>
    <col min="4625" max="4625" width="6.44140625" style="8" customWidth="1"/>
    <col min="4626" max="4626" width="4.6640625" style="8" customWidth="1"/>
    <col min="4627" max="4627" width="9.33203125" style="8" customWidth="1"/>
    <col min="4628" max="4628" width="11.5546875" style="8" customWidth="1"/>
    <col min="4629" max="4629" width="7.5546875" style="8" customWidth="1"/>
    <col min="4630" max="4630" width="5.6640625" style="8" customWidth="1"/>
    <col min="4631" max="4860" width="12.44140625" style="8" customWidth="1"/>
    <col min="4861" max="4864" width="3" style="8"/>
    <col min="4865" max="4865" width="8.109375" style="8" customWidth="1"/>
    <col min="4866" max="4866" width="13.88671875" style="8" customWidth="1"/>
    <col min="4867" max="4867" width="8.6640625" style="8" customWidth="1"/>
    <col min="4868" max="4869" width="8.109375" style="8" customWidth="1"/>
    <col min="4870" max="4870" width="30" style="8" customWidth="1"/>
    <col min="4871" max="4871" width="6.44140625" style="8" customWidth="1"/>
    <col min="4872" max="4872" width="6" style="8" customWidth="1"/>
    <col min="4873" max="4873" width="4" style="8" customWidth="1"/>
    <col min="4874" max="4874" width="5.5546875" style="8" customWidth="1"/>
    <col min="4875" max="4875" width="5" style="8" customWidth="1"/>
    <col min="4876" max="4876" width="4" style="8" customWidth="1"/>
    <col min="4877" max="4877" width="9.5546875" style="8" customWidth="1"/>
    <col min="4878" max="4878" width="10.6640625" style="8" customWidth="1"/>
    <col min="4879" max="4879" width="8" style="8" bestFit="1" customWidth="1"/>
    <col min="4880" max="4880" width="10.88671875" style="8" bestFit="1" customWidth="1"/>
    <col min="4881" max="4881" width="6.44140625" style="8" customWidth="1"/>
    <col min="4882" max="4882" width="4.6640625" style="8" customWidth="1"/>
    <col min="4883" max="4883" width="9.33203125" style="8" customWidth="1"/>
    <col min="4884" max="4884" width="11.5546875" style="8" customWidth="1"/>
    <col min="4885" max="4885" width="7.5546875" style="8" customWidth="1"/>
    <col min="4886" max="4886" width="5.6640625" style="8" customWidth="1"/>
    <col min="4887" max="5116" width="12.44140625" style="8" customWidth="1"/>
    <col min="5117" max="5120" width="3" style="8"/>
    <col min="5121" max="5121" width="8.109375" style="8" customWidth="1"/>
    <col min="5122" max="5122" width="13.88671875" style="8" customWidth="1"/>
    <col min="5123" max="5123" width="8.6640625" style="8" customWidth="1"/>
    <col min="5124" max="5125" width="8.109375" style="8" customWidth="1"/>
    <col min="5126" max="5126" width="30" style="8" customWidth="1"/>
    <col min="5127" max="5127" width="6.44140625" style="8" customWidth="1"/>
    <col min="5128" max="5128" width="6" style="8" customWidth="1"/>
    <col min="5129" max="5129" width="4" style="8" customWidth="1"/>
    <col min="5130" max="5130" width="5.5546875" style="8" customWidth="1"/>
    <col min="5131" max="5131" width="5" style="8" customWidth="1"/>
    <col min="5132" max="5132" width="4" style="8" customWidth="1"/>
    <col min="5133" max="5133" width="9.5546875" style="8" customWidth="1"/>
    <col min="5134" max="5134" width="10.6640625" style="8" customWidth="1"/>
    <col min="5135" max="5135" width="8" style="8" bestFit="1" customWidth="1"/>
    <col min="5136" max="5136" width="10.88671875" style="8" bestFit="1" customWidth="1"/>
    <col min="5137" max="5137" width="6.44140625" style="8" customWidth="1"/>
    <col min="5138" max="5138" width="4.6640625" style="8" customWidth="1"/>
    <col min="5139" max="5139" width="9.33203125" style="8" customWidth="1"/>
    <col min="5140" max="5140" width="11.5546875" style="8" customWidth="1"/>
    <col min="5141" max="5141" width="7.5546875" style="8" customWidth="1"/>
    <col min="5142" max="5142" width="5.6640625" style="8" customWidth="1"/>
    <col min="5143" max="5372" width="12.44140625" style="8" customWidth="1"/>
    <col min="5373" max="5376" width="3" style="8"/>
    <col min="5377" max="5377" width="8.109375" style="8" customWidth="1"/>
    <col min="5378" max="5378" width="13.88671875" style="8" customWidth="1"/>
    <col min="5379" max="5379" width="8.6640625" style="8" customWidth="1"/>
    <col min="5380" max="5381" width="8.109375" style="8" customWidth="1"/>
    <col min="5382" max="5382" width="30" style="8" customWidth="1"/>
    <col min="5383" max="5383" width="6.44140625" style="8" customWidth="1"/>
    <col min="5384" max="5384" width="6" style="8" customWidth="1"/>
    <col min="5385" max="5385" width="4" style="8" customWidth="1"/>
    <col min="5386" max="5386" width="5.5546875" style="8" customWidth="1"/>
    <col min="5387" max="5387" width="5" style="8" customWidth="1"/>
    <col min="5388" max="5388" width="4" style="8" customWidth="1"/>
    <col min="5389" max="5389" width="9.5546875" style="8" customWidth="1"/>
    <col min="5390" max="5390" width="10.6640625" style="8" customWidth="1"/>
    <col min="5391" max="5391" width="8" style="8" bestFit="1" customWidth="1"/>
    <col min="5392" max="5392" width="10.88671875" style="8" bestFit="1" customWidth="1"/>
    <col min="5393" max="5393" width="6.44140625" style="8" customWidth="1"/>
    <col min="5394" max="5394" width="4.6640625" style="8" customWidth="1"/>
    <col min="5395" max="5395" width="9.33203125" style="8" customWidth="1"/>
    <col min="5396" max="5396" width="11.5546875" style="8" customWidth="1"/>
    <col min="5397" max="5397" width="7.5546875" style="8" customWidth="1"/>
    <col min="5398" max="5398" width="5.6640625" style="8" customWidth="1"/>
    <col min="5399" max="5628" width="12.44140625" style="8" customWidth="1"/>
    <col min="5629" max="5632" width="3" style="8"/>
    <col min="5633" max="5633" width="8.109375" style="8" customWidth="1"/>
    <col min="5634" max="5634" width="13.88671875" style="8" customWidth="1"/>
    <col min="5635" max="5635" width="8.6640625" style="8" customWidth="1"/>
    <col min="5636" max="5637" width="8.109375" style="8" customWidth="1"/>
    <col min="5638" max="5638" width="30" style="8" customWidth="1"/>
    <col min="5639" max="5639" width="6.44140625" style="8" customWidth="1"/>
    <col min="5640" max="5640" width="6" style="8" customWidth="1"/>
    <col min="5641" max="5641" width="4" style="8" customWidth="1"/>
    <col min="5642" max="5642" width="5.5546875" style="8" customWidth="1"/>
    <col min="5643" max="5643" width="5" style="8" customWidth="1"/>
    <col min="5644" max="5644" width="4" style="8" customWidth="1"/>
    <col min="5645" max="5645" width="9.5546875" style="8" customWidth="1"/>
    <col min="5646" max="5646" width="10.6640625" style="8" customWidth="1"/>
    <col min="5647" max="5647" width="8" style="8" bestFit="1" customWidth="1"/>
    <col min="5648" max="5648" width="10.88671875" style="8" bestFit="1" customWidth="1"/>
    <col min="5649" max="5649" width="6.44140625" style="8" customWidth="1"/>
    <col min="5650" max="5650" width="4.6640625" style="8" customWidth="1"/>
    <col min="5651" max="5651" width="9.33203125" style="8" customWidth="1"/>
    <col min="5652" max="5652" width="11.5546875" style="8" customWidth="1"/>
    <col min="5653" max="5653" width="7.5546875" style="8" customWidth="1"/>
    <col min="5654" max="5654" width="5.6640625" style="8" customWidth="1"/>
    <col min="5655" max="5884" width="12.44140625" style="8" customWidth="1"/>
    <col min="5885" max="5888" width="3" style="8"/>
    <col min="5889" max="5889" width="8.109375" style="8" customWidth="1"/>
    <col min="5890" max="5890" width="13.88671875" style="8" customWidth="1"/>
    <col min="5891" max="5891" width="8.6640625" style="8" customWidth="1"/>
    <col min="5892" max="5893" width="8.109375" style="8" customWidth="1"/>
    <col min="5894" max="5894" width="30" style="8" customWidth="1"/>
    <col min="5895" max="5895" width="6.44140625" style="8" customWidth="1"/>
    <col min="5896" max="5896" width="6" style="8" customWidth="1"/>
    <col min="5897" max="5897" width="4" style="8" customWidth="1"/>
    <col min="5898" max="5898" width="5.5546875" style="8" customWidth="1"/>
    <col min="5899" max="5899" width="5" style="8" customWidth="1"/>
    <col min="5900" max="5900" width="4" style="8" customWidth="1"/>
    <col min="5901" max="5901" width="9.5546875" style="8" customWidth="1"/>
    <col min="5902" max="5902" width="10.6640625" style="8" customWidth="1"/>
    <col min="5903" max="5903" width="8" style="8" bestFit="1" customWidth="1"/>
    <col min="5904" max="5904" width="10.88671875" style="8" bestFit="1" customWidth="1"/>
    <col min="5905" max="5905" width="6.44140625" style="8" customWidth="1"/>
    <col min="5906" max="5906" width="4.6640625" style="8" customWidth="1"/>
    <col min="5907" max="5907" width="9.33203125" style="8" customWidth="1"/>
    <col min="5908" max="5908" width="11.5546875" style="8" customWidth="1"/>
    <col min="5909" max="5909" width="7.5546875" style="8" customWidth="1"/>
    <col min="5910" max="5910" width="5.6640625" style="8" customWidth="1"/>
    <col min="5911" max="6140" width="12.44140625" style="8" customWidth="1"/>
    <col min="6141" max="6144" width="3" style="8"/>
    <col min="6145" max="6145" width="8.109375" style="8" customWidth="1"/>
    <col min="6146" max="6146" width="13.88671875" style="8" customWidth="1"/>
    <col min="6147" max="6147" width="8.6640625" style="8" customWidth="1"/>
    <col min="6148" max="6149" width="8.109375" style="8" customWidth="1"/>
    <col min="6150" max="6150" width="30" style="8" customWidth="1"/>
    <col min="6151" max="6151" width="6.44140625" style="8" customWidth="1"/>
    <col min="6152" max="6152" width="6" style="8" customWidth="1"/>
    <col min="6153" max="6153" width="4" style="8" customWidth="1"/>
    <col min="6154" max="6154" width="5.5546875" style="8" customWidth="1"/>
    <col min="6155" max="6155" width="5" style="8" customWidth="1"/>
    <col min="6156" max="6156" width="4" style="8" customWidth="1"/>
    <col min="6157" max="6157" width="9.5546875" style="8" customWidth="1"/>
    <col min="6158" max="6158" width="10.6640625" style="8" customWidth="1"/>
    <col min="6159" max="6159" width="8" style="8" bestFit="1" customWidth="1"/>
    <col min="6160" max="6160" width="10.88671875" style="8" bestFit="1" customWidth="1"/>
    <col min="6161" max="6161" width="6.44140625" style="8" customWidth="1"/>
    <col min="6162" max="6162" width="4.6640625" style="8" customWidth="1"/>
    <col min="6163" max="6163" width="9.33203125" style="8" customWidth="1"/>
    <col min="6164" max="6164" width="11.5546875" style="8" customWidth="1"/>
    <col min="6165" max="6165" width="7.5546875" style="8" customWidth="1"/>
    <col min="6166" max="6166" width="5.6640625" style="8" customWidth="1"/>
    <col min="6167" max="6396" width="12.44140625" style="8" customWidth="1"/>
    <col min="6397" max="6400" width="3" style="8"/>
    <col min="6401" max="6401" width="8.109375" style="8" customWidth="1"/>
    <col min="6402" max="6402" width="13.88671875" style="8" customWidth="1"/>
    <col min="6403" max="6403" width="8.6640625" style="8" customWidth="1"/>
    <col min="6404" max="6405" width="8.109375" style="8" customWidth="1"/>
    <col min="6406" max="6406" width="30" style="8" customWidth="1"/>
    <col min="6407" max="6407" width="6.44140625" style="8" customWidth="1"/>
    <col min="6408" max="6408" width="6" style="8" customWidth="1"/>
    <col min="6409" max="6409" width="4" style="8" customWidth="1"/>
    <col min="6410" max="6410" width="5.5546875" style="8" customWidth="1"/>
    <col min="6411" max="6411" width="5" style="8" customWidth="1"/>
    <col min="6412" max="6412" width="4" style="8" customWidth="1"/>
    <col min="6413" max="6413" width="9.5546875" style="8" customWidth="1"/>
    <col min="6414" max="6414" width="10.6640625" style="8" customWidth="1"/>
    <col min="6415" max="6415" width="8" style="8" bestFit="1" customWidth="1"/>
    <col min="6416" max="6416" width="10.88671875" style="8" bestFit="1" customWidth="1"/>
    <col min="6417" max="6417" width="6.44140625" style="8" customWidth="1"/>
    <col min="6418" max="6418" width="4.6640625" style="8" customWidth="1"/>
    <col min="6419" max="6419" width="9.33203125" style="8" customWidth="1"/>
    <col min="6420" max="6420" width="11.5546875" style="8" customWidth="1"/>
    <col min="6421" max="6421" width="7.5546875" style="8" customWidth="1"/>
    <col min="6422" max="6422" width="5.6640625" style="8" customWidth="1"/>
    <col min="6423" max="6652" width="12.44140625" style="8" customWidth="1"/>
    <col min="6653" max="6656" width="3" style="8"/>
    <col min="6657" max="6657" width="8.109375" style="8" customWidth="1"/>
    <col min="6658" max="6658" width="13.88671875" style="8" customWidth="1"/>
    <col min="6659" max="6659" width="8.6640625" style="8" customWidth="1"/>
    <col min="6660" max="6661" width="8.109375" style="8" customWidth="1"/>
    <col min="6662" max="6662" width="30" style="8" customWidth="1"/>
    <col min="6663" max="6663" width="6.44140625" style="8" customWidth="1"/>
    <col min="6664" max="6664" width="6" style="8" customWidth="1"/>
    <col min="6665" max="6665" width="4" style="8" customWidth="1"/>
    <col min="6666" max="6666" width="5.5546875" style="8" customWidth="1"/>
    <col min="6667" max="6667" width="5" style="8" customWidth="1"/>
    <col min="6668" max="6668" width="4" style="8" customWidth="1"/>
    <col min="6669" max="6669" width="9.5546875" style="8" customWidth="1"/>
    <col min="6670" max="6670" width="10.6640625" style="8" customWidth="1"/>
    <col min="6671" max="6671" width="8" style="8" bestFit="1" customWidth="1"/>
    <col min="6672" max="6672" width="10.88671875" style="8" bestFit="1" customWidth="1"/>
    <col min="6673" max="6673" width="6.44140625" style="8" customWidth="1"/>
    <col min="6674" max="6674" width="4.6640625" style="8" customWidth="1"/>
    <col min="6675" max="6675" width="9.33203125" style="8" customWidth="1"/>
    <col min="6676" max="6676" width="11.5546875" style="8" customWidth="1"/>
    <col min="6677" max="6677" width="7.5546875" style="8" customWidth="1"/>
    <col min="6678" max="6678" width="5.6640625" style="8" customWidth="1"/>
    <col min="6679" max="6908" width="12.44140625" style="8" customWidth="1"/>
    <col min="6909" max="6912" width="3" style="8"/>
    <col min="6913" max="6913" width="8.109375" style="8" customWidth="1"/>
    <col min="6914" max="6914" width="13.88671875" style="8" customWidth="1"/>
    <col min="6915" max="6915" width="8.6640625" style="8" customWidth="1"/>
    <col min="6916" max="6917" width="8.109375" style="8" customWidth="1"/>
    <col min="6918" max="6918" width="30" style="8" customWidth="1"/>
    <col min="6919" max="6919" width="6.44140625" style="8" customWidth="1"/>
    <col min="6920" max="6920" width="6" style="8" customWidth="1"/>
    <col min="6921" max="6921" width="4" style="8" customWidth="1"/>
    <col min="6922" max="6922" width="5.5546875" style="8" customWidth="1"/>
    <col min="6923" max="6923" width="5" style="8" customWidth="1"/>
    <col min="6924" max="6924" width="4" style="8" customWidth="1"/>
    <col min="6925" max="6925" width="9.5546875" style="8" customWidth="1"/>
    <col min="6926" max="6926" width="10.6640625" style="8" customWidth="1"/>
    <col min="6927" max="6927" width="8" style="8" bestFit="1" customWidth="1"/>
    <col min="6928" max="6928" width="10.88671875" style="8" bestFit="1" customWidth="1"/>
    <col min="6929" max="6929" width="6.44140625" style="8" customWidth="1"/>
    <col min="6930" max="6930" width="4.6640625" style="8" customWidth="1"/>
    <col min="6931" max="6931" width="9.33203125" style="8" customWidth="1"/>
    <col min="6932" max="6932" width="11.5546875" style="8" customWidth="1"/>
    <col min="6933" max="6933" width="7.5546875" style="8" customWidth="1"/>
    <col min="6934" max="6934" width="5.6640625" style="8" customWidth="1"/>
    <col min="6935" max="7164" width="12.44140625" style="8" customWidth="1"/>
    <col min="7165" max="7168" width="3" style="8"/>
    <col min="7169" max="7169" width="8.109375" style="8" customWidth="1"/>
    <col min="7170" max="7170" width="13.88671875" style="8" customWidth="1"/>
    <col min="7171" max="7171" width="8.6640625" style="8" customWidth="1"/>
    <col min="7172" max="7173" width="8.109375" style="8" customWidth="1"/>
    <col min="7174" max="7174" width="30" style="8" customWidth="1"/>
    <col min="7175" max="7175" width="6.44140625" style="8" customWidth="1"/>
    <col min="7176" max="7176" width="6" style="8" customWidth="1"/>
    <col min="7177" max="7177" width="4" style="8" customWidth="1"/>
    <col min="7178" max="7178" width="5.5546875" style="8" customWidth="1"/>
    <col min="7179" max="7179" width="5" style="8" customWidth="1"/>
    <col min="7180" max="7180" width="4" style="8" customWidth="1"/>
    <col min="7181" max="7181" width="9.5546875" style="8" customWidth="1"/>
    <col min="7182" max="7182" width="10.6640625" style="8" customWidth="1"/>
    <col min="7183" max="7183" width="8" style="8" bestFit="1" customWidth="1"/>
    <col min="7184" max="7184" width="10.88671875" style="8" bestFit="1" customWidth="1"/>
    <col min="7185" max="7185" width="6.44140625" style="8" customWidth="1"/>
    <col min="7186" max="7186" width="4.6640625" style="8" customWidth="1"/>
    <col min="7187" max="7187" width="9.33203125" style="8" customWidth="1"/>
    <col min="7188" max="7188" width="11.5546875" style="8" customWidth="1"/>
    <col min="7189" max="7189" width="7.5546875" style="8" customWidth="1"/>
    <col min="7190" max="7190" width="5.6640625" style="8" customWidth="1"/>
    <col min="7191" max="7420" width="12.44140625" style="8" customWidth="1"/>
    <col min="7421" max="7424" width="3" style="8"/>
    <col min="7425" max="7425" width="8.109375" style="8" customWidth="1"/>
    <col min="7426" max="7426" width="13.88671875" style="8" customWidth="1"/>
    <col min="7427" max="7427" width="8.6640625" style="8" customWidth="1"/>
    <col min="7428" max="7429" width="8.109375" style="8" customWidth="1"/>
    <col min="7430" max="7430" width="30" style="8" customWidth="1"/>
    <col min="7431" max="7431" width="6.44140625" style="8" customWidth="1"/>
    <col min="7432" max="7432" width="6" style="8" customWidth="1"/>
    <col min="7433" max="7433" width="4" style="8" customWidth="1"/>
    <col min="7434" max="7434" width="5.5546875" style="8" customWidth="1"/>
    <col min="7435" max="7435" width="5" style="8" customWidth="1"/>
    <col min="7436" max="7436" width="4" style="8" customWidth="1"/>
    <col min="7437" max="7437" width="9.5546875" style="8" customWidth="1"/>
    <col min="7438" max="7438" width="10.6640625" style="8" customWidth="1"/>
    <col min="7439" max="7439" width="8" style="8" bestFit="1" customWidth="1"/>
    <col min="7440" max="7440" width="10.88671875" style="8" bestFit="1" customWidth="1"/>
    <col min="7441" max="7441" width="6.44140625" style="8" customWidth="1"/>
    <col min="7442" max="7442" width="4.6640625" style="8" customWidth="1"/>
    <col min="7443" max="7443" width="9.33203125" style="8" customWidth="1"/>
    <col min="7444" max="7444" width="11.5546875" style="8" customWidth="1"/>
    <col min="7445" max="7445" width="7.5546875" style="8" customWidth="1"/>
    <col min="7446" max="7446" width="5.6640625" style="8" customWidth="1"/>
    <col min="7447" max="7676" width="12.44140625" style="8" customWidth="1"/>
    <col min="7677" max="7680" width="3" style="8"/>
    <col min="7681" max="7681" width="8.109375" style="8" customWidth="1"/>
    <col min="7682" max="7682" width="13.88671875" style="8" customWidth="1"/>
    <col min="7683" max="7683" width="8.6640625" style="8" customWidth="1"/>
    <col min="7684" max="7685" width="8.109375" style="8" customWidth="1"/>
    <col min="7686" max="7686" width="30" style="8" customWidth="1"/>
    <col min="7687" max="7687" width="6.44140625" style="8" customWidth="1"/>
    <col min="7688" max="7688" width="6" style="8" customWidth="1"/>
    <col min="7689" max="7689" width="4" style="8" customWidth="1"/>
    <col min="7690" max="7690" width="5.5546875" style="8" customWidth="1"/>
    <col min="7691" max="7691" width="5" style="8" customWidth="1"/>
    <col min="7692" max="7692" width="4" style="8" customWidth="1"/>
    <col min="7693" max="7693" width="9.5546875" style="8" customWidth="1"/>
    <col min="7694" max="7694" width="10.6640625" style="8" customWidth="1"/>
    <col min="7695" max="7695" width="8" style="8" bestFit="1" customWidth="1"/>
    <col min="7696" max="7696" width="10.88671875" style="8" bestFit="1" customWidth="1"/>
    <col min="7697" max="7697" width="6.44140625" style="8" customWidth="1"/>
    <col min="7698" max="7698" width="4.6640625" style="8" customWidth="1"/>
    <col min="7699" max="7699" width="9.33203125" style="8" customWidth="1"/>
    <col min="7700" max="7700" width="11.5546875" style="8" customWidth="1"/>
    <col min="7701" max="7701" width="7.5546875" style="8" customWidth="1"/>
    <col min="7702" max="7702" width="5.6640625" style="8" customWidth="1"/>
    <col min="7703" max="7932" width="12.44140625" style="8" customWidth="1"/>
    <col min="7933" max="7936" width="3" style="8"/>
    <col min="7937" max="7937" width="8.109375" style="8" customWidth="1"/>
    <col min="7938" max="7938" width="13.88671875" style="8" customWidth="1"/>
    <col min="7939" max="7939" width="8.6640625" style="8" customWidth="1"/>
    <col min="7940" max="7941" width="8.109375" style="8" customWidth="1"/>
    <col min="7942" max="7942" width="30" style="8" customWidth="1"/>
    <col min="7943" max="7943" width="6.44140625" style="8" customWidth="1"/>
    <col min="7944" max="7944" width="6" style="8" customWidth="1"/>
    <col min="7945" max="7945" width="4" style="8" customWidth="1"/>
    <col min="7946" max="7946" width="5.5546875" style="8" customWidth="1"/>
    <col min="7947" max="7947" width="5" style="8" customWidth="1"/>
    <col min="7948" max="7948" width="4" style="8" customWidth="1"/>
    <col min="7949" max="7949" width="9.5546875" style="8" customWidth="1"/>
    <col min="7950" max="7950" width="10.6640625" style="8" customWidth="1"/>
    <col min="7951" max="7951" width="8" style="8" bestFit="1" customWidth="1"/>
    <col min="7952" max="7952" width="10.88671875" style="8" bestFit="1" customWidth="1"/>
    <col min="7953" max="7953" width="6.44140625" style="8" customWidth="1"/>
    <col min="7954" max="7954" width="4.6640625" style="8" customWidth="1"/>
    <col min="7955" max="7955" width="9.33203125" style="8" customWidth="1"/>
    <col min="7956" max="7956" width="11.5546875" style="8" customWidth="1"/>
    <col min="7957" max="7957" width="7.5546875" style="8" customWidth="1"/>
    <col min="7958" max="7958" width="5.6640625" style="8" customWidth="1"/>
    <col min="7959" max="8188" width="12.44140625" style="8" customWidth="1"/>
    <col min="8189" max="8192" width="3" style="8"/>
    <col min="8193" max="8193" width="8.109375" style="8" customWidth="1"/>
    <col min="8194" max="8194" width="13.88671875" style="8" customWidth="1"/>
    <col min="8195" max="8195" width="8.6640625" style="8" customWidth="1"/>
    <col min="8196" max="8197" width="8.109375" style="8" customWidth="1"/>
    <col min="8198" max="8198" width="30" style="8" customWidth="1"/>
    <col min="8199" max="8199" width="6.44140625" style="8" customWidth="1"/>
    <col min="8200" max="8200" width="6" style="8" customWidth="1"/>
    <col min="8201" max="8201" width="4" style="8" customWidth="1"/>
    <col min="8202" max="8202" width="5.5546875" style="8" customWidth="1"/>
    <col min="8203" max="8203" width="5" style="8" customWidth="1"/>
    <col min="8204" max="8204" width="4" style="8" customWidth="1"/>
    <col min="8205" max="8205" width="9.5546875" style="8" customWidth="1"/>
    <col min="8206" max="8206" width="10.6640625" style="8" customWidth="1"/>
    <col min="8207" max="8207" width="8" style="8" bestFit="1" customWidth="1"/>
    <col min="8208" max="8208" width="10.88671875" style="8" bestFit="1" customWidth="1"/>
    <col min="8209" max="8209" width="6.44140625" style="8" customWidth="1"/>
    <col min="8210" max="8210" width="4.6640625" style="8" customWidth="1"/>
    <col min="8211" max="8211" width="9.33203125" style="8" customWidth="1"/>
    <col min="8212" max="8212" width="11.5546875" style="8" customWidth="1"/>
    <col min="8213" max="8213" width="7.5546875" style="8" customWidth="1"/>
    <col min="8214" max="8214" width="5.6640625" style="8" customWidth="1"/>
    <col min="8215" max="8444" width="12.44140625" style="8" customWidth="1"/>
    <col min="8445" max="8448" width="3" style="8"/>
    <col min="8449" max="8449" width="8.109375" style="8" customWidth="1"/>
    <col min="8450" max="8450" width="13.88671875" style="8" customWidth="1"/>
    <col min="8451" max="8451" width="8.6640625" style="8" customWidth="1"/>
    <col min="8452" max="8453" width="8.109375" style="8" customWidth="1"/>
    <col min="8454" max="8454" width="30" style="8" customWidth="1"/>
    <col min="8455" max="8455" width="6.44140625" style="8" customWidth="1"/>
    <col min="8456" max="8456" width="6" style="8" customWidth="1"/>
    <col min="8457" max="8457" width="4" style="8" customWidth="1"/>
    <col min="8458" max="8458" width="5.5546875" style="8" customWidth="1"/>
    <col min="8459" max="8459" width="5" style="8" customWidth="1"/>
    <col min="8460" max="8460" width="4" style="8" customWidth="1"/>
    <col min="8461" max="8461" width="9.5546875" style="8" customWidth="1"/>
    <col min="8462" max="8462" width="10.6640625" style="8" customWidth="1"/>
    <col min="8463" max="8463" width="8" style="8" bestFit="1" customWidth="1"/>
    <col min="8464" max="8464" width="10.88671875" style="8" bestFit="1" customWidth="1"/>
    <col min="8465" max="8465" width="6.44140625" style="8" customWidth="1"/>
    <col min="8466" max="8466" width="4.6640625" style="8" customWidth="1"/>
    <col min="8467" max="8467" width="9.33203125" style="8" customWidth="1"/>
    <col min="8468" max="8468" width="11.5546875" style="8" customWidth="1"/>
    <col min="8469" max="8469" width="7.5546875" style="8" customWidth="1"/>
    <col min="8470" max="8470" width="5.6640625" style="8" customWidth="1"/>
    <col min="8471" max="8700" width="12.44140625" style="8" customWidth="1"/>
    <col min="8701" max="8704" width="3" style="8"/>
    <col min="8705" max="8705" width="8.109375" style="8" customWidth="1"/>
    <col min="8706" max="8706" width="13.88671875" style="8" customWidth="1"/>
    <col min="8707" max="8707" width="8.6640625" style="8" customWidth="1"/>
    <col min="8708" max="8709" width="8.109375" style="8" customWidth="1"/>
    <col min="8710" max="8710" width="30" style="8" customWidth="1"/>
    <col min="8711" max="8711" width="6.44140625" style="8" customWidth="1"/>
    <col min="8712" max="8712" width="6" style="8" customWidth="1"/>
    <col min="8713" max="8713" width="4" style="8" customWidth="1"/>
    <col min="8714" max="8714" width="5.5546875" style="8" customWidth="1"/>
    <col min="8715" max="8715" width="5" style="8" customWidth="1"/>
    <col min="8716" max="8716" width="4" style="8" customWidth="1"/>
    <col min="8717" max="8717" width="9.5546875" style="8" customWidth="1"/>
    <col min="8718" max="8718" width="10.6640625" style="8" customWidth="1"/>
    <col min="8719" max="8719" width="8" style="8" bestFit="1" customWidth="1"/>
    <col min="8720" max="8720" width="10.88671875" style="8" bestFit="1" customWidth="1"/>
    <col min="8721" max="8721" width="6.44140625" style="8" customWidth="1"/>
    <col min="8722" max="8722" width="4.6640625" style="8" customWidth="1"/>
    <col min="8723" max="8723" width="9.33203125" style="8" customWidth="1"/>
    <col min="8724" max="8724" width="11.5546875" style="8" customWidth="1"/>
    <col min="8725" max="8725" width="7.5546875" style="8" customWidth="1"/>
    <col min="8726" max="8726" width="5.6640625" style="8" customWidth="1"/>
    <col min="8727" max="8956" width="12.44140625" style="8" customWidth="1"/>
    <col min="8957" max="8960" width="3" style="8"/>
    <col min="8961" max="8961" width="8.109375" style="8" customWidth="1"/>
    <col min="8962" max="8962" width="13.88671875" style="8" customWidth="1"/>
    <col min="8963" max="8963" width="8.6640625" style="8" customWidth="1"/>
    <col min="8964" max="8965" width="8.109375" style="8" customWidth="1"/>
    <col min="8966" max="8966" width="30" style="8" customWidth="1"/>
    <col min="8967" max="8967" width="6.44140625" style="8" customWidth="1"/>
    <col min="8968" max="8968" width="6" style="8" customWidth="1"/>
    <col min="8969" max="8969" width="4" style="8" customWidth="1"/>
    <col min="8970" max="8970" width="5.5546875" style="8" customWidth="1"/>
    <col min="8971" max="8971" width="5" style="8" customWidth="1"/>
    <col min="8972" max="8972" width="4" style="8" customWidth="1"/>
    <col min="8973" max="8973" width="9.5546875" style="8" customWidth="1"/>
    <col min="8974" max="8974" width="10.6640625" style="8" customWidth="1"/>
    <col min="8975" max="8975" width="8" style="8" bestFit="1" customWidth="1"/>
    <col min="8976" max="8976" width="10.88671875" style="8" bestFit="1" customWidth="1"/>
    <col min="8977" max="8977" width="6.44140625" style="8" customWidth="1"/>
    <col min="8978" max="8978" width="4.6640625" style="8" customWidth="1"/>
    <col min="8979" max="8979" width="9.33203125" style="8" customWidth="1"/>
    <col min="8980" max="8980" width="11.5546875" style="8" customWidth="1"/>
    <col min="8981" max="8981" width="7.5546875" style="8" customWidth="1"/>
    <col min="8982" max="8982" width="5.6640625" style="8" customWidth="1"/>
    <col min="8983" max="9212" width="12.44140625" style="8" customWidth="1"/>
    <col min="9213" max="9216" width="3" style="8"/>
    <col min="9217" max="9217" width="8.109375" style="8" customWidth="1"/>
    <col min="9218" max="9218" width="13.88671875" style="8" customWidth="1"/>
    <col min="9219" max="9219" width="8.6640625" style="8" customWidth="1"/>
    <col min="9220" max="9221" width="8.109375" style="8" customWidth="1"/>
    <col min="9222" max="9222" width="30" style="8" customWidth="1"/>
    <col min="9223" max="9223" width="6.44140625" style="8" customWidth="1"/>
    <col min="9224" max="9224" width="6" style="8" customWidth="1"/>
    <col min="9225" max="9225" width="4" style="8" customWidth="1"/>
    <col min="9226" max="9226" width="5.5546875" style="8" customWidth="1"/>
    <col min="9227" max="9227" width="5" style="8" customWidth="1"/>
    <col min="9228" max="9228" width="4" style="8" customWidth="1"/>
    <col min="9229" max="9229" width="9.5546875" style="8" customWidth="1"/>
    <col min="9230" max="9230" width="10.6640625" style="8" customWidth="1"/>
    <col min="9231" max="9231" width="8" style="8" bestFit="1" customWidth="1"/>
    <col min="9232" max="9232" width="10.88671875" style="8" bestFit="1" customWidth="1"/>
    <col min="9233" max="9233" width="6.44140625" style="8" customWidth="1"/>
    <col min="9234" max="9234" width="4.6640625" style="8" customWidth="1"/>
    <col min="9235" max="9235" width="9.33203125" style="8" customWidth="1"/>
    <col min="9236" max="9236" width="11.5546875" style="8" customWidth="1"/>
    <col min="9237" max="9237" width="7.5546875" style="8" customWidth="1"/>
    <col min="9238" max="9238" width="5.6640625" style="8" customWidth="1"/>
    <col min="9239" max="9468" width="12.44140625" style="8" customWidth="1"/>
    <col min="9469" max="9472" width="3" style="8"/>
    <col min="9473" max="9473" width="8.109375" style="8" customWidth="1"/>
    <col min="9474" max="9474" width="13.88671875" style="8" customWidth="1"/>
    <col min="9475" max="9475" width="8.6640625" style="8" customWidth="1"/>
    <col min="9476" max="9477" width="8.109375" style="8" customWidth="1"/>
    <col min="9478" max="9478" width="30" style="8" customWidth="1"/>
    <col min="9479" max="9479" width="6.44140625" style="8" customWidth="1"/>
    <col min="9480" max="9480" width="6" style="8" customWidth="1"/>
    <col min="9481" max="9481" width="4" style="8" customWidth="1"/>
    <col min="9482" max="9482" width="5.5546875" style="8" customWidth="1"/>
    <col min="9483" max="9483" width="5" style="8" customWidth="1"/>
    <col min="9484" max="9484" width="4" style="8" customWidth="1"/>
    <col min="9485" max="9485" width="9.5546875" style="8" customWidth="1"/>
    <col min="9486" max="9486" width="10.6640625" style="8" customWidth="1"/>
    <col min="9487" max="9487" width="8" style="8" bestFit="1" customWidth="1"/>
    <col min="9488" max="9488" width="10.88671875" style="8" bestFit="1" customWidth="1"/>
    <col min="9489" max="9489" width="6.44140625" style="8" customWidth="1"/>
    <col min="9490" max="9490" width="4.6640625" style="8" customWidth="1"/>
    <col min="9491" max="9491" width="9.33203125" style="8" customWidth="1"/>
    <col min="9492" max="9492" width="11.5546875" style="8" customWidth="1"/>
    <col min="9493" max="9493" width="7.5546875" style="8" customWidth="1"/>
    <col min="9494" max="9494" width="5.6640625" style="8" customWidth="1"/>
    <col min="9495" max="9724" width="12.44140625" style="8" customWidth="1"/>
    <col min="9725" max="9728" width="3" style="8"/>
    <col min="9729" max="9729" width="8.109375" style="8" customWidth="1"/>
    <col min="9730" max="9730" width="13.88671875" style="8" customWidth="1"/>
    <col min="9731" max="9731" width="8.6640625" style="8" customWidth="1"/>
    <col min="9732" max="9733" width="8.109375" style="8" customWidth="1"/>
    <col min="9734" max="9734" width="30" style="8" customWidth="1"/>
    <col min="9735" max="9735" width="6.44140625" style="8" customWidth="1"/>
    <col min="9736" max="9736" width="6" style="8" customWidth="1"/>
    <col min="9737" max="9737" width="4" style="8" customWidth="1"/>
    <col min="9738" max="9738" width="5.5546875" style="8" customWidth="1"/>
    <col min="9739" max="9739" width="5" style="8" customWidth="1"/>
    <col min="9740" max="9740" width="4" style="8" customWidth="1"/>
    <col min="9741" max="9741" width="9.5546875" style="8" customWidth="1"/>
    <col min="9742" max="9742" width="10.6640625" style="8" customWidth="1"/>
    <col min="9743" max="9743" width="8" style="8" bestFit="1" customWidth="1"/>
    <col min="9744" max="9744" width="10.88671875" style="8" bestFit="1" customWidth="1"/>
    <col min="9745" max="9745" width="6.44140625" style="8" customWidth="1"/>
    <col min="9746" max="9746" width="4.6640625" style="8" customWidth="1"/>
    <col min="9747" max="9747" width="9.33203125" style="8" customWidth="1"/>
    <col min="9748" max="9748" width="11.5546875" style="8" customWidth="1"/>
    <col min="9749" max="9749" width="7.5546875" style="8" customWidth="1"/>
    <col min="9750" max="9750" width="5.6640625" style="8" customWidth="1"/>
    <col min="9751" max="9980" width="12.44140625" style="8" customWidth="1"/>
    <col min="9981" max="9984" width="3" style="8"/>
    <col min="9985" max="9985" width="8.109375" style="8" customWidth="1"/>
    <col min="9986" max="9986" width="13.88671875" style="8" customWidth="1"/>
    <col min="9987" max="9987" width="8.6640625" style="8" customWidth="1"/>
    <col min="9988" max="9989" width="8.109375" style="8" customWidth="1"/>
    <col min="9990" max="9990" width="30" style="8" customWidth="1"/>
    <col min="9991" max="9991" width="6.44140625" style="8" customWidth="1"/>
    <col min="9992" max="9992" width="6" style="8" customWidth="1"/>
    <col min="9993" max="9993" width="4" style="8" customWidth="1"/>
    <col min="9994" max="9994" width="5.5546875" style="8" customWidth="1"/>
    <col min="9995" max="9995" width="5" style="8" customWidth="1"/>
    <col min="9996" max="9996" width="4" style="8" customWidth="1"/>
    <col min="9997" max="9997" width="9.5546875" style="8" customWidth="1"/>
    <col min="9998" max="9998" width="10.6640625" style="8" customWidth="1"/>
    <col min="9999" max="9999" width="8" style="8" bestFit="1" customWidth="1"/>
    <col min="10000" max="10000" width="10.88671875" style="8" bestFit="1" customWidth="1"/>
    <col min="10001" max="10001" width="6.44140625" style="8" customWidth="1"/>
    <col min="10002" max="10002" width="4.6640625" style="8" customWidth="1"/>
    <col min="10003" max="10003" width="9.33203125" style="8" customWidth="1"/>
    <col min="10004" max="10004" width="11.5546875" style="8" customWidth="1"/>
    <col min="10005" max="10005" width="7.5546875" style="8" customWidth="1"/>
    <col min="10006" max="10006" width="5.6640625" style="8" customWidth="1"/>
    <col min="10007" max="10236" width="12.44140625" style="8" customWidth="1"/>
    <col min="10237" max="10240" width="3" style="8"/>
    <col min="10241" max="10241" width="8.109375" style="8" customWidth="1"/>
    <col min="10242" max="10242" width="13.88671875" style="8" customWidth="1"/>
    <col min="10243" max="10243" width="8.6640625" style="8" customWidth="1"/>
    <col min="10244" max="10245" width="8.109375" style="8" customWidth="1"/>
    <col min="10246" max="10246" width="30" style="8" customWidth="1"/>
    <col min="10247" max="10247" width="6.44140625" style="8" customWidth="1"/>
    <col min="10248" max="10248" width="6" style="8" customWidth="1"/>
    <col min="10249" max="10249" width="4" style="8" customWidth="1"/>
    <col min="10250" max="10250" width="5.5546875" style="8" customWidth="1"/>
    <col min="10251" max="10251" width="5" style="8" customWidth="1"/>
    <col min="10252" max="10252" width="4" style="8" customWidth="1"/>
    <col min="10253" max="10253" width="9.5546875" style="8" customWidth="1"/>
    <col min="10254" max="10254" width="10.6640625" style="8" customWidth="1"/>
    <col min="10255" max="10255" width="8" style="8" bestFit="1" customWidth="1"/>
    <col min="10256" max="10256" width="10.88671875" style="8" bestFit="1" customWidth="1"/>
    <col min="10257" max="10257" width="6.44140625" style="8" customWidth="1"/>
    <col min="10258" max="10258" width="4.6640625" style="8" customWidth="1"/>
    <col min="10259" max="10259" width="9.33203125" style="8" customWidth="1"/>
    <col min="10260" max="10260" width="11.5546875" style="8" customWidth="1"/>
    <col min="10261" max="10261" width="7.5546875" style="8" customWidth="1"/>
    <col min="10262" max="10262" width="5.6640625" style="8" customWidth="1"/>
    <col min="10263" max="10492" width="12.44140625" style="8" customWidth="1"/>
    <col min="10493" max="10496" width="3" style="8"/>
    <col min="10497" max="10497" width="8.109375" style="8" customWidth="1"/>
    <col min="10498" max="10498" width="13.88671875" style="8" customWidth="1"/>
    <col min="10499" max="10499" width="8.6640625" style="8" customWidth="1"/>
    <col min="10500" max="10501" width="8.109375" style="8" customWidth="1"/>
    <col min="10502" max="10502" width="30" style="8" customWidth="1"/>
    <col min="10503" max="10503" width="6.44140625" style="8" customWidth="1"/>
    <col min="10504" max="10504" width="6" style="8" customWidth="1"/>
    <col min="10505" max="10505" width="4" style="8" customWidth="1"/>
    <col min="10506" max="10506" width="5.5546875" style="8" customWidth="1"/>
    <col min="10507" max="10507" width="5" style="8" customWidth="1"/>
    <col min="10508" max="10508" width="4" style="8" customWidth="1"/>
    <col min="10509" max="10509" width="9.5546875" style="8" customWidth="1"/>
    <col min="10510" max="10510" width="10.6640625" style="8" customWidth="1"/>
    <col min="10511" max="10511" width="8" style="8" bestFit="1" customWidth="1"/>
    <col min="10512" max="10512" width="10.88671875" style="8" bestFit="1" customWidth="1"/>
    <col min="10513" max="10513" width="6.44140625" style="8" customWidth="1"/>
    <col min="10514" max="10514" width="4.6640625" style="8" customWidth="1"/>
    <col min="10515" max="10515" width="9.33203125" style="8" customWidth="1"/>
    <col min="10516" max="10516" width="11.5546875" style="8" customWidth="1"/>
    <col min="10517" max="10517" width="7.5546875" style="8" customWidth="1"/>
    <col min="10518" max="10518" width="5.6640625" style="8" customWidth="1"/>
    <col min="10519" max="10748" width="12.44140625" style="8" customWidth="1"/>
    <col min="10749" max="10752" width="3" style="8"/>
    <col min="10753" max="10753" width="8.109375" style="8" customWidth="1"/>
    <col min="10754" max="10754" width="13.88671875" style="8" customWidth="1"/>
    <col min="10755" max="10755" width="8.6640625" style="8" customWidth="1"/>
    <col min="10756" max="10757" width="8.109375" style="8" customWidth="1"/>
    <col min="10758" max="10758" width="30" style="8" customWidth="1"/>
    <col min="10759" max="10759" width="6.44140625" style="8" customWidth="1"/>
    <col min="10760" max="10760" width="6" style="8" customWidth="1"/>
    <col min="10761" max="10761" width="4" style="8" customWidth="1"/>
    <col min="10762" max="10762" width="5.5546875" style="8" customWidth="1"/>
    <col min="10763" max="10763" width="5" style="8" customWidth="1"/>
    <col min="10764" max="10764" width="4" style="8" customWidth="1"/>
    <col min="10765" max="10765" width="9.5546875" style="8" customWidth="1"/>
    <col min="10766" max="10766" width="10.6640625" style="8" customWidth="1"/>
    <col min="10767" max="10767" width="8" style="8" bestFit="1" customWidth="1"/>
    <col min="10768" max="10768" width="10.88671875" style="8" bestFit="1" customWidth="1"/>
    <col min="10769" max="10769" width="6.44140625" style="8" customWidth="1"/>
    <col min="10770" max="10770" width="4.6640625" style="8" customWidth="1"/>
    <col min="10771" max="10771" width="9.33203125" style="8" customWidth="1"/>
    <col min="10772" max="10772" width="11.5546875" style="8" customWidth="1"/>
    <col min="10773" max="10773" width="7.5546875" style="8" customWidth="1"/>
    <col min="10774" max="10774" width="5.6640625" style="8" customWidth="1"/>
    <col min="10775" max="11004" width="12.44140625" style="8" customWidth="1"/>
    <col min="11005" max="11008" width="3" style="8"/>
    <col min="11009" max="11009" width="8.109375" style="8" customWidth="1"/>
    <col min="11010" max="11010" width="13.88671875" style="8" customWidth="1"/>
    <col min="11011" max="11011" width="8.6640625" style="8" customWidth="1"/>
    <col min="11012" max="11013" width="8.109375" style="8" customWidth="1"/>
    <col min="11014" max="11014" width="30" style="8" customWidth="1"/>
    <col min="11015" max="11015" width="6.44140625" style="8" customWidth="1"/>
    <col min="11016" max="11016" width="6" style="8" customWidth="1"/>
    <col min="11017" max="11017" width="4" style="8" customWidth="1"/>
    <col min="11018" max="11018" width="5.5546875" style="8" customWidth="1"/>
    <col min="11019" max="11019" width="5" style="8" customWidth="1"/>
    <col min="11020" max="11020" width="4" style="8" customWidth="1"/>
    <col min="11021" max="11021" width="9.5546875" style="8" customWidth="1"/>
    <col min="11022" max="11022" width="10.6640625" style="8" customWidth="1"/>
    <col min="11023" max="11023" width="8" style="8" bestFit="1" customWidth="1"/>
    <col min="11024" max="11024" width="10.88671875" style="8" bestFit="1" customWidth="1"/>
    <col min="11025" max="11025" width="6.44140625" style="8" customWidth="1"/>
    <col min="11026" max="11026" width="4.6640625" style="8" customWidth="1"/>
    <col min="11027" max="11027" width="9.33203125" style="8" customWidth="1"/>
    <col min="11028" max="11028" width="11.5546875" style="8" customWidth="1"/>
    <col min="11029" max="11029" width="7.5546875" style="8" customWidth="1"/>
    <col min="11030" max="11030" width="5.6640625" style="8" customWidth="1"/>
    <col min="11031" max="11260" width="12.44140625" style="8" customWidth="1"/>
    <col min="11261" max="11264" width="3" style="8"/>
    <col min="11265" max="11265" width="8.109375" style="8" customWidth="1"/>
    <col min="11266" max="11266" width="13.88671875" style="8" customWidth="1"/>
    <col min="11267" max="11267" width="8.6640625" style="8" customWidth="1"/>
    <col min="11268" max="11269" width="8.109375" style="8" customWidth="1"/>
    <col min="11270" max="11270" width="30" style="8" customWidth="1"/>
    <col min="11271" max="11271" width="6.44140625" style="8" customWidth="1"/>
    <col min="11272" max="11272" width="6" style="8" customWidth="1"/>
    <col min="11273" max="11273" width="4" style="8" customWidth="1"/>
    <col min="11274" max="11274" width="5.5546875" style="8" customWidth="1"/>
    <col min="11275" max="11275" width="5" style="8" customWidth="1"/>
    <col min="11276" max="11276" width="4" style="8" customWidth="1"/>
    <col min="11277" max="11277" width="9.5546875" style="8" customWidth="1"/>
    <col min="11278" max="11278" width="10.6640625" style="8" customWidth="1"/>
    <col min="11279" max="11279" width="8" style="8" bestFit="1" customWidth="1"/>
    <col min="11280" max="11280" width="10.88671875" style="8" bestFit="1" customWidth="1"/>
    <col min="11281" max="11281" width="6.44140625" style="8" customWidth="1"/>
    <col min="11282" max="11282" width="4.6640625" style="8" customWidth="1"/>
    <col min="11283" max="11283" width="9.33203125" style="8" customWidth="1"/>
    <col min="11284" max="11284" width="11.5546875" style="8" customWidth="1"/>
    <col min="11285" max="11285" width="7.5546875" style="8" customWidth="1"/>
    <col min="11286" max="11286" width="5.6640625" style="8" customWidth="1"/>
    <col min="11287" max="11516" width="12.44140625" style="8" customWidth="1"/>
    <col min="11517" max="11520" width="3" style="8"/>
    <col min="11521" max="11521" width="8.109375" style="8" customWidth="1"/>
    <col min="11522" max="11522" width="13.88671875" style="8" customWidth="1"/>
    <col min="11523" max="11523" width="8.6640625" style="8" customWidth="1"/>
    <col min="11524" max="11525" width="8.109375" style="8" customWidth="1"/>
    <col min="11526" max="11526" width="30" style="8" customWidth="1"/>
    <col min="11527" max="11527" width="6.44140625" style="8" customWidth="1"/>
    <col min="11528" max="11528" width="6" style="8" customWidth="1"/>
    <col min="11529" max="11529" width="4" style="8" customWidth="1"/>
    <col min="11530" max="11530" width="5.5546875" style="8" customWidth="1"/>
    <col min="11531" max="11531" width="5" style="8" customWidth="1"/>
    <col min="11532" max="11532" width="4" style="8" customWidth="1"/>
    <col min="11533" max="11533" width="9.5546875" style="8" customWidth="1"/>
    <col min="11534" max="11534" width="10.6640625" style="8" customWidth="1"/>
    <col min="11535" max="11535" width="8" style="8" bestFit="1" customWidth="1"/>
    <col min="11536" max="11536" width="10.88671875" style="8" bestFit="1" customWidth="1"/>
    <col min="11537" max="11537" width="6.44140625" style="8" customWidth="1"/>
    <col min="11538" max="11538" width="4.6640625" style="8" customWidth="1"/>
    <col min="11539" max="11539" width="9.33203125" style="8" customWidth="1"/>
    <col min="11540" max="11540" width="11.5546875" style="8" customWidth="1"/>
    <col min="11541" max="11541" width="7.5546875" style="8" customWidth="1"/>
    <col min="11542" max="11542" width="5.6640625" style="8" customWidth="1"/>
    <col min="11543" max="11772" width="12.44140625" style="8" customWidth="1"/>
    <col min="11773" max="11776" width="3" style="8"/>
    <col min="11777" max="11777" width="8.109375" style="8" customWidth="1"/>
    <col min="11778" max="11778" width="13.88671875" style="8" customWidth="1"/>
    <col min="11779" max="11779" width="8.6640625" style="8" customWidth="1"/>
    <col min="11780" max="11781" width="8.109375" style="8" customWidth="1"/>
    <col min="11782" max="11782" width="30" style="8" customWidth="1"/>
    <col min="11783" max="11783" width="6.44140625" style="8" customWidth="1"/>
    <col min="11784" max="11784" width="6" style="8" customWidth="1"/>
    <col min="11785" max="11785" width="4" style="8" customWidth="1"/>
    <col min="11786" max="11786" width="5.5546875" style="8" customWidth="1"/>
    <col min="11787" max="11787" width="5" style="8" customWidth="1"/>
    <col min="11788" max="11788" width="4" style="8" customWidth="1"/>
    <col min="11789" max="11789" width="9.5546875" style="8" customWidth="1"/>
    <col min="11790" max="11790" width="10.6640625" style="8" customWidth="1"/>
    <col min="11791" max="11791" width="8" style="8" bestFit="1" customWidth="1"/>
    <col min="11792" max="11792" width="10.88671875" style="8" bestFit="1" customWidth="1"/>
    <col min="11793" max="11793" width="6.44140625" style="8" customWidth="1"/>
    <col min="11794" max="11794" width="4.6640625" style="8" customWidth="1"/>
    <col min="11795" max="11795" width="9.33203125" style="8" customWidth="1"/>
    <col min="11796" max="11796" width="11.5546875" style="8" customWidth="1"/>
    <col min="11797" max="11797" width="7.5546875" style="8" customWidth="1"/>
    <col min="11798" max="11798" width="5.6640625" style="8" customWidth="1"/>
    <col min="11799" max="12028" width="12.44140625" style="8" customWidth="1"/>
    <col min="12029" max="12032" width="3" style="8"/>
    <col min="12033" max="12033" width="8.109375" style="8" customWidth="1"/>
    <col min="12034" max="12034" width="13.88671875" style="8" customWidth="1"/>
    <col min="12035" max="12035" width="8.6640625" style="8" customWidth="1"/>
    <col min="12036" max="12037" width="8.109375" style="8" customWidth="1"/>
    <col min="12038" max="12038" width="30" style="8" customWidth="1"/>
    <col min="12039" max="12039" width="6.44140625" style="8" customWidth="1"/>
    <col min="12040" max="12040" width="6" style="8" customWidth="1"/>
    <col min="12041" max="12041" width="4" style="8" customWidth="1"/>
    <col min="12042" max="12042" width="5.5546875" style="8" customWidth="1"/>
    <col min="12043" max="12043" width="5" style="8" customWidth="1"/>
    <col min="12044" max="12044" width="4" style="8" customWidth="1"/>
    <col min="12045" max="12045" width="9.5546875" style="8" customWidth="1"/>
    <col min="12046" max="12046" width="10.6640625" style="8" customWidth="1"/>
    <col min="12047" max="12047" width="8" style="8" bestFit="1" customWidth="1"/>
    <col min="12048" max="12048" width="10.88671875" style="8" bestFit="1" customWidth="1"/>
    <col min="12049" max="12049" width="6.44140625" style="8" customWidth="1"/>
    <col min="12050" max="12050" width="4.6640625" style="8" customWidth="1"/>
    <col min="12051" max="12051" width="9.33203125" style="8" customWidth="1"/>
    <col min="12052" max="12052" width="11.5546875" style="8" customWidth="1"/>
    <col min="12053" max="12053" width="7.5546875" style="8" customWidth="1"/>
    <col min="12054" max="12054" width="5.6640625" style="8" customWidth="1"/>
    <col min="12055" max="12284" width="12.44140625" style="8" customWidth="1"/>
    <col min="12285" max="12288" width="3" style="8"/>
    <col min="12289" max="12289" width="8.109375" style="8" customWidth="1"/>
    <col min="12290" max="12290" width="13.88671875" style="8" customWidth="1"/>
    <col min="12291" max="12291" width="8.6640625" style="8" customWidth="1"/>
    <col min="12292" max="12293" width="8.109375" style="8" customWidth="1"/>
    <col min="12294" max="12294" width="30" style="8" customWidth="1"/>
    <col min="12295" max="12295" width="6.44140625" style="8" customWidth="1"/>
    <col min="12296" max="12296" width="6" style="8" customWidth="1"/>
    <col min="12297" max="12297" width="4" style="8" customWidth="1"/>
    <col min="12298" max="12298" width="5.5546875" style="8" customWidth="1"/>
    <col min="12299" max="12299" width="5" style="8" customWidth="1"/>
    <col min="12300" max="12300" width="4" style="8" customWidth="1"/>
    <col min="12301" max="12301" width="9.5546875" style="8" customWidth="1"/>
    <col min="12302" max="12302" width="10.6640625" style="8" customWidth="1"/>
    <col min="12303" max="12303" width="8" style="8" bestFit="1" customWidth="1"/>
    <col min="12304" max="12304" width="10.88671875" style="8" bestFit="1" customWidth="1"/>
    <col min="12305" max="12305" width="6.44140625" style="8" customWidth="1"/>
    <col min="12306" max="12306" width="4.6640625" style="8" customWidth="1"/>
    <col min="12307" max="12307" width="9.33203125" style="8" customWidth="1"/>
    <col min="12308" max="12308" width="11.5546875" style="8" customWidth="1"/>
    <col min="12309" max="12309" width="7.5546875" style="8" customWidth="1"/>
    <col min="12310" max="12310" width="5.6640625" style="8" customWidth="1"/>
    <col min="12311" max="12540" width="12.44140625" style="8" customWidth="1"/>
    <col min="12541" max="12544" width="3" style="8"/>
    <col min="12545" max="12545" width="8.109375" style="8" customWidth="1"/>
    <col min="12546" max="12546" width="13.88671875" style="8" customWidth="1"/>
    <col min="12547" max="12547" width="8.6640625" style="8" customWidth="1"/>
    <col min="12548" max="12549" width="8.109375" style="8" customWidth="1"/>
    <col min="12550" max="12550" width="30" style="8" customWidth="1"/>
    <col min="12551" max="12551" width="6.44140625" style="8" customWidth="1"/>
    <col min="12552" max="12552" width="6" style="8" customWidth="1"/>
    <col min="12553" max="12553" width="4" style="8" customWidth="1"/>
    <col min="12554" max="12554" width="5.5546875" style="8" customWidth="1"/>
    <col min="12555" max="12555" width="5" style="8" customWidth="1"/>
    <col min="12556" max="12556" width="4" style="8" customWidth="1"/>
    <col min="12557" max="12557" width="9.5546875" style="8" customWidth="1"/>
    <col min="12558" max="12558" width="10.6640625" style="8" customWidth="1"/>
    <col min="12559" max="12559" width="8" style="8" bestFit="1" customWidth="1"/>
    <col min="12560" max="12560" width="10.88671875" style="8" bestFit="1" customWidth="1"/>
    <col min="12561" max="12561" width="6.44140625" style="8" customWidth="1"/>
    <col min="12562" max="12562" width="4.6640625" style="8" customWidth="1"/>
    <col min="12563" max="12563" width="9.33203125" style="8" customWidth="1"/>
    <col min="12564" max="12564" width="11.5546875" style="8" customWidth="1"/>
    <col min="12565" max="12565" width="7.5546875" style="8" customWidth="1"/>
    <col min="12566" max="12566" width="5.6640625" style="8" customWidth="1"/>
    <col min="12567" max="12796" width="12.44140625" style="8" customWidth="1"/>
    <col min="12797" max="12800" width="3" style="8"/>
    <col min="12801" max="12801" width="8.109375" style="8" customWidth="1"/>
    <col min="12802" max="12802" width="13.88671875" style="8" customWidth="1"/>
    <col min="12803" max="12803" width="8.6640625" style="8" customWidth="1"/>
    <col min="12804" max="12805" width="8.109375" style="8" customWidth="1"/>
    <col min="12806" max="12806" width="30" style="8" customWidth="1"/>
    <col min="12807" max="12807" width="6.44140625" style="8" customWidth="1"/>
    <col min="12808" max="12808" width="6" style="8" customWidth="1"/>
    <col min="12809" max="12809" width="4" style="8" customWidth="1"/>
    <col min="12810" max="12810" width="5.5546875" style="8" customWidth="1"/>
    <col min="12811" max="12811" width="5" style="8" customWidth="1"/>
    <col min="12812" max="12812" width="4" style="8" customWidth="1"/>
    <col min="12813" max="12813" width="9.5546875" style="8" customWidth="1"/>
    <col min="12814" max="12814" width="10.6640625" style="8" customWidth="1"/>
    <col min="12815" max="12815" width="8" style="8" bestFit="1" customWidth="1"/>
    <col min="12816" max="12816" width="10.88671875" style="8" bestFit="1" customWidth="1"/>
    <col min="12817" max="12817" width="6.44140625" style="8" customWidth="1"/>
    <col min="12818" max="12818" width="4.6640625" style="8" customWidth="1"/>
    <col min="12819" max="12819" width="9.33203125" style="8" customWidth="1"/>
    <col min="12820" max="12820" width="11.5546875" style="8" customWidth="1"/>
    <col min="12821" max="12821" width="7.5546875" style="8" customWidth="1"/>
    <col min="12822" max="12822" width="5.6640625" style="8" customWidth="1"/>
    <col min="12823" max="13052" width="12.44140625" style="8" customWidth="1"/>
    <col min="13053" max="13056" width="3" style="8"/>
    <col min="13057" max="13057" width="8.109375" style="8" customWidth="1"/>
    <col min="13058" max="13058" width="13.88671875" style="8" customWidth="1"/>
    <col min="13059" max="13059" width="8.6640625" style="8" customWidth="1"/>
    <col min="13060" max="13061" width="8.109375" style="8" customWidth="1"/>
    <col min="13062" max="13062" width="30" style="8" customWidth="1"/>
    <col min="13063" max="13063" width="6.44140625" style="8" customWidth="1"/>
    <col min="13064" max="13064" width="6" style="8" customWidth="1"/>
    <col min="13065" max="13065" width="4" style="8" customWidth="1"/>
    <col min="13066" max="13066" width="5.5546875" style="8" customWidth="1"/>
    <col min="13067" max="13067" width="5" style="8" customWidth="1"/>
    <col min="13068" max="13068" width="4" style="8" customWidth="1"/>
    <col min="13069" max="13069" width="9.5546875" style="8" customWidth="1"/>
    <col min="13070" max="13070" width="10.6640625" style="8" customWidth="1"/>
    <col min="13071" max="13071" width="8" style="8" bestFit="1" customWidth="1"/>
    <col min="13072" max="13072" width="10.88671875" style="8" bestFit="1" customWidth="1"/>
    <col min="13073" max="13073" width="6.44140625" style="8" customWidth="1"/>
    <col min="13074" max="13074" width="4.6640625" style="8" customWidth="1"/>
    <col min="13075" max="13075" width="9.33203125" style="8" customWidth="1"/>
    <col min="13076" max="13076" width="11.5546875" style="8" customWidth="1"/>
    <col min="13077" max="13077" width="7.5546875" style="8" customWidth="1"/>
    <col min="13078" max="13078" width="5.6640625" style="8" customWidth="1"/>
    <col min="13079" max="13308" width="12.44140625" style="8" customWidth="1"/>
    <col min="13309" max="13312" width="3" style="8"/>
    <col min="13313" max="13313" width="8.109375" style="8" customWidth="1"/>
    <col min="13314" max="13314" width="13.88671875" style="8" customWidth="1"/>
    <col min="13315" max="13315" width="8.6640625" style="8" customWidth="1"/>
    <col min="13316" max="13317" width="8.109375" style="8" customWidth="1"/>
    <col min="13318" max="13318" width="30" style="8" customWidth="1"/>
    <col min="13319" max="13319" width="6.44140625" style="8" customWidth="1"/>
    <col min="13320" max="13320" width="6" style="8" customWidth="1"/>
    <col min="13321" max="13321" width="4" style="8" customWidth="1"/>
    <col min="13322" max="13322" width="5.5546875" style="8" customWidth="1"/>
    <col min="13323" max="13323" width="5" style="8" customWidth="1"/>
    <col min="13324" max="13324" width="4" style="8" customWidth="1"/>
    <col min="13325" max="13325" width="9.5546875" style="8" customWidth="1"/>
    <col min="13326" max="13326" width="10.6640625" style="8" customWidth="1"/>
    <col min="13327" max="13327" width="8" style="8" bestFit="1" customWidth="1"/>
    <col min="13328" max="13328" width="10.88671875" style="8" bestFit="1" customWidth="1"/>
    <col min="13329" max="13329" width="6.44140625" style="8" customWidth="1"/>
    <col min="13330" max="13330" width="4.6640625" style="8" customWidth="1"/>
    <col min="13331" max="13331" width="9.33203125" style="8" customWidth="1"/>
    <col min="13332" max="13332" width="11.5546875" style="8" customWidth="1"/>
    <col min="13333" max="13333" width="7.5546875" style="8" customWidth="1"/>
    <col min="13334" max="13334" width="5.6640625" style="8" customWidth="1"/>
    <col min="13335" max="13564" width="12.44140625" style="8" customWidth="1"/>
    <col min="13565" max="13568" width="3" style="8"/>
    <col min="13569" max="13569" width="8.109375" style="8" customWidth="1"/>
    <col min="13570" max="13570" width="13.88671875" style="8" customWidth="1"/>
    <col min="13571" max="13571" width="8.6640625" style="8" customWidth="1"/>
    <col min="13572" max="13573" width="8.109375" style="8" customWidth="1"/>
    <col min="13574" max="13574" width="30" style="8" customWidth="1"/>
    <col min="13575" max="13575" width="6.44140625" style="8" customWidth="1"/>
    <col min="13576" max="13576" width="6" style="8" customWidth="1"/>
    <col min="13577" max="13577" width="4" style="8" customWidth="1"/>
    <col min="13578" max="13578" width="5.5546875" style="8" customWidth="1"/>
    <col min="13579" max="13579" width="5" style="8" customWidth="1"/>
    <col min="13580" max="13580" width="4" style="8" customWidth="1"/>
    <col min="13581" max="13581" width="9.5546875" style="8" customWidth="1"/>
    <col min="13582" max="13582" width="10.6640625" style="8" customWidth="1"/>
    <col min="13583" max="13583" width="8" style="8" bestFit="1" customWidth="1"/>
    <col min="13584" max="13584" width="10.88671875" style="8" bestFit="1" customWidth="1"/>
    <col min="13585" max="13585" width="6.44140625" style="8" customWidth="1"/>
    <col min="13586" max="13586" width="4.6640625" style="8" customWidth="1"/>
    <col min="13587" max="13587" width="9.33203125" style="8" customWidth="1"/>
    <col min="13588" max="13588" width="11.5546875" style="8" customWidth="1"/>
    <col min="13589" max="13589" width="7.5546875" style="8" customWidth="1"/>
    <col min="13590" max="13590" width="5.6640625" style="8" customWidth="1"/>
    <col min="13591" max="13820" width="12.44140625" style="8" customWidth="1"/>
    <col min="13821" max="13824" width="3" style="8"/>
    <col min="13825" max="13825" width="8.109375" style="8" customWidth="1"/>
    <col min="13826" max="13826" width="13.88671875" style="8" customWidth="1"/>
    <col min="13827" max="13827" width="8.6640625" style="8" customWidth="1"/>
    <col min="13828" max="13829" width="8.109375" style="8" customWidth="1"/>
    <col min="13830" max="13830" width="30" style="8" customWidth="1"/>
    <col min="13831" max="13831" width="6.44140625" style="8" customWidth="1"/>
    <col min="13832" max="13832" width="6" style="8" customWidth="1"/>
    <col min="13833" max="13833" width="4" style="8" customWidth="1"/>
    <col min="13834" max="13834" width="5.5546875" style="8" customWidth="1"/>
    <col min="13835" max="13835" width="5" style="8" customWidth="1"/>
    <col min="13836" max="13836" width="4" style="8" customWidth="1"/>
    <col min="13837" max="13837" width="9.5546875" style="8" customWidth="1"/>
    <col min="13838" max="13838" width="10.6640625" style="8" customWidth="1"/>
    <col min="13839" max="13839" width="8" style="8" bestFit="1" customWidth="1"/>
    <col min="13840" max="13840" width="10.88671875" style="8" bestFit="1" customWidth="1"/>
    <col min="13841" max="13841" width="6.44140625" style="8" customWidth="1"/>
    <col min="13842" max="13842" width="4.6640625" style="8" customWidth="1"/>
    <col min="13843" max="13843" width="9.33203125" style="8" customWidth="1"/>
    <col min="13844" max="13844" width="11.5546875" style="8" customWidth="1"/>
    <col min="13845" max="13845" width="7.5546875" style="8" customWidth="1"/>
    <col min="13846" max="13846" width="5.6640625" style="8" customWidth="1"/>
    <col min="13847" max="14076" width="12.44140625" style="8" customWidth="1"/>
    <col min="14077" max="14080" width="3" style="8"/>
    <col min="14081" max="14081" width="8.109375" style="8" customWidth="1"/>
    <col min="14082" max="14082" width="13.88671875" style="8" customWidth="1"/>
    <col min="14083" max="14083" width="8.6640625" style="8" customWidth="1"/>
    <col min="14084" max="14085" width="8.109375" style="8" customWidth="1"/>
    <col min="14086" max="14086" width="30" style="8" customWidth="1"/>
    <col min="14087" max="14087" width="6.44140625" style="8" customWidth="1"/>
    <col min="14088" max="14088" width="6" style="8" customWidth="1"/>
    <col min="14089" max="14089" width="4" style="8" customWidth="1"/>
    <col min="14090" max="14090" width="5.5546875" style="8" customWidth="1"/>
    <col min="14091" max="14091" width="5" style="8" customWidth="1"/>
    <col min="14092" max="14092" width="4" style="8" customWidth="1"/>
    <col min="14093" max="14093" width="9.5546875" style="8" customWidth="1"/>
    <col min="14094" max="14094" width="10.6640625" style="8" customWidth="1"/>
    <col min="14095" max="14095" width="8" style="8" bestFit="1" customWidth="1"/>
    <col min="14096" max="14096" width="10.88671875" style="8" bestFit="1" customWidth="1"/>
    <col min="14097" max="14097" width="6.44140625" style="8" customWidth="1"/>
    <col min="14098" max="14098" width="4.6640625" style="8" customWidth="1"/>
    <col min="14099" max="14099" width="9.33203125" style="8" customWidth="1"/>
    <col min="14100" max="14100" width="11.5546875" style="8" customWidth="1"/>
    <col min="14101" max="14101" width="7.5546875" style="8" customWidth="1"/>
    <col min="14102" max="14102" width="5.6640625" style="8" customWidth="1"/>
    <col min="14103" max="14332" width="12.44140625" style="8" customWidth="1"/>
    <col min="14333" max="14336" width="3" style="8"/>
    <col min="14337" max="14337" width="8.109375" style="8" customWidth="1"/>
    <col min="14338" max="14338" width="13.88671875" style="8" customWidth="1"/>
    <col min="14339" max="14339" width="8.6640625" style="8" customWidth="1"/>
    <col min="14340" max="14341" width="8.109375" style="8" customWidth="1"/>
    <col min="14342" max="14342" width="30" style="8" customWidth="1"/>
    <col min="14343" max="14343" width="6.44140625" style="8" customWidth="1"/>
    <col min="14344" max="14344" width="6" style="8" customWidth="1"/>
    <col min="14345" max="14345" width="4" style="8" customWidth="1"/>
    <col min="14346" max="14346" width="5.5546875" style="8" customWidth="1"/>
    <col min="14347" max="14347" width="5" style="8" customWidth="1"/>
    <col min="14348" max="14348" width="4" style="8" customWidth="1"/>
    <col min="14349" max="14349" width="9.5546875" style="8" customWidth="1"/>
    <col min="14350" max="14350" width="10.6640625" style="8" customWidth="1"/>
    <col min="14351" max="14351" width="8" style="8" bestFit="1" customWidth="1"/>
    <col min="14352" max="14352" width="10.88671875" style="8" bestFit="1" customWidth="1"/>
    <col min="14353" max="14353" width="6.44140625" style="8" customWidth="1"/>
    <col min="14354" max="14354" width="4.6640625" style="8" customWidth="1"/>
    <col min="14355" max="14355" width="9.33203125" style="8" customWidth="1"/>
    <col min="14356" max="14356" width="11.5546875" style="8" customWidth="1"/>
    <col min="14357" max="14357" width="7.5546875" style="8" customWidth="1"/>
    <col min="14358" max="14358" width="5.6640625" style="8" customWidth="1"/>
    <col min="14359" max="14588" width="12.44140625" style="8" customWidth="1"/>
    <col min="14589" max="14592" width="3" style="8"/>
    <col min="14593" max="14593" width="8.109375" style="8" customWidth="1"/>
    <col min="14594" max="14594" width="13.88671875" style="8" customWidth="1"/>
    <col min="14595" max="14595" width="8.6640625" style="8" customWidth="1"/>
    <col min="14596" max="14597" width="8.109375" style="8" customWidth="1"/>
    <col min="14598" max="14598" width="30" style="8" customWidth="1"/>
    <col min="14599" max="14599" width="6.44140625" style="8" customWidth="1"/>
    <col min="14600" max="14600" width="6" style="8" customWidth="1"/>
    <col min="14601" max="14601" width="4" style="8" customWidth="1"/>
    <col min="14602" max="14602" width="5.5546875" style="8" customWidth="1"/>
    <col min="14603" max="14603" width="5" style="8" customWidth="1"/>
    <col min="14604" max="14604" width="4" style="8" customWidth="1"/>
    <col min="14605" max="14605" width="9.5546875" style="8" customWidth="1"/>
    <col min="14606" max="14606" width="10.6640625" style="8" customWidth="1"/>
    <col min="14607" max="14607" width="8" style="8" bestFit="1" customWidth="1"/>
    <col min="14608" max="14608" width="10.88671875" style="8" bestFit="1" customWidth="1"/>
    <col min="14609" max="14609" width="6.44140625" style="8" customWidth="1"/>
    <col min="14610" max="14610" width="4.6640625" style="8" customWidth="1"/>
    <col min="14611" max="14611" width="9.33203125" style="8" customWidth="1"/>
    <col min="14612" max="14612" width="11.5546875" style="8" customWidth="1"/>
    <col min="14613" max="14613" width="7.5546875" style="8" customWidth="1"/>
    <col min="14614" max="14614" width="5.6640625" style="8" customWidth="1"/>
    <col min="14615" max="14844" width="12.44140625" style="8" customWidth="1"/>
    <col min="14845" max="14848" width="3" style="8"/>
    <col min="14849" max="14849" width="8.109375" style="8" customWidth="1"/>
    <col min="14850" max="14850" width="13.88671875" style="8" customWidth="1"/>
    <col min="14851" max="14851" width="8.6640625" style="8" customWidth="1"/>
    <col min="14852" max="14853" width="8.109375" style="8" customWidth="1"/>
    <col min="14854" max="14854" width="30" style="8" customWidth="1"/>
    <col min="14855" max="14855" width="6.44140625" style="8" customWidth="1"/>
    <col min="14856" max="14856" width="6" style="8" customWidth="1"/>
    <col min="14857" max="14857" width="4" style="8" customWidth="1"/>
    <col min="14858" max="14858" width="5.5546875" style="8" customWidth="1"/>
    <col min="14859" max="14859" width="5" style="8" customWidth="1"/>
    <col min="14860" max="14860" width="4" style="8" customWidth="1"/>
    <col min="14861" max="14861" width="9.5546875" style="8" customWidth="1"/>
    <col min="14862" max="14862" width="10.6640625" style="8" customWidth="1"/>
    <col min="14863" max="14863" width="8" style="8" bestFit="1" customWidth="1"/>
    <col min="14864" max="14864" width="10.88671875" style="8" bestFit="1" customWidth="1"/>
    <col min="14865" max="14865" width="6.44140625" style="8" customWidth="1"/>
    <col min="14866" max="14866" width="4.6640625" style="8" customWidth="1"/>
    <col min="14867" max="14867" width="9.33203125" style="8" customWidth="1"/>
    <col min="14868" max="14868" width="11.5546875" style="8" customWidth="1"/>
    <col min="14869" max="14869" width="7.5546875" style="8" customWidth="1"/>
    <col min="14870" max="14870" width="5.6640625" style="8" customWidth="1"/>
    <col min="14871" max="15100" width="12.44140625" style="8" customWidth="1"/>
    <col min="15101" max="15104" width="3" style="8"/>
    <col min="15105" max="15105" width="8.109375" style="8" customWidth="1"/>
    <col min="15106" max="15106" width="13.88671875" style="8" customWidth="1"/>
    <col min="15107" max="15107" width="8.6640625" style="8" customWidth="1"/>
    <col min="15108" max="15109" width="8.109375" style="8" customWidth="1"/>
    <col min="15110" max="15110" width="30" style="8" customWidth="1"/>
    <col min="15111" max="15111" width="6.44140625" style="8" customWidth="1"/>
    <col min="15112" max="15112" width="6" style="8" customWidth="1"/>
    <col min="15113" max="15113" width="4" style="8" customWidth="1"/>
    <col min="15114" max="15114" width="5.5546875" style="8" customWidth="1"/>
    <col min="15115" max="15115" width="5" style="8" customWidth="1"/>
    <col min="15116" max="15116" width="4" style="8" customWidth="1"/>
    <col min="15117" max="15117" width="9.5546875" style="8" customWidth="1"/>
    <col min="15118" max="15118" width="10.6640625" style="8" customWidth="1"/>
    <col min="15119" max="15119" width="8" style="8" bestFit="1" customWidth="1"/>
    <col min="15120" max="15120" width="10.88671875" style="8" bestFit="1" customWidth="1"/>
    <col min="15121" max="15121" width="6.44140625" style="8" customWidth="1"/>
    <col min="15122" max="15122" width="4.6640625" style="8" customWidth="1"/>
    <col min="15123" max="15123" width="9.33203125" style="8" customWidth="1"/>
    <col min="15124" max="15124" width="11.5546875" style="8" customWidth="1"/>
    <col min="15125" max="15125" width="7.5546875" style="8" customWidth="1"/>
    <col min="15126" max="15126" width="5.6640625" style="8" customWidth="1"/>
    <col min="15127" max="15356" width="12.44140625" style="8" customWidth="1"/>
    <col min="15357" max="15360" width="3" style="8"/>
    <col min="15361" max="15361" width="8.109375" style="8" customWidth="1"/>
    <col min="15362" max="15362" width="13.88671875" style="8" customWidth="1"/>
    <col min="15363" max="15363" width="8.6640625" style="8" customWidth="1"/>
    <col min="15364" max="15365" width="8.109375" style="8" customWidth="1"/>
    <col min="15366" max="15366" width="30" style="8" customWidth="1"/>
    <col min="15367" max="15367" width="6.44140625" style="8" customWidth="1"/>
    <col min="15368" max="15368" width="6" style="8" customWidth="1"/>
    <col min="15369" max="15369" width="4" style="8" customWidth="1"/>
    <col min="15370" max="15370" width="5.5546875" style="8" customWidth="1"/>
    <col min="15371" max="15371" width="5" style="8" customWidth="1"/>
    <col min="15372" max="15372" width="4" style="8" customWidth="1"/>
    <col min="15373" max="15373" width="9.5546875" style="8" customWidth="1"/>
    <col min="15374" max="15374" width="10.6640625" style="8" customWidth="1"/>
    <col min="15375" max="15375" width="8" style="8" bestFit="1" customWidth="1"/>
    <col min="15376" max="15376" width="10.88671875" style="8" bestFit="1" customWidth="1"/>
    <col min="15377" max="15377" width="6.44140625" style="8" customWidth="1"/>
    <col min="15378" max="15378" width="4.6640625" style="8" customWidth="1"/>
    <col min="15379" max="15379" width="9.33203125" style="8" customWidth="1"/>
    <col min="15380" max="15380" width="11.5546875" style="8" customWidth="1"/>
    <col min="15381" max="15381" width="7.5546875" style="8" customWidth="1"/>
    <col min="15382" max="15382" width="5.6640625" style="8" customWidth="1"/>
    <col min="15383" max="15612" width="12.44140625" style="8" customWidth="1"/>
    <col min="15613" max="15616" width="3" style="8"/>
    <col min="15617" max="15617" width="8.109375" style="8" customWidth="1"/>
    <col min="15618" max="15618" width="13.88671875" style="8" customWidth="1"/>
    <col min="15619" max="15619" width="8.6640625" style="8" customWidth="1"/>
    <col min="15620" max="15621" width="8.109375" style="8" customWidth="1"/>
    <col min="15622" max="15622" width="30" style="8" customWidth="1"/>
    <col min="15623" max="15623" width="6.44140625" style="8" customWidth="1"/>
    <col min="15624" max="15624" width="6" style="8" customWidth="1"/>
    <col min="15625" max="15625" width="4" style="8" customWidth="1"/>
    <col min="15626" max="15626" width="5.5546875" style="8" customWidth="1"/>
    <col min="15627" max="15627" width="5" style="8" customWidth="1"/>
    <col min="15628" max="15628" width="4" style="8" customWidth="1"/>
    <col min="15629" max="15629" width="9.5546875" style="8" customWidth="1"/>
    <col min="15630" max="15630" width="10.6640625" style="8" customWidth="1"/>
    <col min="15631" max="15631" width="8" style="8" bestFit="1" customWidth="1"/>
    <col min="15632" max="15632" width="10.88671875" style="8" bestFit="1" customWidth="1"/>
    <col min="15633" max="15633" width="6.44140625" style="8" customWidth="1"/>
    <col min="15634" max="15634" width="4.6640625" style="8" customWidth="1"/>
    <col min="15635" max="15635" width="9.33203125" style="8" customWidth="1"/>
    <col min="15636" max="15636" width="11.5546875" style="8" customWidth="1"/>
    <col min="15637" max="15637" width="7.5546875" style="8" customWidth="1"/>
    <col min="15638" max="15638" width="5.6640625" style="8" customWidth="1"/>
    <col min="15639" max="15868" width="12.44140625" style="8" customWidth="1"/>
    <col min="15869" max="15872" width="3" style="8"/>
    <col min="15873" max="15873" width="8.109375" style="8" customWidth="1"/>
    <col min="15874" max="15874" width="13.88671875" style="8" customWidth="1"/>
    <col min="15875" max="15875" width="8.6640625" style="8" customWidth="1"/>
    <col min="15876" max="15877" width="8.109375" style="8" customWidth="1"/>
    <col min="15878" max="15878" width="30" style="8" customWidth="1"/>
    <col min="15879" max="15879" width="6.44140625" style="8" customWidth="1"/>
    <col min="15880" max="15880" width="6" style="8" customWidth="1"/>
    <col min="15881" max="15881" width="4" style="8" customWidth="1"/>
    <col min="15882" max="15882" width="5.5546875" style="8" customWidth="1"/>
    <col min="15883" max="15883" width="5" style="8" customWidth="1"/>
    <col min="15884" max="15884" width="4" style="8" customWidth="1"/>
    <col min="15885" max="15885" width="9.5546875" style="8" customWidth="1"/>
    <col min="15886" max="15886" width="10.6640625" style="8" customWidth="1"/>
    <col min="15887" max="15887" width="8" style="8" bestFit="1" customWidth="1"/>
    <col min="15888" max="15888" width="10.88671875" style="8" bestFit="1" customWidth="1"/>
    <col min="15889" max="15889" width="6.44140625" style="8" customWidth="1"/>
    <col min="15890" max="15890" width="4.6640625" style="8" customWidth="1"/>
    <col min="15891" max="15891" width="9.33203125" style="8" customWidth="1"/>
    <col min="15892" max="15892" width="11.5546875" style="8" customWidth="1"/>
    <col min="15893" max="15893" width="7.5546875" style="8" customWidth="1"/>
    <col min="15894" max="15894" width="5.6640625" style="8" customWidth="1"/>
    <col min="15895" max="16124" width="12.44140625" style="8" customWidth="1"/>
    <col min="16125" max="16128" width="3" style="8"/>
    <col min="16129" max="16129" width="8.109375" style="8" customWidth="1"/>
    <col min="16130" max="16130" width="13.88671875" style="8" customWidth="1"/>
    <col min="16131" max="16131" width="8.6640625" style="8" customWidth="1"/>
    <col min="16132" max="16133" width="8.109375" style="8" customWidth="1"/>
    <col min="16134" max="16134" width="30" style="8" customWidth="1"/>
    <col min="16135" max="16135" width="6.44140625" style="8" customWidth="1"/>
    <col min="16136" max="16136" width="6" style="8" customWidth="1"/>
    <col min="16137" max="16137" width="4" style="8" customWidth="1"/>
    <col min="16138" max="16138" width="5.5546875" style="8" customWidth="1"/>
    <col min="16139" max="16139" width="5" style="8" customWidth="1"/>
    <col min="16140" max="16140" width="4" style="8" customWidth="1"/>
    <col min="16141" max="16141" width="9.5546875" style="8" customWidth="1"/>
    <col min="16142" max="16142" width="10.6640625" style="8" customWidth="1"/>
    <col min="16143" max="16143" width="8" style="8" bestFit="1" customWidth="1"/>
    <col min="16144" max="16144" width="10.88671875" style="8" bestFit="1" customWidth="1"/>
    <col min="16145" max="16145" width="6.44140625" style="8" customWidth="1"/>
    <col min="16146" max="16146" width="4.6640625" style="8" customWidth="1"/>
    <col min="16147" max="16147" width="9.33203125" style="8" customWidth="1"/>
    <col min="16148" max="16148" width="11.5546875" style="8" customWidth="1"/>
    <col min="16149" max="16149" width="7.5546875" style="8" customWidth="1"/>
    <col min="16150" max="16150" width="5.6640625" style="8" customWidth="1"/>
    <col min="16151" max="16380" width="12.44140625" style="8" customWidth="1"/>
    <col min="16381" max="16384" width="3" style="8"/>
  </cols>
  <sheetData>
    <row r="1" spans="1:22" ht="12.75" customHeight="1" x14ac:dyDescent="0.25">
      <c r="A1" s="300"/>
      <c r="B1" s="301"/>
      <c r="C1" s="301"/>
      <c r="D1" s="301"/>
      <c r="E1" s="302"/>
      <c r="F1" s="309" t="s">
        <v>15</v>
      </c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1"/>
      <c r="V1" s="7"/>
    </row>
    <row r="2" spans="1:22" ht="15.75" customHeight="1" x14ac:dyDescent="0.25">
      <c r="A2" s="303"/>
      <c r="B2" s="304"/>
      <c r="C2" s="304"/>
      <c r="D2" s="304"/>
      <c r="E2" s="305"/>
      <c r="F2" s="312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4"/>
      <c r="V2" s="7"/>
    </row>
    <row r="3" spans="1:22" ht="15.75" customHeight="1" x14ac:dyDescent="0.25">
      <c r="A3" s="303"/>
      <c r="B3" s="304"/>
      <c r="C3" s="304"/>
      <c r="D3" s="304"/>
      <c r="E3" s="305"/>
      <c r="F3" s="312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4"/>
      <c r="V3" s="7"/>
    </row>
    <row r="4" spans="1:22" ht="15.75" customHeight="1" x14ac:dyDescent="0.25">
      <c r="A4" s="303"/>
      <c r="B4" s="304"/>
      <c r="C4" s="304"/>
      <c r="D4" s="304"/>
      <c r="E4" s="305"/>
      <c r="F4" s="312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T4" s="313"/>
      <c r="U4" s="314"/>
      <c r="V4" s="7"/>
    </row>
    <row r="5" spans="1:22" ht="15.75" customHeight="1" x14ac:dyDescent="0.25">
      <c r="A5" s="303"/>
      <c r="B5" s="304"/>
      <c r="C5" s="304"/>
      <c r="D5" s="304"/>
      <c r="E5" s="305"/>
      <c r="F5" s="312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3"/>
      <c r="T5" s="313"/>
      <c r="U5" s="314"/>
      <c r="V5" s="7"/>
    </row>
    <row r="6" spans="1:22" ht="24" customHeight="1" x14ac:dyDescent="0.25">
      <c r="A6" s="303"/>
      <c r="B6" s="304"/>
      <c r="C6" s="304"/>
      <c r="D6" s="304"/>
      <c r="E6" s="305"/>
      <c r="F6" s="312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3"/>
      <c r="T6" s="313"/>
      <c r="U6" s="314"/>
      <c r="V6" s="7"/>
    </row>
    <row r="7" spans="1:22" ht="16.5" customHeight="1" thickBot="1" x14ac:dyDescent="0.3">
      <c r="A7" s="306"/>
      <c r="B7" s="307"/>
      <c r="C7" s="307"/>
      <c r="D7" s="307"/>
      <c r="E7" s="308"/>
      <c r="F7" s="315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317"/>
      <c r="V7" s="7"/>
    </row>
    <row r="8" spans="1:22" ht="13.8" thickBot="1" x14ac:dyDescent="0.3">
      <c r="A8" s="318" t="s">
        <v>16</v>
      </c>
      <c r="B8" s="319"/>
      <c r="C8" s="319"/>
      <c r="D8" s="319"/>
      <c r="E8" s="319"/>
      <c r="F8" s="319"/>
      <c r="G8" s="319"/>
      <c r="H8" s="319"/>
      <c r="I8" s="320"/>
      <c r="J8" s="321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3"/>
      <c r="V8" s="9"/>
    </row>
    <row r="9" spans="1:22" ht="13.8" thickBot="1" x14ac:dyDescent="0.3">
      <c r="A9" s="324"/>
      <c r="B9" s="325"/>
      <c r="C9" s="325"/>
      <c r="D9" s="325"/>
      <c r="E9" s="325"/>
      <c r="F9" s="325"/>
      <c r="G9" s="325"/>
      <c r="H9" s="325"/>
      <c r="I9" s="325"/>
      <c r="J9" s="325"/>
      <c r="K9" s="325"/>
      <c r="L9" s="325"/>
      <c r="M9" s="325"/>
      <c r="N9" s="325"/>
      <c r="O9" s="325"/>
      <c r="P9" s="325"/>
      <c r="Q9" s="325"/>
      <c r="R9" s="325"/>
      <c r="S9" s="325"/>
      <c r="T9" s="325"/>
      <c r="U9" s="326"/>
      <c r="V9" s="10"/>
    </row>
    <row r="10" spans="1:22" ht="13.8" thickBot="1" x14ac:dyDescent="0.3">
      <c r="A10" s="295" t="s">
        <v>17</v>
      </c>
      <c r="B10" s="296"/>
      <c r="C10" s="11"/>
      <c r="D10" s="12" t="s">
        <v>18</v>
      </c>
      <c r="E10" s="13"/>
      <c r="F10" s="14"/>
      <c r="G10" s="15"/>
      <c r="H10" s="15"/>
      <c r="I10" s="15"/>
      <c r="J10" s="15"/>
      <c r="K10" s="15"/>
      <c r="L10" s="15"/>
      <c r="M10" s="15"/>
      <c r="N10" s="15"/>
      <c r="O10" s="16"/>
      <c r="P10" s="297" t="s">
        <v>19</v>
      </c>
      <c r="Q10" s="298"/>
      <c r="R10" s="298"/>
      <c r="S10" s="299"/>
      <c r="T10" s="17">
        <v>1</v>
      </c>
      <c r="U10" s="18"/>
      <c r="V10" s="19"/>
    </row>
    <row r="11" spans="1:22" ht="27" customHeight="1" thickBot="1" x14ac:dyDescent="0.3">
      <c r="A11" s="327" t="s">
        <v>20</v>
      </c>
      <c r="B11" s="328"/>
      <c r="C11" s="329" t="s">
        <v>118</v>
      </c>
      <c r="D11" s="330"/>
      <c r="E11" s="330"/>
      <c r="F11" s="330"/>
      <c r="G11" s="330"/>
      <c r="H11" s="330"/>
      <c r="I11" s="330"/>
      <c r="J11" s="330"/>
      <c r="K11" s="330"/>
      <c r="L11" s="330"/>
      <c r="M11" s="330"/>
      <c r="N11" s="330"/>
      <c r="O11" s="330"/>
      <c r="P11" s="330"/>
      <c r="Q11" s="330"/>
      <c r="R11" s="330"/>
      <c r="S11" s="330"/>
      <c r="T11" s="330"/>
      <c r="U11" s="331"/>
      <c r="V11" s="20"/>
    </row>
    <row r="12" spans="1:22" ht="13.8" thickBot="1" x14ac:dyDescent="0.3">
      <c r="A12" s="327" t="s">
        <v>21</v>
      </c>
      <c r="B12" s="328"/>
      <c r="C12" s="332"/>
      <c r="D12" s="333"/>
      <c r="E12" s="333"/>
      <c r="F12" s="333"/>
      <c r="G12" s="333"/>
      <c r="H12" s="333"/>
      <c r="I12" s="333"/>
      <c r="J12" s="333"/>
      <c r="K12" s="333"/>
      <c r="L12" s="333"/>
      <c r="M12" s="333"/>
      <c r="N12" s="333"/>
      <c r="O12" s="333"/>
      <c r="P12" s="333"/>
      <c r="Q12" s="333"/>
      <c r="R12" s="333"/>
      <c r="S12" s="333"/>
      <c r="T12" s="333"/>
      <c r="U12" s="334"/>
      <c r="V12" s="20"/>
    </row>
    <row r="13" spans="1:22" ht="13.8" thickBot="1" x14ac:dyDescent="0.3">
      <c r="A13" s="335" t="s">
        <v>22</v>
      </c>
      <c r="B13" s="336"/>
      <c r="C13" s="295"/>
      <c r="D13" s="337"/>
      <c r="E13" s="337"/>
      <c r="F13" s="337"/>
      <c r="G13" s="337"/>
      <c r="H13" s="337"/>
      <c r="I13" s="337"/>
      <c r="J13" s="337"/>
      <c r="K13" s="337"/>
      <c r="L13" s="337"/>
      <c r="M13" s="337"/>
      <c r="N13" s="337"/>
      <c r="O13" s="337"/>
      <c r="P13" s="337"/>
      <c r="Q13" s="338" t="s">
        <v>23</v>
      </c>
      <c r="R13" s="338"/>
      <c r="S13" s="338"/>
      <c r="T13" s="12">
        <v>1</v>
      </c>
      <c r="U13" s="21">
        <v>1</v>
      </c>
      <c r="V13" s="20"/>
    </row>
    <row r="14" spans="1:22" ht="13.8" thickBot="1" x14ac:dyDescent="0.3">
      <c r="A14" s="295" t="s">
        <v>24</v>
      </c>
      <c r="B14" s="296" t="s">
        <v>25</v>
      </c>
      <c r="C14" s="22">
        <f>+'PPTO GENERAL'!A13</f>
        <v>4</v>
      </c>
      <c r="D14" s="295" t="s">
        <v>26</v>
      </c>
      <c r="E14" s="296"/>
      <c r="F14" s="339" t="str">
        <f>+'PPTO GENERAL'!B13</f>
        <v>Suministro e instalacion de teja arquitectonica 1.01x6m Cal 31 0.25mm (Incluye pernado y anclaje a estructura metalica)</v>
      </c>
      <c r="G14" s="340"/>
      <c r="H14" s="340"/>
      <c r="I14" s="340"/>
      <c r="J14" s="340"/>
      <c r="K14" s="340"/>
      <c r="L14" s="340"/>
      <c r="M14" s="340"/>
      <c r="N14" s="340"/>
      <c r="O14" s="340"/>
      <c r="P14" s="341"/>
      <c r="Q14" s="342" t="s">
        <v>3</v>
      </c>
      <c r="R14" s="342"/>
      <c r="S14" s="342"/>
      <c r="T14" s="343" t="str">
        <f>+'PPTO GENERAL'!C13</f>
        <v>M2</v>
      </c>
      <c r="U14" s="344"/>
      <c r="V14" s="23"/>
    </row>
    <row r="15" spans="1:22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6"/>
      <c r="V15" s="27"/>
    </row>
    <row r="16" spans="1:22" x14ac:dyDescent="0.25">
      <c r="A16" s="349"/>
      <c r="B16" s="350"/>
      <c r="C16" s="350"/>
      <c r="D16" s="350"/>
      <c r="E16" s="350"/>
      <c r="F16" s="350"/>
      <c r="G16" s="350"/>
      <c r="H16" s="350"/>
      <c r="I16" s="350"/>
      <c r="J16" s="368"/>
      <c r="K16" s="372" t="s">
        <v>9</v>
      </c>
      <c r="L16" s="373"/>
      <c r="M16" s="374"/>
      <c r="N16" s="379" t="s">
        <v>27</v>
      </c>
      <c r="O16" s="378" t="s">
        <v>28</v>
      </c>
      <c r="P16" s="378"/>
      <c r="Q16" s="378"/>
      <c r="R16" s="379" t="s">
        <v>29</v>
      </c>
      <c r="S16" s="379"/>
      <c r="T16" s="372" t="s">
        <v>30</v>
      </c>
      <c r="U16" s="347" t="s">
        <v>8</v>
      </c>
      <c r="V16" s="29"/>
    </row>
    <row r="17" spans="1:22" ht="32.1" customHeight="1" x14ac:dyDescent="0.25">
      <c r="A17" s="369"/>
      <c r="B17" s="370"/>
      <c r="C17" s="370"/>
      <c r="D17" s="370"/>
      <c r="E17" s="370"/>
      <c r="F17" s="370"/>
      <c r="G17" s="370"/>
      <c r="H17" s="370"/>
      <c r="I17" s="370"/>
      <c r="J17" s="371"/>
      <c r="K17" s="375"/>
      <c r="L17" s="376"/>
      <c r="M17" s="336"/>
      <c r="N17" s="379" t="s">
        <v>27</v>
      </c>
      <c r="O17" s="30" t="s">
        <v>31</v>
      </c>
      <c r="P17" s="31" t="s">
        <v>32</v>
      </c>
      <c r="Q17" s="28" t="s">
        <v>33</v>
      </c>
      <c r="R17" s="379"/>
      <c r="S17" s="379"/>
      <c r="T17" s="375"/>
      <c r="U17" s="348"/>
      <c r="V17" s="29"/>
    </row>
    <row r="18" spans="1:22" x14ac:dyDescent="0.25">
      <c r="A18" s="349"/>
      <c r="B18" s="350"/>
      <c r="C18" s="350"/>
      <c r="D18" s="350"/>
      <c r="E18" s="350"/>
      <c r="F18" s="350"/>
      <c r="G18" s="350"/>
      <c r="H18" s="350"/>
      <c r="I18" s="350"/>
      <c r="J18" s="350"/>
      <c r="K18" s="355"/>
      <c r="L18" s="356"/>
      <c r="M18" s="356"/>
      <c r="N18" s="356"/>
      <c r="O18" s="356"/>
      <c r="P18" s="356"/>
      <c r="Q18" s="356"/>
      <c r="R18" s="356"/>
      <c r="S18" s="356"/>
      <c r="T18" s="356"/>
      <c r="U18" s="357"/>
      <c r="V18" s="33"/>
    </row>
    <row r="19" spans="1:22" ht="14.25" customHeight="1" x14ac:dyDescent="0.25">
      <c r="A19" s="351"/>
      <c r="B19" s="352"/>
      <c r="C19" s="352"/>
      <c r="D19" s="352"/>
      <c r="E19" s="352"/>
      <c r="F19" s="352"/>
      <c r="G19" s="352"/>
      <c r="H19" s="352"/>
      <c r="I19" s="352"/>
      <c r="J19" s="352"/>
      <c r="K19" s="363" t="s">
        <v>142</v>
      </c>
      <c r="L19" s="364"/>
      <c r="M19" s="365"/>
      <c r="N19" s="72">
        <v>1</v>
      </c>
      <c r="O19" s="73">
        <v>6</v>
      </c>
      <c r="P19" s="73">
        <v>4</v>
      </c>
      <c r="Q19" s="74"/>
      <c r="R19" s="366"/>
      <c r="S19" s="367"/>
      <c r="T19" s="74">
        <f>+N19*O19*P19</f>
        <v>24</v>
      </c>
      <c r="U19" s="32" t="str">
        <f>+T$14</f>
        <v>M2</v>
      </c>
      <c r="V19" s="33"/>
    </row>
    <row r="20" spans="1:22" ht="14.25" customHeight="1" x14ac:dyDescent="0.25">
      <c r="A20" s="351"/>
      <c r="B20" s="352"/>
      <c r="C20" s="352"/>
      <c r="D20" s="352"/>
      <c r="E20" s="352"/>
      <c r="F20" s="352"/>
      <c r="G20" s="352"/>
      <c r="H20" s="352"/>
      <c r="I20" s="352"/>
      <c r="J20" s="352"/>
      <c r="K20" s="363"/>
      <c r="L20" s="364"/>
      <c r="M20" s="365"/>
      <c r="N20" s="72"/>
      <c r="O20" s="73"/>
      <c r="P20" s="73"/>
      <c r="Q20" s="74"/>
      <c r="R20" s="384"/>
      <c r="S20" s="385"/>
      <c r="T20" s="74">
        <f>3.1416*Q20*P20*N20</f>
        <v>0</v>
      </c>
      <c r="U20" s="32" t="str">
        <f>+T$14</f>
        <v>M2</v>
      </c>
      <c r="V20" s="33"/>
    </row>
    <row r="21" spans="1:22" ht="14.25" customHeight="1" x14ac:dyDescent="0.25">
      <c r="A21" s="351"/>
      <c r="B21" s="352"/>
      <c r="C21" s="352"/>
      <c r="D21" s="352"/>
      <c r="E21" s="352"/>
      <c r="F21" s="352"/>
      <c r="G21" s="352"/>
      <c r="H21" s="352"/>
      <c r="I21" s="352"/>
      <c r="J21" s="352"/>
      <c r="K21" s="363"/>
      <c r="L21" s="364"/>
      <c r="M21" s="365"/>
      <c r="N21" s="72"/>
      <c r="O21" s="71"/>
      <c r="P21" s="71"/>
      <c r="Q21" s="74"/>
      <c r="R21" s="361"/>
      <c r="S21" s="362"/>
      <c r="T21" s="74">
        <f>3.1416*(Q21/2)*(Q21/2)*N21</f>
        <v>0</v>
      </c>
      <c r="U21" s="32" t="str">
        <f>+T$14</f>
        <v>M2</v>
      </c>
      <c r="V21" s="33"/>
    </row>
    <row r="22" spans="1:22" ht="14.25" customHeight="1" x14ac:dyDescent="0.25">
      <c r="A22" s="351"/>
      <c r="B22" s="352"/>
      <c r="C22" s="352"/>
      <c r="D22" s="352"/>
      <c r="E22" s="352"/>
      <c r="F22" s="352"/>
      <c r="G22" s="352"/>
      <c r="H22" s="352"/>
      <c r="I22" s="352"/>
      <c r="J22" s="352"/>
      <c r="K22" s="363"/>
      <c r="L22" s="364"/>
      <c r="M22" s="365"/>
      <c r="N22" s="42"/>
      <c r="O22" s="34"/>
      <c r="P22" s="34"/>
      <c r="Q22" s="38"/>
      <c r="R22" s="361"/>
      <c r="S22" s="362"/>
      <c r="T22" s="74">
        <f>3.1416*Q22*P22*N22</f>
        <v>0</v>
      </c>
      <c r="U22" s="32" t="str">
        <f t="shared" ref="U22:U27" si="0">+T$14</f>
        <v>M2</v>
      </c>
      <c r="V22" s="33"/>
    </row>
    <row r="23" spans="1:22" ht="14.25" customHeight="1" x14ac:dyDescent="0.25">
      <c r="A23" s="351"/>
      <c r="B23" s="352"/>
      <c r="C23" s="352"/>
      <c r="D23" s="352"/>
      <c r="E23" s="352"/>
      <c r="F23" s="352"/>
      <c r="G23" s="352"/>
      <c r="H23" s="352"/>
      <c r="I23" s="352"/>
      <c r="J23" s="352"/>
      <c r="K23" s="380"/>
      <c r="L23" s="381"/>
      <c r="M23" s="382"/>
      <c r="N23" s="37"/>
      <c r="O23" s="43"/>
      <c r="P23" s="43"/>
      <c r="Q23" s="38"/>
      <c r="R23" s="361"/>
      <c r="S23" s="362"/>
      <c r="T23" s="38">
        <f>+N23*P23*Q23</f>
        <v>0</v>
      </c>
      <c r="U23" s="32" t="str">
        <f t="shared" si="0"/>
        <v>M2</v>
      </c>
      <c r="V23" s="33"/>
    </row>
    <row r="24" spans="1:22" ht="14.25" customHeight="1" x14ac:dyDescent="0.25">
      <c r="A24" s="351"/>
      <c r="B24" s="352"/>
      <c r="C24" s="352"/>
      <c r="D24" s="352"/>
      <c r="E24" s="352"/>
      <c r="F24" s="352"/>
      <c r="G24" s="352"/>
      <c r="H24" s="352"/>
      <c r="I24" s="352"/>
      <c r="J24" s="352"/>
      <c r="K24" s="380"/>
      <c r="L24" s="381"/>
      <c r="M24" s="382"/>
      <c r="N24" s="37"/>
      <c r="O24" s="43"/>
      <c r="P24" s="35"/>
      <c r="Q24" s="38"/>
      <c r="R24" s="361"/>
      <c r="S24" s="362"/>
      <c r="T24" s="38">
        <f>+N24*P24*Q24</f>
        <v>0</v>
      </c>
      <c r="U24" s="32" t="str">
        <f t="shared" si="0"/>
        <v>M2</v>
      </c>
      <c r="V24" s="33"/>
    </row>
    <row r="25" spans="1:22" ht="14.25" customHeight="1" x14ac:dyDescent="0.25">
      <c r="A25" s="351"/>
      <c r="B25" s="352"/>
      <c r="C25" s="352"/>
      <c r="D25" s="352"/>
      <c r="E25" s="352"/>
      <c r="F25" s="352"/>
      <c r="G25" s="352"/>
      <c r="H25" s="352"/>
      <c r="I25" s="352"/>
      <c r="J25" s="352"/>
      <c r="K25" s="383"/>
      <c r="L25" s="383"/>
      <c r="M25" s="383"/>
      <c r="N25" s="37"/>
      <c r="O25" s="43"/>
      <c r="P25" s="35"/>
      <c r="Q25" s="38"/>
      <c r="R25" s="361"/>
      <c r="S25" s="362"/>
      <c r="T25" s="38">
        <f>+N25*P25*Q25</f>
        <v>0</v>
      </c>
      <c r="U25" s="32" t="str">
        <f t="shared" si="0"/>
        <v>M2</v>
      </c>
      <c r="V25" s="33"/>
    </row>
    <row r="26" spans="1:22" ht="14.25" customHeight="1" x14ac:dyDescent="0.25">
      <c r="A26" s="351"/>
      <c r="B26" s="352"/>
      <c r="C26" s="352"/>
      <c r="D26" s="352"/>
      <c r="E26" s="352"/>
      <c r="F26" s="352"/>
      <c r="G26" s="352"/>
      <c r="H26" s="352"/>
      <c r="I26" s="352"/>
      <c r="J26" s="352"/>
      <c r="K26" s="383"/>
      <c r="L26" s="383"/>
      <c r="M26" s="383"/>
      <c r="N26" s="37"/>
      <c r="O26" s="43"/>
      <c r="P26" s="35"/>
      <c r="Q26" s="38"/>
      <c r="R26" s="36"/>
      <c r="S26" s="37"/>
      <c r="T26" s="38">
        <f t="shared" ref="T26:T27" si="1">+N26*P26*Q26</f>
        <v>0</v>
      </c>
      <c r="U26" s="32" t="str">
        <f t="shared" si="0"/>
        <v>M2</v>
      </c>
      <c r="V26" s="33"/>
    </row>
    <row r="27" spans="1:22" ht="14.25" customHeight="1" x14ac:dyDescent="0.25">
      <c r="A27" s="351"/>
      <c r="B27" s="352"/>
      <c r="C27" s="352"/>
      <c r="D27" s="352"/>
      <c r="E27" s="352"/>
      <c r="F27" s="352"/>
      <c r="G27" s="352"/>
      <c r="H27" s="352"/>
      <c r="I27" s="352"/>
      <c r="J27" s="352"/>
      <c r="K27" s="383"/>
      <c r="L27" s="383"/>
      <c r="M27" s="383"/>
      <c r="N27" s="37"/>
      <c r="O27" s="43"/>
      <c r="P27" s="35"/>
      <c r="Q27" s="38"/>
      <c r="R27" s="36"/>
      <c r="S27" s="37"/>
      <c r="T27" s="38">
        <f t="shared" si="1"/>
        <v>0</v>
      </c>
      <c r="U27" s="32" t="str">
        <f t="shared" si="0"/>
        <v>M2</v>
      </c>
      <c r="V27" s="33"/>
    </row>
    <row r="28" spans="1:22" ht="14.25" customHeight="1" x14ac:dyDescent="0.25">
      <c r="A28" s="351"/>
      <c r="B28" s="352"/>
      <c r="C28" s="352"/>
      <c r="D28" s="352"/>
      <c r="E28" s="352"/>
      <c r="F28" s="352"/>
      <c r="G28" s="352"/>
      <c r="H28" s="352"/>
      <c r="I28" s="352"/>
      <c r="J28" s="352"/>
      <c r="K28" s="383"/>
      <c r="L28" s="383"/>
      <c r="M28" s="383"/>
      <c r="N28" s="87"/>
      <c r="O28" s="48"/>
      <c r="P28" s="34"/>
      <c r="Q28" s="74"/>
      <c r="R28" s="366"/>
      <c r="S28" s="367"/>
      <c r="T28" s="74">
        <f>3.1416*(Q28/2)*(Q28/2)*N28</f>
        <v>0</v>
      </c>
      <c r="U28" s="52"/>
      <c r="V28" s="33"/>
    </row>
    <row r="29" spans="1:22" ht="14.25" customHeight="1" x14ac:dyDescent="0.25">
      <c r="A29" s="351"/>
      <c r="B29" s="352"/>
      <c r="C29" s="352"/>
      <c r="D29" s="352"/>
      <c r="E29" s="352"/>
      <c r="F29" s="352"/>
      <c r="G29" s="352"/>
      <c r="H29" s="352"/>
      <c r="I29" s="352"/>
      <c r="J29" s="352"/>
      <c r="K29" s="383"/>
      <c r="L29" s="383"/>
      <c r="M29" s="383"/>
      <c r="N29" s="42"/>
      <c r="O29" s="34"/>
      <c r="P29" s="34"/>
      <c r="Q29" s="38"/>
      <c r="R29" s="361"/>
      <c r="S29" s="362"/>
      <c r="T29" s="74">
        <f>3.1416*Q29*P29*N29</f>
        <v>0</v>
      </c>
      <c r="U29" s="52"/>
      <c r="V29" s="33"/>
    </row>
    <row r="30" spans="1:22" ht="14.25" customHeight="1" x14ac:dyDescent="0.25">
      <c r="A30" s="351"/>
      <c r="B30" s="352"/>
      <c r="C30" s="352"/>
      <c r="D30" s="352"/>
      <c r="E30" s="352"/>
      <c r="F30" s="352"/>
      <c r="G30" s="352"/>
      <c r="H30" s="352"/>
      <c r="I30" s="352"/>
      <c r="J30" s="352"/>
      <c r="K30" s="383"/>
      <c r="L30" s="383"/>
      <c r="M30" s="383"/>
      <c r="N30" s="87"/>
      <c r="O30" s="81"/>
      <c r="P30" s="82"/>
      <c r="Q30" s="74"/>
      <c r="R30" s="86"/>
      <c r="S30" s="87"/>
      <c r="T30" s="74">
        <f>+P30*Q30</f>
        <v>0</v>
      </c>
      <c r="U30" s="52"/>
      <c r="V30" s="33"/>
    </row>
    <row r="31" spans="1:22" x14ac:dyDescent="0.25">
      <c r="A31" s="351"/>
      <c r="B31" s="352"/>
      <c r="C31" s="352"/>
      <c r="D31" s="352"/>
      <c r="E31" s="352"/>
      <c r="F31" s="352"/>
      <c r="G31" s="352"/>
      <c r="H31" s="352"/>
      <c r="I31" s="352"/>
      <c r="J31" s="352"/>
      <c r="K31" s="44"/>
      <c r="L31" s="45"/>
      <c r="M31" s="46"/>
      <c r="N31" s="47"/>
      <c r="O31" s="48"/>
      <c r="P31" s="49"/>
      <c r="Q31" s="50"/>
      <c r="R31" s="51"/>
      <c r="S31" s="47"/>
      <c r="T31" s="50"/>
      <c r="U31" s="52"/>
      <c r="V31" s="33"/>
    </row>
    <row r="32" spans="1:22" x14ac:dyDescent="0.25">
      <c r="A32" s="351"/>
      <c r="B32" s="352"/>
      <c r="C32" s="352"/>
      <c r="D32" s="352"/>
      <c r="E32" s="352"/>
      <c r="F32" s="352"/>
      <c r="G32" s="352"/>
      <c r="H32" s="352"/>
      <c r="I32" s="352"/>
      <c r="J32" s="352"/>
      <c r="K32" s="44"/>
      <c r="L32" s="45"/>
      <c r="M32" s="46"/>
      <c r="N32" s="47"/>
      <c r="O32" s="48"/>
      <c r="P32" s="49"/>
      <c r="Q32" s="50"/>
      <c r="R32" s="51"/>
      <c r="S32" s="47"/>
      <c r="T32" s="50"/>
      <c r="U32" s="52"/>
      <c r="V32" s="33"/>
    </row>
    <row r="33" spans="1:22" x14ac:dyDescent="0.25">
      <c r="A33" s="351"/>
      <c r="B33" s="352"/>
      <c r="C33" s="352"/>
      <c r="D33" s="352"/>
      <c r="E33" s="352"/>
      <c r="F33" s="352"/>
      <c r="G33" s="352"/>
      <c r="H33" s="352"/>
      <c r="I33" s="352"/>
      <c r="J33" s="352"/>
      <c r="K33" s="383"/>
      <c r="L33" s="383"/>
      <c r="M33" s="383"/>
      <c r="N33" s="53"/>
      <c r="O33" s="34"/>
      <c r="P33" s="35"/>
      <c r="Q33" s="35"/>
      <c r="R33" s="361"/>
      <c r="S33" s="362"/>
      <c r="T33" s="38"/>
      <c r="U33" s="32"/>
      <c r="V33" s="33"/>
    </row>
    <row r="34" spans="1:22" x14ac:dyDescent="0.25">
      <c r="A34" s="351"/>
      <c r="B34" s="352"/>
      <c r="C34" s="352"/>
      <c r="D34" s="352"/>
      <c r="E34" s="352"/>
      <c r="F34" s="352"/>
      <c r="G34" s="352"/>
      <c r="H34" s="352"/>
      <c r="I34" s="352"/>
      <c r="J34" s="352"/>
      <c r="K34" s="383"/>
      <c r="L34" s="383"/>
      <c r="M34" s="383"/>
      <c r="N34" s="37"/>
      <c r="O34" s="43"/>
      <c r="P34" s="35"/>
      <c r="Q34" s="38"/>
      <c r="R34" s="361"/>
      <c r="S34" s="362"/>
      <c r="T34" s="38"/>
      <c r="U34" s="32"/>
      <c r="V34" s="33"/>
    </row>
    <row r="35" spans="1:22" x14ac:dyDescent="0.25">
      <c r="A35" s="351"/>
      <c r="B35" s="352"/>
      <c r="C35" s="352"/>
      <c r="D35" s="352"/>
      <c r="E35" s="352"/>
      <c r="F35" s="352"/>
      <c r="G35" s="352"/>
      <c r="H35" s="352"/>
      <c r="I35" s="352"/>
      <c r="J35" s="352"/>
      <c r="K35" s="421"/>
      <c r="L35" s="422"/>
      <c r="M35" s="423"/>
      <c r="N35" s="54"/>
      <c r="O35" s="44"/>
      <c r="P35" s="55"/>
      <c r="Q35" s="56"/>
      <c r="R35" s="386"/>
      <c r="S35" s="387"/>
      <c r="T35" s="56"/>
      <c r="U35" s="52"/>
      <c r="V35" s="33"/>
    </row>
    <row r="36" spans="1:22" x14ac:dyDescent="0.25">
      <c r="A36" s="351"/>
      <c r="B36" s="352"/>
      <c r="C36" s="352"/>
      <c r="D36" s="352"/>
      <c r="E36" s="352"/>
      <c r="F36" s="352"/>
      <c r="G36" s="352"/>
      <c r="H36" s="352"/>
      <c r="I36" s="352"/>
      <c r="J36" s="352"/>
      <c r="K36" s="383"/>
      <c r="L36" s="383"/>
      <c r="M36" s="383"/>
      <c r="N36" s="57"/>
      <c r="O36" s="58"/>
      <c r="P36" s="59"/>
      <c r="Q36" s="59"/>
      <c r="R36" s="355"/>
      <c r="S36" s="388"/>
      <c r="T36" s="60"/>
      <c r="U36" s="32"/>
      <c r="V36" s="33"/>
    </row>
    <row r="37" spans="1:22" x14ac:dyDescent="0.25">
      <c r="A37" s="351"/>
      <c r="B37" s="352"/>
      <c r="C37" s="352"/>
      <c r="D37" s="352"/>
      <c r="E37" s="352"/>
      <c r="F37" s="352"/>
      <c r="G37" s="352"/>
      <c r="H37" s="352"/>
      <c r="I37" s="352"/>
      <c r="J37" s="352"/>
      <c r="K37" s="383"/>
      <c r="L37" s="383"/>
      <c r="M37" s="383"/>
      <c r="N37" s="57"/>
      <c r="O37" s="58"/>
      <c r="P37" s="59"/>
      <c r="Q37" s="59"/>
      <c r="R37" s="355"/>
      <c r="S37" s="388"/>
      <c r="T37" s="38"/>
      <c r="U37" s="32"/>
      <c r="V37" s="33"/>
    </row>
    <row r="38" spans="1:22" x14ac:dyDescent="0.25">
      <c r="A38" s="351"/>
      <c r="B38" s="352"/>
      <c r="C38" s="352"/>
      <c r="D38" s="352"/>
      <c r="E38" s="352"/>
      <c r="F38" s="352"/>
      <c r="G38" s="352"/>
      <c r="H38" s="352"/>
      <c r="I38" s="352"/>
      <c r="J38" s="352"/>
      <c r="K38" s="383"/>
      <c r="L38" s="383"/>
      <c r="M38" s="383"/>
      <c r="N38" s="57"/>
      <c r="O38" s="58"/>
      <c r="P38" s="59"/>
      <c r="Q38" s="59"/>
      <c r="R38" s="355"/>
      <c r="S38" s="388"/>
      <c r="T38" s="38"/>
      <c r="U38" s="32"/>
      <c r="V38" s="33"/>
    </row>
    <row r="39" spans="1:22" x14ac:dyDescent="0.25">
      <c r="A39" s="351"/>
      <c r="B39" s="352"/>
      <c r="C39" s="352"/>
      <c r="D39" s="352"/>
      <c r="E39" s="352"/>
      <c r="F39" s="352"/>
      <c r="G39" s="352"/>
      <c r="H39" s="352"/>
      <c r="I39" s="352"/>
      <c r="J39" s="352"/>
      <c r="K39" s="383"/>
      <c r="L39" s="383"/>
      <c r="M39" s="383"/>
      <c r="N39" s="396" t="s">
        <v>34</v>
      </c>
      <c r="O39" s="397"/>
      <c r="P39" s="397"/>
      <c r="Q39" s="397"/>
      <c r="R39" s="397"/>
      <c r="S39" s="398"/>
      <c r="T39" s="38">
        <f>ROUNDUP(SUM(T19:T38),0)</f>
        <v>24</v>
      </c>
      <c r="U39" s="32" t="str">
        <f>+T14</f>
        <v>M2</v>
      </c>
      <c r="V39" s="33"/>
    </row>
    <row r="40" spans="1:22" x14ac:dyDescent="0.25">
      <c r="A40" s="351"/>
      <c r="B40" s="352"/>
      <c r="C40" s="352"/>
      <c r="D40" s="352"/>
      <c r="E40" s="352"/>
      <c r="F40" s="352"/>
      <c r="G40" s="352"/>
      <c r="H40" s="352"/>
      <c r="I40" s="352"/>
      <c r="J40" s="352"/>
      <c r="K40" s="383"/>
      <c r="L40" s="383"/>
      <c r="M40" s="383"/>
      <c r="N40" s="396" t="s">
        <v>35</v>
      </c>
      <c r="O40" s="397"/>
      <c r="P40" s="397"/>
      <c r="Q40" s="397"/>
      <c r="R40" s="397"/>
      <c r="S40" s="398"/>
      <c r="T40" s="38">
        <v>0</v>
      </c>
      <c r="U40" s="32" t="str">
        <f>+U39</f>
        <v>M2</v>
      </c>
      <c r="V40" s="33"/>
    </row>
    <row r="41" spans="1:22" ht="13.8" thickBot="1" x14ac:dyDescent="0.3">
      <c r="A41" s="353"/>
      <c r="B41" s="354"/>
      <c r="C41" s="354"/>
      <c r="D41" s="354"/>
      <c r="E41" s="354"/>
      <c r="F41" s="354"/>
      <c r="G41" s="354"/>
      <c r="H41" s="354"/>
      <c r="I41" s="354"/>
      <c r="J41" s="354"/>
      <c r="K41" s="399"/>
      <c r="L41" s="399"/>
      <c r="M41" s="399"/>
      <c r="N41" s="400" t="s">
        <v>36</v>
      </c>
      <c r="O41" s="401"/>
      <c r="P41" s="401"/>
      <c r="Q41" s="401"/>
      <c r="R41" s="401"/>
      <c r="S41" s="402"/>
      <c r="T41" s="61">
        <f>SUM(T39:T40)</f>
        <v>24</v>
      </c>
      <c r="U41" s="62" t="str">
        <f>+U40</f>
        <v>M2</v>
      </c>
      <c r="V41" s="33"/>
    </row>
    <row r="42" spans="1:22" ht="12.75" customHeight="1" x14ac:dyDescent="0.25">
      <c r="A42" s="403" t="s">
        <v>37</v>
      </c>
      <c r="B42" s="404"/>
      <c r="C42" s="404"/>
      <c r="D42" s="404"/>
      <c r="E42" s="404"/>
      <c r="F42" s="404"/>
      <c r="G42" s="404"/>
      <c r="H42" s="404"/>
      <c r="I42" s="404"/>
      <c r="J42" s="404"/>
      <c r="K42" s="404"/>
      <c r="L42" s="404"/>
      <c r="M42" s="404"/>
      <c r="N42" s="404"/>
      <c r="O42" s="404"/>
      <c r="P42" s="404"/>
      <c r="Q42" s="404"/>
      <c r="R42" s="404"/>
      <c r="S42" s="404"/>
      <c r="T42" s="404"/>
      <c r="U42" s="405"/>
    </row>
    <row r="43" spans="1:22" x14ac:dyDescent="0.25">
      <c r="A43" s="406"/>
      <c r="B43" s="407"/>
      <c r="C43" s="407"/>
      <c r="D43" s="407"/>
      <c r="E43" s="407"/>
      <c r="F43" s="407"/>
      <c r="G43" s="407"/>
      <c r="H43" s="407"/>
      <c r="I43" s="407"/>
      <c r="J43" s="407"/>
      <c r="K43" s="407"/>
      <c r="L43" s="407"/>
      <c r="M43" s="407"/>
      <c r="N43" s="407"/>
      <c r="O43" s="407"/>
      <c r="P43" s="407"/>
      <c r="Q43" s="407"/>
      <c r="R43" s="407"/>
      <c r="S43" s="407"/>
      <c r="T43" s="407"/>
      <c r="U43" s="408"/>
    </row>
    <row r="44" spans="1:22" ht="13.8" thickBot="1" x14ac:dyDescent="0.3">
      <c r="A44" s="409"/>
      <c r="B44" s="410"/>
      <c r="C44" s="410"/>
      <c r="D44" s="410"/>
      <c r="E44" s="410"/>
      <c r="F44" s="410"/>
      <c r="G44" s="410"/>
      <c r="H44" s="410"/>
      <c r="I44" s="410"/>
      <c r="J44" s="410"/>
      <c r="K44" s="410"/>
      <c r="L44" s="410"/>
      <c r="M44" s="410"/>
      <c r="N44" s="410"/>
      <c r="O44" s="410"/>
      <c r="P44" s="410"/>
      <c r="Q44" s="410"/>
      <c r="R44" s="410"/>
      <c r="S44" s="410"/>
      <c r="T44" s="410"/>
      <c r="U44" s="411"/>
    </row>
    <row r="45" spans="1:22" ht="18" customHeight="1" x14ac:dyDescent="0.25">
      <c r="A45" s="63" t="s">
        <v>38</v>
      </c>
      <c r="B45" s="389"/>
      <c r="C45" s="390"/>
      <c r="D45" s="390"/>
      <c r="E45" s="390"/>
      <c r="F45" s="390"/>
      <c r="G45" s="391"/>
      <c r="H45" s="392"/>
      <c r="I45" s="393"/>
      <c r="J45" s="393"/>
      <c r="K45" s="393"/>
      <c r="L45" s="393"/>
      <c r="M45" s="393"/>
      <c r="N45" s="393"/>
      <c r="O45" s="394"/>
      <c r="P45" s="392"/>
      <c r="Q45" s="393"/>
      <c r="R45" s="393"/>
      <c r="S45" s="393"/>
      <c r="T45" s="393"/>
      <c r="U45" s="395"/>
      <c r="V45" s="64"/>
    </row>
    <row r="46" spans="1:22" ht="12.75" customHeight="1" x14ac:dyDescent="0.25">
      <c r="A46" s="63" t="s">
        <v>39</v>
      </c>
      <c r="B46" s="380"/>
      <c r="C46" s="381"/>
      <c r="D46" s="381"/>
      <c r="E46" s="381"/>
      <c r="F46" s="381"/>
      <c r="G46" s="382"/>
      <c r="H46" s="389"/>
      <c r="I46" s="390"/>
      <c r="J46" s="390"/>
      <c r="K46" s="390"/>
      <c r="L46" s="390"/>
      <c r="M46" s="390"/>
      <c r="N46" s="390"/>
      <c r="O46" s="391"/>
      <c r="P46" s="389"/>
      <c r="Q46" s="390"/>
      <c r="R46" s="390"/>
      <c r="S46" s="390"/>
      <c r="T46" s="390"/>
      <c r="U46" s="390"/>
      <c r="V46" s="65"/>
    </row>
    <row r="47" spans="1:22" ht="13.5" customHeight="1" thickBot="1" x14ac:dyDescent="0.3">
      <c r="A47" s="66" t="s">
        <v>40</v>
      </c>
      <c r="B47" s="415" t="s">
        <v>41</v>
      </c>
      <c r="C47" s="416"/>
      <c r="D47" s="416"/>
      <c r="E47" s="416"/>
      <c r="F47" s="416"/>
      <c r="G47" s="417"/>
      <c r="H47" s="418"/>
      <c r="I47" s="419"/>
      <c r="J47" s="419"/>
      <c r="K47" s="419"/>
      <c r="L47" s="419"/>
      <c r="M47" s="419"/>
      <c r="N47" s="419"/>
      <c r="O47" s="420"/>
      <c r="P47" s="418" t="s">
        <v>42</v>
      </c>
      <c r="Q47" s="419"/>
      <c r="R47" s="419"/>
      <c r="S47" s="419"/>
      <c r="T47" s="419"/>
      <c r="U47" s="419"/>
      <c r="V47" s="65"/>
    </row>
    <row r="48" spans="1:22" ht="13.8" thickBot="1" x14ac:dyDescent="0.3">
      <c r="A48" s="67" t="s">
        <v>43</v>
      </c>
      <c r="B48" s="68" t="s">
        <v>44</v>
      </c>
      <c r="C48" s="68"/>
      <c r="D48" s="68" t="s">
        <v>45</v>
      </c>
      <c r="E48" s="68"/>
      <c r="F48" s="68">
        <v>2025</v>
      </c>
      <c r="G48" s="69"/>
      <c r="H48" s="412"/>
      <c r="I48" s="413"/>
      <c r="J48" s="413"/>
      <c r="K48" s="413"/>
      <c r="L48" s="413"/>
      <c r="M48" s="413"/>
      <c r="N48" s="413"/>
      <c r="O48" s="414"/>
      <c r="P48" s="413"/>
      <c r="Q48" s="413"/>
      <c r="R48" s="413"/>
      <c r="S48" s="413"/>
      <c r="T48" s="413"/>
      <c r="U48" s="413"/>
      <c r="V48" s="70"/>
    </row>
  </sheetData>
  <mergeCells count="79">
    <mergeCell ref="H48:O48"/>
    <mergeCell ref="P48:U48"/>
    <mergeCell ref="N41:S41"/>
    <mergeCell ref="A42:U44"/>
    <mergeCell ref="B46:G46"/>
    <mergeCell ref="B47:G47"/>
    <mergeCell ref="H47:O47"/>
    <mergeCell ref="P47:U47"/>
    <mergeCell ref="A18:J41"/>
    <mergeCell ref="K24:M24"/>
    <mergeCell ref="R24:S24"/>
    <mergeCell ref="K25:M25"/>
    <mergeCell ref="R25:S25"/>
    <mergeCell ref="K27:M27"/>
    <mergeCell ref="K28:M28"/>
    <mergeCell ref="R28:S28"/>
    <mergeCell ref="R37:S37"/>
    <mergeCell ref="R38:S38"/>
    <mergeCell ref="K34:M34"/>
    <mergeCell ref="R34:S34"/>
    <mergeCell ref="K35:M35"/>
    <mergeCell ref="R35:S35"/>
    <mergeCell ref="K36:M36"/>
    <mergeCell ref="R36:S36"/>
    <mergeCell ref="K37:M37"/>
    <mergeCell ref="K38:M38"/>
    <mergeCell ref="A13:B13"/>
    <mergeCell ref="C13:P13"/>
    <mergeCell ref="Q13:S13"/>
    <mergeCell ref="A14:B14"/>
    <mergeCell ref="D14:E14"/>
    <mergeCell ref="F14:P14"/>
    <mergeCell ref="Q14:S14"/>
    <mergeCell ref="A10:B10"/>
    <mergeCell ref="P10:S10"/>
    <mergeCell ref="A11:B11"/>
    <mergeCell ref="C11:U11"/>
    <mergeCell ref="A12:B12"/>
    <mergeCell ref="C12:U12"/>
    <mergeCell ref="A1:E7"/>
    <mergeCell ref="F1:U7"/>
    <mergeCell ref="A8:I8"/>
    <mergeCell ref="J8:U8"/>
    <mergeCell ref="A9:U9"/>
    <mergeCell ref="T14:U14"/>
    <mergeCell ref="T16:T17"/>
    <mergeCell ref="U16:U17"/>
    <mergeCell ref="K18:U18"/>
    <mergeCell ref="K19:M19"/>
    <mergeCell ref="R19:S19"/>
    <mergeCell ref="A16:J17"/>
    <mergeCell ref="K16:M17"/>
    <mergeCell ref="N16:N17"/>
    <mergeCell ref="O16:Q16"/>
    <mergeCell ref="R16:S17"/>
    <mergeCell ref="K20:M20"/>
    <mergeCell ref="R20:S20"/>
    <mergeCell ref="K21:M21"/>
    <mergeCell ref="R21:S21"/>
    <mergeCell ref="K22:M22"/>
    <mergeCell ref="R22:S22"/>
    <mergeCell ref="K23:M23"/>
    <mergeCell ref="R23:S23"/>
    <mergeCell ref="K26:M26"/>
    <mergeCell ref="K33:M33"/>
    <mergeCell ref="R33:S33"/>
    <mergeCell ref="K29:M29"/>
    <mergeCell ref="R29:S29"/>
    <mergeCell ref="K30:M30"/>
    <mergeCell ref="K39:M39"/>
    <mergeCell ref="N39:S39"/>
    <mergeCell ref="H46:O46"/>
    <mergeCell ref="P46:U46"/>
    <mergeCell ref="B45:G45"/>
    <mergeCell ref="H45:O45"/>
    <mergeCell ref="P45:U45"/>
    <mergeCell ref="K40:M40"/>
    <mergeCell ref="N40:S40"/>
    <mergeCell ref="K41:M41"/>
  </mergeCells>
  <pageMargins left="0.7" right="0.7" top="0.75" bottom="0.75" header="0.3" footer="0.3"/>
  <pageSetup paperSize="9" scale="46" orientation="portrait" horizontalDpi="1200" verticalDpi="1200" r:id="rId1"/>
  <colBreaks count="1" manualBreakCount="1">
    <brk id="21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D9DE9-8134-4B72-9454-58B15A660509}">
  <dimension ref="A1:V48"/>
  <sheetViews>
    <sheetView view="pageBreakPreview" topLeftCell="A9" zoomScale="70" zoomScaleNormal="100" zoomScaleSheetLayoutView="70" workbookViewId="0">
      <selection activeCell="P20" sqref="P20"/>
    </sheetView>
  </sheetViews>
  <sheetFormatPr baseColWidth="10" defaultColWidth="3" defaultRowHeight="13.2" x14ac:dyDescent="0.25"/>
  <cols>
    <col min="1" max="1" width="8.109375" style="8" customWidth="1"/>
    <col min="2" max="2" width="13.88671875" style="8" customWidth="1"/>
    <col min="3" max="3" width="8.6640625" style="8" customWidth="1"/>
    <col min="4" max="5" width="8.109375" style="8" customWidth="1"/>
    <col min="6" max="6" width="30" style="8" customWidth="1"/>
    <col min="7" max="7" width="6.44140625" style="8" customWidth="1"/>
    <col min="8" max="8" width="6" style="8" customWidth="1"/>
    <col min="9" max="9" width="4" style="8" customWidth="1"/>
    <col min="10" max="10" width="5.5546875" style="8" customWidth="1"/>
    <col min="11" max="11" width="5" style="8" customWidth="1"/>
    <col min="12" max="12" width="4" style="8" customWidth="1"/>
    <col min="13" max="13" width="9.5546875" style="8" customWidth="1"/>
    <col min="14" max="14" width="12.109375" style="8" customWidth="1"/>
    <col min="15" max="15" width="8" style="8" bestFit="1" customWidth="1"/>
    <col min="16" max="16" width="10.88671875" style="8" bestFit="1" customWidth="1"/>
    <col min="17" max="17" width="7" style="8" bestFit="1" customWidth="1"/>
    <col min="18" max="18" width="4.6640625" style="8" customWidth="1"/>
    <col min="19" max="19" width="9.33203125" style="8" customWidth="1"/>
    <col min="20" max="20" width="11.5546875" style="8" customWidth="1"/>
    <col min="21" max="21" width="7.5546875" style="8" customWidth="1"/>
    <col min="22" max="22" width="5.6640625" style="8" customWidth="1"/>
    <col min="23" max="252" width="12.44140625" style="8" customWidth="1"/>
    <col min="253" max="256" width="3" style="8"/>
    <col min="257" max="257" width="8.109375" style="8" customWidth="1"/>
    <col min="258" max="258" width="13.88671875" style="8" customWidth="1"/>
    <col min="259" max="259" width="8.6640625" style="8" customWidth="1"/>
    <col min="260" max="261" width="8.109375" style="8" customWidth="1"/>
    <col min="262" max="262" width="30" style="8" customWidth="1"/>
    <col min="263" max="263" width="6.44140625" style="8" customWidth="1"/>
    <col min="264" max="264" width="6" style="8" customWidth="1"/>
    <col min="265" max="265" width="4" style="8" customWidth="1"/>
    <col min="266" max="266" width="5.5546875" style="8" customWidth="1"/>
    <col min="267" max="267" width="5" style="8" customWidth="1"/>
    <col min="268" max="268" width="4" style="8" customWidth="1"/>
    <col min="269" max="269" width="9.5546875" style="8" customWidth="1"/>
    <col min="270" max="270" width="10.6640625" style="8" customWidth="1"/>
    <col min="271" max="271" width="8" style="8" bestFit="1" customWidth="1"/>
    <col min="272" max="272" width="10.88671875" style="8" bestFit="1" customWidth="1"/>
    <col min="273" max="273" width="6.44140625" style="8" customWidth="1"/>
    <col min="274" max="274" width="4.6640625" style="8" customWidth="1"/>
    <col min="275" max="275" width="9.33203125" style="8" customWidth="1"/>
    <col min="276" max="276" width="11.5546875" style="8" customWidth="1"/>
    <col min="277" max="277" width="7.5546875" style="8" customWidth="1"/>
    <col min="278" max="278" width="5.6640625" style="8" customWidth="1"/>
    <col min="279" max="508" width="12.44140625" style="8" customWidth="1"/>
    <col min="509" max="512" width="3" style="8"/>
    <col min="513" max="513" width="8.109375" style="8" customWidth="1"/>
    <col min="514" max="514" width="13.88671875" style="8" customWidth="1"/>
    <col min="515" max="515" width="8.6640625" style="8" customWidth="1"/>
    <col min="516" max="517" width="8.109375" style="8" customWidth="1"/>
    <col min="518" max="518" width="30" style="8" customWidth="1"/>
    <col min="519" max="519" width="6.44140625" style="8" customWidth="1"/>
    <col min="520" max="520" width="6" style="8" customWidth="1"/>
    <col min="521" max="521" width="4" style="8" customWidth="1"/>
    <col min="522" max="522" width="5.5546875" style="8" customWidth="1"/>
    <col min="523" max="523" width="5" style="8" customWidth="1"/>
    <col min="524" max="524" width="4" style="8" customWidth="1"/>
    <col min="525" max="525" width="9.5546875" style="8" customWidth="1"/>
    <col min="526" max="526" width="10.6640625" style="8" customWidth="1"/>
    <col min="527" max="527" width="8" style="8" bestFit="1" customWidth="1"/>
    <col min="528" max="528" width="10.88671875" style="8" bestFit="1" customWidth="1"/>
    <col min="529" max="529" width="6.44140625" style="8" customWidth="1"/>
    <col min="530" max="530" width="4.6640625" style="8" customWidth="1"/>
    <col min="531" max="531" width="9.33203125" style="8" customWidth="1"/>
    <col min="532" max="532" width="11.5546875" style="8" customWidth="1"/>
    <col min="533" max="533" width="7.5546875" style="8" customWidth="1"/>
    <col min="534" max="534" width="5.6640625" style="8" customWidth="1"/>
    <col min="535" max="764" width="12.44140625" style="8" customWidth="1"/>
    <col min="765" max="768" width="3" style="8"/>
    <col min="769" max="769" width="8.109375" style="8" customWidth="1"/>
    <col min="770" max="770" width="13.88671875" style="8" customWidth="1"/>
    <col min="771" max="771" width="8.6640625" style="8" customWidth="1"/>
    <col min="772" max="773" width="8.109375" style="8" customWidth="1"/>
    <col min="774" max="774" width="30" style="8" customWidth="1"/>
    <col min="775" max="775" width="6.44140625" style="8" customWidth="1"/>
    <col min="776" max="776" width="6" style="8" customWidth="1"/>
    <col min="777" max="777" width="4" style="8" customWidth="1"/>
    <col min="778" max="778" width="5.5546875" style="8" customWidth="1"/>
    <col min="779" max="779" width="5" style="8" customWidth="1"/>
    <col min="780" max="780" width="4" style="8" customWidth="1"/>
    <col min="781" max="781" width="9.5546875" style="8" customWidth="1"/>
    <col min="782" max="782" width="10.6640625" style="8" customWidth="1"/>
    <col min="783" max="783" width="8" style="8" bestFit="1" customWidth="1"/>
    <col min="784" max="784" width="10.88671875" style="8" bestFit="1" customWidth="1"/>
    <col min="785" max="785" width="6.44140625" style="8" customWidth="1"/>
    <col min="786" max="786" width="4.6640625" style="8" customWidth="1"/>
    <col min="787" max="787" width="9.33203125" style="8" customWidth="1"/>
    <col min="788" max="788" width="11.5546875" style="8" customWidth="1"/>
    <col min="789" max="789" width="7.5546875" style="8" customWidth="1"/>
    <col min="790" max="790" width="5.6640625" style="8" customWidth="1"/>
    <col min="791" max="1020" width="12.44140625" style="8" customWidth="1"/>
    <col min="1021" max="1024" width="3" style="8"/>
    <col min="1025" max="1025" width="8.109375" style="8" customWidth="1"/>
    <col min="1026" max="1026" width="13.88671875" style="8" customWidth="1"/>
    <col min="1027" max="1027" width="8.6640625" style="8" customWidth="1"/>
    <col min="1028" max="1029" width="8.109375" style="8" customWidth="1"/>
    <col min="1030" max="1030" width="30" style="8" customWidth="1"/>
    <col min="1031" max="1031" width="6.44140625" style="8" customWidth="1"/>
    <col min="1032" max="1032" width="6" style="8" customWidth="1"/>
    <col min="1033" max="1033" width="4" style="8" customWidth="1"/>
    <col min="1034" max="1034" width="5.5546875" style="8" customWidth="1"/>
    <col min="1035" max="1035" width="5" style="8" customWidth="1"/>
    <col min="1036" max="1036" width="4" style="8" customWidth="1"/>
    <col min="1037" max="1037" width="9.5546875" style="8" customWidth="1"/>
    <col min="1038" max="1038" width="10.6640625" style="8" customWidth="1"/>
    <col min="1039" max="1039" width="8" style="8" bestFit="1" customWidth="1"/>
    <col min="1040" max="1040" width="10.88671875" style="8" bestFit="1" customWidth="1"/>
    <col min="1041" max="1041" width="6.44140625" style="8" customWidth="1"/>
    <col min="1042" max="1042" width="4.6640625" style="8" customWidth="1"/>
    <col min="1043" max="1043" width="9.33203125" style="8" customWidth="1"/>
    <col min="1044" max="1044" width="11.5546875" style="8" customWidth="1"/>
    <col min="1045" max="1045" width="7.5546875" style="8" customWidth="1"/>
    <col min="1046" max="1046" width="5.6640625" style="8" customWidth="1"/>
    <col min="1047" max="1276" width="12.44140625" style="8" customWidth="1"/>
    <col min="1277" max="1280" width="3" style="8"/>
    <col min="1281" max="1281" width="8.109375" style="8" customWidth="1"/>
    <col min="1282" max="1282" width="13.88671875" style="8" customWidth="1"/>
    <col min="1283" max="1283" width="8.6640625" style="8" customWidth="1"/>
    <col min="1284" max="1285" width="8.109375" style="8" customWidth="1"/>
    <col min="1286" max="1286" width="30" style="8" customWidth="1"/>
    <col min="1287" max="1287" width="6.44140625" style="8" customWidth="1"/>
    <col min="1288" max="1288" width="6" style="8" customWidth="1"/>
    <col min="1289" max="1289" width="4" style="8" customWidth="1"/>
    <col min="1290" max="1290" width="5.5546875" style="8" customWidth="1"/>
    <col min="1291" max="1291" width="5" style="8" customWidth="1"/>
    <col min="1292" max="1292" width="4" style="8" customWidth="1"/>
    <col min="1293" max="1293" width="9.5546875" style="8" customWidth="1"/>
    <col min="1294" max="1294" width="10.6640625" style="8" customWidth="1"/>
    <col min="1295" max="1295" width="8" style="8" bestFit="1" customWidth="1"/>
    <col min="1296" max="1296" width="10.88671875" style="8" bestFit="1" customWidth="1"/>
    <col min="1297" max="1297" width="6.44140625" style="8" customWidth="1"/>
    <col min="1298" max="1298" width="4.6640625" style="8" customWidth="1"/>
    <col min="1299" max="1299" width="9.33203125" style="8" customWidth="1"/>
    <col min="1300" max="1300" width="11.5546875" style="8" customWidth="1"/>
    <col min="1301" max="1301" width="7.5546875" style="8" customWidth="1"/>
    <col min="1302" max="1302" width="5.6640625" style="8" customWidth="1"/>
    <col min="1303" max="1532" width="12.44140625" style="8" customWidth="1"/>
    <col min="1533" max="1536" width="3" style="8"/>
    <col min="1537" max="1537" width="8.109375" style="8" customWidth="1"/>
    <col min="1538" max="1538" width="13.88671875" style="8" customWidth="1"/>
    <col min="1539" max="1539" width="8.6640625" style="8" customWidth="1"/>
    <col min="1540" max="1541" width="8.109375" style="8" customWidth="1"/>
    <col min="1542" max="1542" width="30" style="8" customWidth="1"/>
    <col min="1543" max="1543" width="6.44140625" style="8" customWidth="1"/>
    <col min="1544" max="1544" width="6" style="8" customWidth="1"/>
    <col min="1545" max="1545" width="4" style="8" customWidth="1"/>
    <col min="1546" max="1546" width="5.5546875" style="8" customWidth="1"/>
    <col min="1547" max="1547" width="5" style="8" customWidth="1"/>
    <col min="1548" max="1548" width="4" style="8" customWidth="1"/>
    <col min="1549" max="1549" width="9.5546875" style="8" customWidth="1"/>
    <col min="1550" max="1550" width="10.6640625" style="8" customWidth="1"/>
    <col min="1551" max="1551" width="8" style="8" bestFit="1" customWidth="1"/>
    <col min="1552" max="1552" width="10.88671875" style="8" bestFit="1" customWidth="1"/>
    <col min="1553" max="1553" width="6.44140625" style="8" customWidth="1"/>
    <col min="1554" max="1554" width="4.6640625" style="8" customWidth="1"/>
    <col min="1555" max="1555" width="9.33203125" style="8" customWidth="1"/>
    <col min="1556" max="1556" width="11.5546875" style="8" customWidth="1"/>
    <col min="1557" max="1557" width="7.5546875" style="8" customWidth="1"/>
    <col min="1558" max="1558" width="5.6640625" style="8" customWidth="1"/>
    <col min="1559" max="1788" width="12.44140625" style="8" customWidth="1"/>
    <col min="1789" max="1792" width="3" style="8"/>
    <col min="1793" max="1793" width="8.109375" style="8" customWidth="1"/>
    <col min="1794" max="1794" width="13.88671875" style="8" customWidth="1"/>
    <col min="1795" max="1795" width="8.6640625" style="8" customWidth="1"/>
    <col min="1796" max="1797" width="8.109375" style="8" customWidth="1"/>
    <col min="1798" max="1798" width="30" style="8" customWidth="1"/>
    <col min="1799" max="1799" width="6.44140625" style="8" customWidth="1"/>
    <col min="1800" max="1800" width="6" style="8" customWidth="1"/>
    <col min="1801" max="1801" width="4" style="8" customWidth="1"/>
    <col min="1802" max="1802" width="5.5546875" style="8" customWidth="1"/>
    <col min="1803" max="1803" width="5" style="8" customWidth="1"/>
    <col min="1804" max="1804" width="4" style="8" customWidth="1"/>
    <col min="1805" max="1805" width="9.5546875" style="8" customWidth="1"/>
    <col min="1806" max="1806" width="10.6640625" style="8" customWidth="1"/>
    <col min="1807" max="1807" width="8" style="8" bestFit="1" customWidth="1"/>
    <col min="1808" max="1808" width="10.88671875" style="8" bestFit="1" customWidth="1"/>
    <col min="1809" max="1809" width="6.44140625" style="8" customWidth="1"/>
    <col min="1810" max="1810" width="4.6640625" style="8" customWidth="1"/>
    <col min="1811" max="1811" width="9.33203125" style="8" customWidth="1"/>
    <col min="1812" max="1812" width="11.5546875" style="8" customWidth="1"/>
    <col min="1813" max="1813" width="7.5546875" style="8" customWidth="1"/>
    <col min="1814" max="1814" width="5.6640625" style="8" customWidth="1"/>
    <col min="1815" max="2044" width="12.44140625" style="8" customWidth="1"/>
    <col min="2045" max="2048" width="3" style="8"/>
    <col min="2049" max="2049" width="8.109375" style="8" customWidth="1"/>
    <col min="2050" max="2050" width="13.88671875" style="8" customWidth="1"/>
    <col min="2051" max="2051" width="8.6640625" style="8" customWidth="1"/>
    <col min="2052" max="2053" width="8.109375" style="8" customWidth="1"/>
    <col min="2054" max="2054" width="30" style="8" customWidth="1"/>
    <col min="2055" max="2055" width="6.44140625" style="8" customWidth="1"/>
    <col min="2056" max="2056" width="6" style="8" customWidth="1"/>
    <col min="2057" max="2057" width="4" style="8" customWidth="1"/>
    <col min="2058" max="2058" width="5.5546875" style="8" customWidth="1"/>
    <col min="2059" max="2059" width="5" style="8" customWidth="1"/>
    <col min="2060" max="2060" width="4" style="8" customWidth="1"/>
    <col min="2061" max="2061" width="9.5546875" style="8" customWidth="1"/>
    <col min="2062" max="2062" width="10.6640625" style="8" customWidth="1"/>
    <col min="2063" max="2063" width="8" style="8" bestFit="1" customWidth="1"/>
    <col min="2064" max="2064" width="10.88671875" style="8" bestFit="1" customWidth="1"/>
    <col min="2065" max="2065" width="6.44140625" style="8" customWidth="1"/>
    <col min="2066" max="2066" width="4.6640625" style="8" customWidth="1"/>
    <col min="2067" max="2067" width="9.33203125" style="8" customWidth="1"/>
    <col min="2068" max="2068" width="11.5546875" style="8" customWidth="1"/>
    <col min="2069" max="2069" width="7.5546875" style="8" customWidth="1"/>
    <col min="2070" max="2070" width="5.6640625" style="8" customWidth="1"/>
    <col min="2071" max="2300" width="12.44140625" style="8" customWidth="1"/>
    <col min="2301" max="2304" width="3" style="8"/>
    <col min="2305" max="2305" width="8.109375" style="8" customWidth="1"/>
    <col min="2306" max="2306" width="13.88671875" style="8" customWidth="1"/>
    <col min="2307" max="2307" width="8.6640625" style="8" customWidth="1"/>
    <col min="2308" max="2309" width="8.109375" style="8" customWidth="1"/>
    <col min="2310" max="2310" width="30" style="8" customWidth="1"/>
    <col min="2311" max="2311" width="6.44140625" style="8" customWidth="1"/>
    <col min="2312" max="2312" width="6" style="8" customWidth="1"/>
    <col min="2313" max="2313" width="4" style="8" customWidth="1"/>
    <col min="2314" max="2314" width="5.5546875" style="8" customWidth="1"/>
    <col min="2315" max="2315" width="5" style="8" customWidth="1"/>
    <col min="2316" max="2316" width="4" style="8" customWidth="1"/>
    <col min="2317" max="2317" width="9.5546875" style="8" customWidth="1"/>
    <col min="2318" max="2318" width="10.6640625" style="8" customWidth="1"/>
    <col min="2319" max="2319" width="8" style="8" bestFit="1" customWidth="1"/>
    <col min="2320" max="2320" width="10.88671875" style="8" bestFit="1" customWidth="1"/>
    <col min="2321" max="2321" width="6.44140625" style="8" customWidth="1"/>
    <col min="2322" max="2322" width="4.6640625" style="8" customWidth="1"/>
    <col min="2323" max="2323" width="9.33203125" style="8" customWidth="1"/>
    <col min="2324" max="2324" width="11.5546875" style="8" customWidth="1"/>
    <col min="2325" max="2325" width="7.5546875" style="8" customWidth="1"/>
    <col min="2326" max="2326" width="5.6640625" style="8" customWidth="1"/>
    <col min="2327" max="2556" width="12.44140625" style="8" customWidth="1"/>
    <col min="2557" max="2560" width="3" style="8"/>
    <col min="2561" max="2561" width="8.109375" style="8" customWidth="1"/>
    <col min="2562" max="2562" width="13.88671875" style="8" customWidth="1"/>
    <col min="2563" max="2563" width="8.6640625" style="8" customWidth="1"/>
    <col min="2564" max="2565" width="8.109375" style="8" customWidth="1"/>
    <col min="2566" max="2566" width="30" style="8" customWidth="1"/>
    <col min="2567" max="2567" width="6.44140625" style="8" customWidth="1"/>
    <col min="2568" max="2568" width="6" style="8" customWidth="1"/>
    <col min="2569" max="2569" width="4" style="8" customWidth="1"/>
    <col min="2570" max="2570" width="5.5546875" style="8" customWidth="1"/>
    <col min="2571" max="2571" width="5" style="8" customWidth="1"/>
    <col min="2572" max="2572" width="4" style="8" customWidth="1"/>
    <col min="2573" max="2573" width="9.5546875" style="8" customWidth="1"/>
    <col min="2574" max="2574" width="10.6640625" style="8" customWidth="1"/>
    <col min="2575" max="2575" width="8" style="8" bestFit="1" customWidth="1"/>
    <col min="2576" max="2576" width="10.88671875" style="8" bestFit="1" customWidth="1"/>
    <col min="2577" max="2577" width="6.44140625" style="8" customWidth="1"/>
    <col min="2578" max="2578" width="4.6640625" style="8" customWidth="1"/>
    <col min="2579" max="2579" width="9.33203125" style="8" customWidth="1"/>
    <col min="2580" max="2580" width="11.5546875" style="8" customWidth="1"/>
    <col min="2581" max="2581" width="7.5546875" style="8" customWidth="1"/>
    <col min="2582" max="2582" width="5.6640625" style="8" customWidth="1"/>
    <col min="2583" max="2812" width="12.44140625" style="8" customWidth="1"/>
    <col min="2813" max="2816" width="3" style="8"/>
    <col min="2817" max="2817" width="8.109375" style="8" customWidth="1"/>
    <col min="2818" max="2818" width="13.88671875" style="8" customWidth="1"/>
    <col min="2819" max="2819" width="8.6640625" style="8" customWidth="1"/>
    <col min="2820" max="2821" width="8.109375" style="8" customWidth="1"/>
    <col min="2822" max="2822" width="30" style="8" customWidth="1"/>
    <col min="2823" max="2823" width="6.44140625" style="8" customWidth="1"/>
    <col min="2824" max="2824" width="6" style="8" customWidth="1"/>
    <col min="2825" max="2825" width="4" style="8" customWidth="1"/>
    <col min="2826" max="2826" width="5.5546875" style="8" customWidth="1"/>
    <col min="2827" max="2827" width="5" style="8" customWidth="1"/>
    <col min="2828" max="2828" width="4" style="8" customWidth="1"/>
    <col min="2829" max="2829" width="9.5546875" style="8" customWidth="1"/>
    <col min="2830" max="2830" width="10.6640625" style="8" customWidth="1"/>
    <col min="2831" max="2831" width="8" style="8" bestFit="1" customWidth="1"/>
    <col min="2832" max="2832" width="10.88671875" style="8" bestFit="1" customWidth="1"/>
    <col min="2833" max="2833" width="6.44140625" style="8" customWidth="1"/>
    <col min="2834" max="2834" width="4.6640625" style="8" customWidth="1"/>
    <col min="2835" max="2835" width="9.33203125" style="8" customWidth="1"/>
    <col min="2836" max="2836" width="11.5546875" style="8" customWidth="1"/>
    <col min="2837" max="2837" width="7.5546875" style="8" customWidth="1"/>
    <col min="2838" max="2838" width="5.6640625" style="8" customWidth="1"/>
    <col min="2839" max="3068" width="12.44140625" style="8" customWidth="1"/>
    <col min="3069" max="3072" width="3" style="8"/>
    <col min="3073" max="3073" width="8.109375" style="8" customWidth="1"/>
    <col min="3074" max="3074" width="13.88671875" style="8" customWidth="1"/>
    <col min="3075" max="3075" width="8.6640625" style="8" customWidth="1"/>
    <col min="3076" max="3077" width="8.109375" style="8" customWidth="1"/>
    <col min="3078" max="3078" width="30" style="8" customWidth="1"/>
    <col min="3079" max="3079" width="6.44140625" style="8" customWidth="1"/>
    <col min="3080" max="3080" width="6" style="8" customWidth="1"/>
    <col min="3081" max="3081" width="4" style="8" customWidth="1"/>
    <col min="3082" max="3082" width="5.5546875" style="8" customWidth="1"/>
    <col min="3083" max="3083" width="5" style="8" customWidth="1"/>
    <col min="3084" max="3084" width="4" style="8" customWidth="1"/>
    <col min="3085" max="3085" width="9.5546875" style="8" customWidth="1"/>
    <col min="3086" max="3086" width="10.6640625" style="8" customWidth="1"/>
    <col min="3087" max="3087" width="8" style="8" bestFit="1" customWidth="1"/>
    <col min="3088" max="3088" width="10.88671875" style="8" bestFit="1" customWidth="1"/>
    <col min="3089" max="3089" width="6.44140625" style="8" customWidth="1"/>
    <col min="3090" max="3090" width="4.6640625" style="8" customWidth="1"/>
    <col min="3091" max="3091" width="9.33203125" style="8" customWidth="1"/>
    <col min="3092" max="3092" width="11.5546875" style="8" customWidth="1"/>
    <col min="3093" max="3093" width="7.5546875" style="8" customWidth="1"/>
    <col min="3094" max="3094" width="5.6640625" style="8" customWidth="1"/>
    <col min="3095" max="3324" width="12.44140625" style="8" customWidth="1"/>
    <col min="3325" max="3328" width="3" style="8"/>
    <col min="3329" max="3329" width="8.109375" style="8" customWidth="1"/>
    <col min="3330" max="3330" width="13.88671875" style="8" customWidth="1"/>
    <col min="3331" max="3331" width="8.6640625" style="8" customWidth="1"/>
    <col min="3332" max="3333" width="8.109375" style="8" customWidth="1"/>
    <col min="3334" max="3334" width="30" style="8" customWidth="1"/>
    <col min="3335" max="3335" width="6.44140625" style="8" customWidth="1"/>
    <col min="3336" max="3336" width="6" style="8" customWidth="1"/>
    <col min="3337" max="3337" width="4" style="8" customWidth="1"/>
    <col min="3338" max="3338" width="5.5546875" style="8" customWidth="1"/>
    <col min="3339" max="3339" width="5" style="8" customWidth="1"/>
    <col min="3340" max="3340" width="4" style="8" customWidth="1"/>
    <col min="3341" max="3341" width="9.5546875" style="8" customWidth="1"/>
    <col min="3342" max="3342" width="10.6640625" style="8" customWidth="1"/>
    <col min="3343" max="3343" width="8" style="8" bestFit="1" customWidth="1"/>
    <col min="3344" max="3344" width="10.88671875" style="8" bestFit="1" customWidth="1"/>
    <col min="3345" max="3345" width="6.44140625" style="8" customWidth="1"/>
    <col min="3346" max="3346" width="4.6640625" style="8" customWidth="1"/>
    <col min="3347" max="3347" width="9.33203125" style="8" customWidth="1"/>
    <col min="3348" max="3348" width="11.5546875" style="8" customWidth="1"/>
    <col min="3349" max="3349" width="7.5546875" style="8" customWidth="1"/>
    <col min="3350" max="3350" width="5.6640625" style="8" customWidth="1"/>
    <col min="3351" max="3580" width="12.44140625" style="8" customWidth="1"/>
    <col min="3581" max="3584" width="3" style="8"/>
    <col min="3585" max="3585" width="8.109375" style="8" customWidth="1"/>
    <col min="3586" max="3586" width="13.88671875" style="8" customWidth="1"/>
    <col min="3587" max="3587" width="8.6640625" style="8" customWidth="1"/>
    <col min="3588" max="3589" width="8.109375" style="8" customWidth="1"/>
    <col min="3590" max="3590" width="30" style="8" customWidth="1"/>
    <col min="3591" max="3591" width="6.44140625" style="8" customWidth="1"/>
    <col min="3592" max="3592" width="6" style="8" customWidth="1"/>
    <col min="3593" max="3593" width="4" style="8" customWidth="1"/>
    <col min="3594" max="3594" width="5.5546875" style="8" customWidth="1"/>
    <col min="3595" max="3595" width="5" style="8" customWidth="1"/>
    <col min="3596" max="3596" width="4" style="8" customWidth="1"/>
    <col min="3597" max="3597" width="9.5546875" style="8" customWidth="1"/>
    <col min="3598" max="3598" width="10.6640625" style="8" customWidth="1"/>
    <col min="3599" max="3599" width="8" style="8" bestFit="1" customWidth="1"/>
    <col min="3600" max="3600" width="10.88671875" style="8" bestFit="1" customWidth="1"/>
    <col min="3601" max="3601" width="6.44140625" style="8" customWidth="1"/>
    <col min="3602" max="3602" width="4.6640625" style="8" customWidth="1"/>
    <col min="3603" max="3603" width="9.33203125" style="8" customWidth="1"/>
    <col min="3604" max="3604" width="11.5546875" style="8" customWidth="1"/>
    <col min="3605" max="3605" width="7.5546875" style="8" customWidth="1"/>
    <col min="3606" max="3606" width="5.6640625" style="8" customWidth="1"/>
    <col min="3607" max="3836" width="12.44140625" style="8" customWidth="1"/>
    <col min="3837" max="3840" width="3" style="8"/>
    <col min="3841" max="3841" width="8.109375" style="8" customWidth="1"/>
    <col min="3842" max="3842" width="13.88671875" style="8" customWidth="1"/>
    <col min="3843" max="3843" width="8.6640625" style="8" customWidth="1"/>
    <col min="3844" max="3845" width="8.109375" style="8" customWidth="1"/>
    <col min="3846" max="3846" width="30" style="8" customWidth="1"/>
    <col min="3847" max="3847" width="6.44140625" style="8" customWidth="1"/>
    <col min="3848" max="3848" width="6" style="8" customWidth="1"/>
    <col min="3849" max="3849" width="4" style="8" customWidth="1"/>
    <col min="3850" max="3850" width="5.5546875" style="8" customWidth="1"/>
    <col min="3851" max="3851" width="5" style="8" customWidth="1"/>
    <col min="3852" max="3852" width="4" style="8" customWidth="1"/>
    <col min="3853" max="3853" width="9.5546875" style="8" customWidth="1"/>
    <col min="3854" max="3854" width="10.6640625" style="8" customWidth="1"/>
    <col min="3855" max="3855" width="8" style="8" bestFit="1" customWidth="1"/>
    <col min="3856" max="3856" width="10.88671875" style="8" bestFit="1" customWidth="1"/>
    <col min="3857" max="3857" width="6.44140625" style="8" customWidth="1"/>
    <col min="3858" max="3858" width="4.6640625" style="8" customWidth="1"/>
    <col min="3859" max="3859" width="9.33203125" style="8" customWidth="1"/>
    <col min="3860" max="3860" width="11.5546875" style="8" customWidth="1"/>
    <col min="3861" max="3861" width="7.5546875" style="8" customWidth="1"/>
    <col min="3862" max="3862" width="5.6640625" style="8" customWidth="1"/>
    <col min="3863" max="4092" width="12.44140625" style="8" customWidth="1"/>
    <col min="4093" max="4096" width="3" style="8"/>
    <col min="4097" max="4097" width="8.109375" style="8" customWidth="1"/>
    <col min="4098" max="4098" width="13.88671875" style="8" customWidth="1"/>
    <col min="4099" max="4099" width="8.6640625" style="8" customWidth="1"/>
    <col min="4100" max="4101" width="8.109375" style="8" customWidth="1"/>
    <col min="4102" max="4102" width="30" style="8" customWidth="1"/>
    <col min="4103" max="4103" width="6.44140625" style="8" customWidth="1"/>
    <col min="4104" max="4104" width="6" style="8" customWidth="1"/>
    <col min="4105" max="4105" width="4" style="8" customWidth="1"/>
    <col min="4106" max="4106" width="5.5546875" style="8" customWidth="1"/>
    <col min="4107" max="4107" width="5" style="8" customWidth="1"/>
    <col min="4108" max="4108" width="4" style="8" customWidth="1"/>
    <col min="4109" max="4109" width="9.5546875" style="8" customWidth="1"/>
    <col min="4110" max="4110" width="10.6640625" style="8" customWidth="1"/>
    <col min="4111" max="4111" width="8" style="8" bestFit="1" customWidth="1"/>
    <col min="4112" max="4112" width="10.88671875" style="8" bestFit="1" customWidth="1"/>
    <col min="4113" max="4113" width="6.44140625" style="8" customWidth="1"/>
    <col min="4114" max="4114" width="4.6640625" style="8" customWidth="1"/>
    <col min="4115" max="4115" width="9.33203125" style="8" customWidth="1"/>
    <col min="4116" max="4116" width="11.5546875" style="8" customWidth="1"/>
    <col min="4117" max="4117" width="7.5546875" style="8" customWidth="1"/>
    <col min="4118" max="4118" width="5.6640625" style="8" customWidth="1"/>
    <col min="4119" max="4348" width="12.44140625" style="8" customWidth="1"/>
    <col min="4349" max="4352" width="3" style="8"/>
    <col min="4353" max="4353" width="8.109375" style="8" customWidth="1"/>
    <col min="4354" max="4354" width="13.88671875" style="8" customWidth="1"/>
    <col min="4355" max="4355" width="8.6640625" style="8" customWidth="1"/>
    <col min="4356" max="4357" width="8.109375" style="8" customWidth="1"/>
    <col min="4358" max="4358" width="30" style="8" customWidth="1"/>
    <col min="4359" max="4359" width="6.44140625" style="8" customWidth="1"/>
    <col min="4360" max="4360" width="6" style="8" customWidth="1"/>
    <col min="4361" max="4361" width="4" style="8" customWidth="1"/>
    <col min="4362" max="4362" width="5.5546875" style="8" customWidth="1"/>
    <col min="4363" max="4363" width="5" style="8" customWidth="1"/>
    <col min="4364" max="4364" width="4" style="8" customWidth="1"/>
    <col min="4365" max="4365" width="9.5546875" style="8" customWidth="1"/>
    <col min="4366" max="4366" width="10.6640625" style="8" customWidth="1"/>
    <col min="4367" max="4367" width="8" style="8" bestFit="1" customWidth="1"/>
    <col min="4368" max="4368" width="10.88671875" style="8" bestFit="1" customWidth="1"/>
    <col min="4369" max="4369" width="6.44140625" style="8" customWidth="1"/>
    <col min="4370" max="4370" width="4.6640625" style="8" customWidth="1"/>
    <col min="4371" max="4371" width="9.33203125" style="8" customWidth="1"/>
    <col min="4372" max="4372" width="11.5546875" style="8" customWidth="1"/>
    <col min="4373" max="4373" width="7.5546875" style="8" customWidth="1"/>
    <col min="4374" max="4374" width="5.6640625" style="8" customWidth="1"/>
    <col min="4375" max="4604" width="12.44140625" style="8" customWidth="1"/>
    <col min="4605" max="4608" width="3" style="8"/>
    <col min="4609" max="4609" width="8.109375" style="8" customWidth="1"/>
    <col min="4610" max="4610" width="13.88671875" style="8" customWidth="1"/>
    <col min="4611" max="4611" width="8.6640625" style="8" customWidth="1"/>
    <col min="4612" max="4613" width="8.109375" style="8" customWidth="1"/>
    <col min="4614" max="4614" width="30" style="8" customWidth="1"/>
    <col min="4615" max="4615" width="6.44140625" style="8" customWidth="1"/>
    <col min="4616" max="4616" width="6" style="8" customWidth="1"/>
    <col min="4617" max="4617" width="4" style="8" customWidth="1"/>
    <col min="4618" max="4618" width="5.5546875" style="8" customWidth="1"/>
    <col min="4619" max="4619" width="5" style="8" customWidth="1"/>
    <col min="4620" max="4620" width="4" style="8" customWidth="1"/>
    <col min="4621" max="4621" width="9.5546875" style="8" customWidth="1"/>
    <col min="4622" max="4622" width="10.6640625" style="8" customWidth="1"/>
    <col min="4623" max="4623" width="8" style="8" bestFit="1" customWidth="1"/>
    <col min="4624" max="4624" width="10.88671875" style="8" bestFit="1" customWidth="1"/>
    <col min="4625" max="4625" width="6.44140625" style="8" customWidth="1"/>
    <col min="4626" max="4626" width="4.6640625" style="8" customWidth="1"/>
    <col min="4627" max="4627" width="9.33203125" style="8" customWidth="1"/>
    <col min="4628" max="4628" width="11.5546875" style="8" customWidth="1"/>
    <col min="4629" max="4629" width="7.5546875" style="8" customWidth="1"/>
    <col min="4630" max="4630" width="5.6640625" style="8" customWidth="1"/>
    <col min="4631" max="4860" width="12.44140625" style="8" customWidth="1"/>
    <col min="4861" max="4864" width="3" style="8"/>
    <col min="4865" max="4865" width="8.109375" style="8" customWidth="1"/>
    <col min="4866" max="4866" width="13.88671875" style="8" customWidth="1"/>
    <col min="4867" max="4867" width="8.6640625" style="8" customWidth="1"/>
    <col min="4868" max="4869" width="8.109375" style="8" customWidth="1"/>
    <col min="4870" max="4870" width="30" style="8" customWidth="1"/>
    <col min="4871" max="4871" width="6.44140625" style="8" customWidth="1"/>
    <col min="4872" max="4872" width="6" style="8" customWidth="1"/>
    <col min="4873" max="4873" width="4" style="8" customWidth="1"/>
    <col min="4874" max="4874" width="5.5546875" style="8" customWidth="1"/>
    <col min="4875" max="4875" width="5" style="8" customWidth="1"/>
    <col min="4876" max="4876" width="4" style="8" customWidth="1"/>
    <col min="4877" max="4877" width="9.5546875" style="8" customWidth="1"/>
    <col min="4878" max="4878" width="10.6640625" style="8" customWidth="1"/>
    <col min="4879" max="4879" width="8" style="8" bestFit="1" customWidth="1"/>
    <col min="4880" max="4880" width="10.88671875" style="8" bestFit="1" customWidth="1"/>
    <col min="4881" max="4881" width="6.44140625" style="8" customWidth="1"/>
    <col min="4882" max="4882" width="4.6640625" style="8" customWidth="1"/>
    <col min="4883" max="4883" width="9.33203125" style="8" customWidth="1"/>
    <col min="4884" max="4884" width="11.5546875" style="8" customWidth="1"/>
    <col min="4885" max="4885" width="7.5546875" style="8" customWidth="1"/>
    <col min="4886" max="4886" width="5.6640625" style="8" customWidth="1"/>
    <col min="4887" max="5116" width="12.44140625" style="8" customWidth="1"/>
    <col min="5117" max="5120" width="3" style="8"/>
    <col min="5121" max="5121" width="8.109375" style="8" customWidth="1"/>
    <col min="5122" max="5122" width="13.88671875" style="8" customWidth="1"/>
    <col min="5123" max="5123" width="8.6640625" style="8" customWidth="1"/>
    <col min="5124" max="5125" width="8.109375" style="8" customWidth="1"/>
    <col min="5126" max="5126" width="30" style="8" customWidth="1"/>
    <col min="5127" max="5127" width="6.44140625" style="8" customWidth="1"/>
    <col min="5128" max="5128" width="6" style="8" customWidth="1"/>
    <col min="5129" max="5129" width="4" style="8" customWidth="1"/>
    <col min="5130" max="5130" width="5.5546875" style="8" customWidth="1"/>
    <col min="5131" max="5131" width="5" style="8" customWidth="1"/>
    <col min="5132" max="5132" width="4" style="8" customWidth="1"/>
    <col min="5133" max="5133" width="9.5546875" style="8" customWidth="1"/>
    <col min="5134" max="5134" width="10.6640625" style="8" customWidth="1"/>
    <col min="5135" max="5135" width="8" style="8" bestFit="1" customWidth="1"/>
    <col min="5136" max="5136" width="10.88671875" style="8" bestFit="1" customWidth="1"/>
    <col min="5137" max="5137" width="6.44140625" style="8" customWidth="1"/>
    <col min="5138" max="5138" width="4.6640625" style="8" customWidth="1"/>
    <col min="5139" max="5139" width="9.33203125" style="8" customWidth="1"/>
    <col min="5140" max="5140" width="11.5546875" style="8" customWidth="1"/>
    <col min="5141" max="5141" width="7.5546875" style="8" customWidth="1"/>
    <col min="5142" max="5142" width="5.6640625" style="8" customWidth="1"/>
    <col min="5143" max="5372" width="12.44140625" style="8" customWidth="1"/>
    <col min="5373" max="5376" width="3" style="8"/>
    <col min="5377" max="5377" width="8.109375" style="8" customWidth="1"/>
    <col min="5378" max="5378" width="13.88671875" style="8" customWidth="1"/>
    <col min="5379" max="5379" width="8.6640625" style="8" customWidth="1"/>
    <col min="5380" max="5381" width="8.109375" style="8" customWidth="1"/>
    <col min="5382" max="5382" width="30" style="8" customWidth="1"/>
    <col min="5383" max="5383" width="6.44140625" style="8" customWidth="1"/>
    <col min="5384" max="5384" width="6" style="8" customWidth="1"/>
    <col min="5385" max="5385" width="4" style="8" customWidth="1"/>
    <col min="5386" max="5386" width="5.5546875" style="8" customWidth="1"/>
    <col min="5387" max="5387" width="5" style="8" customWidth="1"/>
    <col min="5388" max="5388" width="4" style="8" customWidth="1"/>
    <col min="5389" max="5389" width="9.5546875" style="8" customWidth="1"/>
    <col min="5390" max="5390" width="10.6640625" style="8" customWidth="1"/>
    <col min="5391" max="5391" width="8" style="8" bestFit="1" customWidth="1"/>
    <col min="5392" max="5392" width="10.88671875" style="8" bestFit="1" customWidth="1"/>
    <col min="5393" max="5393" width="6.44140625" style="8" customWidth="1"/>
    <col min="5394" max="5394" width="4.6640625" style="8" customWidth="1"/>
    <col min="5395" max="5395" width="9.33203125" style="8" customWidth="1"/>
    <col min="5396" max="5396" width="11.5546875" style="8" customWidth="1"/>
    <col min="5397" max="5397" width="7.5546875" style="8" customWidth="1"/>
    <col min="5398" max="5398" width="5.6640625" style="8" customWidth="1"/>
    <col min="5399" max="5628" width="12.44140625" style="8" customWidth="1"/>
    <col min="5629" max="5632" width="3" style="8"/>
    <col min="5633" max="5633" width="8.109375" style="8" customWidth="1"/>
    <col min="5634" max="5634" width="13.88671875" style="8" customWidth="1"/>
    <col min="5635" max="5635" width="8.6640625" style="8" customWidth="1"/>
    <col min="5636" max="5637" width="8.109375" style="8" customWidth="1"/>
    <col min="5638" max="5638" width="30" style="8" customWidth="1"/>
    <col min="5639" max="5639" width="6.44140625" style="8" customWidth="1"/>
    <col min="5640" max="5640" width="6" style="8" customWidth="1"/>
    <col min="5641" max="5641" width="4" style="8" customWidth="1"/>
    <col min="5642" max="5642" width="5.5546875" style="8" customWidth="1"/>
    <col min="5643" max="5643" width="5" style="8" customWidth="1"/>
    <col min="5644" max="5644" width="4" style="8" customWidth="1"/>
    <col min="5645" max="5645" width="9.5546875" style="8" customWidth="1"/>
    <col min="5646" max="5646" width="10.6640625" style="8" customWidth="1"/>
    <col min="5647" max="5647" width="8" style="8" bestFit="1" customWidth="1"/>
    <col min="5648" max="5648" width="10.88671875" style="8" bestFit="1" customWidth="1"/>
    <col min="5649" max="5649" width="6.44140625" style="8" customWidth="1"/>
    <col min="5650" max="5650" width="4.6640625" style="8" customWidth="1"/>
    <col min="5651" max="5651" width="9.33203125" style="8" customWidth="1"/>
    <col min="5652" max="5652" width="11.5546875" style="8" customWidth="1"/>
    <col min="5653" max="5653" width="7.5546875" style="8" customWidth="1"/>
    <col min="5654" max="5654" width="5.6640625" style="8" customWidth="1"/>
    <col min="5655" max="5884" width="12.44140625" style="8" customWidth="1"/>
    <col min="5885" max="5888" width="3" style="8"/>
    <col min="5889" max="5889" width="8.109375" style="8" customWidth="1"/>
    <col min="5890" max="5890" width="13.88671875" style="8" customWidth="1"/>
    <col min="5891" max="5891" width="8.6640625" style="8" customWidth="1"/>
    <col min="5892" max="5893" width="8.109375" style="8" customWidth="1"/>
    <col min="5894" max="5894" width="30" style="8" customWidth="1"/>
    <col min="5895" max="5895" width="6.44140625" style="8" customWidth="1"/>
    <col min="5896" max="5896" width="6" style="8" customWidth="1"/>
    <col min="5897" max="5897" width="4" style="8" customWidth="1"/>
    <col min="5898" max="5898" width="5.5546875" style="8" customWidth="1"/>
    <col min="5899" max="5899" width="5" style="8" customWidth="1"/>
    <col min="5900" max="5900" width="4" style="8" customWidth="1"/>
    <col min="5901" max="5901" width="9.5546875" style="8" customWidth="1"/>
    <col min="5902" max="5902" width="10.6640625" style="8" customWidth="1"/>
    <col min="5903" max="5903" width="8" style="8" bestFit="1" customWidth="1"/>
    <col min="5904" max="5904" width="10.88671875" style="8" bestFit="1" customWidth="1"/>
    <col min="5905" max="5905" width="6.44140625" style="8" customWidth="1"/>
    <col min="5906" max="5906" width="4.6640625" style="8" customWidth="1"/>
    <col min="5907" max="5907" width="9.33203125" style="8" customWidth="1"/>
    <col min="5908" max="5908" width="11.5546875" style="8" customWidth="1"/>
    <col min="5909" max="5909" width="7.5546875" style="8" customWidth="1"/>
    <col min="5910" max="5910" width="5.6640625" style="8" customWidth="1"/>
    <col min="5911" max="6140" width="12.44140625" style="8" customWidth="1"/>
    <col min="6141" max="6144" width="3" style="8"/>
    <col min="6145" max="6145" width="8.109375" style="8" customWidth="1"/>
    <col min="6146" max="6146" width="13.88671875" style="8" customWidth="1"/>
    <col min="6147" max="6147" width="8.6640625" style="8" customWidth="1"/>
    <col min="6148" max="6149" width="8.109375" style="8" customWidth="1"/>
    <col min="6150" max="6150" width="30" style="8" customWidth="1"/>
    <col min="6151" max="6151" width="6.44140625" style="8" customWidth="1"/>
    <col min="6152" max="6152" width="6" style="8" customWidth="1"/>
    <col min="6153" max="6153" width="4" style="8" customWidth="1"/>
    <col min="6154" max="6154" width="5.5546875" style="8" customWidth="1"/>
    <col min="6155" max="6155" width="5" style="8" customWidth="1"/>
    <col min="6156" max="6156" width="4" style="8" customWidth="1"/>
    <col min="6157" max="6157" width="9.5546875" style="8" customWidth="1"/>
    <col min="6158" max="6158" width="10.6640625" style="8" customWidth="1"/>
    <col min="6159" max="6159" width="8" style="8" bestFit="1" customWidth="1"/>
    <col min="6160" max="6160" width="10.88671875" style="8" bestFit="1" customWidth="1"/>
    <col min="6161" max="6161" width="6.44140625" style="8" customWidth="1"/>
    <col min="6162" max="6162" width="4.6640625" style="8" customWidth="1"/>
    <col min="6163" max="6163" width="9.33203125" style="8" customWidth="1"/>
    <col min="6164" max="6164" width="11.5546875" style="8" customWidth="1"/>
    <col min="6165" max="6165" width="7.5546875" style="8" customWidth="1"/>
    <col min="6166" max="6166" width="5.6640625" style="8" customWidth="1"/>
    <col min="6167" max="6396" width="12.44140625" style="8" customWidth="1"/>
    <col min="6397" max="6400" width="3" style="8"/>
    <col min="6401" max="6401" width="8.109375" style="8" customWidth="1"/>
    <col min="6402" max="6402" width="13.88671875" style="8" customWidth="1"/>
    <col min="6403" max="6403" width="8.6640625" style="8" customWidth="1"/>
    <col min="6404" max="6405" width="8.109375" style="8" customWidth="1"/>
    <col min="6406" max="6406" width="30" style="8" customWidth="1"/>
    <col min="6407" max="6407" width="6.44140625" style="8" customWidth="1"/>
    <col min="6408" max="6408" width="6" style="8" customWidth="1"/>
    <col min="6409" max="6409" width="4" style="8" customWidth="1"/>
    <col min="6410" max="6410" width="5.5546875" style="8" customWidth="1"/>
    <col min="6411" max="6411" width="5" style="8" customWidth="1"/>
    <col min="6412" max="6412" width="4" style="8" customWidth="1"/>
    <col min="6413" max="6413" width="9.5546875" style="8" customWidth="1"/>
    <col min="6414" max="6414" width="10.6640625" style="8" customWidth="1"/>
    <col min="6415" max="6415" width="8" style="8" bestFit="1" customWidth="1"/>
    <col min="6416" max="6416" width="10.88671875" style="8" bestFit="1" customWidth="1"/>
    <col min="6417" max="6417" width="6.44140625" style="8" customWidth="1"/>
    <col min="6418" max="6418" width="4.6640625" style="8" customWidth="1"/>
    <col min="6419" max="6419" width="9.33203125" style="8" customWidth="1"/>
    <col min="6420" max="6420" width="11.5546875" style="8" customWidth="1"/>
    <col min="6421" max="6421" width="7.5546875" style="8" customWidth="1"/>
    <col min="6422" max="6422" width="5.6640625" style="8" customWidth="1"/>
    <col min="6423" max="6652" width="12.44140625" style="8" customWidth="1"/>
    <col min="6653" max="6656" width="3" style="8"/>
    <col min="6657" max="6657" width="8.109375" style="8" customWidth="1"/>
    <col min="6658" max="6658" width="13.88671875" style="8" customWidth="1"/>
    <col min="6659" max="6659" width="8.6640625" style="8" customWidth="1"/>
    <col min="6660" max="6661" width="8.109375" style="8" customWidth="1"/>
    <col min="6662" max="6662" width="30" style="8" customWidth="1"/>
    <col min="6663" max="6663" width="6.44140625" style="8" customWidth="1"/>
    <col min="6664" max="6664" width="6" style="8" customWidth="1"/>
    <col min="6665" max="6665" width="4" style="8" customWidth="1"/>
    <col min="6666" max="6666" width="5.5546875" style="8" customWidth="1"/>
    <col min="6667" max="6667" width="5" style="8" customWidth="1"/>
    <col min="6668" max="6668" width="4" style="8" customWidth="1"/>
    <col min="6669" max="6669" width="9.5546875" style="8" customWidth="1"/>
    <col min="6670" max="6670" width="10.6640625" style="8" customWidth="1"/>
    <col min="6671" max="6671" width="8" style="8" bestFit="1" customWidth="1"/>
    <col min="6672" max="6672" width="10.88671875" style="8" bestFit="1" customWidth="1"/>
    <col min="6673" max="6673" width="6.44140625" style="8" customWidth="1"/>
    <col min="6674" max="6674" width="4.6640625" style="8" customWidth="1"/>
    <col min="6675" max="6675" width="9.33203125" style="8" customWidth="1"/>
    <col min="6676" max="6676" width="11.5546875" style="8" customWidth="1"/>
    <col min="6677" max="6677" width="7.5546875" style="8" customWidth="1"/>
    <col min="6678" max="6678" width="5.6640625" style="8" customWidth="1"/>
    <col min="6679" max="6908" width="12.44140625" style="8" customWidth="1"/>
    <col min="6909" max="6912" width="3" style="8"/>
    <col min="6913" max="6913" width="8.109375" style="8" customWidth="1"/>
    <col min="6914" max="6914" width="13.88671875" style="8" customWidth="1"/>
    <col min="6915" max="6915" width="8.6640625" style="8" customWidth="1"/>
    <col min="6916" max="6917" width="8.109375" style="8" customWidth="1"/>
    <col min="6918" max="6918" width="30" style="8" customWidth="1"/>
    <col min="6919" max="6919" width="6.44140625" style="8" customWidth="1"/>
    <col min="6920" max="6920" width="6" style="8" customWidth="1"/>
    <col min="6921" max="6921" width="4" style="8" customWidth="1"/>
    <col min="6922" max="6922" width="5.5546875" style="8" customWidth="1"/>
    <col min="6923" max="6923" width="5" style="8" customWidth="1"/>
    <col min="6924" max="6924" width="4" style="8" customWidth="1"/>
    <col min="6925" max="6925" width="9.5546875" style="8" customWidth="1"/>
    <col min="6926" max="6926" width="10.6640625" style="8" customWidth="1"/>
    <col min="6927" max="6927" width="8" style="8" bestFit="1" customWidth="1"/>
    <col min="6928" max="6928" width="10.88671875" style="8" bestFit="1" customWidth="1"/>
    <col min="6929" max="6929" width="6.44140625" style="8" customWidth="1"/>
    <col min="6930" max="6930" width="4.6640625" style="8" customWidth="1"/>
    <col min="6931" max="6931" width="9.33203125" style="8" customWidth="1"/>
    <col min="6932" max="6932" width="11.5546875" style="8" customWidth="1"/>
    <col min="6933" max="6933" width="7.5546875" style="8" customWidth="1"/>
    <col min="6934" max="6934" width="5.6640625" style="8" customWidth="1"/>
    <col min="6935" max="7164" width="12.44140625" style="8" customWidth="1"/>
    <col min="7165" max="7168" width="3" style="8"/>
    <col min="7169" max="7169" width="8.109375" style="8" customWidth="1"/>
    <col min="7170" max="7170" width="13.88671875" style="8" customWidth="1"/>
    <col min="7171" max="7171" width="8.6640625" style="8" customWidth="1"/>
    <col min="7172" max="7173" width="8.109375" style="8" customWidth="1"/>
    <col min="7174" max="7174" width="30" style="8" customWidth="1"/>
    <col min="7175" max="7175" width="6.44140625" style="8" customWidth="1"/>
    <col min="7176" max="7176" width="6" style="8" customWidth="1"/>
    <col min="7177" max="7177" width="4" style="8" customWidth="1"/>
    <col min="7178" max="7178" width="5.5546875" style="8" customWidth="1"/>
    <col min="7179" max="7179" width="5" style="8" customWidth="1"/>
    <col min="7180" max="7180" width="4" style="8" customWidth="1"/>
    <col min="7181" max="7181" width="9.5546875" style="8" customWidth="1"/>
    <col min="7182" max="7182" width="10.6640625" style="8" customWidth="1"/>
    <col min="7183" max="7183" width="8" style="8" bestFit="1" customWidth="1"/>
    <col min="7184" max="7184" width="10.88671875" style="8" bestFit="1" customWidth="1"/>
    <col min="7185" max="7185" width="6.44140625" style="8" customWidth="1"/>
    <col min="7186" max="7186" width="4.6640625" style="8" customWidth="1"/>
    <col min="7187" max="7187" width="9.33203125" style="8" customWidth="1"/>
    <col min="7188" max="7188" width="11.5546875" style="8" customWidth="1"/>
    <col min="7189" max="7189" width="7.5546875" style="8" customWidth="1"/>
    <col min="7190" max="7190" width="5.6640625" style="8" customWidth="1"/>
    <col min="7191" max="7420" width="12.44140625" style="8" customWidth="1"/>
    <col min="7421" max="7424" width="3" style="8"/>
    <col min="7425" max="7425" width="8.109375" style="8" customWidth="1"/>
    <col min="7426" max="7426" width="13.88671875" style="8" customWidth="1"/>
    <col min="7427" max="7427" width="8.6640625" style="8" customWidth="1"/>
    <col min="7428" max="7429" width="8.109375" style="8" customWidth="1"/>
    <col min="7430" max="7430" width="30" style="8" customWidth="1"/>
    <col min="7431" max="7431" width="6.44140625" style="8" customWidth="1"/>
    <col min="7432" max="7432" width="6" style="8" customWidth="1"/>
    <col min="7433" max="7433" width="4" style="8" customWidth="1"/>
    <col min="7434" max="7434" width="5.5546875" style="8" customWidth="1"/>
    <col min="7435" max="7435" width="5" style="8" customWidth="1"/>
    <col min="7436" max="7436" width="4" style="8" customWidth="1"/>
    <col min="7437" max="7437" width="9.5546875" style="8" customWidth="1"/>
    <col min="7438" max="7438" width="10.6640625" style="8" customWidth="1"/>
    <col min="7439" max="7439" width="8" style="8" bestFit="1" customWidth="1"/>
    <col min="7440" max="7440" width="10.88671875" style="8" bestFit="1" customWidth="1"/>
    <col min="7441" max="7441" width="6.44140625" style="8" customWidth="1"/>
    <col min="7442" max="7442" width="4.6640625" style="8" customWidth="1"/>
    <col min="7443" max="7443" width="9.33203125" style="8" customWidth="1"/>
    <col min="7444" max="7444" width="11.5546875" style="8" customWidth="1"/>
    <col min="7445" max="7445" width="7.5546875" style="8" customWidth="1"/>
    <col min="7446" max="7446" width="5.6640625" style="8" customWidth="1"/>
    <col min="7447" max="7676" width="12.44140625" style="8" customWidth="1"/>
    <col min="7677" max="7680" width="3" style="8"/>
    <col min="7681" max="7681" width="8.109375" style="8" customWidth="1"/>
    <col min="7682" max="7682" width="13.88671875" style="8" customWidth="1"/>
    <col min="7683" max="7683" width="8.6640625" style="8" customWidth="1"/>
    <col min="7684" max="7685" width="8.109375" style="8" customWidth="1"/>
    <col min="7686" max="7686" width="30" style="8" customWidth="1"/>
    <col min="7687" max="7687" width="6.44140625" style="8" customWidth="1"/>
    <col min="7688" max="7688" width="6" style="8" customWidth="1"/>
    <col min="7689" max="7689" width="4" style="8" customWidth="1"/>
    <col min="7690" max="7690" width="5.5546875" style="8" customWidth="1"/>
    <col min="7691" max="7691" width="5" style="8" customWidth="1"/>
    <col min="7692" max="7692" width="4" style="8" customWidth="1"/>
    <col min="7693" max="7693" width="9.5546875" style="8" customWidth="1"/>
    <col min="7694" max="7694" width="10.6640625" style="8" customWidth="1"/>
    <col min="7695" max="7695" width="8" style="8" bestFit="1" customWidth="1"/>
    <col min="7696" max="7696" width="10.88671875" style="8" bestFit="1" customWidth="1"/>
    <col min="7697" max="7697" width="6.44140625" style="8" customWidth="1"/>
    <col min="7698" max="7698" width="4.6640625" style="8" customWidth="1"/>
    <col min="7699" max="7699" width="9.33203125" style="8" customWidth="1"/>
    <col min="7700" max="7700" width="11.5546875" style="8" customWidth="1"/>
    <col min="7701" max="7701" width="7.5546875" style="8" customWidth="1"/>
    <col min="7702" max="7702" width="5.6640625" style="8" customWidth="1"/>
    <col min="7703" max="7932" width="12.44140625" style="8" customWidth="1"/>
    <col min="7933" max="7936" width="3" style="8"/>
    <col min="7937" max="7937" width="8.109375" style="8" customWidth="1"/>
    <col min="7938" max="7938" width="13.88671875" style="8" customWidth="1"/>
    <col min="7939" max="7939" width="8.6640625" style="8" customWidth="1"/>
    <col min="7940" max="7941" width="8.109375" style="8" customWidth="1"/>
    <col min="7942" max="7942" width="30" style="8" customWidth="1"/>
    <col min="7943" max="7943" width="6.44140625" style="8" customWidth="1"/>
    <col min="7944" max="7944" width="6" style="8" customWidth="1"/>
    <col min="7945" max="7945" width="4" style="8" customWidth="1"/>
    <col min="7946" max="7946" width="5.5546875" style="8" customWidth="1"/>
    <col min="7947" max="7947" width="5" style="8" customWidth="1"/>
    <col min="7948" max="7948" width="4" style="8" customWidth="1"/>
    <col min="7949" max="7949" width="9.5546875" style="8" customWidth="1"/>
    <col min="7950" max="7950" width="10.6640625" style="8" customWidth="1"/>
    <col min="7951" max="7951" width="8" style="8" bestFit="1" customWidth="1"/>
    <col min="7952" max="7952" width="10.88671875" style="8" bestFit="1" customWidth="1"/>
    <col min="7953" max="7953" width="6.44140625" style="8" customWidth="1"/>
    <col min="7954" max="7954" width="4.6640625" style="8" customWidth="1"/>
    <col min="7955" max="7955" width="9.33203125" style="8" customWidth="1"/>
    <col min="7956" max="7956" width="11.5546875" style="8" customWidth="1"/>
    <col min="7957" max="7957" width="7.5546875" style="8" customWidth="1"/>
    <col min="7958" max="7958" width="5.6640625" style="8" customWidth="1"/>
    <col min="7959" max="8188" width="12.44140625" style="8" customWidth="1"/>
    <col min="8189" max="8192" width="3" style="8"/>
    <col min="8193" max="8193" width="8.109375" style="8" customWidth="1"/>
    <col min="8194" max="8194" width="13.88671875" style="8" customWidth="1"/>
    <col min="8195" max="8195" width="8.6640625" style="8" customWidth="1"/>
    <col min="8196" max="8197" width="8.109375" style="8" customWidth="1"/>
    <col min="8198" max="8198" width="30" style="8" customWidth="1"/>
    <col min="8199" max="8199" width="6.44140625" style="8" customWidth="1"/>
    <col min="8200" max="8200" width="6" style="8" customWidth="1"/>
    <col min="8201" max="8201" width="4" style="8" customWidth="1"/>
    <col min="8202" max="8202" width="5.5546875" style="8" customWidth="1"/>
    <col min="8203" max="8203" width="5" style="8" customWidth="1"/>
    <col min="8204" max="8204" width="4" style="8" customWidth="1"/>
    <col min="8205" max="8205" width="9.5546875" style="8" customWidth="1"/>
    <col min="8206" max="8206" width="10.6640625" style="8" customWidth="1"/>
    <col min="8207" max="8207" width="8" style="8" bestFit="1" customWidth="1"/>
    <col min="8208" max="8208" width="10.88671875" style="8" bestFit="1" customWidth="1"/>
    <col min="8209" max="8209" width="6.44140625" style="8" customWidth="1"/>
    <col min="8210" max="8210" width="4.6640625" style="8" customWidth="1"/>
    <col min="8211" max="8211" width="9.33203125" style="8" customWidth="1"/>
    <col min="8212" max="8212" width="11.5546875" style="8" customWidth="1"/>
    <col min="8213" max="8213" width="7.5546875" style="8" customWidth="1"/>
    <col min="8214" max="8214" width="5.6640625" style="8" customWidth="1"/>
    <col min="8215" max="8444" width="12.44140625" style="8" customWidth="1"/>
    <col min="8445" max="8448" width="3" style="8"/>
    <col min="8449" max="8449" width="8.109375" style="8" customWidth="1"/>
    <col min="8450" max="8450" width="13.88671875" style="8" customWidth="1"/>
    <col min="8451" max="8451" width="8.6640625" style="8" customWidth="1"/>
    <col min="8452" max="8453" width="8.109375" style="8" customWidth="1"/>
    <col min="8454" max="8454" width="30" style="8" customWidth="1"/>
    <col min="8455" max="8455" width="6.44140625" style="8" customWidth="1"/>
    <col min="8456" max="8456" width="6" style="8" customWidth="1"/>
    <col min="8457" max="8457" width="4" style="8" customWidth="1"/>
    <col min="8458" max="8458" width="5.5546875" style="8" customWidth="1"/>
    <col min="8459" max="8459" width="5" style="8" customWidth="1"/>
    <col min="8460" max="8460" width="4" style="8" customWidth="1"/>
    <col min="8461" max="8461" width="9.5546875" style="8" customWidth="1"/>
    <col min="8462" max="8462" width="10.6640625" style="8" customWidth="1"/>
    <col min="8463" max="8463" width="8" style="8" bestFit="1" customWidth="1"/>
    <col min="8464" max="8464" width="10.88671875" style="8" bestFit="1" customWidth="1"/>
    <col min="8465" max="8465" width="6.44140625" style="8" customWidth="1"/>
    <col min="8466" max="8466" width="4.6640625" style="8" customWidth="1"/>
    <col min="8467" max="8467" width="9.33203125" style="8" customWidth="1"/>
    <col min="8468" max="8468" width="11.5546875" style="8" customWidth="1"/>
    <col min="8469" max="8469" width="7.5546875" style="8" customWidth="1"/>
    <col min="8470" max="8470" width="5.6640625" style="8" customWidth="1"/>
    <col min="8471" max="8700" width="12.44140625" style="8" customWidth="1"/>
    <col min="8701" max="8704" width="3" style="8"/>
    <col min="8705" max="8705" width="8.109375" style="8" customWidth="1"/>
    <col min="8706" max="8706" width="13.88671875" style="8" customWidth="1"/>
    <col min="8707" max="8707" width="8.6640625" style="8" customWidth="1"/>
    <col min="8708" max="8709" width="8.109375" style="8" customWidth="1"/>
    <col min="8710" max="8710" width="30" style="8" customWidth="1"/>
    <col min="8711" max="8711" width="6.44140625" style="8" customWidth="1"/>
    <col min="8712" max="8712" width="6" style="8" customWidth="1"/>
    <col min="8713" max="8713" width="4" style="8" customWidth="1"/>
    <col min="8714" max="8714" width="5.5546875" style="8" customWidth="1"/>
    <col min="8715" max="8715" width="5" style="8" customWidth="1"/>
    <col min="8716" max="8716" width="4" style="8" customWidth="1"/>
    <col min="8717" max="8717" width="9.5546875" style="8" customWidth="1"/>
    <col min="8718" max="8718" width="10.6640625" style="8" customWidth="1"/>
    <col min="8719" max="8719" width="8" style="8" bestFit="1" customWidth="1"/>
    <col min="8720" max="8720" width="10.88671875" style="8" bestFit="1" customWidth="1"/>
    <col min="8721" max="8721" width="6.44140625" style="8" customWidth="1"/>
    <col min="8722" max="8722" width="4.6640625" style="8" customWidth="1"/>
    <col min="8723" max="8723" width="9.33203125" style="8" customWidth="1"/>
    <col min="8724" max="8724" width="11.5546875" style="8" customWidth="1"/>
    <col min="8725" max="8725" width="7.5546875" style="8" customWidth="1"/>
    <col min="8726" max="8726" width="5.6640625" style="8" customWidth="1"/>
    <col min="8727" max="8956" width="12.44140625" style="8" customWidth="1"/>
    <col min="8957" max="8960" width="3" style="8"/>
    <col min="8961" max="8961" width="8.109375" style="8" customWidth="1"/>
    <col min="8962" max="8962" width="13.88671875" style="8" customWidth="1"/>
    <col min="8963" max="8963" width="8.6640625" style="8" customWidth="1"/>
    <col min="8964" max="8965" width="8.109375" style="8" customWidth="1"/>
    <col min="8966" max="8966" width="30" style="8" customWidth="1"/>
    <col min="8967" max="8967" width="6.44140625" style="8" customWidth="1"/>
    <col min="8968" max="8968" width="6" style="8" customWidth="1"/>
    <col min="8969" max="8969" width="4" style="8" customWidth="1"/>
    <col min="8970" max="8970" width="5.5546875" style="8" customWidth="1"/>
    <col min="8971" max="8971" width="5" style="8" customWidth="1"/>
    <col min="8972" max="8972" width="4" style="8" customWidth="1"/>
    <col min="8973" max="8973" width="9.5546875" style="8" customWidth="1"/>
    <col min="8974" max="8974" width="10.6640625" style="8" customWidth="1"/>
    <col min="8975" max="8975" width="8" style="8" bestFit="1" customWidth="1"/>
    <col min="8976" max="8976" width="10.88671875" style="8" bestFit="1" customWidth="1"/>
    <col min="8977" max="8977" width="6.44140625" style="8" customWidth="1"/>
    <col min="8978" max="8978" width="4.6640625" style="8" customWidth="1"/>
    <col min="8979" max="8979" width="9.33203125" style="8" customWidth="1"/>
    <col min="8980" max="8980" width="11.5546875" style="8" customWidth="1"/>
    <col min="8981" max="8981" width="7.5546875" style="8" customWidth="1"/>
    <col min="8982" max="8982" width="5.6640625" style="8" customWidth="1"/>
    <col min="8983" max="9212" width="12.44140625" style="8" customWidth="1"/>
    <col min="9213" max="9216" width="3" style="8"/>
    <col min="9217" max="9217" width="8.109375" style="8" customWidth="1"/>
    <col min="9218" max="9218" width="13.88671875" style="8" customWidth="1"/>
    <col min="9219" max="9219" width="8.6640625" style="8" customWidth="1"/>
    <col min="9220" max="9221" width="8.109375" style="8" customWidth="1"/>
    <col min="9222" max="9222" width="30" style="8" customWidth="1"/>
    <col min="9223" max="9223" width="6.44140625" style="8" customWidth="1"/>
    <col min="9224" max="9224" width="6" style="8" customWidth="1"/>
    <col min="9225" max="9225" width="4" style="8" customWidth="1"/>
    <col min="9226" max="9226" width="5.5546875" style="8" customWidth="1"/>
    <col min="9227" max="9227" width="5" style="8" customWidth="1"/>
    <col min="9228" max="9228" width="4" style="8" customWidth="1"/>
    <col min="9229" max="9229" width="9.5546875" style="8" customWidth="1"/>
    <col min="9230" max="9230" width="10.6640625" style="8" customWidth="1"/>
    <col min="9231" max="9231" width="8" style="8" bestFit="1" customWidth="1"/>
    <col min="9232" max="9232" width="10.88671875" style="8" bestFit="1" customWidth="1"/>
    <col min="9233" max="9233" width="6.44140625" style="8" customWidth="1"/>
    <col min="9234" max="9234" width="4.6640625" style="8" customWidth="1"/>
    <col min="9235" max="9235" width="9.33203125" style="8" customWidth="1"/>
    <col min="9236" max="9236" width="11.5546875" style="8" customWidth="1"/>
    <col min="9237" max="9237" width="7.5546875" style="8" customWidth="1"/>
    <col min="9238" max="9238" width="5.6640625" style="8" customWidth="1"/>
    <col min="9239" max="9468" width="12.44140625" style="8" customWidth="1"/>
    <col min="9469" max="9472" width="3" style="8"/>
    <col min="9473" max="9473" width="8.109375" style="8" customWidth="1"/>
    <col min="9474" max="9474" width="13.88671875" style="8" customWidth="1"/>
    <col min="9475" max="9475" width="8.6640625" style="8" customWidth="1"/>
    <col min="9476" max="9477" width="8.109375" style="8" customWidth="1"/>
    <col min="9478" max="9478" width="30" style="8" customWidth="1"/>
    <col min="9479" max="9479" width="6.44140625" style="8" customWidth="1"/>
    <col min="9480" max="9480" width="6" style="8" customWidth="1"/>
    <col min="9481" max="9481" width="4" style="8" customWidth="1"/>
    <col min="9482" max="9482" width="5.5546875" style="8" customWidth="1"/>
    <col min="9483" max="9483" width="5" style="8" customWidth="1"/>
    <col min="9484" max="9484" width="4" style="8" customWidth="1"/>
    <col min="9485" max="9485" width="9.5546875" style="8" customWidth="1"/>
    <col min="9486" max="9486" width="10.6640625" style="8" customWidth="1"/>
    <col min="9487" max="9487" width="8" style="8" bestFit="1" customWidth="1"/>
    <col min="9488" max="9488" width="10.88671875" style="8" bestFit="1" customWidth="1"/>
    <col min="9489" max="9489" width="6.44140625" style="8" customWidth="1"/>
    <col min="9490" max="9490" width="4.6640625" style="8" customWidth="1"/>
    <col min="9491" max="9491" width="9.33203125" style="8" customWidth="1"/>
    <col min="9492" max="9492" width="11.5546875" style="8" customWidth="1"/>
    <col min="9493" max="9493" width="7.5546875" style="8" customWidth="1"/>
    <col min="9494" max="9494" width="5.6640625" style="8" customWidth="1"/>
    <col min="9495" max="9724" width="12.44140625" style="8" customWidth="1"/>
    <col min="9725" max="9728" width="3" style="8"/>
    <col min="9729" max="9729" width="8.109375" style="8" customWidth="1"/>
    <col min="9730" max="9730" width="13.88671875" style="8" customWidth="1"/>
    <col min="9731" max="9731" width="8.6640625" style="8" customWidth="1"/>
    <col min="9732" max="9733" width="8.109375" style="8" customWidth="1"/>
    <col min="9734" max="9734" width="30" style="8" customWidth="1"/>
    <col min="9735" max="9735" width="6.44140625" style="8" customWidth="1"/>
    <col min="9736" max="9736" width="6" style="8" customWidth="1"/>
    <col min="9737" max="9737" width="4" style="8" customWidth="1"/>
    <col min="9738" max="9738" width="5.5546875" style="8" customWidth="1"/>
    <col min="9739" max="9739" width="5" style="8" customWidth="1"/>
    <col min="9740" max="9740" width="4" style="8" customWidth="1"/>
    <col min="9741" max="9741" width="9.5546875" style="8" customWidth="1"/>
    <col min="9742" max="9742" width="10.6640625" style="8" customWidth="1"/>
    <col min="9743" max="9743" width="8" style="8" bestFit="1" customWidth="1"/>
    <col min="9744" max="9744" width="10.88671875" style="8" bestFit="1" customWidth="1"/>
    <col min="9745" max="9745" width="6.44140625" style="8" customWidth="1"/>
    <col min="9746" max="9746" width="4.6640625" style="8" customWidth="1"/>
    <col min="9747" max="9747" width="9.33203125" style="8" customWidth="1"/>
    <col min="9748" max="9748" width="11.5546875" style="8" customWidth="1"/>
    <col min="9749" max="9749" width="7.5546875" style="8" customWidth="1"/>
    <col min="9750" max="9750" width="5.6640625" style="8" customWidth="1"/>
    <col min="9751" max="9980" width="12.44140625" style="8" customWidth="1"/>
    <col min="9981" max="9984" width="3" style="8"/>
    <col min="9985" max="9985" width="8.109375" style="8" customWidth="1"/>
    <col min="9986" max="9986" width="13.88671875" style="8" customWidth="1"/>
    <col min="9987" max="9987" width="8.6640625" style="8" customWidth="1"/>
    <col min="9988" max="9989" width="8.109375" style="8" customWidth="1"/>
    <col min="9990" max="9990" width="30" style="8" customWidth="1"/>
    <col min="9991" max="9991" width="6.44140625" style="8" customWidth="1"/>
    <col min="9992" max="9992" width="6" style="8" customWidth="1"/>
    <col min="9993" max="9993" width="4" style="8" customWidth="1"/>
    <col min="9994" max="9994" width="5.5546875" style="8" customWidth="1"/>
    <col min="9995" max="9995" width="5" style="8" customWidth="1"/>
    <col min="9996" max="9996" width="4" style="8" customWidth="1"/>
    <col min="9997" max="9997" width="9.5546875" style="8" customWidth="1"/>
    <col min="9998" max="9998" width="10.6640625" style="8" customWidth="1"/>
    <col min="9999" max="9999" width="8" style="8" bestFit="1" customWidth="1"/>
    <col min="10000" max="10000" width="10.88671875" style="8" bestFit="1" customWidth="1"/>
    <col min="10001" max="10001" width="6.44140625" style="8" customWidth="1"/>
    <col min="10002" max="10002" width="4.6640625" style="8" customWidth="1"/>
    <col min="10003" max="10003" width="9.33203125" style="8" customWidth="1"/>
    <col min="10004" max="10004" width="11.5546875" style="8" customWidth="1"/>
    <col min="10005" max="10005" width="7.5546875" style="8" customWidth="1"/>
    <col min="10006" max="10006" width="5.6640625" style="8" customWidth="1"/>
    <col min="10007" max="10236" width="12.44140625" style="8" customWidth="1"/>
    <col min="10237" max="10240" width="3" style="8"/>
    <col min="10241" max="10241" width="8.109375" style="8" customWidth="1"/>
    <col min="10242" max="10242" width="13.88671875" style="8" customWidth="1"/>
    <col min="10243" max="10243" width="8.6640625" style="8" customWidth="1"/>
    <col min="10244" max="10245" width="8.109375" style="8" customWidth="1"/>
    <col min="10246" max="10246" width="30" style="8" customWidth="1"/>
    <col min="10247" max="10247" width="6.44140625" style="8" customWidth="1"/>
    <col min="10248" max="10248" width="6" style="8" customWidth="1"/>
    <col min="10249" max="10249" width="4" style="8" customWidth="1"/>
    <col min="10250" max="10250" width="5.5546875" style="8" customWidth="1"/>
    <col min="10251" max="10251" width="5" style="8" customWidth="1"/>
    <col min="10252" max="10252" width="4" style="8" customWidth="1"/>
    <col min="10253" max="10253" width="9.5546875" style="8" customWidth="1"/>
    <col min="10254" max="10254" width="10.6640625" style="8" customWidth="1"/>
    <col min="10255" max="10255" width="8" style="8" bestFit="1" customWidth="1"/>
    <col min="10256" max="10256" width="10.88671875" style="8" bestFit="1" customWidth="1"/>
    <col min="10257" max="10257" width="6.44140625" style="8" customWidth="1"/>
    <col min="10258" max="10258" width="4.6640625" style="8" customWidth="1"/>
    <col min="10259" max="10259" width="9.33203125" style="8" customWidth="1"/>
    <col min="10260" max="10260" width="11.5546875" style="8" customWidth="1"/>
    <col min="10261" max="10261" width="7.5546875" style="8" customWidth="1"/>
    <col min="10262" max="10262" width="5.6640625" style="8" customWidth="1"/>
    <col min="10263" max="10492" width="12.44140625" style="8" customWidth="1"/>
    <col min="10493" max="10496" width="3" style="8"/>
    <col min="10497" max="10497" width="8.109375" style="8" customWidth="1"/>
    <col min="10498" max="10498" width="13.88671875" style="8" customWidth="1"/>
    <col min="10499" max="10499" width="8.6640625" style="8" customWidth="1"/>
    <col min="10500" max="10501" width="8.109375" style="8" customWidth="1"/>
    <col min="10502" max="10502" width="30" style="8" customWidth="1"/>
    <col min="10503" max="10503" width="6.44140625" style="8" customWidth="1"/>
    <col min="10504" max="10504" width="6" style="8" customWidth="1"/>
    <col min="10505" max="10505" width="4" style="8" customWidth="1"/>
    <col min="10506" max="10506" width="5.5546875" style="8" customWidth="1"/>
    <col min="10507" max="10507" width="5" style="8" customWidth="1"/>
    <col min="10508" max="10508" width="4" style="8" customWidth="1"/>
    <col min="10509" max="10509" width="9.5546875" style="8" customWidth="1"/>
    <col min="10510" max="10510" width="10.6640625" style="8" customWidth="1"/>
    <col min="10511" max="10511" width="8" style="8" bestFit="1" customWidth="1"/>
    <col min="10512" max="10512" width="10.88671875" style="8" bestFit="1" customWidth="1"/>
    <col min="10513" max="10513" width="6.44140625" style="8" customWidth="1"/>
    <col min="10514" max="10514" width="4.6640625" style="8" customWidth="1"/>
    <col min="10515" max="10515" width="9.33203125" style="8" customWidth="1"/>
    <col min="10516" max="10516" width="11.5546875" style="8" customWidth="1"/>
    <col min="10517" max="10517" width="7.5546875" style="8" customWidth="1"/>
    <col min="10518" max="10518" width="5.6640625" style="8" customWidth="1"/>
    <col min="10519" max="10748" width="12.44140625" style="8" customWidth="1"/>
    <col min="10749" max="10752" width="3" style="8"/>
    <col min="10753" max="10753" width="8.109375" style="8" customWidth="1"/>
    <col min="10754" max="10754" width="13.88671875" style="8" customWidth="1"/>
    <col min="10755" max="10755" width="8.6640625" style="8" customWidth="1"/>
    <col min="10756" max="10757" width="8.109375" style="8" customWidth="1"/>
    <col min="10758" max="10758" width="30" style="8" customWidth="1"/>
    <col min="10759" max="10759" width="6.44140625" style="8" customWidth="1"/>
    <col min="10760" max="10760" width="6" style="8" customWidth="1"/>
    <col min="10761" max="10761" width="4" style="8" customWidth="1"/>
    <col min="10762" max="10762" width="5.5546875" style="8" customWidth="1"/>
    <col min="10763" max="10763" width="5" style="8" customWidth="1"/>
    <col min="10764" max="10764" width="4" style="8" customWidth="1"/>
    <col min="10765" max="10765" width="9.5546875" style="8" customWidth="1"/>
    <col min="10766" max="10766" width="10.6640625" style="8" customWidth="1"/>
    <col min="10767" max="10767" width="8" style="8" bestFit="1" customWidth="1"/>
    <col min="10768" max="10768" width="10.88671875" style="8" bestFit="1" customWidth="1"/>
    <col min="10769" max="10769" width="6.44140625" style="8" customWidth="1"/>
    <col min="10770" max="10770" width="4.6640625" style="8" customWidth="1"/>
    <col min="10771" max="10771" width="9.33203125" style="8" customWidth="1"/>
    <col min="10772" max="10772" width="11.5546875" style="8" customWidth="1"/>
    <col min="10773" max="10773" width="7.5546875" style="8" customWidth="1"/>
    <col min="10774" max="10774" width="5.6640625" style="8" customWidth="1"/>
    <col min="10775" max="11004" width="12.44140625" style="8" customWidth="1"/>
    <col min="11005" max="11008" width="3" style="8"/>
    <col min="11009" max="11009" width="8.109375" style="8" customWidth="1"/>
    <col min="11010" max="11010" width="13.88671875" style="8" customWidth="1"/>
    <col min="11011" max="11011" width="8.6640625" style="8" customWidth="1"/>
    <col min="11012" max="11013" width="8.109375" style="8" customWidth="1"/>
    <col min="11014" max="11014" width="30" style="8" customWidth="1"/>
    <col min="11015" max="11015" width="6.44140625" style="8" customWidth="1"/>
    <col min="11016" max="11016" width="6" style="8" customWidth="1"/>
    <col min="11017" max="11017" width="4" style="8" customWidth="1"/>
    <col min="11018" max="11018" width="5.5546875" style="8" customWidth="1"/>
    <col min="11019" max="11019" width="5" style="8" customWidth="1"/>
    <col min="11020" max="11020" width="4" style="8" customWidth="1"/>
    <col min="11021" max="11021" width="9.5546875" style="8" customWidth="1"/>
    <col min="11022" max="11022" width="10.6640625" style="8" customWidth="1"/>
    <col min="11023" max="11023" width="8" style="8" bestFit="1" customWidth="1"/>
    <col min="11024" max="11024" width="10.88671875" style="8" bestFit="1" customWidth="1"/>
    <col min="11025" max="11025" width="6.44140625" style="8" customWidth="1"/>
    <col min="11026" max="11026" width="4.6640625" style="8" customWidth="1"/>
    <col min="11027" max="11027" width="9.33203125" style="8" customWidth="1"/>
    <col min="11028" max="11028" width="11.5546875" style="8" customWidth="1"/>
    <col min="11029" max="11029" width="7.5546875" style="8" customWidth="1"/>
    <col min="11030" max="11030" width="5.6640625" style="8" customWidth="1"/>
    <col min="11031" max="11260" width="12.44140625" style="8" customWidth="1"/>
    <col min="11261" max="11264" width="3" style="8"/>
    <col min="11265" max="11265" width="8.109375" style="8" customWidth="1"/>
    <col min="11266" max="11266" width="13.88671875" style="8" customWidth="1"/>
    <col min="11267" max="11267" width="8.6640625" style="8" customWidth="1"/>
    <col min="11268" max="11269" width="8.109375" style="8" customWidth="1"/>
    <col min="11270" max="11270" width="30" style="8" customWidth="1"/>
    <col min="11271" max="11271" width="6.44140625" style="8" customWidth="1"/>
    <col min="11272" max="11272" width="6" style="8" customWidth="1"/>
    <col min="11273" max="11273" width="4" style="8" customWidth="1"/>
    <col min="11274" max="11274" width="5.5546875" style="8" customWidth="1"/>
    <col min="11275" max="11275" width="5" style="8" customWidth="1"/>
    <col min="11276" max="11276" width="4" style="8" customWidth="1"/>
    <col min="11277" max="11277" width="9.5546875" style="8" customWidth="1"/>
    <col min="11278" max="11278" width="10.6640625" style="8" customWidth="1"/>
    <col min="11279" max="11279" width="8" style="8" bestFit="1" customWidth="1"/>
    <col min="11280" max="11280" width="10.88671875" style="8" bestFit="1" customWidth="1"/>
    <col min="11281" max="11281" width="6.44140625" style="8" customWidth="1"/>
    <col min="11282" max="11282" width="4.6640625" style="8" customWidth="1"/>
    <col min="11283" max="11283" width="9.33203125" style="8" customWidth="1"/>
    <col min="11284" max="11284" width="11.5546875" style="8" customWidth="1"/>
    <col min="11285" max="11285" width="7.5546875" style="8" customWidth="1"/>
    <col min="11286" max="11286" width="5.6640625" style="8" customWidth="1"/>
    <col min="11287" max="11516" width="12.44140625" style="8" customWidth="1"/>
    <col min="11517" max="11520" width="3" style="8"/>
    <col min="11521" max="11521" width="8.109375" style="8" customWidth="1"/>
    <col min="11522" max="11522" width="13.88671875" style="8" customWidth="1"/>
    <col min="11523" max="11523" width="8.6640625" style="8" customWidth="1"/>
    <col min="11524" max="11525" width="8.109375" style="8" customWidth="1"/>
    <col min="11526" max="11526" width="30" style="8" customWidth="1"/>
    <col min="11527" max="11527" width="6.44140625" style="8" customWidth="1"/>
    <col min="11528" max="11528" width="6" style="8" customWidth="1"/>
    <col min="11529" max="11529" width="4" style="8" customWidth="1"/>
    <col min="11530" max="11530" width="5.5546875" style="8" customWidth="1"/>
    <col min="11531" max="11531" width="5" style="8" customWidth="1"/>
    <col min="11532" max="11532" width="4" style="8" customWidth="1"/>
    <col min="11533" max="11533" width="9.5546875" style="8" customWidth="1"/>
    <col min="11534" max="11534" width="10.6640625" style="8" customWidth="1"/>
    <col min="11535" max="11535" width="8" style="8" bestFit="1" customWidth="1"/>
    <col min="11536" max="11536" width="10.88671875" style="8" bestFit="1" customWidth="1"/>
    <col min="11537" max="11537" width="6.44140625" style="8" customWidth="1"/>
    <col min="11538" max="11538" width="4.6640625" style="8" customWidth="1"/>
    <col min="11539" max="11539" width="9.33203125" style="8" customWidth="1"/>
    <col min="11540" max="11540" width="11.5546875" style="8" customWidth="1"/>
    <col min="11541" max="11541" width="7.5546875" style="8" customWidth="1"/>
    <col min="11542" max="11542" width="5.6640625" style="8" customWidth="1"/>
    <col min="11543" max="11772" width="12.44140625" style="8" customWidth="1"/>
    <col min="11773" max="11776" width="3" style="8"/>
    <col min="11777" max="11777" width="8.109375" style="8" customWidth="1"/>
    <col min="11778" max="11778" width="13.88671875" style="8" customWidth="1"/>
    <col min="11779" max="11779" width="8.6640625" style="8" customWidth="1"/>
    <col min="11780" max="11781" width="8.109375" style="8" customWidth="1"/>
    <col min="11782" max="11782" width="30" style="8" customWidth="1"/>
    <col min="11783" max="11783" width="6.44140625" style="8" customWidth="1"/>
    <col min="11784" max="11784" width="6" style="8" customWidth="1"/>
    <col min="11785" max="11785" width="4" style="8" customWidth="1"/>
    <col min="11786" max="11786" width="5.5546875" style="8" customWidth="1"/>
    <col min="11787" max="11787" width="5" style="8" customWidth="1"/>
    <col min="11788" max="11788" width="4" style="8" customWidth="1"/>
    <col min="11789" max="11789" width="9.5546875" style="8" customWidth="1"/>
    <col min="11790" max="11790" width="10.6640625" style="8" customWidth="1"/>
    <col min="11791" max="11791" width="8" style="8" bestFit="1" customWidth="1"/>
    <col min="11792" max="11792" width="10.88671875" style="8" bestFit="1" customWidth="1"/>
    <col min="11793" max="11793" width="6.44140625" style="8" customWidth="1"/>
    <col min="11794" max="11794" width="4.6640625" style="8" customWidth="1"/>
    <col min="11795" max="11795" width="9.33203125" style="8" customWidth="1"/>
    <col min="11796" max="11796" width="11.5546875" style="8" customWidth="1"/>
    <col min="11797" max="11797" width="7.5546875" style="8" customWidth="1"/>
    <col min="11798" max="11798" width="5.6640625" style="8" customWidth="1"/>
    <col min="11799" max="12028" width="12.44140625" style="8" customWidth="1"/>
    <col min="12029" max="12032" width="3" style="8"/>
    <col min="12033" max="12033" width="8.109375" style="8" customWidth="1"/>
    <col min="12034" max="12034" width="13.88671875" style="8" customWidth="1"/>
    <col min="12035" max="12035" width="8.6640625" style="8" customWidth="1"/>
    <col min="12036" max="12037" width="8.109375" style="8" customWidth="1"/>
    <col min="12038" max="12038" width="30" style="8" customWidth="1"/>
    <col min="12039" max="12039" width="6.44140625" style="8" customWidth="1"/>
    <col min="12040" max="12040" width="6" style="8" customWidth="1"/>
    <col min="12041" max="12041" width="4" style="8" customWidth="1"/>
    <col min="12042" max="12042" width="5.5546875" style="8" customWidth="1"/>
    <col min="12043" max="12043" width="5" style="8" customWidth="1"/>
    <col min="12044" max="12044" width="4" style="8" customWidth="1"/>
    <col min="12045" max="12045" width="9.5546875" style="8" customWidth="1"/>
    <col min="12046" max="12046" width="10.6640625" style="8" customWidth="1"/>
    <col min="12047" max="12047" width="8" style="8" bestFit="1" customWidth="1"/>
    <col min="12048" max="12048" width="10.88671875" style="8" bestFit="1" customWidth="1"/>
    <col min="12049" max="12049" width="6.44140625" style="8" customWidth="1"/>
    <col min="12050" max="12050" width="4.6640625" style="8" customWidth="1"/>
    <col min="12051" max="12051" width="9.33203125" style="8" customWidth="1"/>
    <col min="12052" max="12052" width="11.5546875" style="8" customWidth="1"/>
    <col min="12053" max="12053" width="7.5546875" style="8" customWidth="1"/>
    <col min="12054" max="12054" width="5.6640625" style="8" customWidth="1"/>
    <col min="12055" max="12284" width="12.44140625" style="8" customWidth="1"/>
    <col min="12285" max="12288" width="3" style="8"/>
    <col min="12289" max="12289" width="8.109375" style="8" customWidth="1"/>
    <col min="12290" max="12290" width="13.88671875" style="8" customWidth="1"/>
    <col min="12291" max="12291" width="8.6640625" style="8" customWidth="1"/>
    <col min="12292" max="12293" width="8.109375" style="8" customWidth="1"/>
    <col min="12294" max="12294" width="30" style="8" customWidth="1"/>
    <col min="12295" max="12295" width="6.44140625" style="8" customWidth="1"/>
    <col min="12296" max="12296" width="6" style="8" customWidth="1"/>
    <col min="12297" max="12297" width="4" style="8" customWidth="1"/>
    <col min="12298" max="12298" width="5.5546875" style="8" customWidth="1"/>
    <col min="12299" max="12299" width="5" style="8" customWidth="1"/>
    <col min="12300" max="12300" width="4" style="8" customWidth="1"/>
    <col min="12301" max="12301" width="9.5546875" style="8" customWidth="1"/>
    <col min="12302" max="12302" width="10.6640625" style="8" customWidth="1"/>
    <col min="12303" max="12303" width="8" style="8" bestFit="1" customWidth="1"/>
    <col min="12304" max="12304" width="10.88671875" style="8" bestFit="1" customWidth="1"/>
    <col min="12305" max="12305" width="6.44140625" style="8" customWidth="1"/>
    <col min="12306" max="12306" width="4.6640625" style="8" customWidth="1"/>
    <col min="12307" max="12307" width="9.33203125" style="8" customWidth="1"/>
    <col min="12308" max="12308" width="11.5546875" style="8" customWidth="1"/>
    <col min="12309" max="12309" width="7.5546875" style="8" customWidth="1"/>
    <col min="12310" max="12310" width="5.6640625" style="8" customWidth="1"/>
    <col min="12311" max="12540" width="12.44140625" style="8" customWidth="1"/>
    <col min="12541" max="12544" width="3" style="8"/>
    <col min="12545" max="12545" width="8.109375" style="8" customWidth="1"/>
    <col min="12546" max="12546" width="13.88671875" style="8" customWidth="1"/>
    <col min="12547" max="12547" width="8.6640625" style="8" customWidth="1"/>
    <col min="12548" max="12549" width="8.109375" style="8" customWidth="1"/>
    <col min="12550" max="12550" width="30" style="8" customWidth="1"/>
    <col min="12551" max="12551" width="6.44140625" style="8" customWidth="1"/>
    <col min="12552" max="12552" width="6" style="8" customWidth="1"/>
    <col min="12553" max="12553" width="4" style="8" customWidth="1"/>
    <col min="12554" max="12554" width="5.5546875" style="8" customWidth="1"/>
    <col min="12555" max="12555" width="5" style="8" customWidth="1"/>
    <col min="12556" max="12556" width="4" style="8" customWidth="1"/>
    <col min="12557" max="12557" width="9.5546875" style="8" customWidth="1"/>
    <col min="12558" max="12558" width="10.6640625" style="8" customWidth="1"/>
    <col min="12559" max="12559" width="8" style="8" bestFit="1" customWidth="1"/>
    <col min="12560" max="12560" width="10.88671875" style="8" bestFit="1" customWidth="1"/>
    <col min="12561" max="12561" width="6.44140625" style="8" customWidth="1"/>
    <col min="12562" max="12562" width="4.6640625" style="8" customWidth="1"/>
    <col min="12563" max="12563" width="9.33203125" style="8" customWidth="1"/>
    <col min="12564" max="12564" width="11.5546875" style="8" customWidth="1"/>
    <col min="12565" max="12565" width="7.5546875" style="8" customWidth="1"/>
    <col min="12566" max="12566" width="5.6640625" style="8" customWidth="1"/>
    <col min="12567" max="12796" width="12.44140625" style="8" customWidth="1"/>
    <col min="12797" max="12800" width="3" style="8"/>
    <col min="12801" max="12801" width="8.109375" style="8" customWidth="1"/>
    <col min="12802" max="12802" width="13.88671875" style="8" customWidth="1"/>
    <col min="12803" max="12803" width="8.6640625" style="8" customWidth="1"/>
    <col min="12804" max="12805" width="8.109375" style="8" customWidth="1"/>
    <col min="12806" max="12806" width="30" style="8" customWidth="1"/>
    <col min="12807" max="12807" width="6.44140625" style="8" customWidth="1"/>
    <col min="12808" max="12808" width="6" style="8" customWidth="1"/>
    <col min="12809" max="12809" width="4" style="8" customWidth="1"/>
    <col min="12810" max="12810" width="5.5546875" style="8" customWidth="1"/>
    <col min="12811" max="12811" width="5" style="8" customWidth="1"/>
    <col min="12812" max="12812" width="4" style="8" customWidth="1"/>
    <col min="12813" max="12813" width="9.5546875" style="8" customWidth="1"/>
    <col min="12814" max="12814" width="10.6640625" style="8" customWidth="1"/>
    <col min="12815" max="12815" width="8" style="8" bestFit="1" customWidth="1"/>
    <col min="12816" max="12816" width="10.88671875" style="8" bestFit="1" customWidth="1"/>
    <col min="12817" max="12817" width="6.44140625" style="8" customWidth="1"/>
    <col min="12818" max="12818" width="4.6640625" style="8" customWidth="1"/>
    <col min="12819" max="12819" width="9.33203125" style="8" customWidth="1"/>
    <col min="12820" max="12820" width="11.5546875" style="8" customWidth="1"/>
    <col min="12821" max="12821" width="7.5546875" style="8" customWidth="1"/>
    <col min="12822" max="12822" width="5.6640625" style="8" customWidth="1"/>
    <col min="12823" max="13052" width="12.44140625" style="8" customWidth="1"/>
    <col min="13053" max="13056" width="3" style="8"/>
    <col min="13057" max="13057" width="8.109375" style="8" customWidth="1"/>
    <col min="13058" max="13058" width="13.88671875" style="8" customWidth="1"/>
    <col min="13059" max="13059" width="8.6640625" style="8" customWidth="1"/>
    <col min="13060" max="13061" width="8.109375" style="8" customWidth="1"/>
    <col min="13062" max="13062" width="30" style="8" customWidth="1"/>
    <col min="13063" max="13063" width="6.44140625" style="8" customWidth="1"/>
    <col min="13064" max="13064" width="6" style="8" customWidth="1"/>
    <col min="13065" max="13065" width="4" style="8" customWidth="1"/>
    <col min="13066" max="13066" width="5.5546875" style="8" customWidth="1"/>
    <col min="13067" max="13067" width="5" style="8" customWidth="1"/>
    <col min="13068" max="13068" width="4" style="8" customWidth="1"/>
    <col min="13069" max="13069" width="9.5546875" style="8" customWidth="1"/>
    <col min="13070" max="13070" width="10.6640625" style="8" customWidth="1"/>
    <col min="13071" max="13071" width="8" style="8" bestFit="1" customWidth="1"/>
    <col min="13072" max="13072" width="10.88671875" style="8" bestFit="1" customWidth="1"/>
    <col min="13073" max="13073" width="6.44140625" style="8" customWidth="1"/>
    <col min="13074" max="13074" width="4.6640625" style="8" customWidth="1"/>
    <col min="13075" max="13075" width="9.33203125" style="8" customWidth="1"/>
    <col min="13076" max="13076" width="11.5546875" style="8" customWidth="1"/>
    <col min="13077" max="13077" width="7.5546875" style="8" customWidth="1"/>
    <col min="13078" max="13078" width="5.6640625" style="8" customWidth="1"/>
    <col min="13079" max="13308" width="12.44140625" style="8" customWidth="1"/>
    <col min="13309" max="13312" width="3" style="8"/>
    <col min="13313" max="13313" width="8.109375" style="8" customWidth="1"/>
    <col min="13314" max="13314" width="13.88671875" style="8" customWidth="1"/>
    <col min="13315" max="13315" width="8.6640625" style="8" customWidth="1"/>
    <col min="13316" max="13317" width="8.109375" style="8" customWidth="1"/>
    <col min="13318" max="13318" width="30" style="8" customWidth="1"/>
    <col min="13319" max="13319" width="6.44140625" style="8" customWidth="1"/>
    <col min="13320" max="13320" width="6" style="8" customWidth="1"/>
    <col min="13321" max="13321" width="4" style="8" customWidth="1"/>
    <col min="13322" max="13322" width="5.5546875" style="8" customWidth="1"/>
    <col min="13323" max="13323" width="5" style="8" customWidth="1"/>
    <col min="13324" max="13324" width="4" style="8" customWidth="1"/>
    <col min="13325" max="13325" width="9.5546875" style="8" customWidth="1"/>
    <col min="13326" max="13326" width="10.6640625" style="8" customWidth="1"/>
    <col min="13327" max="13327" width="8" style="8" bestFit="1" customWidth="1"/>
    <col min="13328" max="13328" width="10.88671875" style="8" bestFit="1" customWidth="1"/>
    <col min="13329" max="13329" width="6.44140625" style="8" customWidth="1"/>
    <col min="13330" max="13330" width="4.6640625" style="8" customWidth="1"/>
    <col min="13331" max="13331" width="9.33203125" style="8" customWidth="1"/>
    <col min="13332" max="13332" width="11.5546875" style="8" customWidth="1"/>
    <col min="13333" max="13333" width="7.5546875" style="8" customWidth="1"/>
    <col min="13334" max="13334" width="5.6640625" style="8" customWidth="1"/>
    <col min="13335" max="13564" width="12.44140625" style="8" customWidth="1"/>
    <col min="13565" max="13568" width="3" style="8"/>
    <col min="13569" max="13569" width="8.109375" style="8" customWidth="1"/>
    <col min="13570" max="13570" width="13.88671875" style="8" customWidth="1"/>
    <col min="13571" max="13571" width="8.6640625" style="8" customWidth="1"/>
    <col min="13572" max="13573" width="8.109375" style="8" customWidth="1"/>
    <col min="13574" max="13574" width="30" style="8" customWidth="1"/>
    <col min="13575" max="13575" width="6.44140625" style="8" customWidth="1"/>
    <col min="13576" max="13576" width="6" style="8" customWidth="1"/>
    <col min="13577" max="13577" width="4" style="8" customWidth="1"/>
    <col min="13578" max="13578" width="5.5546875" style="8" customWidth="1"/>
    <col min="13579" max="13579" width="5" style="8" customWidth="1"/>
    <col min="13580" max="13580" width="4" style="8" customWidth="1"/>
    <col min="13581" max="13581" width="9.5546875" style="8" customWidth="1"/>
    <col min="13582" max="13582" width="10.6640625" style="8" customWidth="1"/>
    <col min="13583" max="13583" width="8" style="8" bestFit="1" customWidth="1"/>
    <col min="13584" max="13584" width="10.88671875" style="8" bestFit="1" customWidth="1"/>
    <col min="13585" max="13585" width="6.44140625" style="8" customWidth="1"/>
    <col min="13586" max="13586" width="4.6640625" style="8" customWidth="1"/>
    <col min="13587" max="13587" width="9.33203125" style="8" customWidth="1"/>
    <col min="13588" max="13588" width="11.5546875" style="8" customWidth="1"/>
    <col min="13589" max="13589" width="7.5546875" style="8" customWidth="1"/>
    <col min="13590" max="13590" width="5.6640625" style="8" customWidth="1"/>
    <col min="13591" max="13820" width="12.44140625" style="8" customWidth="1"/>
    <col min="13821" max="13824" width="3" style="8"/>
    <col min="13825" max="13825" width="8.109375" style="8" customWidth="1"/>
    <col min="13826" max="13826" width="13.88671875" style="8" customWidth="1"/>
    <col min="13827" max="13827" width="8.6640625" style="8" customWidth="1"/>
    <col min="13828" max="13829" width="8.109375" style="8" customWidth="1"/>
    <col min="13830" max="13830" width="30" style="8" customWidth="1"/>
    <col min="13831" max="13831" width="6.44140625" style="8" customWidth="1"/>
    <col min="13832" max="13832" width="6" style="8" customWidth="1"/>
    <col min="13833" max="13833" width="4" style="8" customWidth="1"/>
    <col min="13834" max="13834" width="5.5546875" style="8" customWidth="1"/>
    <col min="13835" max="13835" width="5" style="8" customWidth="1"/>
    <col min="13836" max="13836" width="4" style="8" customWidth="1"/>
    <col min="13837" max="13837" width="9.5546875" style="8" customWidth="1"/>
    <col min="13838" max="13838" width="10.6640625" style="8" customWidth="1"/>
    <col min="13839" max="13839" width="8" style="8" bestFit="1" customWidth="1"/>
    <col min="13840" max="13840" width="10.88671875" style="8" bestFit="1" customWidth="1"/>
    <col min="13841" max="13841" width="6.44140625" style="8" customWidth="1"/>
    <col min="13842" max="13842" width="4.6640625" style="8" customWidth="1"/>
    <col min="13843" max="13843" width="9.33203125" style="8" customWidth="1"/>
    <col min="13844" max="13844" width="11.5546875" style="8" customWidth="1"/>
    <col min="13845" max="13845" width="7.5546875" style="8" customWidth="1"/>
    <col min="13846" max="13846" width="5.6640625" style="8" customWidth="1"/>
    <col min="13847" max="14076" width="12.44140625" style="8" customWidth="1"/>
    <col min="14077" max="14080" width="3" style="8"/>
    <col min="14081" max="14081" width="8.109375" style="8" customWidth="1"/>
    <col min="14082" max="14082" width="13.88671875" style="8" customWidth="1"/>
    <col min="14083" max="14083" width="8.6640625" style="8" customWidth="1"/>
    <col min="14084" max="14085" width="8.109375" style="8" customWidth="1"/>
    <col min="14086" max="14086" width="30" style="8" customWidth="1"/>
    <col min="14087" max="14087" width="6.44140625" style="8" customWidth="1"/>
    <col min="14088" max="14088" width="6" style="8" customWidth="1"/>
    <col min="14089" max="14089" width="4" style="8" customWidth="1"/>
    <col min="14090" max="14090" width="5.5546875" style="8" customWidth="1"/>
    <col min="14091" max="14091" width="5" style="8" customWidth="1"/>
    <col min="14092" max="14092" width="4" style="8" customWidth="1"/>
    <col min="14093" max="14093" width="9.5546875" style="8" customWidth="1"/>
    <col min="14094" max="14094" width="10.6640625" style="8" customWidth="1"/>
    <col min="14095" max="14095" width="8" style="8" bestFit="1" customWidth="1"/>
    <col min="14096" max="14096" width="10.88671875" style="8" bestFit="1" customWidth="1"/>
    <col min="14097" max="14097" width="6.44140625" style="8" customWidth="1"/>
    <col min="14098" max="14098" width="4.6640625" style="8" customWidth="1"/>
    <col min="14099" max="14099" width="9.33203125" style="8" customWidth="1"/>
    <col min="14100" max="14100" width="11.5546875" style="8" customWidth="1"/>
    <col min="14101" max="14101" width="7.5546875" style="8" customWidth="1"/>
    <col min="14102" max="14102" width="5.6640625" style="8" customWidth="1"/>
    <col min="14103" max="14332" width="12.44140625" style="8" customWidth="1"/>
    <col min="14333" max="14336" width="3" style="8"/>
    <col min="14337" max="14337" width="8.109375" style="8" customWidth="1"/>
    <col min="14338" max="14338" width="13.88671875" style="8" customWidth="1"/>
    <col min="14339" max="14339" width="8.6640625" style="8" customWidth="1"/>
    <col min="14340" max="14341" width="8.109375" style="8" customWidth="1"/>
    <col min="14342" max="14342" width="30" style="8" customWidth="1"/>
    <col min="14343" max="14343" width="6.44140625" style="8" customWidth="1"/>
    <col min="14344" max="14344" width="6" style="8" customWidth="1"/>
    <col min="14345" max="14345" width="4" style="8" customWidth="1"/>
    <col min="14346" max="14346" width="5.5546875" style="8" customWidth="1"/>
    <col min="14347" max="14347" width="5" style="8" customWidth="1"/>
    <col min="14348" max="14348" width="4" style="8" customWidth="1"/>
    <col min="14349" max="14349" width="9.5546875" style="8" customWidth="1"/>
    <col min="14350" max="14350" width="10.6640625" style="8" customWidth="1"/>
    <col min="14351" max="14351" width="8" style="8" bestFit="1" customWidth="1"/>
    <col min="14352" max="14352" width="10.88671875" style="8" bestFit="1" customWidth="1"/>
    <col min="14353" max="14353" width="6.44140625" style="8" customWidth="1"/>
    <col min="14354" max="14354" width="4.6640625" style="8" customWidth="1"/>
    <col min="14355" max="14355" width="9.33203125" style="8" customWidth="1"/>
    <col min="14356" max="14356" width="11.5546875" style="8" customWidth="1"/>
    <col min="14357" max="14357" width="7.5546875" style="8" customWidth="1"/>
    <col min="14358" max="14358" width="5.6640625" style="8" customWidth="1"/>
    <col min="14359" max="14588" width="12.44140625" style="8" customWidth="1"/>
    <col min="14589" max="14592" width="3" style="8"/>
    <col min="14593" max="14593" width="8.109375" style="8" customWidth="1"/>
    <col min="14594" max="14594" width="13.88671875" style="8" customWidth="1"/>
    <col min="14595" max="14595" width="8.6640625" style="8" customWidth="1"/>
    <col min="14596" max="14597" width="8.109375" style="8" customWidth="1"/>
    <col min="14598" max="14598" width="30" style="8" customWidth="1"/>
    <col min="14599" max="14599" width="6.44140625" style="8" customWidth="1"/>
    <col min="14600" max="14600" width="6" style="8" customWidth="1"/>
    <col min="14601" max="14601" width="4" style="8" customWidth="1"/>
    <col min="14602" max="14602" width="5.5546875" style="8" customWidth="1"/>
    <col min="14603" max="14603" width="5" style="8" customWidth="1"/>
    <col min="14604" max="14604" width="4" style="8" customWidth="1"/>
    <col min="14605" max="14605" width="9.5546875" style="8" customWidth="1"/>
    <col min="14606" max="14606" width="10.6640625" style="8" customWidth="1"/>
    <col min="14607" max="14607" width="8" style="8" bestFit="1" customWidth="1"/>
    <col min="14608" max="14608" width="10.88671875" style="8" bestFit="1" customWidth="1"/>
    <col min="14609" max="14609" width="6.44140625" style="8" customWidth="1"/>
    <col min="14610" max="14610" width="4.6640625" style="8" customWidth="1"/>
    <col min="14611" max="14611" width="9.33203125" style="8" customWidth="1"/>
    <col min="14612" max="14612" width="11.5546875" style="8" customWidth="1"/>
    <col min="14613" max="14613" width="7.5546875" style="8" customWidth="1"/>
    <col min="14614" max="14614" width="5.6640625" style="8" customWidth="1"/>
    <col min="14615" max="14844" width="12.44140625" style="8" customWidth="1"/>
    <col min="14845" max="14848" width="3" style="8"/>
    <col min="14849" max="14849" width="8.109375" style="8" customWidth="1"/>
    <col min="14850" max="14850" width="13.88671875" style="8" customWidth="1"/>
    <col min="14851" max="14851" width="8.6640625" style="8" customWidth="1"/>
    <col min="14852" max="14853" width="8.109375" style="8" customWidth="1"/>
    <col min="14854" max="14854" width="30" style="8" customWidth="1"/>
    <col min="14855" max="14855" width="6.44140625" style="8" customWidth="1"/>
    <col min="14856" max="14856" width="6" style="8" customWidth="1"/>
    <col min="14857" max="14857" width="4" style="8" customWidth="1"/>
    <col min="14858" max="14858" width="5.5546875" style="8" customWidth="1"/>
    <col min="14859" max="14859" width="5" style="8" customWidth="1"/>
    <col min="14860" max="14860" width="4" style="8" customWidth="1"/>
    <col min="14861" max="14861" width="9.5546875" style="8" customWidth="1"/>
    <col min="14862" max="14862" width="10.6640625" style="8" customWidth="1"/>
    <col min="14863" max="14863" width="8" style="8" bestFit="1" customWidth="1"/>
    <col min="14864" max="14864" width="10.88671875" style="8" bestFit="1" customWidth="1"/>
    <col min="14865" max="14865" width="6.44140625" style="8" customWidth="1"/>
    <col min="14866" max="14866" width="4.6640625" style="8" customWidth="1"/>
    <col min="14867" max="14867" width="9.33203125" style="8" customWidth="1"/>
    <col min="14868" max="14868" width="11.5546875" style="8" customWidth="1"/>
    <col min="14869" max="14869" width="7.5546875" style="8" customWidth="1"/>
    <col min="14870" max="14870" width="5.6640625" style="8" customWidth="1"/>
    <col min="14871" max="15100" width="12.44140625" style="8" customWidth="1"/>
    <col min="15101" max="15104" width="3" style="8"/>
    <col min="15105" max="15105" width="8.109375" style="8" customWidth="1"/>
    <col min="15106" max="15106" width="13.88671875" style="8" customWidth="1"/>
    <col min="15107" max="15107" width="8.6640625" style="8" customWidth="1"/>
    <col min="15108" max="15109" width="8.109375" style="8" customWidth="1"/>
    <col min="15110" max="15110" width="30" style="8" customWidth="1"/>
    <col min="15111" max="15111" width="6.44140625" style="8" customWidth="1"/>
    <col min="15112" max="15112" width="6" style="8" customWidth="1"/>
    <col min="15113" max="15113" width="4" style="8" customWidth="1"/>
    <col min="15114" max="15114" width="5.5546875" style="8" customWidth="1"/>
    <col min="15115" max="15115" width="5" style="8" customWidth="1"/>
    <col min="15116" max="15116" width="4" style="8" customWidth="1"/>
    <col min="15117" max="15117" width="9.5546875" style="8" customWidth="1"/>
    <col min="15118" max="15118" width="10.6640625" style="8" customWidth="1"/>
    <col min="15119" max="15119" width="8" style="8" bestFit="1" customWidth="1"/>
    <col min="15120" max="15120" width="10.88671875" style="8" bestFit="1" customWidth="1"/>
    <col min="15121" max="15121" width="6.44140625" style="8" customWidth="1"/>
    <col min="15122" max="15122" width="4.6640625" style="8" customWidth="1"/>
    <col min="15123" max="15123" width="9.33203125" style="8" customWidth="1"/>
    <col min="15124" max="15124" width="11.5546875" style="8" customWidth="1"/>
    <col min="15125" max="15125" width="7.5546875" style="8" customWidth="1"/>
    <col min="15126" max="15126" width="5.6640625" style="8" customWidth="1"/>
    <col min="15127" max="15356" width="12.44140625" style="8" customWidth="1"/>
    <col min="15357" max="15360" width="3" style="8"/>
    <col min="15361" max="15361" width="8.109375" style="8" customWidth="1"/>
    <col min="15362" max="15362" width="13.88671875" style="8" customWidth="1"/>
    <col min="15363" max="15363" width="8.6640625" style="8" customWidth="1"/>
    <col min="15364" max="15365" width="8.109375" style="8" customWidth="1"/>
    <col min="15366" max="15366" width="30" style="8" customWidth="1"/>
    <col min="15367" max="15367" width="6.44140625" style="8" customWidth="1"/>
    <col min="15368" max="15368" width="6" style="8" customWidth="1"/>
    <col min="15369" max="15369" width="4" style="8" customWidth="1"/>
    <col min="15370" max="15370" width="5.5546875" style="8" customWidth="1"/>
    <col min="15371" max="15371" width="5" style="8" customWidth="1"/>
    <col min="15372" max="15372" width="4" style="8" customWidth="1"/>
    <col min="15373" max="15373" width="9.5546875" style="8" customWidth="1"/>
    <col min="15374" max="15374" width="10.6640625" style="8" customWidth="1"/>
    <col min="15375" max="15375" width="8" style="8" bestFit="1" customWidth="1"/>
    <col min="15376" max="15376" width="10.88671875" style="8" bestFit="1" customWidth="1"/>
    <col min="15377" max="15377" width="6.44140625" style="8" customWidth="1"/>
    <col min="15378" max="15378" width="4.6640625" style="8" customWidth="1"/>
    <col min="15379" max="15379" width="9.33203125" style="8" customWidth="1"/>
    <col min="15380" max="15380" width="11.5546875" style="8" customWidth="1"/>
    <col min="15381" max="15381" width="7.5546875" style="8" customWidth="1"/>
    <col min="15382" max="15382" width="5.6640625" style="8" customWidth="1"/>
    <col min="15383" max="15612" width="12.44140625" style="8" customWidth="1"/>
    <col min="15613" max="15616" width="3" style="8"/>
    <col min="15617" max="15617" width="8.109375" style="8" customWidth="1"/>
    <col min="15618" max="15618" width="13.88671875" style="8" customWidth="1"/>
    <col min="15619" max="15619" width="8.6640625" style="8" customWidth="1"/>
    <col min="15620" max="15621" width="8.109375" style="8" customWidth="1"/>
    <col min="15622" max="15622" width="30" style="8" customWidth="1"/>
    <col min="15623" max="15623" width="6.44140625" style="8" customWidth="1"/>
    <col min="15624" max="15624" width="6" style="8" customWidth="1"/>
    <col min="15625" max="15625" width="4" style="8" customWidth="1"/>
    <col min="15626" max="15626" width="5.5546875" style="8" customWidth="1"/>
    <col min="15627" max="15627" width="5" style="8" customWidth="1"/>
    <col min="15628" max="15628" width="4" style="8" customWidth="1"/>
    <col min="15629" max="15629" width="9.5546875" style="8" customWidth="1"/>
    <col min="15630" max="15630" width="10.6640625" style="8" customWidth="1"/>
    <col min="15631" max="15631" width="8" style="8" bestFit="1" customWidth="1"/>
    <col min="15632" max="15632" width="10.88671875" style="8" bestFit="1" customWidth="1"/>
    <col min="15633" max="15633" width="6.44140625" style="8" customWidth="1"/>
    <col min="15634" max="15634" width="4.6640625" style="8" customWidth="1"/>
    <col min="15635" max="15635" width="9.33203125" style="8" customWidth="1"/>
    <col min="15636" max="15636" width="11.5546875" style="8" customWidth="1"/>
    <col min="15637" max="15637" width="7.5546875" style="8" customWidth="1"/>
    <col min="15638" max="15638" width="5.6640625" style="8" customWidth="1"/>
    <col min="15639" max="15868" width="12.44140625" style="8" customWidth="1"/>
    <col min="15869" max="15872" width="3" style="8"/>
    <col min="15873" max="15873" width="8.109375" style="8" customWidth="1"/>
    <col min="15874" max="15874" width="13.88671875" style="8" customWidth="1"/>
    <col min="15875" max="15875" width="8.6640625" style="8" customWidth="1"/>
    <col min="15876" max="15877" width="8.109375" style="8" customWidth="1"/>
    <col min="15878" max="15878" width="30" style="8" customWidth="1"/>
    <col min="15879" max="15879" width="6.44140625" style="8" customWidth="1"/>
    <col min="15880" max="15880" width="6" style="8" customWidth="1"/>
    <col min="15881" max="15881" width="4" style="8" customWidth="1"/>
    <col min="15882" max="15882" width="5.5546875" style="8" customWidth="1"/>
    <col min="15883" max="15883" width="5" style="8" customWidth="1"/>
    <col min="15884" max="15884" width="4" style="8" customWidth="1"/>
    <col min="15885" max="15885" width="9.5546875" style="8" customWidth="1"/>
    <col min="15886" max="15886" width="10.6640625" style="8" customWidth="1"/>
    <col min="15887" max="15887" width="8" style="8" bestFit="1" customWidth="1"/>
    <col min="15888" max="15888" width="10.88671875" style="8" bestFit="1" customWidth="1"/>
    <col min="15889" max="15889" width="6.44140625" style="8" customWidth="1"/>
    <col min="15890" max="15890" width="4.6640625" style="8" customWidth="1"/>
    <col min="15891" max="15891" width="9.33203125" style="8" customWidth="1"/>
    <col min="15892" max="15892" width="11.5546875" style="8" customWidth="1"/>
    <col min="15893" max="15893" width="7.5546875" style="8" customWidth="1"/>
    <col min="15894" max="15894" width="5.6640625" style="8" customWidth="1"/>
    <col min="15895" max="16124" width="12.44140625" style="8" customWidth="1"/>
    <col min="16125" max="16128" width="3" style="8"/>
    <col min="16129" max="16129" width="8.109375" style="8" customWidth="1"/>
    <col min="16130" max="16130" width="13.88671875" style="8" customWidth="1"/>
    <col min="16131" max="16131" width="8.6640625" style="8" customWidth="1"/>
    <col min="16132" max="16133" width="8.109375" style="8" customWidth="1"/>
    <col min="16134" max="16134" width="30" style="8" customWidth="1"/>
    <col min="16135" max="16135" width="6.44140625" style="8" customWidth="1"/>
    <col min="16136" max="16136" width="6" style="8" customWidth="1"/>
    <col min="16137" max="16137" width="4" style="8" customWidth="1"/>
    <col min="16138" max="16138" width="5.5546875" style="8" customWidth="1"/>
    <col min="16139" max="16139" width="5" style="8" customWidth="1"/>
    <col min="16140" max="16140" width="4" style="8" customWidth="1"/>
    <col min="16141" max="16141" width="9.5546875" style="8" customWidth="1"/>
    <col min="16142" max="16142" width="10.6640625" style="8" customWidth="1"/>
    <col min="16143" max="16143" width="8" style="8" bestFit="1" customWidth="1"/>
    <col min="16144" max="16144" width="10.88671875" style="8" bestFit="1" customWidth="1"/>
    <col min="16145" max="16145" width="6.44140625" style="8" customWidth="1"/>
    <col min="16146" max="16146" width="4.6640625" style="8" customWidth="1"/>
    <col min="16147" max="16147" width="9.33203125" style="8" customWidth="1"/>
    <col min="16148" max="16148" width="11.5546875" style="8" customWidth="1"/>
    <col min="16149" max="16149" width="7.5546875" style="8" customWidth="1"/>
    <col min="16150" max="16150" width="5.6640625" style="8" customWidth="1"/>
    <col min="16151" max="16380" width="12.44140625" style="8" customWidth="1"/>
    <col min="16381" max="16384" width="3" style="8"/>
  </cols>
  <sheetData>
    <row r="1" spans="1:22" ht="12.75" customHeight="1" x14ac:dyDescent="0.25">
      <c r="A1" s="300"/>
      <c r="B1" s="301"/>
      <c r="C1" s="301"/>
      <c r="D1" s="301"/>
      <c r="E1" s="302"/>
      <c r="F1" s="309" t="s">
        <v>15</v>
      </c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1"/>
      <c r="V1" s="7"/>
    </row>
    <row r="2" spans="1:22" ht="15.75" customHeight="1" x14ac:dyDescent="0.25">
      <c r="A2" s="303"/>
      <c r="B2" s="304"/>
      <c r="C2" s="304"/>
      <c r="D2" s="304"/>
      <c r="E2" s="305"/>
      <c r="F2" s="312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4"/>
      <c r="V2" s="7"/>
    </row>
    <row r="3" spans="1:22" ht="15.75" customHeight="1" x14ac:dyDescent="0.25">
      <c r="A3" s="303"/>
      <c r="B3" s="304"/>
      <c r="C3" s="304"/>
      <c r="D3" s="304"/>
      <c r="E3" s="305"/>
      <c r="F3" s="312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4"/>
      <c r="V3" s="7"/>
    </row>
    <row r="4" spans="1:22" ht="15.75" customHeight="1" x14ac:dyDescent="0.25">
      <c r="A4" s="303"/>
      <c r="B4" s="304"/>
      <c r="C4" s="304"/>
      <c r="D4" s="304"/>
      <c r="E4" s="305"/>
      <c r="F4" s="312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T4" s="313"/>
      <c r="U4" s="314"/>
      <c r="V4" s="7"/>
    </row>
    <row r="5" spans="1:22" ht="15.75" customHeight="1" x14ac:dyDescent="0.25">
      <c r="A5" s="303"/>
      <c r="B5" s="304"/>
      <c r="C5" s="304"/>
      <c r="D5" s="304"/>
      <c r="E5" s="305"/>
      <c r="F5" s="312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3"/>
      <c r="T5" s="313"/>
      <c r="U5" s="314"/>
      <c r="V5" s="7"/>
    </row>
    <row r="6" spans="1:22" ht="24" customHeight="1" x14ac:dyDescent="0.25">
      <c r="A6" s="303"/>
      <c r="B6" s="304"/>
      <c r="C6" s="304"/>
      <c r="D6" s="304"/>
      <c r="E6" s="305"/>
      <c r="F6" s="312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3"/>
      <c r="T6" s="313"/>
      <c r="U6" s="314"/>
      <c r="V6" s="7"/>
    </row>
    <row r="7" spans="1:22" ht="16.5" customHeight="1" thickBot="1" x14ac:dyDescent="0.3">
      <c r="A7" s="306"/>
      <c r="B7" s="307"/>
      <c r="C7" s="307"/>
      <c r="D7" s="307"/>
      <c r="E7" s="308"/>
      <c r="F7" s="315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317"/>
      <c r="V7" s="7"/>
    </row>
    <row r="8" spans="1:22" ht="13.8" thickBot="1" x14ac:dyDescent="0.3">
      <c r="A8" s="318" t="s">
        <v>16</v>
      </c>
      <c r="B8" s="319"/>
      <c r="C8" s="319"/>
      <c r="D8" s="319"/>
      <c r="E8" s="319"/>
      <c r="F8" s="319"/>
      <c r="G8" s="319"/>
      <c r="H8" s="319"/>
      <c r="I8" s="320"/>
      <c r="J8" s="321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3"/>
      <c r="V8" s="9"/>
    </row>
    <row r="9" spans="1:22" ht="13.8" thickBot="1" x14ac:dyDescent="0.3">
      <c r="A9" s="324"/>
      <c r="B9" s="325"/>
      <c r="C9" s="325"/>
      <c r="D9" s="325"/>
      <c r="E9" s="325"/>
      <c r="F9" s="325"/>
      <c r="G9" s="325"/>
      <c r="H9" s="325"/>
      <c r="I9" s="325"/>
      <c r="J9" s="325"/>
      <c r="K9" s="325"/>
      <c r="L9" s="325"/>
      <c r="M9" s="325"/>
      <c r="N9" s="325"/>
      <c r="O9" s="325"/>
      <c r="P9" s="325"/>
      <c r="Q9" s="325"/>
      <c r="R9" s="325"/>
      <c r="S9" s="325"/>
      <c r="T9" s="325"/>
      <c r="U9" s="326"/>
      <c r="V9" s="10"/>
    </row>
    <row r="10" spans="1:22" ht="13.8" thickBot="1" x14ac:dyDescent="0.3">
      <c r="A10" s="295" t="s">
        <v>17</v>
      </c>
      <c r="B10" s="296"/>
      <c r="C10" s="11"/>
      <c r="D10" s="12" t="s">
        <v>18</v>
      </c>
      <c r="E10" s="13"/>
      <c r="F10" s="14"/>
      <c r="G10" s="15"/>
      <c r="H10" s="15"/>
      <c r="I10" s="15"/>
      <c r="J10" s="15"/>
      <c r="K10" s="15"/>
      <c r="L10" s="15"/>
      <c r="M10" s="15"/>
      <c r="N10" s="15"/>
      <c r="O10" s="16"/>
      <c r="P10" s="297" t="s">
        <v>19</v>
      </c>
      <c r="Q10" s="298"/>
      <c r="R10" s="298"/>
      <c r="S10" s="299"/>
      <c r="T10" s="17">
        <v>1</v>
      </c>
      <c r="U10" s="18"/>
      <c r="V10" s="19"/>
    </row>
    <row r="11" spans="1:22" ht="27" customHeight="1" thickBot="1" x14ac:dyDescent="0.3">
      <c r="A11" s="327" t="s">
        <v>20</v>
      </c>
      <c r="B11" s="328"/>
      <c r="C11" s="329" t="s">
        <v>118</v>
      </c>
      <c r="D11" s="330"/>
      <c r="E11" s="330"/>
      <c r="F11" s="330"/>
      <c r="G11" s="330"/>
      <c r="H11" s="330"/>
      <c r="I11" s="330"/>
      <c r="J11" s="330"/>
      <c r="K11" s="330"/>
      <c r="L11" s="330"/>
      <c r="M11" s="330"/>
      <c r="N11" s="330"/>
      <c r="O11" s="330"/>
      <c r="P11" s="330"/>
      <c r="Q11" s="330"/>
      <c r="R11" s="330"/>
      <c r="S11" s="330"/>
      <c r="T11" s="330"/>
      <c r="U11" s="331"/>
      <c r="V11" s="20"/>
    </row>
    <row r="12" spans="1:22" ht="13.8" thickBot="1" x14ac:dyDescent="0.3">
      <c r="A12" s="327" t="s">
        <v>21</v>
      </c>
      <c r="B12" s="328"/>
      <c r="C12" s="332"/>
      <c r="D12" s="333"/>
      <c r="E12" s="333"/>
      <c r="F12" s="333"/>
      <c r="G12" s="333"/>
      <c r="H12" s="333"/>
      <c r="I12" s="333"/>
      <c r="J12" s="333"/>
      <c r="K12" s="333"/>
      <c r="L12" s="333"/>
      <c r="M12" s="333"/>
      <c r="N12" s="333"/>
      <c r="O12" s="333"/>
      <c r="P12" s="333"/>
      <c r="Q12" s="333"/>
      <c r="R12" s="333"/>
      <c r="S12" s="333"/>
      <c r="T12" s="333"/>
      <c r="U12" s="334"/>
      <c r="V12" s="20"/>
    </row>
    <row r="13" spans="1:22" ht="13.8" thickBot="1" x14ac:dyDescent="0.3">
      <c r="A13" s="335" t="s">
        <v>22</v>
      </c>
      <c r="B13" s="336"/>
      <c r="C13" s="295"/>
      <c r="D13" s="337"/>
      <c r="E13" s="337"/>
      <c r="F13" s="337"/>
      <c r="G13" s="337"/>
      <c r="H13" s="337"/>
      <c r="I13" s="337"/>
      <c r="J13" s="337"/>
      <c r="K13" s="337"/>
      <c r="L13" s="337"/>
      <c r="M13" s="337"/>
      <c r="N13" s="337"/>
      <c r="O13" s="337"/>
      <c r="P13" s="337"/>
      <c r="Q13" s="338" t="s">
        <v>23</v>
      </c>
      <c r="R13" s="338"/>
      <c r="S13" s="338"/>
      <c r="T13" s="12">
        <v>1</v>
      </c>
      <c r="U13" s="21">
        <v>1</v>
      </c>
      <c r="V13" s="20"/>
    </row>
    <row r="14" spans="1:22" ht="13.8" thickBot="1" x14ac:dyDescent="0.3">
      <c r="A14" s="295" t="s">
        <v>24</v>
      </c>
      <c r="B14" s="296" t="s">
        <v>25</v>
      </c>
      <c r="C14" s="22">
        <v>5</v>
      </c>
      <c r="D14" s="295" t="s">
        <v>26</v>
      </c>
      <c r="E14" s="296"/>
      <c r="F14" s="339" t="str">
        <f>+'PPTO GENERAL'!B14</f>
        <v>Suministro e instalacion lamina de superboard (Incluye anclaje)</v>
      </c>
      <c r="G14" s="340"/>
      <c r="H14" s="340"/>
      <c r="I14" s="340"/>
      <c r="J14" s="340"/>
      <c r="K14" s="340"/>
      <c r="L14" s="340"/>
      <c r="M14" s="340"/>
      <c r="N14" s="340"/>
      <c r="O14" s="340"/>
      <c r="P14" s="341"/>
      <c r="Q14" s="342" t="s">
        <v>3</v>
      </c>
      <c r="R14" s="342"/>
      <c r="S14" s="342"/>
      <c r="T14" s="343" t="str">
        <f>+'PPTO GENERAL'!C14</f>
        <v>M2</v>
      </c>
      <c r="U14" s="344"/>
      <c r="V14" s="23"/>
    </row>
    <row r="15" spans="1:22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6"/>
      <c r="V15" s="27"/>
    </row>
    <row r="16" spans="1:22" x14ac:dyDescent="0.25">
      <c r="A16" s="349"/>
      <c r="B16" s="350"/>
      <c r="C16" s="350"/>
      <c r="D16" s="350"/>
      <c r="E16" s="350"/>
      <c r="F16" s="350"/>
      <c r="G16" s="350"/>
      <c r="H16" s="350"/>
      <c r="I16" s="350"/>
      <c r="J16" s="368"/>
      <c r="K16" s="372" t="s">
        <v>9</v>
      </c>
      <c r="L16" s="373"/>
      <c r="M16" s="374"/>
      <c r="N16" s="379" t="s">
        <v>27</v>
      </c>
      <c r="O16" s="378" t="s">
        <v>28</v>
      </c>
      <c r="P16" s="378"/>
      <c r="Q16" s="378"/>
      <c r="R16" s="379" t="s">
        <v>29</v>
      </c>
      <c r="S16" s="379"/>
      <c r="T16" s="372" t="s">
        <v>30</v>
      </c>
      <c r="U16" s="347" t="s">
        <v>8</v>
      </c>
      <c r="V16" s="29"/>
    </row>
    <row r="17" spans="1:22" ht="32.1" customHeight="1" x14ac:dyDescent="0.25">
      <c r="A17" s="369"/>
      <c r="B17" s="370"/>
      <c r="C17" s="370"/>
      <c r="D17" s="370"/>
      <c r="E17" s="370"/>
      <c r="F17" s="370"/>
      <c r="G17" s="370"/>
      <c r="H17" s="370"/>
      <c r="I17" s="370"/>
      <c r="J17" s="371"/>
      <c r="K17" s="375"/>
      <c r="L17" s="376"/>
      <c r="M17" s="336"/>
      <c r="N17" s="379" t="s">
        <v>27</v>
      </c>
      <c r="O17" s="30" t="s">
        <v>31</v>
      </c>
      <c r="P17" s="31" t="s">
        <v>32</v>
      </c>
      <c r="Q17" s="28" t="s">
        <v>33</v>
      </c>
      <c r="R17" s="379"/>
      <c r="S17" s="379"/>
      <c r="T17" s="375"/>
      <c r="U17" s="348"/>
      <c r="V17" s="29"/>
    </row>
    <row r="18" spans="1:22" x14ac:dyDescent="0.25">
      <c r="A18" s="349"/>
      <c r="B18" s="350"/>
      <c r="C18" s="350"/>
      <c r="D18" s="350"/>
      <c r="E18" s="350"/>
      <c r="F18" s="350"/>
      <c r="G18" s="350"/>
      <c r="H18" s="350"/>
      <c r="I18" s="350"/>
      <c r="J18" s="350"/>
      <c r="K18" s="355"/>
      <c r="L18" s="356"/>
      <c r="M18" s="356"/>
      <c r="N18" s="356"/>
      <c r="O18" s="356"/>
      <c r="P18" s="356"/>
      <c r="Q18" s="356"/>
      <c r="R18" s="356"/>
      <c r="S18" s="356"/>
      <c r="T18" s="356"/>
      <c r="U18" s="357"/>
      <c r="V18" s="33"/>
    </row>
    <row r="19" spans="1:22" ht="12.75" customHeight="1" x14ac:dyDescent="0.25">
      <c r="A19" s="351"/>
      <c r="B19" s="352"/>
      <c r="C19" s="352"/>
      <c r="D19" s="352"/>
      <c r="E19" s="352"/>
      <c r="F19" s="352"/>
      <c r="G19" s="352"/>
      <c r="H19" s="352"/>
      <c r="I19" s="352"/>
      <c r="J19" s="352"/>
      <c r="K19" s="363" t="s">
        <v>143</v>
      </c>
      <c r="L19" s="364"/>
      <c r="M19" s="365"/>
      <c r="N19" s="72">
        <v>1</v>
      </c>
      <c r="O19" s="73">
        <v>2.44</v>
      </c>
      <c r="P19" s="73">
        <v>3</v>
      </c>
      <c r="Q19" s="74"/>
      <c r="R19" s="366"/>
      <c r="S19" s="367"/>
      <c r="T19" s="74">
        <f>+N19*O19*P19</f>
        <v>7.32</v>
      </c>
      <c r="U19" s="32" t="str">
        <f>+T$14</f>
        <v>M2</v>
      </c>
      <c r="V19" s="33"/>
    </row>
    <row r="20" spans="1:22" x14ac:dyDescent="0.25">
      <c r="A20" s="351"/>
      <c r="B20" s="352"/>
      <c r="C20" s="352"/>
      <c r="D20" s="352"/>
      <c r="E20" s="352"/>
      <c r="F20" s="352"/>
      <c r="G20" s="352"/>
      <c r="H20" s="352"/>
      <c r="I20" s="352"/>
      <c r="J20" s="352"/>
      <c r="K20" s="363"/>
      <c r="L20" s="364"/>
      <c r="M20" s="365"/>
      <c r="N20" s="72"/>
      <c r="O20" s="71"/>
      <c r="P20" s="73"/>
      <c r="Q20" s="50"/>
      <c r="R20" s="384"/>
      <c r="S20" s="385"/>
      <c r="T20" s="74"/>
      <c r="U20" s="32"/>
      <c r="V20" s="33"/>
    </row>
    <row r="21" spans="1:22" x14ac:dyDescent="0.25">
      <c r="A21" s="351"/>
      <c r="B21" s="352"/>
      <c r="C21" s="352"/>
      <c r="D21" s="352"/>
      <c r="E21" s="352"/>
      <c r="F21" s="352"/>
      <c r="G21" s="352"/>
      <c r="H21" s="352"/>
      <c r="I21" s="352"/>
      <c r="J21" s="352"/>
      <c r="K21" s="363"/>
      <c r="L21" s="364"/>
      <c r="M21" s="365"/>
      <c r="N21" s="72"/>
      <c r="O21" s="73"/>
      <c r="P21" s="73"/>
      <c r="Q21" s="50"/>
      <c r="R21" s="361"/>
      <c r="S21" s="362"/>
      <c r="T21" s="74"/>
      <c r="U21" s="32"/>
      <c r="V21" s="33"/>
    </row>
    <row r="22" spans="1:22" ht="18.75" customHeight="1" x14ac:dyDescent="0.25">
      <c r="A22" s="351"/>
      <c r="B22" s="352"/>
      <c r="C22" s="352"/>
      <c r="D22" s="352"/>
      <c r="E22" s="352"/>
      <c r="F22" s="352"/>
      <c r="G22" s="352"/>
      <c r="H22" s="352"/>
      <c r="I22" s="352"/>
      <c r="J22" s="352"/>
      <c r="K22" s="380"/>
      <c r="L22" s="381"/>
      <c r="M22" s="382"/>
      <c r="N22" s="42"/>
      <c r="O22" s="34"/>
      <c r="P22" s="34"/>
      <c r="Q22" s="38"/>
      <c r="R22" s="361"/>
      <c r="S22" s="362"/>
      <c r="T22" s="38"/>
      <c r="U22" s="32"/>
      <c r="V22" s="33"/>
    </row>
    <row r="23" spans="1:22" ht="12.75" customHeight="1" x14ac:dyDescent="0.25">
      <c r="A23" s="351"/>
      <c r="B23" s="352"/>
      <c r="C23" s="352"/>
      <c r="D23" s="352"/>
      <c r="E23" s="352"/>
      <c r="F23" s="352"/>
      <c r="G23" s="352"/>
      <c r="H23" s="352"/>
      <c r="I23" s="352"/>
      <c r="J23" s="352"/>
      <c r="K23" s="380"/>
      <c r="L23" s="381"/>
      <c r="M23" s="382"/>
      <c r="N23" s="37"/>
      <c r="O23" s="43"/>
      <c r="P23" s="43"/>
      <c r="Q23" s="38"/>
      <c r="R23" s="361"/>
      <c r="S23" s="362"/>
      <c r="T23" s="38"/>
      <c r="U23" s="32"/>
      <c r="V23" s="33"/>
    </row>
    <row r="24" spans="1:22" x14ac:dyDescent="0.25">
      <c r="A24" s="351"/>
      <c r="B24" s="352"/>
      <c r="C24" s="352"/>
      <c r="D24" s="352"/>
      <c r="E24" s="352"/>
      <c r="F24" s="352"/>
      <c r="G24" s="352"/>
      <c r="H24" s="352"/>
      <c r="I24" s="352"/>
      <c r="J24" s="352"/>
      <c r="K24" s="380"/>
      <c r="L24" s="381"/>
      <c r="M24" s="382"/>
      <c r="N24" s="37"/>
      <c r="O24" s="43"/>
      <c r="P24" s="35"/>
      <c r="Q24" s="38"/>
      <c r="R24" s="361"/>
      <c r="S24" s="362"/>
      <c r="T24" s="38"/>
      <c r="U24" s="32"/>
      <c r="V24" s="33"/>
    </row>
    <row r="25" spans="1:22" x14ac:dyDescent="0.25">
      <c r="A25" s="351"/>
      <c r="B25" s="352"/>
      <c r="C25" s="352"/>
      <c r="D25" s="352"/>
      <c r="E25" s="352"/>
      <c r="F25" s="352"/>
      <c r="G25" s="352"/>
      <c r="H25" s="352"/>
      <c r="I25" s="352"/>
      <c r="J25" s="352"/>
      <c r="K25" s="383"/>
      <c r="L25" s="383"/>
      <c r="M25" s="383"/>
      <c r="N25" s="37"/>
      <c r="O25" s="43"/>
      <c r="P25" s="35"/>
      <c r="Q25" s="38"/>
      <c r="R25" s="361"/>
      <c r="S25" s="362"/>
      <c r="T25" s="38"/>
      <c r="U25" s="32"/>
      <c r="V25" s="33"/>
    </row>
    <row r="26" spans="1:22" x14ac:dyDescent="0.25">
      <c r="A26" s="351"/>
      <c r="B26" s="352"/>
      <c r="C26" s="352"/>
      <c r="D26" s="352"/>
      <c r="E26" s="352"/>
      <c r="F26" s="352"/>
      <c r="G26" s="352"/>
      <c r="H26" s="352"/>
      <c r="I26" s="352"/>
      <c r="J26" s="352"/>
      <c r="K26" s="39"/>
      <c r="L26" s="40"/>
      <c r="M26" s="41"/>
      <c r="N26" s="37"/>
      <c r="O26" s="43"/>
      <c r="P26" s="35"/>
      <c r="Q26" s="38"/>
      <c r="R26" s="36"/>
      <c r="S26" s="37"/>
      <c r="T26" s="38"/>
      <c r="U26" s="32"/>
      <c r="V26" s="33"/>
    </row>
    <row r="27" spans="1:22" x14ac:dyDescent="0.25">
      <c r="A27" s="351"/>
      <c r="B27" s="352"/>
      <c r="C27" s="352"/>
      <c r="D27" s="352"/>
      <c r="E27" s="352"/>
      <c r="F27" s="352"/>
      <c r="G27" s="352"/>
      <c r="H27" s="352"/>
      <c r="I27" s="352"/>
      <c r="J27" s="352"/>
      <c r="K27" s="39"/>
      <c r="L27" s="40"/>
      <c r="M27" s="41"/>
      <c r="N27" s="37"/>
      <c r="O27" s="43"/>
      <c r="P27" s="35"/>
      <c r="Q27" s="38"/>
      <c r="R27" s="36"/>
      <c r="S27" s="37"/>
      <c r="T27" s="38"/>
      <c r="U27" s="32"/>
      <c r="V27" s="33"/>
    </row>
    <row r="28" spans="1:22" x14ac:dyDescent="0.25">
      <c r="A28" s="351"/>
      <c r="B28" s="352"/>
      <c r="C28" s="352"/>
      <c r="D28" s="352"/>
      <c r="E28" s="352"/>
      <c r="F28" s="352"/>
      <c r="G28" s="352"/>
      <c r="H28" s="352"/>
      <c r="I28" s="352"/>
      <c r="J28" s="352"/>
      <c r="K28" s="421"/>
      <c r="L28" s="422"/>
      <c r="M28" s="423"/>
      <c r="N28" s="47"/>
      <c r="O28" s="48"/>
      <c r="P28" s="49"/>
      <c r="Q28" s="50"/>
      <c r="R28" s="384"/>
      <c r="S28" s="385"/>
      <c r="T28" s="50"/>
      <c r="U28" s="52"/>
      <c r="V28" s="33"/>
    </row>
    <row r="29" spans="1:22" x14ac:dyDescent="0.25">
      <c r="A29" s="351"/>
      <c r="B29" s="352"/>
      <c r="C29" s="352"/>
      <c r="D29" s="352"/>
      <c r="E29" s="352"/>
      <c r="F29" s="352"/>
      <c r="G29" s="352"/>
      <c r="H29" s="352"/>
      <c r="I29" s="352"/>
      <c r="J29" s="352"/>
      <c r="K29" s="44"/>
      <c r="L29" s="45"/>
      <c r="M29" s="46"/>
      <c r="N29" s="47"/>
      <c r="O29" s="48"/>
      <c r="P29" s="49"/>
      <c r="Q29" s="50"/>
      <c r="R29" s="51"/>
      <c r="S29" s="47"/>
      <c r="T29" s="50"/>
      <c r="U29" s="52"/>
      <c r="V29" s="33"/>
    </row>
    <row r="30" spans="1:22" x14ac:dyDescent="0.25">
      <c r="A30" s="351"/>
      <c r="B30" s="352"/>
      <c r="C30" s="352"/>
      <c r="D30" s="352"/>
      <c r="E30" s="352"/>
      <c r="F30" s="352"/>
      <c r="G30" s="352"/>
      <c r="H30" s="352"/>
      <c r="I30" s="352"/>
      <c r="J30" s="352"/>
      <c r="K30" s="44"/>
      <c r="L30" s="45"/>
      <c r="M30" s="46"/>
      <c r="N30" s="47"/>
      <c r="O30" s="48"/>
      <c r="P30" s="49"/>
      <c r="Q30" s="50"/>
      <c r="R30" s="51"/>
      <c r="S30" s="47"/>
      <c r="T30" s="50"/>
      <c r="U30" s="52"/>
      <c r="V30" s="33"/>
    </row>
    <row r="31" spans="1:22" x14ac:dyDescent="0.25">
      <c r="A31" s="351"/>
      <c r="B31" s="352"/>
      <c r="C31" s="352"/>
      <c r="D31" s="352"/>
      <c r="E31" s="352"/>
      <c r="F31" s="352"/>
      <c r="G31" s="352"/>
      <c r="H31" s="352"/>
      <c r="I31" s="352"/>
      <c r="J31" s="352"/>
      <c r="K31" s="44"/>
      <c r="L31" s="45"/>
      <c r="M31" s="46"/>
      <c r="N31" s="47"/>
      <c r="O31" s="48"/>
      <c r="P31" s="49"/>
      <c r="Q31" s="50"/>
      <c r="R31" s="51"/>
      <c r="S31" s="47"/>
      <c r="T31" s="50"/>
      <c r="U31" s="52"/>
      <c r="V31" s="33"/>
    </row>
    <row r="32" spans="1:22" x14ac:dyDescent="0.25">
      <c r="A32" s="351"/>
      <c r="B32" s="352"/>
      <c r="C32" s="352"/>
      <c r="D32" s="352"/>
      <c r="E32" s="352"/>
      <c r="F32" s="352"/>
      <c r="G32" s="352"/>
      <c r="H32" s="352"/>
      <c r="I32" s="352"/>
      <c r="J32" s="352"/>
      <c r="K32" s="44"/>
      <c r="L32" s="45"/>
      <c r="M32" s="46"/>
      <c r="N32" s="47"/>
      <c r="O32" s="48"/>
      <c r="P32" s="49"/>
      <c r="Q32" s="50"/>
      <c r="R32" s="51"/>
      <c r="S32" s="47"/>
      <c r="T32" s="50"/>
      <c r="U32" s="52"/>
      <c r="V32" s="33"/>
    </row>
    <row r="33" spans="1:22" x14ac:dyDescent="0.25">
      <c r="A33" s="351"/>
      <c r="B33" s="352"/>
      <c r="C33" s="352"/>
      <c r="D33" s="352"/>
      <c r="E33" s="352"/>
      <c r="F33" s="352"/>
      <c r="G33" s="352"/>
      <c r="H33" s="352"/>
      <c r="I33" s="352"/>
      <c r="J33" s="352"/>
      <c r="K33" s="383"/>
      <c r="L33" s="383"/>
      <c r="M33" s="383"/>
      <c r="N33" s="53"/>
      <c r="O33" s="34"/>
      <c r="P33" s="35"/>
      <c r="Q33" s="35"/>
      <c r="R33" s="361"/>
      <c r="S33" s="362"/>
      <c r="T33" s="38"/>
      <c r="U33" s="32"/>
      <c r="V33" s="33"/>
    </row>
    <row r="34" spans="1:22" x14ac:dyDescent="0.25">
      <c r="A34" s="351"/>
      <c r="B34" s="352"/>
      <c r="C34" s="352"/>
      <c r="D34" s="352"/>
      <c r="E34" s="352"/>
      <c r="F34" s="352"/>
      <c r="G34" s="352"/>
      <c r="H34" s="352"/>
      <c r="I34" s="352"/>
      <c r="J34" s="352"/>
      <c r="K34" s="383"/>
      <c r="L34" s="383"/>
      <c r="M34" s="383"/>
      <c r="N34" s="37"/>
      <c r="O34" s="43"/>
      <c r="P34" s="35"/>
      <c r="Q34" s="38"/>
      <c r="R34" s="361"/>
      <c r="S34" s="362"/>
      <c r="T34" s="38"/>
      <c r="U34" s="32"/>
      <c r="V34" s="33"/>
    </row>
    <row r="35" spans="1:22" x14ac:dyDescent="0.25">
      <c r="A35" s="351"/>
      <c r="B35" s="352"/>
      <c r="C35" s="352"/>
      <c r="D35" s="352"/>
      <c r="E35" s="352"/>
      <c r="F35" s="352"/>
      <c r="G35" s="352"/>
      <c r="H35" s="352"/>
      <c r="I35" s="352"/>
      <c r="J35" s="352"/>
      <c r="K35" s="421"/>
      <c r="L35" s="422"/>
      <c r="M35" s="423"/>
      <c r="N35" s="54"/>
      <c r="O35" s="44"/>
      <c r="P35" s="55"/>
      <c r="Q35" s="56"/>
      <c r="R35" s="386"/>
      <c r="S35" s="387"/>
      <c r="T35" s="56"/>
      <c r="U35" s="52"/>
      <c r="V35" s="33"/>
    </row>
    <row r="36" spans="1:22" x14ac:dyDescent="0.25">
      <c r="A36" s="351"/>
      <c r="B36" s="352"/>
      <c r="C36" s="352"/>
      <c r="D36" s="352"/>
      <c r="E36" s="352"/>
      <c r="F36" s="352"/>
      <c r="G36" s="352"/>
      <c r="H36" s="352"/>
      <c r="I36" s="352"/>
      <c r="J36" s="352"/>
      <c r="K36" s="383"/>
      <c r="L36" s="383"/>
      <c r="M36" s="383"/>
      <c r="N36" s="57"/>
      <c r="O36" s="58"/>
      <c r="P36" s="59"/>
      <c r="Q36" s="59"/>
      <c r="R36" s="355"/>
      <c r="S36" s="388"/>
      <c r="T36" s="60"/>
      <c r="U36" s="32"/>
      <c r="V36" s="33"/>
    </row>
    <row r="37" spans="1:22" x14ac:dyDescent="0.25">
      <c r="A37" s="351"/>
      <c r="B37" s="352"/>
      <c r="C37" s="352"/>
      <c r="D37" s="352"/>
      <c r="E37" s="352"/>
      <c r="F37" s="352"/>
      <c r="G37" s="352"/>
      <c r="H37" s="352"/>
      <c r="I37" s="352"/>
      <c r="J37" s="352"/>
      <c r="K37" s="383"/>
      <c r="L37" s="383"/>
      <c r="M37" s="383"/>
      <c r="N37" s="57"/>
      <c r="O37" s="58"/>
      <c r="P37" s="59"/>
      <c r="Q37" s="59"/>
      <c r="R37" s="355"/>
      <c r="S37" s="388"/>
      <c r="T37" s="38"/>
      <c r="U37" s="32"/>
      <c r="V37" s="33"/>
    </row>
    <row r="38" spans="1:22" x14ac:dyDescent="0.25">
      <c r="A38" s="351"/>
      <c r="B38" s="352"/>
      <c r="C38" s="352"/>
      <c r="D38" s="352"/>
      <c r="E38" s="352"/>
      <c r="F38" s="352"/>
      <c r="G38" s="352"/>
      <c r="H38" s="352"/>
      <c r="I38" s="352"/>
      <c r="J38" s="352"/>
      <c r="K38" s="383"/>
      <c r="L38" s="383"/>
      <c r="M38" s="383"/>
      <c r="N38" s="57"/>
      <c r="O38" s="58"/>
      <c r="P38" s="59"/>
      <c r="Q38" s="59"/>
      <c r="R38" s="355"/>
      <c r="S38" s="388"/>
      <c r="T38" s="38"/>
      <c r="U38" s="32"/>
      <c r="V38" s="33"/>
    </row>
    <row r="39" spans="1:22" x14ac:dyDescent="0.25">
      <c r="A39" s="351"/>
      <c r="B39" s="352"/>
      <c r="C39" s="352"/>
      <c r="D39" s="352"/>
      <c r="E39" s="352"/>
      <c r="F39" s="352"/>
      <c r="G39" s="352"/>
      <c r="H39" s="352"/>
      <c r="I39" s="352"/>
      <c r="J39" s="352"/>
      <c r="K39" s="383"/>
      <c r="L39" s="383"/>
      <c r="M39" s="383"/>
      <c r="N39" s="396" t="s">
        <v>34</v>
      </c>
      <c r="O39" s="397"/>
      <c r="P39" s="397"/>
      <c r="Q39" s="397"/>
      <c r="R39" s="397"/>
      <c r="S39" s="398"/>
      <c r="T39" s="38">
        <f>ROUNDUP(SUM(T19:T38),0)</f>
        <v>8</v>
      </c>
      <c r="U39" s="32" t="str">
        <f>+T14</f>
        <v>M2</v>
      </c>
      <c r="V39" s="33"/>
    </row>
    <row r="40" spans="1:22" x14ac:dyDescent="0.25">
      <c r="A40" s="351"/>
      <c r="B40" s="352"/>
      <c r="C40" s="352"/>
      <c r="D40" s="352"/>
      <c r="E40" s="352"/>
      <c r="F40" s="352"/>
      <c r="G40" s="352"/>
      <c r="H40" s="352"/>
      <c r="I40" s="352"/>
      <c r="J40" s="352"/>
      <c r="K40" s="383"/>
      <c r="L40" s="383"/>
      <c r="M40" s="383"/>
      <c r="N40" s="396" t="s">
        <v>35</v>
      </c>
      <c r="O40" s="397"/>
      <c r="P40" s="397"/>
      <c r="Q40" s="397"/>
      <c r="R40" s="397"/>
      <c r="S40" s="398"/>
      <c r="T40" s="38">
        <v>0</v>
      </c>
      <c r="U40" s="32" t="str">
        <f>+U39</f>
        <v>M2</v>
      </c>
      <c r="V40" s="33"/>
    </row>
    <row r="41" spans="1:22" ht="13.8" thickBot="1" x14ac:dyDescent="0.3">
      <c r="A41" s="353"/>
      <c r="B41" s="354"/>
      <c r="C41" s="354"/>
      <c r="D41" s="354"/>
      <c r="E41" s="354"/>
      <c r="F41" s="354"/>
      <c r="G41" s="354"/>
      <c r="H41" s="354"/>
      <c r="I41" s="354"/>
      <c r="J41" s="354"/>
      <c r="K41" s="399"/>
      <c r="L41" s="399"/>
      <c r="M41" s="399"/>
      <c r="N41" s="400" t="s">
        <v>36</v>
      </c>
      <c r="O41" s="401"/>
      <c r="P41" s="401"/>
      <c r="Q41" s="401"/>
      <c r="R41" s="401"/>
      <c r="S41" s="402"/>
      <c r="T41" s="61">
        <f>SUM(T39:T40)</f>
        <v>8</v>
      </c>
      <c r="U41" s="62" t="str">
        <f>+U40</f>
        <v>M2</v>
      </c>
      <c r="V41" s="33"/>
    </row>
    <row r="42" spans="1:22" ht="12.75" customHeight="1" x14ac:dyDescent="0.25">
      <c r="A42" s="403" t="s">
        <v>37</v>
      </c>
      <c r="B42" s="404"/>
      <c r="C42" s="404"/>
      <c r="D42" s="404"/>
      <c r="E42" s="404"/>
      <c r="F42" s="404"/>
      <c r="G42" s="404"/>
      <c r="H42" s="404"/>
      <c r="I42" s="404"/>
      <c r="J42" s="404"/>
      <c r="K42" s="404"/>
      <c r="L42" s="404"/>
      <c r="M42" s="404"/>
      <c r="N42" s="404"/>
      <c r="O42" s="404"/>
      <c r="P42" s="404"/>
      <c r="Q42" s="404"/>
      <c r="R42" s="404"/>
      <c r="S42" s="404"/>
      <c r="T42" s="404"/>
      <c r="U42" s="405"/>
    </row>
    <row r="43" spans="1:22" x14ac:dyDescent="0.25">
      <c r="A43" s="406"/>
      <c r="B43" s="407"/>
      <c r="C43" s="407"/>
      <c r="D43" s="407"/>
      <c r="E43" s="407"/>
      <c r="F43" s="407"/>
      <c r="G43" s="407"/>
      <c r="H43" s="407"/>
      <c r="I43" s="407"/>
      <c r="J43" s="407"/>
      <c r="K43" s="407"/>
      <c r="L43" s="407"/>
      <c r="M43" s="407"/>
      <c r="N43" s="407"/>
      <c r="O43" s="407"/>
      <c r="P43" s="407"/>
      <c r="Q43" s="407"/>
      <c r="R43" s="407"/>
      <c r="S43" s="407"/>
      <c r="T43" s="407"/>
      <c r="U43" s="408"/>
    </row>
    <row r="44" spans="1:22" ht="13.8" thickBot="1" x14ac:dyDescent="0.3">
      <c r="A44" s="409"/>
      <c r="B44" s="410"/>
      <c r="C44" s="410"/>
      <c r="D44" s="410"/>
      <c r="E44" s="410"/>
      <c r="F44" s="410"/>
      <c r="G44" s="410"/>
      <c r="H44" s="410"/>
      <c r="I44" s="410"/>
      <c r="J44" s="410"/>
      <c r="K44" s="410"/>
      <c r="L44" s="410"/>
      <c r="M44" s="410"/>
      <c r="N44" s="410"/>
      <c r="O44" s="410"/>
      <c r="P44" s="410"/>
      <c r="Q44" s="410"/>
      <c r="R44" s="410"/>
      <c r="S44" s="410"/>
      <c r="T44" s="410"/>
      <c r="U44" s="411"/>
    </row>
    <row r="45" spans="1:22" ht="18" customHeight="1" x14ac:dyDescent="0.25">
      <c r="A45" s="63" t="s">
        <v>38</v>
      </c>
      <c r="B45" s="389"/>
      <c r="C45" s="390"/>
      <c r="D45" s="390"/>
      <c r="E45" s="390"/>
      <c r="F45" s="390"/>
      <c r="G45" s="391"/>
      <c r="H45" s="392"/>
      <c r="I45" s="393"/>
      <c r="J45" s="393"/>
      <c r="K45" s="393"/>
      <c r="L45" s="393"/>
      <c r="M45" s="393"/>
      <c r="N45" s="393"/>
      <c r="O45" s="394"/>
      <c r="P45" s="392"/>
      <c r="Q45" s="393"/>
      <c r="R45" s="393"/>
      <c r="S45" s="393"/>
      <c r="T45" s="393"/>
      <c r="U45" s="395"/>
      <c r="V45" s="64"/>
    </row>
    <row r="46" spans="1:22" ht="12.75" customHeight="1" x14ac:dyDescent="0.25">
      <c r="A46" s="63" t="s">
        <v>39</v>
      </c>
      <c r="B46" s="380"/>
      <c r="C46" s="381"/>
      <c r="D46" s="381"/>
      <c r="E46" s="381"/>
      <c r="F46" s="381"/>
      <c r="G46" s="382"/>
      <c r="H46" s="389"/>
      <c r="I46" s="390"/>
      <c r="J46" s="390"/>
      <c r="K46" s="390"/>
      <c r="L46" s="390"/>
      <c r="M46" s="390"/>
      <c r="N46" s="390"/>
      <c r="O46" s="391"/>
      <c r="P46" s="389"/>
      <c r="Q46" s="390"/>
      <c r="R46" s="390"/>
      <c r="S46" s="390"/>
      <c r="T46" s="390"/>
      <c r="U46" s="390"/>
      <c r="V46" s="65"/>
    </row>
    <row r="47" spans="1:22" ht="13.5" customHeight="1" thickBot="1" x14ac:dyDescent="0.3">
      <c r="A47" s="66" t="s">
        <v>40</v>
      </c>
      <c r="B47" s="415" t="s">
        <v>41</v>
      </c>
      <c r="C47" s="416"/>
      <c r="D47" s="416"/>
      <c r="E47" s="416"/>
      <c r="F47" s="416"/>
      <c r="G47" s="417"/>
      <c r="H47" s="418"/>
      <c r="I47" s="419"/>
      <c r="J47" s="419"/>
      <c r="K47" s="419"/>
      <c r="L47" s="419"/>
      <c r="M47" s="419"/>
      <c r="N47" s="419"/>
      <c r="O47" s="420"/>
      <c r="P47" s="418" t="s">
        <v>42</v>
      </c>
      <c r="Q47" s="419"/>
      <c r="R47" s="419"/>
      <c r="S47" s="419"/>
      <c r="T47" s="419"/>
      <c r="U47" s="419"/>
      <c r="V47" s="65"/>
    </row>
    <row r="48" spans="1:22" ht="13.8" thickBot="1" x14ac:dyDescent="0.3">
      <c r="A48" s="67" t="s">
        <v>43</v>
      </c>
      <c r="B48" s="68" t="s">
        <v>44</v>
      </c>
      <c r="C48" s="68"/>
      <c r="D48" s="68" t="s">
        <v>45</v>
      </c>
      <c r="E48" s="68"/>
      <c r="F48" s="68">
        <v>2025</v>
      </c>
      <c r="G48" s="69"/>
      <c r="H48" s="412"/>
      <c r="I48" s="413"/>
      <c r="J48" s="413"/>
      <c r="K48" s="413"/>
      <c r="L48" s="413"/>
      <c r="M48" s="413"/>
      <c r="N48" s="413"/>
      <c r="O48" s="414"/>
      <c r="P48" s="413"/>
      <c r="Q48" s="413"/>
      <c r="R48" s="413"/>
      <c r="S48" s="413"/>
      <c r="T48" s="413"/>
      <c r="U48" s="413"/>
      <c r="V48" s="70"/>
    </row>
  </sheetData>
  <mergeCells count="74">
    <mergeCell ref="H48:O48"/>
    <mergeCell ref="P48:U48"/>
    <mergeCell ref="B46:G46"/>
    <mergeCell ref="H46:O46"/>
    <mergeCell ref="P46:U46"/>
    <mergeCell ref="B47:G47"/>
    <mergeCell ref="H47:O47"/>
    <mergeCell ref="P47:U47"/>
    <mergeCell ref="B45:G45"/>
    <mergeCell ref="H45:O45"/>
    <mergeCell ref="P45:U45"/>
    <mergeCell ref="K37:M37"/>
    <mergeCell ref="R37:S37"/>
    <mergeCell ref="K38:M38"/>
    <mergeCell ref="R38:S38"/>
    <mergeCell ref="K39:M39"/>
    <mergeCell ref="N39:S39"/>
    <mergeCell ref="K40:M40"/>
    <mergeCell ref="N40:S40"/>
    <mergeCell ref="K41:M41"/>
    <mergeCell ref="N41:S41"/>
    <mergeCell ref="A42:U44"/>
    <mergeCell ref="K34:M34"/>
    <mergeCell ref="R34:S34"/>
    <mergeCell ref="K35:M35"/>
    <mergeCell ref="R35:S35"/>
    <mergeCell ref="K36:M36"/>
    <mergeCell ref="R36:S36"/>
    <mergeCell ref="K25:M25"/>
    <mergeCell ref="R25:S25"/>
    <mergeCell ref="K28:M28"/>
    <mergeCell ref="R28:S28"/>
    <mergeCell ref="K33:M33"/>
    <mergeCell ref="R33:S33"/>
    <mergeCell ref="R22:S22"/>
    <mergeCell ref="K23:M23"/>
    <mergeCell ref="R23:S23"/>
    <mergeCell ref="K24:M24"/>
    <mergeCell ref="R24:S24"/>
    <mergeCell ref="T16:T17"/>
    <mergeCell ref="U16:U17"/>
    <mergeCell ref="A18:J41"/>
    <mergeCell ref="K18:U18"/>
    <mergeCell ref="K19:M19"/>
    <mergeCell ref="R19:S19"/>
    <mergeCell ref="K20:M20"/>
    <mergeCell ref="R20:S20"/>
    <mergeCell ref="K21:M21"/>
    <mergeCell ref="R21:S21"/>
    <mergeCell ref="A16:J17"/>
    <mergeCell ref="K16:M17"/>
    <mergeCell ref="N16:N17"/>
    <mergeCell ref="O16:Q16"/>
    <mergeCell ref="R16:S17"/>
    <mergeCell ref="K22:M22"/>
    <mergeCell ref="A14:B14"/>
    <mergeCell ref="D14:E14"/>
    <mergeCell ref="F14:P14"/>
    <mergeCell ref="Q14:S14"/>
    <mergeCell ref="T14:U14"/>
    <mergeCell ref="A11:B11"/>
    <mergeCell ref="C11:U11"/>
    <mergeCell ref="A12:B12"/>
    <mergeCell ref="C12:U12"/>
    <mergeCell ref="A13:B13"/>
    <mergeCell ref="C13:P13"/>
    <mergeCell ref="Q13:S13"/>
    <mergeCell ref="A10:B10"/>
    <mergeCell ref="P10:S10"/>
    <mergeCell ref="A1:E7"/>
    <mergeCell ref="F1:U7"/>
    <mergeCell ref="A8:I8"/>
    <mergeCell ref="J8:U8"/>
    <mergeCell ref="A9:U9"/>
  </mergeCells>
  <pageMargins left="0.7" right="0.7" top="0.75" bottom="0.75" header="0.3" footer="0.3"/>
  <pageSetup paperSize="9" scale="46" orientation="portrait" horizontalDpi="1200" verticalDpi="1200" r:id="rId1"/>
  <colBreaks count="1" manualBreakCount="1">
    <brk id="21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D641C-905E-43BC-B095-4D66D2434F75}">
  <dimension ref="A1:V48"/>
  <sheetViews>
    <sheetView topLeftCell="A5" zoomScale="70" zoomScaleNormal="70" workbookViewId="0">
      <selection activeCell="C12" sqref="C12:U12"/>
    </sheetView>
  </sheetViews>
  <sheetFormatPr baseColWidth="10" defaultColWidth="3" defaultRowHeight="13.2" x14ac:dyDescent="0.25"/>
  <cols>
    <col min="1" max="1" width="8.109375" style="8" customWidth="1"/>
    <col min="2" max="2" width="13.88671875" style="8" customWidth="1"/>
    <col min="3" max="3" width="8.6640625" style="8" customWidth="1"/>
    <col min="4" max="5" width="8.109375" style="8" customWidth="1"/>
    <col min="6" max="6" width="30" style="8" customWidth="1"/>
    <col min="7" max="7" width="6.44140625" style="8" customWidth="1"/>
    <col min="8" max="8" width="6" style="8" customWidth="1"/>
    <col min="9" max="9" width="4" style="8" customWidth="1"/>
    <col min="10" max="10" width="5.5546875" style="8" customWidth="1"/>
    <col min="11" max="11" width="5" style="8" customWidth="1"/>
    <col min="12" max="12" width="4" style="8" customWidth="1"/>
    <col min="13" max="13" width="9.5546875" style="8" customWidth="1"/>
    <col min="14" max="14" width="12.109375" style="8" customWidth="1"/>
    <col min="15" max="15" width="8" style="8" bestFit="1" customWidth="1"/>
    <col min="16" max="16" width="10.88671875" style="8" bestFit="1" customWidth="1"/>
    <col min="17" max="17" width="7" style="8" bestFit="1" customWidth="1"/>
    <col min="18" max="18" width="4.6640625" style="8" customWidth="1"/>
    <col min="19" max="19" width="9.33203125" style="8" customWidth="1"/>
    <col min="20" max="20" width="11.5546875" style="8" customWidth="1"/>
    <col min="21" max="21" width="7.5546875" style="8" customWidth="1"/>
    <col min="22" max="22" width="5.6640625" style="8" customWidth="1"/>
    <col min="23" max="252" width="12.44140625" style="8" customWidth="1"/>
    <col min="253" max="256" width="3" style="8"/>
    <col min="257" max="257" width="8.109375" style="8" customWidth="1"/>
    <col min="258" max="258" width="13.88671875" style="8" customWidth="1"/>
    <col min="259" max="259" width="8.6640625" style="8" customWidth="1"/>
    <col min="260" max="261" width="8.109375" style="8" customWidth="1"/>
    <col min="262" max="262" width="30" style="8" customWidth="1"/>
    <col min="263" max="263" width="6.44140625" style="8" customWidth="1"/>
    <col min="264" max="264" width="6" style="8" customWidth="1"/>
    <col min="265" max="265" width="4" style="8" customWidth="1"/>
    <col min="266" max="266" width="5.5546875" style="8" customWidth="1"/>
    <col min="267" max="267" width="5" style="8" customWidth="1"/>
    <col min="268" max="268" width="4" style="8" customWidth="1"/>
    <col min="269" max="269" width="9.5546875" style="8" customWidth="1"/>
    <col min="270" max="270" width="10.6640625" style="8" customWidth="1"/>
    <col min="271" max="271" width="8" style="8" bestFit="1" customWidth="1"/>
    <col min="272" max="272" width="10.88671875" style="8" bestFit="1" customWidth="1"/>
    <col min="273" max="273" width="6.44140625" style="8" customWidth="1"/>
    <col min="274" max="274" width="4.6640625" style="8" customWidth="1"/>
    <col min="275" max="275" width="9.33203125" style="8" customWidth="1"/>
    <col min="276" max="276" width="11.5546875" style="8" customWidth="1"/>
    <col min="277" max="277" width="7.5546875" style="8" customWidth="1"/>
    <col min="278" max="278" width="5.6640625" style="8" customWidth="1"/>
    <col min="279" max="508" width="12.44140625" style="8" customWidth="1"/>
    <col min="509" max="512" width="3" style="8"/>
    <col min="513" max="513" width="8.109375" style="8" customWidth="1"/>
    <col min="514" max="514" width="13.88671875" style="8" customWidth="1"/>
    <col min="515" max="515" width="8.6640625" style="8" customWidth="1"/>
    <col min="516" max="517" width="8.109375" style="8" customWidth="1"/>
    <col min="518" max="518" width="30" style="8" customWidth="1"/>
    <col min="519" max="519" width="6.44140625" style="8" customWidth="1"/>
    <col min="520" max="520" width="6" style="8" customWidth="1"/>
    <col min="521" max="521" width="4" style="8" customWidth="1"/>
    <col min="522" max="522" width="5.5546875" style="8" customWidth="1"/>
    <col min="523" max="523" width="5" style="8" customWidth="1"/>
    <col min="524" max="524" width="4" style="8" customWidth="1"/>
    <col min="525" max="525" width="9.5546875" style="8" customWidth="1"/>
    <col min="526" max="526" width="10.6640625" style="8" customWidth="1"/>
    <col min="527" max="527" width="8" style="8" bestFit="1" customWidth="1"/>
    <col min="528" max="528" width="10.88671875" style="8" bestFit="1" customWidth="1"/>
    <col min="529" max="529" width="6.44140625" style="8" customWidth="1"/>
    <col min="530" max="530" width="4.6640625" style="8" customWidth="1"/>
    <col min="531" max="531" width="9.33203125" style="8" customWidth="1"/>
    <col min="532" max="532" width="11.5546875" style="8" customWidth="1"/>
    <col min="533" max="533" width="7.5546875" style="8" customWidth="1"/>
    <col min="534" max="534" width="5.6640625" style="8" customWidth="1"/>
    <col min="535" max="764" width="12.44140625" style="8" customWidth="1"/>
    <col min="765" max="768" width="3" style="8"/>
    <col min="769" max="769" width="8.109375" style="8" customWidth="1"/>
    <col min="770" max="770" width="13.88671875" style="8" customWidth="1"/>
    <col min="771" max="771" width="8.6640625" style="8" customWidth="1"/>
    <col min="772" max="773" width="8.109375" style="8" customWidth="1"/>
    <col min="774" max="774" width="30" style="8" customWidth="1"/>
    <col min="775" max="775" width="6.44140625" style="8" customWidth="1"/>
    <col min="776" max="776" width="6" style="8" customWidth="1"/>
    <col min="777" max="777" width="4" style="8" customWidth="1"/>
    <col min="778" max="778" width="5.5546875" style="8" customWidth="1"/>
    <col min="779" max="779" width="5" style="8" customWidth="1"/>
    <col min="780" max="780" width="4" style="8" customWidth="1"/>
    <col min="781" max="781" width="9.5546875" style="8" customWidth="1"/>
    <col min="782" max="782" width="10.6640625" style="8" customWidth="1"/>
    <col min="783" max="783" width="8" style="8" bestFit="1" customWidth="1"/>
    <col min="784" max="784" width="10.88671875" style="8" bestFit="1" customWidth="1"/>
    <col min="785" max="785" width="6.44140625" style="8" customWidth="1"/>
    <col min="786" max="786" width="4.6640625" style="8" customWidth="1"/>
    <col min="787" max="787" width="9.33203125" style="8" customWidth="1"/>
    <col min="788" max="788" width="11.5546875" style="8" customWidth="1"/>
    <col min="789" max="789" width="7.5546875" style="8" customWidth="1"/>
    <col min="790" max="790" width="5.6640625" style="8" customWidth="1"/>
    <col min="791" max="1020" width="12.44140625" style="8" customWidth="1"/>
    <col min="1021" max="1024" width="3" style="8"/>
    <col min="1025" max="1025" width="8.109375" style="8" customWidth="1"/>
    <col min="1026" max="1026" width="13.88671875" style="8" customWidth="1"/>
    <col min="1027" max="1027" width="8.6640625" style="8" customWidth="1"/>
    <col min="1028" max="1029" width="8.109375" style="8" customWidth="1"/>
    <col min="1030" max="1030" width="30" style="8" customWidth="1"/>
    <col min="1031" max="1031" width="6.44140625" style="8" customWidth="1"/>
    <col min="1032" max="1032" width="6" style="8" customWidth="1"/>
    <col min="1033" max="1033" width="4" style="8" customWidth="1"/>
    <col min="1034" max="1034" width="5.5546875" style="8" customWidth="1"/>
    <col min="1035" max="1035" width="5" style="8" customWidth="1"/>
    <col min="1036" max="1036" width="4" style="8" customWidth="1"/>
    <col min="1037" max="1037" width="9.5546875" style="8" customWidth="1"/>
    <col min="1038" max="1038" width="10.6640625" style="8" customWidth="1"/>
    <col min="1039" max="1039" width="8" style="8" bestFit="1" customWidth="1"/>
    <col min="1040" max="1040" width="10.88671875" style="8" bestFit="1" customWidth="1"/>
    <col min="1041" max="1041" width="6.44140625" style="8" customWidth="1"/>
    <col min="1042" max="1042" width="4.6640625" style="8" customWidth="1"/>
    <col min="1043" max="1043" width="9.33203125" style="8" customWidth="1"/>
    <col min="1044" max="1044" width="11.5546875" style="8" customWidth="1"/>
    <col min="1045" max="1045" width="7.5546875" style="8" customWidth="1"/>
    <col min="1046" max="1046" width="5.6640625" style="8" customWidth="1"/>
    <col min="1047" max="1276" width="12.44140625" style="8" customWidth="1"/>
    <col min="1277" max="1280" width="3" style="8"/>
    <col min="1281" max="1281" width="8.109375" style="8" customWidth="1"/>
    <col min="1282" max="1282" width="13.88671875" style="8" customWidth="1"/>
    <col min="1283" max="1283" width="8.6640625" style="8" customWidth="1"/>
    <col min="1284" max="1285" width="8.109375" style="8" customWidth="1"/>
    <col min="1286" max="1286" width="30" style="8" customWidth="1"/>
    <col min="1287" max="1287" width="6.44140625" style="8" customWidth="1"/>
    <col min="1288" max="1288" width="6" style="8" customWidth="1"/>
    <col min="1289" max="1289" width="4" style="8" customWidth="1"/>
    <col min="1290" max="1290" width="5.5546875" style="8" customWidth="1"/>
    <col min="1291" max="1291" width="5" style="8" customWidth="1"/>
    <col min="1292" max="1292" width="4" style="8" customWidth="1"/>
    <col min="1293" max="1293" width="9.5546875" style="8" customWidth="1"/>
    <col min="1294" max="1294" width="10.6640625" style="8" customWidth="1"/>
    <col min="1295" max="1295" width="8" style="8" bestFit="1" customWidth="1"/>
    <col min="1296" max="1296" width="10.88671875" style="8" bestFit="1" customWidth="1"/>
    <col min="1297" max="1297" width="6.44140625" style="8" customWidth="1"/>
    <col min="1298" max="1298" width="4.6640625" style="8" customWidth="1"/>
    <col min="1299" max="1299" width="9.33203125" style="8" customWidth="1"/>
    <col min="1300" max="1300" width="11.5546875" style="8" customWidth="1"/>
    <col min="1301" max="1301" width="7.5546875" style="8" customWidth="1"/>
    <col min="1302" max="1302" width="5.6640625" style="8" customWidth="1"/>
    <col min="1303" max="1532" width="12.44140625" style="8" customWidth="1"/>
    <col min="1533" max="1536" width="3" style="8"/>
    <col min="1537" max="1537" width="8.109375" style="8" customWidth="1"/>
    <col min="1538" max="1538" width="13.88671875" style="8" customWidth="1"/>
    <col min="1539" max="1539" width="8.6640625" style="8" customWidth="1"/>
    <col min="1540" max="1541" width="8.109375" style="8" customWidth="1"/>
    <col min="1542" max="1542" width="30" style="8" customWidth="1"/>
    <col min="1543" max="1543" width="6.44140625" style="8" customWidth="1"/>
    <col min="1544" max="1544" width="6" style="8" customWidth="1"/>
    <col min="1545" max="1545" width="4" style="8" customWidth="1"/>
    <col min="1546" max="1546" width="5.5546875" style="8" customWidth="1"/>
    <col min="1547" max="1547" width="5" style="8" customWidth="1"/>
    <col min="1548" max="1548" width="4" style="8" customWidth="1"/>
    <col min="1549" max="1549" width="9.5546875" style="8" customWidth="1"/>
    <col min="1550" max="1550" width="10.6640625" style="8" customWidth="1"/>
    <col min="1551" max="1551" width="8" style="8" bestFit="1" customWidth="1"/>
    <col min="1552" max="1552" width="10.88671875" style="8" bestFit="1" customWidth="1"/>
    <col min="1553" max="1553" width="6.44140625" style="8" customWidth="1"/>
    <col min="1554" max="1554" width="4.6640625" style="8" customWidth="1"/>
    <col min="1555" max="1555" width="9.33203125" style="8" customWidth="1"/>
    <col min="1556" max="1556" width="11.5546875" style="8" customWidth="1"/>
    <col min="1557" max="1557" width="7.5546875" style="8" customWidth="1"/>
    <col min="1558" max="1558" width="5.6640625" style="8" customWidth="1"/>
    <col min="1559" max="1788" width="12.44140625" style="8" customWidth="1"/>
    <col min="1789" max="1792" width="3" style="8"/>
    <col min="1793" max="1793" width="8.109375" style="8" customWidth="1"/>
    <col min="1794" max="1794" width="13.88671875" style="8" customWidth="1"/>
    <col min="1795" max="1795" width="8.6640625" style="8" customWidth="1"/>
    <col min="1796" max="1797" width="8.109375" style="8" customWidth="1"/>
    <col min="1798" max="1798" width="30" style="8" customWidth="1"/>
    <col min="1799" max="1799" width="6.44140625" style="8" customWidth="1"/>
    <col min="1800" max="1800" width="6" style="8" customWidth="1"/>
    <col min="1801" max="1801" width="4" style="8" customWidth="1"/>
    <col min="1802" max="1802" width="5.5546875" style="8" customWidth="1"/>
    <col min="1803" max="1803" width="5" style="8" customWidth="1"/>
    <col min="1804" max="1804" width="4" style="8" customWidth="1"/>
    <col min="1805" max="1805" width="9.5546875" style="8" customWidth="1"/>
    <col min="1806" max="1806" width="10.6640625" style="8" customWidth="1"/>
    <col min="1807" max="1807" width="8" style="8" bestFit="1" customWidth="1"/>
    <col min="1808" max="1808" width="10.88671875" style="8" bestFit="1" customWidth="1"/>
    <col min="1809" max="1809" width="6.44140625" style="8" customWidth="1"/>
    <col min="1810" max="1810" width="4.6640625" style="8" customWidth="1"/>
    <col min="1811" max="1811" width="9.33203125" style="8" customWidth="1"/>
    <col min="1812" max="1812" width="11.5546875" style="8" customWidth="1"/>
    <col min="1813" max="1813" width="7.5546875" style="8" customWidth="1"/>
    <col min="1814" max="1814" width="5.6640625" style="8" customWidth="1"/>
    <col min="1815" max="2044" width="12.44140625" style="8" customWidth="1"/>
    <col min="2045" max="2048" width="3" style="8"/>
    <col min="2049" max="2049" width="8.109375" style="8" customWidth="1"/>
    <col min="2050" max="2050" width="13.88671875" style="8" customWidth="1"/>
    <col min="2051" max="2051" width="8.6640625" style="8" customWidth="1"/>
    <col min="2052" max="2053" width="8.109375" style="8" customWidth="1"/>
    <col min="2054" max="2054" width="30" style="8" customWidth="1"/>
    <col min="2055" max="2055" width="6.44140625" style="8" customWidth="1"/>
    <col min="2056" max="2056" width="6" style="8" customWidth="1"/>
    <col min="2057" max="2057" width="4" style="8" customWidth="1"/>
    <col min="2058" max="2058" width="5.5546875" style="8" customWidth="1"/>
    <col min="2059" max="2059" width="5" style="8" customWidth="1"/>
    <col min="2060" max="2060" width="4" style="8" customWidth="1"/>
    <col min="2061" max="2061" width="9.5546875" style="8" customWidth="1"/>
    <col min="2062" max="2062" width="10.6640625" style="8" customWidth="1"/>
    <col min="2063" max="2063" width="8" style="8" bestFit="1" customWidth="1"/>
    <col min="2064" max="2064" width="10.88671875" style="8" bestFit="1" customWidth="1"/>
    <col min="2065" max="2065" width="6.44140625" style="8" customWidth="1"/>
    <col min="2066" max="2066" width="4.6640625" style="8" customWidth="1"/>
    <col min="2067" max="2067" width="9.33203125" style="8" customWidth="1"/>
    <col min="2068" max="2068" width="11.5546875" style="8" customWidth="1"/>
    <col min="2069" max="2069" width="7.5546875" style="8" customWidth="1"/>
    <col min="2070" max="2070" width="5.6640625" style="8" customWidth="1"/>
    <col min="2071" max="2300" width="12.44140625" style="8" customWidth="1"/>
    <col min="2301" max="2304" width="3" style="8"/>
    <col min="2305" max="2305" width="8.109375" style="8" customWidth="1"/>
    <col min="2306" max="2306" width="13.88671875" style="8" customWidth="1"/>
    <col min="2307" max="2307" width="8.6640625" style="8" customWidth="1"/>
    <col min="2308" max="2309" width="8.109375" style="8" customWidth="1"/>
    <col min="2310" max="2310" width="30" style="8" customWidth="1"/>
    <col min="2311" max="2311" width="6.44140625" style="8" customWidth="1"/>
    <col min="2312" max="2312" width="6" style="8" customWidth="1"/>
    <col min="2313" max="2313" width="4" style="8" customWidth="1"/>
    <col min="2314" max="2314" width="5.5546875" style="8" customWidth="1"/>
    <col min="2315" max="2315" width="5" style="8" customWidth="1"/>
    <col min="2316" max="2316" width="4" style="8" customWidth="1"/>
    <col min="2317" max="2317" width="9.5546875" style="8" customWidth="1"/>
    <col min="2318" max="2318" width="10.6640625" style="8" customWidth="1"/>
    <col min="2319" max="2319" width="8" style="8" bestFit="1" customWidth="1"/>
    <col min="2320" max="2320" width="10.88671875" style="8" bestFit="1" customWidth="1"/>
    <col min="2321" max="2321" width="6.44140625" style="8" customWidth="1"/>
    <col min="2322" max="2322" width="4.6640625" style="8" customWidth="1"/>
    <col min="2323" max="2323" width="9.33203125" style="8" customWidth="1"/>
    <col min="2324" max="2324" width="11.5546875" style="8" customWidth="1"/>
    <col min="2325" max="2325" width="7.5546875" style="8" customWidth="1"/>
    <col min="2326" max="2326" width="5.6640625" style="8" customWidth="1"/>
    <col min="2327" max="2556" width="12.44140625" style="8" customWidth="1"/>
    <col min="2557" max="2560" width="3" style="8"/>
    <col min="2561" max="2561" width="8.109375" style="8" customWidth="1"/>
    <col min="2562" max="2562" width="13.88671875" style="8" customWidth="1"/>
    <col min="2563" max="2563" width="8.6640625" style="8" customWidth="1"/>
    <col min="2564" max="2565" width="8.109375" style="8" customWidth="1"/>
    <col min="2566" max="2566" width="30" style="8" customWidth="1"/>
    <col min="2567" max="2567" width="6.44140625" style="8" customWidth="1"/>
    <col min="2568" max="2568" width="6" style="8" customWidth="1"/>
    <col min="2569" max="2569" width="4" style="8" customWidth="1"/>
    <col min="2570" max="2570" width="5.5546875" style="8" customWidth="1"/>
    <col min="2571" max="2571" width="5" style="8" customWidth="1"/>
    <col min="2572" max="2572" width="4" style="8" customWidth="1"/>
    <col min="2573" max="2573" width="9.5546875" style="8" customWidth="1"/>
    <col min="2574" max="2574" width="10.6640625" style="8" customWidth="1"/>
    <col min="2575" max="2575" width="8" style="8" bestFit="1" customWidth="1"/>
    <col min="2576" max="2576" width="10.88671875" style="8" bestFit="1" customWidth="1"/>
    <col min="2577" max="2577" width="6.44140625" style="8" customWidth="1"/>
    <col min="2578" max="2578" width="4.6640625" style="8" customWidth="1"/>
    <col min="2579" max="2579" width="9.33203125" style="8" customWidth="1"/>
    <col min="2580" max="2580" width="11.5546875" style="8" customWidth="1"/>
    <col min="2581" max="2581" width="7.5546875" style="8" customWidth="1"/>
    <col min="2582" max="2582" width="5.6640625" style="8" customWidth="1"/>
    <col min="2583" max="2812" width="12.44140625" style="8" customWidth="1"/>
    <col min="2813" max="2816" width="3" style="8"/>
    <col min="2817" max="2817" width="8.109375" style="8" customWidth="1"/>
    <col min="2818" max="2818" width="13.88671875" style="8" customWidth="1"/>
    <col min="2819" max="2819" width="8.6640625" style="8" customWidth="1"/>
    <col min="2820" max="2821" width="8.109375" style="8" customWidth="1"/>
    <col min="2822" max="2822" width="30" style="8" customWidth="1"/>
    <col min="2823" max="2823" width="6.44140625" style="8" customWidth="1"/>
    <col min="2824" max="2824" width="6" style="8" customWidth="1"/>
    <col min="2825" max="2825" width="4" style="8" customWidth="1"/>
    <col min="2826" max="2826" width="5.5546875" style="8" customWidth="1"/>
    <col min="2827" max="2827" width="5" style="8" customWidth="1"/>
    <col min="2828" max="2828" width="4" style="8" customWidth="1"/>
    <col min="2829" max="2829" width="9.5546875" style="8" customWidth="1"/>
    <col min="2830" max="2830" width="10.6640625" style="8" customWidth="1"/>
    <col min="2831" max="2831" width="8" style="8" bestFit="1" customWidth="1"/>
    <col min="2832" max="2832" width="10.88671875" style="8" bestFit="1" customWidth="1"/>
    <col min="2833" max="2833" width="6.44140625" style="8" customWidth="1"/>
    <col min="2834" max="2834" width="4.6640625" style="8" customWidth="1"/>
    <col min="2835" max="2835" width="9.33203125" style="8" customWidth="1"/>
    <col min="2836" max="2836" width="11.5546875" style="8" customWidth="1"/>
    <col min="2837" max="2837" width="7.5546875" style="8" customWidth="1"/>
    <col min="2838" max="2838" width="5.6640625" style="8" customWidth="1"/>
    <col min="2839" max="3068" width="12.44140625" style="8" customWidth="1"/>
    <col min="3069" max="3072" width="3" style="8"/>
    <col min="3073" max="3073" width="8.109375" style="8" customWidth="1"/>
    <col min="3074" max="3074" width="13.88671875" style="8" customWidth="1"/>
    <col min="3075" max="3075" width="8.6640625" style="8" customWidth="1"/>
    <col min="3076" max="3077" width="8.109375" style="8" customWidth="1"/>
    <col min="3078" max="3078" width="30" style="8" customWidth="1"/>
    <col min="3079" max="3079" width="6.44140625" style="8" customWidth="1"/>
    <col min="3080" max="3080" width="6" style="8" customWidth="1"/>
    <col min="3081" max="3081" width="4" style="8" customWidth="1"/>
    <col min="3082" max="3082" width="5.5546875" style="8" customWidth="1"/>
    <col min="3083" max="3083" width="5" style="8" customWidth="1"/>
    <col min="3084" max="3084" width="4" style="8" customWidth="1"/>
    <col min="3085" max="3085" width="9.5546875" style="8" customWidth="1"/>
    <col min="3086" max="3086" width="10.6640625" style="8" customWidth="1"/>
    <col min="3087" max="3087" width="8" style="8" bestFit="1" customWidth="1"/>
    <col min="3088" max="3088" width="10.88671875" style="8" bestFit="1" customWidth="1"/>
    <col min="3089" max="3089" width="6.44140625" style="8" customWidth="1"/>
    <col min="3090" max="3090" width="4.6640625" style="8" customWidth="1"/>
    <col min="3091" max="3091" width="9.33203125" style="8" customWidth="1"/>
    <col min="3092" max="3092" width="11.5546875" style="8" customWidth="1"/>
    <col min="3093" max="3093" width="7.5546875" style="8" customWidth="1"/>
    <col min="3094" max="3094" width="5.6640625" style="8" customWidth="1"/>
    <col min="3095" max="3324" width="12.44140625" style="8" customWidth="1"/>
    <col min="3325" max="3328" width="3" style="8"/>
    <col min="3329" max="3329" width="8.109375" style="8" customWidth="1"/>
    <col min="3330" max="3330" width="13.88671875" style="8" customWidth="1"/>
    <col min="3331" max="3331" width="8.6640625" style="8" customWidth="1"/>
    <col min="3332" max="3333" width="8.109375" style="8" customWidth="1"/>
    <col min="3334" max="3334" width="30" style="8" customWidth="1"/>
    <col min="3335" max="3335" width="6.44140625" style="8" customWidth="1"/>
    <col min="3336" max="3336" width="6" style="8" customWidth="1"/>
    <col min="3337" max="3337" width="4" style="8" customWidth="1"/>
    <col min="3338" max="3338" width="5.5546875" style="8" customWidth="1"/>
    <col min="3339" max="3339" width="5" style="8" customWidth="1"/>
    <col min="3340" max="3340" width="4" style="8" customWidth="1"/>
    <col min="3341" max="3341" width="9.5546875" style="8" customWidth="1"/>
    <col min="3342" max="3342" width="10.6640625" style="8" customWidth="1"/>
    <col min="3343" max="3343" width="8" style="8" bestFit="1" customWidth="1"/>
    <col min="3344" max="3344" width="10.88671875" style="8" bestFit="1" customWidth="1"/>
    <col min="3345" max="3345" width="6.44140625" style="8" customWidth="1"/>
    <col min="3346" max="3346" width="4.6640625" style="8" customWidth="1"/>
    <col min="3347" max="3347" width="9.33203125" style="8" customWidth="1"/>
    <col min="3348" max="3348" width="11.5546875" style="8" customWidth="1"/>
    <col min="3349" max="3349" width="7.5546875" style="8" customWidth="1"/>
    <col min="3350" max="3350" width="5.6640625" style="8" customWidth="1"/>
    <col min="3351" max="3580" width="12.44140625" style="8" customWidth="1"/>
    <col min="3581" max="3584" width="3" style="8"/>
    <col min="3585" max="3585" width="8.109375" style="8" customWidth="1"/>
    <col min="3586" max="3586" width="13.88671875" style="8" customWidth="1"/>
    <col min="3587" max="3587" width="8.6640625" style="8" customWidth="1"/>
    <col min="3588" max="3589" width="8.109375" style="8" customWidth="1"/>
    <col min="3590" max="3590" width="30" style="8" customWidth="1"/>
    <col min="3591" max="3591" width="6.44140625" style="8" customWidth="1"/>
    <col min="3592" max="3592" width="6" style="8" customWidth="1"/>
    <col min="3593" max="3593" width="4" style="8" customWidth="1"/>
    <col min="3594" max="3594" width="5.5546875" style="8" customWidth="1"/>
    <col min="3595" max="3595" width="5" style="8" customWidth="1"/>
    <col min="3596" max="3596" width="4" style="8" customWidth="1"/>
    <col min="3597" max="3597" width="9.5546875" style="8" customWidth="1"/>
    <col min="3598" max="3598" width="10.6640625" style="8" customWidth="1"/>
    <col min="3599" max="3599" width="8" style="8" bestFit="1" customWidth="1"/>
    <col min="3600" max="3600" width="10.88671875" style="8" bestFit="1" customWidth="1"/>
    <col min="3601" max="3601" width="6.44140625" style="8" customWidth="1"/>
    <col min="3602" max="3602" width="4.6640625" style="8" customWidth="1"/>
    <col min="3603" max="3603" width="9.33203125" style="8" customWidth="1"/>
    <col min="3604" max="3604" width="11.5546875" style="8" customWidth="1"/>
    <col min="3605" max="3605" width="7.5546875" style="8" customWidth="1"/>
    <col min="3606" max="3606" width="5.6640625" style="8" customWidth="1"/>
    <col min="3607" max="3836" width="12.44140625" style="8" customWidth="1"/>
    <col min="3837" max="3840" width="3" style="8"/>
    <col min="3841" max="3841" width="8.109375" style="8" customWidth="1"/>
    <col min="3842" max="3842" width="13.88671875" style="8" customWidth="1"/>
    <col min="3843" max="3843" width="8.6640625" style="8" customWidth="1"/>
    <col min="3844" max="3845" width="8.109375" style="8" customWidth="1"/>
    <col min="3846" max="3846" width="30" style="8" customWidth="1"/>
    <col min="3847" max="3847" width="6.44140625" style="8" customWidth="1"/>
    <col min="3848" max="3848" width="6" style="8" customWidth="1"/>
    <col min="3849" max="3849" width="4" style="8" customWidth="1"/>
    <col min="3850" max="3850" width="5.5546875" style="8" customWidth="1"/>
    <col min="3851" max="3851" width="5" style="8" customWidth="1"/>
    <col min="3852" max="3852" width="4" style="8" customWidth="1"/>
    <col min="3853" max="3853" width="9.5546875" style="8" customWidth="1"/>
    <col min="3854" max="3854" width="10.6640625" style="8" customWidth="1"/>
    <col min="3855" max="3855" width="8" style="8" bestFit="1" customWidth="1"/>
    <col min="3856" max="3856" width="10.88671875" style="8" bestFit="1" customWidth="1"/>
    <col min="3857" max="3857" width="6.44140625" style="8" customWidth="1"/>
    <col min="3858" max="3858" width="4.6640625" style="8" customWidth="1"/>
    <col min="3859" max="3859" width="9.33203125" style="8" customWidth="1"/>
    <col min="3860" max="3860" width="11.5546875" style="8" customWidth="1"/>
    <col min="3861" max="3861" width="7.5546875" style="8" customWidth="1"/>
    <col min="3862" max="3862" width="5.6640625" style="8" customWidth="1"/>
    <col min="3863" max="4092" width="12.44140625" style="8" customWidth="1"/>
    <col min="4093" max="4096" width="3" style="8"/>
    <col min="4097" max="4097" width="8.109375" style="8" customWidth="1"/>
    <col min="4098" max="4098" width="13.88671875" style="8" customWidth="1"/>
    <col min="4099" max="4099" width="8.6640625" style="8" customWidth="1"/>
    <col min="4100" max="4101" width="8.109375" style="8" customWidth="1"/>
    <col min="4102" max="4102" width="30" style="8" customWidth="1"/>
    <col min="4103" max="4103" width="6.44140625" style="8" customWidth="1"/>
    <col min="4104" max="4104" width="6" style="8" customWidth="1"/>
    <col min="4105" max="4105" width="4" style="8" customWidth="1"/>
    <col min="4106" max="4106" width="5.5546875" style="8" customWidth="1"/>
    <col min="4107" max="4107" width="5" style="8" customWidth="1"/>
    <col min="4108" max="4108" width="4" style="8" customWidth="1"/>
    <col min="4109" max="4109" width="9.5546875" style="8" customWidth="1"/>
    <col min="4110" max="4110" width="10.6640625" style="8" customWidth="1"/>
    <col min="4111" max="4111" width="8" style="8" bestFit="1" customWidth="1"/>
    <col min="4112" max="4112" width="10.88671875" style="8" bestFit="1" customWidth="1"/>
    <col min="4113" max="4113" width="6.44140625" style="8" customWidth="1"/>
    <col min="4114" max="4114" width="4.6640625" style="8" customWidth="1"/>
    <col min="4115" max="4115" width="9.33203125" style="8" customWidth="1"/>
    <col min="4116" max="4116" width="11.5546875" style="8" customWidth="1"/>
    <col min="4117" max="4117" width="7.5546875" style="8" customWidth="1"/>
    <col min="4118" max="4118" width="5.6640625" style="8" customWidth="1"/>
    <col min="4119" max="4348" width="12.44140625" style="8" customWidth="1"/>
    <col min="4349" max="4352" width="3" style="8"/>
    <col min="4353" max="4353" width="8.109375" style="8" customWidth="1"/>
    <col min="4354" max="4354" width="13.88671875" style="8" customWidth="1"/>
    <col min="4355" max="4355" width="8.6640625" style="8" customWidth="1"/>
    <col min="4356" max="4357" width="8.109375" style="8" customWidth="1"/>
    <col min="4358" max="4358" width="30" style="8" customWidth="1"/>
    <col min="4359" max="4359" width="6.44140625" style="8" customWidth="1"/>
    <col min="4360" max="4360" width="6" style="8" customWidth="1"/>
    <col min="4361" max="4361" width="4" style="8" customWidth="1"/>
    <col min="4362" max="4362" width="5.5546875" style="8" customWidth="1"/>
    <col min="4363" max="4363" width="5" style="8" customWidth="1"/>
    <col min="4364" max="4364" width="4" style="8" customWidth="1"/>
    <col min="4365" max="4365" width="9.5546875" style="8" customWidth="1"/>
    <col min="4366" max="4366" width="10.6640625" style="8" customWidth="1"/>
    <col min="4367" max="4367" width="8" style="8" bestFit="1" customWidth="1"/>
    <col min="4368" max="4368" width="10.88671875" style="8" bestFit="1" customWidth="1"/>
    <col min="4369" max="4369" width="6.44140625" style="8" customWidth="1"/>
    <col min="4370" max="4370" width="4.6640625" style="8" customWidth="1"/>
    <col min="4371" max="4371" width="9.33203125" style="8" customWidth="1"/>
    <col min="4372" max="4372" width="11.5546875" style="8" customWidth="1"/>
    <col min="4373" max="4373" width="7.5546875" style="8" customWidth="1"/>
    <col min="4374" max="4374" width="5.6640625" style="8" customWidth="1"/>
    <col min="4375" max="4604" width="12.44140625" style="8" customWidth="1"/>
    <col min="4605" max="4608" width="3" style="8"/>
    <col min="4609" max="4609" width="8.109375" style="8" customWidth="1"/>
    <col min="4610" max="4610" width="13.88671875" style="8" customWidth="1"/>
    <col min="4611" max="4611" width="8.6640625" style="8" customWidth="1"/>
    <col min="4612" max="4613" width="8.109375" style="8" customWidth="1"/>
    <col min="4614" max="4614" width="30" style="8" customWidth="1"/>
    <col min="4615" max="4615" width="6.44140625" style="8" customWidth="1"/>
    <col min="4616" max="4616" width="6" style="8" customWidth="1"/>
    <col min="4617" max="4617" width="4" style="8" customWidth="1"/>
    <col min="4618" max="4618" width="5.5546875" style="8" customWidth="1"/>
    <col min="4619" max="4619" width="5" style="8" customWidth="1"/>
    <col min="4620" max="4620" width="4" style="8" customWidth="1"/>
    <col min="4621" max="4621" width="9.5546875" style="8" customWidth="1"/>
    <col min="4622" max="4622" width="10.6640625" style="8" customWidth="1"/>
    <col min="4623" max="4623" width="8" style="8" bestFit="1" customWidth="1"/>
    <col min="4624" max="4624" width="10.88671875" style="8" bestFit="1" customWidth="1"/>
    <col min="4625" max="4625" width="6.44140625" style="8" customWidth="1"/>
    <col min="4626" max="4626" width="4.6640625" style="8" customWidth="1"/>
    <col min="4627" max="4627" width="9.33203125" style="8" customWidth="1"/>
    <col min="4628" max="4628" width="11.5546875" style="8" customWidth="1"/>
    <col min="4629" max="4629" width="7.5546875" style="8" customWidth="1"/>
    <col min="4630" max="4630" width="5.6640625" style="8" customWidth="1"/>
    <col min="4631" max="4860" width="12.44140625" style="8" customWidth="1"/>
    <col min="4861" max="4864" width="3" style="8"/>
    <col min="4865" max="4865" width="8.109375" style="8" customWidth="1"/>
    <col min="4866" max="4866" width="13.88671875" style="8" customWidth="1"/>
    <col min="4867" max="4867" width="8.6640625" style="8" customWidth="1"/>
    <col min="4868" max="4869" width="8.109375" style="8" customWidth="1"/>
    <col min="4870" max="4870" width="30" style="8" customWidth="1"/>
    <col min="4871" max="4871" width="6.44140625" style="8" customWidth="1"/>
    <col min="4872" max="4872" width="6" style="8" customWidth="1"/>
    <col min="4873" max="4873" width="4" style="8" customWidth="1"/>
    <col min="4874" max="4874" width="5.5546875" style="8" customWidth="1"/>
    <col min="4875" max="4875" width="5" style="8" customWidth="1"/>
    <col min="4876" max="4876" width="4" style="8" customWidth="1"/>
    <col min="4877" max="4877" width="9.5546875" style="8" customWidth="1"/>
    <col min="4878" max="4878" width="10.6640625" style="8" customWidth="1"/>
    <col min="4879" max="4879" width="8" style="8" bestFit="1" customWidth="1"/>
    <col min="4880" max="4880" width="10.88671875" style="8" bestFit="1" customWidth="1"/>
    <col min="4881" max="4881" width="6.44140625" style="8" customWidth="1"/>
    <col min="4882" max="4882" width="4.6640625" style="8" customWidth="1"/>
    <col min="4883" max="4883" width="9.33203125" style="8" customWidth="1"/>
    <col min="4884" max="4884" width="11.5546875" style="8" customWidth="1"/>
    <col min="4885" max="4885" width="7.5546875" style="8" customWidth="1"/>
    <col min="4886" max="4886" width="5.6640625" style="8" customWidth="1"/>
    <col min="4887" max="5116" width="12.44140625" style="8" customWidth="1"/>
    <col min="5117" max="5120" width="3" style="8"/>
    <col min="5121" max="5121" width="8.109375" style="8" customWidth="1"/>
    <col min="5122" max="5122" width="13.88671875" style="8" customWidth="1"/>
    <col min="5123" max="5123" width="8.6640625" style="8" customWidth="1"/>
    <col min="5124" max="5125" width="8.109375" style="8" customWidth="1"/>
    <col min="5126" max="5126" width="30" style="8" customWidth="1"/>
    <col min="5127" max="5127" width="6.44140625" style="8" customWidth="1"/>
    <col min="5128" max="5128" width="6" style="8" customWidth="1"/>
    <col min="5129" max="5129" width="4" style="8" customWidth="1"/>
    <col min="5130" max="5130" width="5.5546875" style="8" customWidth="1"/>
    <col min="5131" max="5131" width="5" style="8" customWidth="1"/>
    <col min="5132" max="5132" width="4" style="8" customWidth="1"/>
    <col min="5133" max="5133" width="9.5546875" style="8" customWidth="1"/>
    <col min="5134" max="5134" width="10.6640625" style="8" customWidth="1"/>
    <col min="5135" max="5135" width="8" style="8" bestFit="1" customWidth="1"/>
    <col min="5136" max="5136" width="10.88671875" style="8" bestFit="1" customWidth="1"/>
    <col min="5137" max="5137" width="6.44140625" style="8" customWidth="1"/>
    <col min="5138" max="5138" width="4.6640625" style="8" customWidth="1"/>
    <col min="5139" max="5139" width="9.33203125" style="8" customWidth="1"/>
    <col min="5140" max="5140" width="11.5546875" style="8" customWidth="1"/>
    <col min="5141" max="5141" width="7.5546875" style="8" customWidth="1"/>
    <col min="5142" max="5142" width="5.6640625" style="8" customWidth="1"/>
    <col min="5143" max="5372" width="12.44140625" style="8" customWidth="1"/>
    <col min="5373" max="5376" width="3" style="8"/>
    <col min="5377" max="5377" width="8.109375" style="8" customWidth="1"/>
    <col min="5378" max="5378" width="13.88671875" style="8" customWidth="1"/>
    <col min="5379" max="5379" width="8.6640625" style="8" customWidth="1"/>
    <col min="5380" max="5381" width="8.109375" style="8" customWidth="1"/>
    <col min="5382" max="5382" width="30" style="8" customWidth="1"/>
    <col min="5383" max="5383" width="6.44140625" style="8" customWidth="1"/>
    <col min="5384" max="5384" width="6" style="8" customWidth="1"/>
    <col min="5385" max="5385" width="4" style="8" customWidth="1"/>
    <col min="5386" max="5386" width="5.5546875" style="8" customWidth="1"/>
    <col min="5387" max="5387" width="5" style="8" customWidth="1"/>
    <col min="5388" max="5388" width="4" style="8" customWidth="1"/>
    <col min="5389" max="5389" width="9.5546875" style="8" customWidth="1"/>
    <col min="5390" max="5390" width="10.6640625" style="8" customWidth="1"/>
    <col min="5391" max="5391" width="8" style="8" bestFit="1" customWidth="1"/>
    <col min="5392" max="5392" width="10.88671875" style="8" bestFit="1" customWidth="1"/>
    <col min="5393" max="5393" width="6.44140625" style="8" customWidth="1"/>
    <col min="5394" max="5394" width="4.6640625" style="8" customWidth="1"/>
    <col min="5395" max="5395" width="9.33203125" style="8" customWidth="1"/>
    <col min="5396" max="5396" width="11.5546875" style="8" customWidth="1"/>
    <col min="5397" max="5397" width="7.5546875" style="8" customWidth="1"/>
    <col min="5398" max="5398" width="5.6640625" style="8" customWidth="1"/>
    <col min="5399" max="5628" width="12.44140625" style="8" customWidth="1"/>
    <col min="5629" max="5632" width="3" style="8"/>
    <col min="5633" max="5633" width="8.109375" style="8" customWidth="1"/>
    <col min="5634" max="5634" width="13.88671875" style="8" customWidth="1"/>
    <col min="5635" max="5635" width="8.6640625" style="8" customWidth="1"/>
    <col min="5636" max="5637" width="8.109375" style="8" customWidth="1"/>
    <col min="5638" max="5638" width="30" style="8" customWidth="1"/>
    <col min="5639" max="5639" width="6.44140625" style="8" customWidth="1"/>
    <col min="5640" max="5640" width="6" style="8" customWidth="1"/>
    <col min="5641" max="5641" width="4" style="8" customWidth="1"/>
    <col min="5642" max="5642" width="5.5546875" style="8" customWidth="1"/>
    <col min="5643" max="5643" width="5" style="8" customWidth="1"/>
    <col min="5644" max="5644" width="4" style="8" customWidth="1"/>
    <col min="5645" max="5645" width="9.5546875" style="8" customWidth="1"/>
    <col min="5646" max="5646" width="10.6640625" style="8" customWidth="1"/>
    <col min="5647" max="5647" width="8" style="8" bestFit="1" customWidth="1"/>
    <col min="5648" max="5648" width="10.88671875" style="8" bestFit="1" customWidth="1"/>
    <col min="5649" max="5649" width="6.44140625" style="8" customWidth="1"/>
    <col min="5650" max="5650" width="4.6640625" style="8" customWidth="1"/>
    <col min="5651" max="5651" width="9.33203125" style="8" customWidth="1"/>
    <col min="5652" max="5652" width="11.5546875" style="8" customWidth="1"/>
    <col min="5653" max="5653" width="7.5546875" style="8" customWidth="1"/>
    <col min="5654" max="5654" width="5.6640625" style="8" customWidth="1"/>
    <col min="5655" max="5884" width="12.44140625" style="8" customWidth="1"/>
    <col min="5885" max="5888" width="3" style="8"/>
    <col min="5889" max="5889" width="8.109375" style="8" customWidth="1"/>
    <col min="5890" max="5890" width="13.88671875" style="8" customWidth="1"/>
    <col min="5891" max="5891" width="8.6640625" style="8" customWidth="1"/>
    <col min="5892" max="5893" width="8.109375" style="8" customWidth="1"/>
    <col min="5894" max="5894" width="30" style="8" customWidth="1"/>
    <col min="5895" max="5895" width="6.44140625" style="8" customWidth="1"/>
    <col min="5896" max="5896" width="6" style="8" customWidth="1"/>
    <col min="5897" max="5897" width="4" style="8" customWidth="1"/>
    <col min="5898" max="5898" width="5.5546875" style="8" customWidth="1"/>
    <col min="5899" max="5899" width="5" style="8" customWidth="1"/>
    <col min="5900" max="5900" width="4" style="8" customWidth="1"/>
    <col min="5901" max="5901" width="9.5546875" style="8" customWidth="1"/>
    <col min="5902" max="5902" width="10.6640625" style="8" customWidth="1"/>
    <col min="5903" max="5903" width="8" style="8" bestFit="1" customWidth="1"/>
    <col min="5904" max="5904" width="10.88671875" style="8" bestFit="1" customWidth="1"/>
    <col min="5905" max="5905" width="6.44140625" style="8" customWidth="1"/>
    <col min="5906" max="5906" width="4.6640625" style="8" customWidth="1"/>
    <col min="5907" max="5907" width="9.33203125" style="8" customWidth="1"/>
    <col min="5908" max="5908" width="11.5546875" style="8" customWidth="1"/>
    <col min="5909" max="5909" width="7.5546875" style="8" customWidth="1"/>
    <col min="5910" max="5910" width="5.6640625" style="8" customWidth="1"/>
    <col min="5911" max="6140" width="12.44140625" style="8" customWidth="1"/>
    <col min="6141" max="6144" width="3" style="8"/>
    <col min="6145" max="6145" width="8.109375" style="8" customWidth="1"/>
    <col min="6146" max="6146" width="13.88671875" style="8" customWidth="1"/>
    <col min="6147" max="6147" width="8.6640625" style="8" customWidth="1"/>
    <col min="6148" max="6149" width="8.109375" style="8" customWidth="1"/>
    <col min="6150" max="6150" width="30" style="8" customWidth="1"/>
    <col min="6151" max="6151" width="6.44140625" style="8" customWidth="1"/>
    <col min="6152" max="6152" width="6" style="8" customWidth="1"/>
    <col min="6153" max="6153" width="4" style="8" customWidth="1"/>
    <col min="6154" max="6154" width="5.5546875" style="8" customWidth="1"/>
    <col min="6155" max="6155" width="5" style="8" customWidth="1"/>
    <col min="6156" max="6156" width="4" style="8" customWidth="1"/>
    <col min="6157" max="6157" width="9.5546875" style="8" customWidth="1"/>
    <col min="6158" max="6158" width="10.6640625" style="8" customWidth="1"/>
    <col min="6159" max="6159" width="8" style="8" bestFit="1" customWidth="1"/>
    <col min="6160" max="6160" width="10.88671875" style="8" bestFit="1" customWidth="1"/>
    <col min="6161" max="6161" width="6.44140625" style="8" customWidth="1"/>
    <col min="6162" max="6162" width="4.6640625" style="8" customWidth="1"/>
    <col min="6163" max="6163" width="9.33203125" style="8" customWidth="1"/>
    <col min="6164" max="6164" width="11.5546875" style="8" customWidth="1"/>
    <col min="6165" max="6165" width="7.5546875" style="8" customWidth="1"/>
    <col min="6166" max="6166" width="5.6640625" style="8" customWidth="1"/>
    <col min="6167" max="6396" width="12.44140625" style="8" customWidth="1"/>
    <col min="6397" max="6400" width="3" style="8"/>
    <col min="6401" max="6401" width="8.109375" style="8" customWidth="1"/>
    <col min="6402" max="6402" width="13.88671875" style="8" customWidth="1"/>
    <col min="6403" max="6403" width="8.6640625" style="8" customWidth="1"/>
    <col min="6404" max="6405" width="8.109375" style="8" customWidth="1"/>
    <col min="6406" max="6406" width="30" style="8" customWidth="1"/>
    <col min="6407" max="6407" width="6.44140625" style="8" customWidth="1"/>
    <col min="6408" max="6408" width="6" style="8" customWidth="1"/>
    <col min="6409" max="6409" width="4" style="8" customWidth="1"/>
    <col min="6410" max="6410" width="5.5546875" style="8" customWidth="1"/>
    <col min="6411" max="6411" width="5" style="8" customWidth="1"/>
    <col min="6412" max="6412" width="4" style="8" customWidth="1"/>
    <col min="6413" max="6413" width="9.5546875" style="8" customWidth="1"/>
    <col min="6414" max="6414" width="10.6640625" style="8" customWidth="1"/>
    <col min="6415" max="6415" width="8" style="8" bestFit="1" customWidth="1"/>
    <col min="6416" max="6416" width="10.88671875" style="8" bestFit="1" customWidth="1"/>
    <col min="6417" max="6417" width="6.44140625" style="8" customWidth="1"/>
    <col min="6418" max="6418" width="4.6640625" style="8" customWidth="1"/>
    <col min="6419" max="6419" width="9.33203125" style="8" customWidth="1"/>
    <col min="6420" max="6420" width="11.5546875" style="8" customWidth="1"/>
    <col min="6421" max="6421" width="7.5546875" style="8" customWidth="1"/>
    <col min="6422" max="6422" width="5.6640625" style="8" customWidth="1"/>
    <col min="6423" max="6652" width="12.44140625" style="8" customWidth="1"/>
    <col min="6653" max="6656" width="3" style="8"/>
    <col min="6657" max="6657" width="8.109375" style="8" customWidth="1"/>
    <col min="6658" max="6658" width="13.88671875" style="8" customWidth="1"/>
    <col min="6659" max="6659" width="8.6640625" style="8" customWidth="1"/>
    <col min="6660" max="6661" width="8.109375" style="8" customWidth="1"/>
    <col min="6662" max="6662" width="30" style="8" customWidth="1"/>
    <col min="6663" max="6663" width="6.44140625" style="8" customWidth="1"/>
    <col min="6664" max="6664" width="6" style="8" customWidth="1"/>
    <col min="6665" max="6665" width="4" style="8" customWidth="1"/>
    <col min="6666" max="6666" width="5.5546875" style="8" customWidth="1"/>
    <col min="6667" max="6667" width="5" style="8" customWidth="1"/>
    <col min="6668" max="6668" width="4" style="8" customWidth="1"/>
    <col min="6669" max="6669" width="9.5546875" style="8" customWidth="1"/>
    <col min="6670" max="6670" width="10.6640625" style="8" customWidth="1"/>
    <col min="6671" max="6671" width="8" style="8" bestFit="1" customWidth="1"/>
    <col min="6672" max="6672" width="10.88671875" style="8" bestFit="1" customWidth="1"/>
    <col min="6673" max="6673" width="6.44140625" style="8" customWidth="1"/>
    <col min="6674" max="6674" width="4.6640625" style="8" customWidth="1"/>
    <col min="6675" max="6675" width="9.33203125" style="8" customWidth="1"/>
    <col min="6676" max="6676" width="11.5546875" style="8" customWidth="1"/>
    <col min="6677" max="6677" width="7.5546875" style="8" customWidth="1"/>
    <col min="6678" max="6678" width="5.6640625" style="8" customWidth="1"/>
    <col min="6679" max="6908" width="12.44140625" style="8" customWidth="1"/>
    <col min="6909" max="6912" width="3" style="8"/>
    <col min="6913" max="6913" width="8.109375" style="8" customWidth="1"/>
    <col min="6914" max="6914" width="13.88671875" style="8" customWidth="1"/>
    <col min="6915" max="6915" width="8.6640625" style="8" customWidth="1"/>
    <col min="6916" max="6917" width="8.109375" style="8" customWidth="1"/>
    <col min="6918" max="6918" width="30" style="8" customWidth="1"/>
    <col min="6919" max="6919" width="6.44140625" style="8" customWidth="1"/>
    <col min="6920" max="6920" width="6" style="8" customWidth="1"/>
    <col min="6921" max="6921" width="4" style="8" customWidth="1"/>
    <col min="6922" max="6922" width="5.5546875" style="8" customWidth="1"/>
    <col min="6923" max="6923" width="5" style="8" customWidth="1"/>
    <col min="6924" max="6924" width="4" style="8" customWidth="1"/>
    <col min="6925" max="6925" width="9.5546875" style="8" customWidth="1"/>
    <col min="6926" max="6926" width="10.6640625" style="8" customWidth="1"/>
    <col min="6927" max="6927" width="8" style="8" bestFit="1" customWidth="1"/>
    <col min="6928" max="6928" width="10.88671875" style="8" bestFit="1" customWidth="1"/>
    <col min="6929" max="6929" width="6.44140625" style="8" customWidth="1"/>
    <col min="6930" max="6930" width="4.6640625" style="8" customWidth="1"/>
    <col min="6931" max="6931" width="9.33203125" style="8" customWidth="1"/>
    <col min="6932" max="6932" width="11.5546875" style="8" customWidth="1"/>
    <col min="6933" max="6933" width="7.5546875" style="8" customWidth="1"/>
    <col min="6934" max="6934" width="5.6640625" style="8" customWidth="1"/>
    <col min="6935" max="7164" width="12.44140625" style="8" customWidth="1"/>
    <col min="7165" max="7168" width="3" style="8"/>
    <col min="7169" max="7169" width="8.109375" style="8" customWidth="1"/>
    <col min="7170" max="7170" width="13.88671875" style="8" customWidth="1"/>
    <col min="7171" max="7171" width="8.6640625" style="8" customWidth="1"/>
    <col min="7172" max="7173" width="8.109375" style="8" customWidth="1"/>
    <col min="7174" max="7174" width="30" style="8" customWidth="1"/>
    <col min="7175" max="7175" width="6.44140625" style="8" customWidth="1"/>
    <col min="7176" max="7176" width="6" style="8" customWidth="1"/>
    <col min="7177" max="7177" width="4" style="8" customWidth="1"/>
    <col min="7178" max="7178" width="5.5546875" style="8" customWidth="1"/>
    <col min="7179" max="7179" width="5" style="8" customWidth="1"/>
    <col min="7180" max="7180" width="4" style="8" customWidth="1"/>
    <col min="7181" max="7181" width="9.5546875" style="8" customWidth="1"/>
    <col min="7182" max="7182" width="10.6640625" style="8" customWidth="1"/>
    <col min="7183" max="7183" width="8" style="8" bestFit="1" customWidth="1"/>
    <col min="7184" max="7184" width="10.88671875" style="8" bestFit="1" customWidth="1"/>
    <col min="7185" max="7185" width="6.44140625" style="8" customWidth="1"/>
    <col min="7186" max="7186" width="4.6640625" style="8" customWidth="1"/>
    <col min="7187" max="7187" width="9.33203125" style="8" customWidth="1"/>
    <col min="7188" max="7188" width="11.5546875" style="8" customWidth="1"/>
    <col min="7189" max="7189" width="7.5546875" style="8" customWidth="1"/>
    <col min="7190" max="7190" width="5.6640625" style="8" customWidth="1"/>
    <col min="7191" max="7420" width="12.44140625" style="8" customWidth="1"/>
    <col min="7421" max="7424" width="3" style="8"/>
    <col min="7425" max="7425" width="8.109375" style="8" customWidth="1"/>
    <col min="7426" max="7426" width="13.88671875" style="8" customWidth="1"/>
    <col min="7427" max="7427" width="8.6640625" style="8" customWidth="1"/>
    <col min="7428" max="7429" width="8.109375" style="8" customWidth="1"/>
    <col min="7430" max="7430" width="30" style="8" customWidth="1"/>
    <col min="7431" max="7431" width="6.44140625" style="8" customWidth="1"/>
    <col min="7432" max="7432" width="6" style="8" customWidth="1"/>
    <col min="7433" max="7433" width="4" style="8" customWidth="1"/>
    <col min="7434" max="7434" width="5.5546875" style="8" customWidth="1"/>
    <col min="7435" max="7435" width="5" style="8" customWidth="1"/>
    <col min="7436" max="7436" width="4" style="8" customWidth="1"/>
    <col min="7437" max="7437" width="9.5546875" style="8" customWidth="1"/>
    <col min="7438" max="7438" width="10.6640625" style="8" customWidth="1"/>
    <col min="7439" max="7439" width="8" style="8" bestFit="1" customWidth="1"/>
    <col min="7440" max="7440" width="10.88671875" style="8" bestFit="1" customWidth="1"/>
    <col min="7441" max="7441" width="6.44140625" style="8" customWidth="1"/>
    <col min="7442" max="7442" width="4.6640625" style="8" customWidth="1"/>
    <col min="7443" max="7443" width="9.33203125" style="8" customWidth="1"/>
    <col min="7444" max="7444" width="11.5546875" style="8" customWidth="1"/>
    <col min="7445" max="7445" width="7.5546875" style="8" customWidth="1"/>
    <col min="7446" max="7446" width="5.6640625" style="8" customWidth="1"/>
    <col min="7447" max="7676" width="12.44140625" style="8" customWidth="1"/>
    <col min="7677" max="7680" width="3" style="8"/>
    <col min="7681" max="7681" width="8.109375" style="8" customWidth="1"/>
    <col min="7682" max="7682" width="13.88671875" style="8" customWidth="1"/>
    <col min="7683" max="7683" width="8.6640625" style="8" customWidth="1"/>
    <col min="7684" max="7685" width="8.109375" style="8" customWidth="1"/>
    <col min="7686" max="7686" width="30" style="8" customWidth="1"/>
    <col min="7687" max="7687" width="6.44140625" style="8" customWidth="1"/>
    <col min="7688" max="7688" width="6" style="8" customWidth="1"/>
    <col min="7689" max="7689" width="4" style="8" customWidth="1"/>
    <col min="7690" max="7690" width="5.5546875" style="8" customWidth="1"/>
    <col min="7691" max="7691" width="5" style="8" customWidth="1"/>
    <col min="7692" max="7692" width="4" style="8" customWidth="1"/>
    <col min="7693" max="7693" width="9.5546875" style="8" customWidth="1"/>
    <col min="7694" max="7694" width="10.6640625" style="8" customWidth="1"/>
    <col min="7695" max="7695" width="8" style="8" bestFit="1" customWidth="1"/>
    <col min="7696" max="7696" width="10.88671875" style="8" bestFit="1" customWidth="1"/>
    <col min="7697" max="7697" width="6.44140625" style="8" customWidth="1"/>
    <col min="7698" max="7698" width="4.6640625" style="8" customWidth="1"/>
    <col min="7699" max="7699" width="9.33203125" style="8" customWidth="1"/>
    <col min="7700" max="7700" width="11.5546875" style="8" customWidth="1"/>
    <col min="7701" max="7701" width="7.5546875" style="8" customWidth="1"/>
    <col min="7702" max="7702" width="5.6640625" style="8" customWidth="1"/>
    <col min="7703" max="7932" width="12.44140625" style="8" customWidth="1"/>
    <col min="7933" max="7936" width="3" style="8"/>
    <col min="7937" max="7937" width="8.109375" style="8" customWidth="1"/>
    <col min="7938" max="7938" width="13.88671875" style="8" customWidth="1"/>
    <col min="7939" max="7939" width="8.6640625" style="8" customWidth="1"/>
    <col min="7940" max="7941" width="8.109375" style="8" customWidth="1"/>
    <col min="7942" max="7942" width="30" style="8" customWidth="1"/>
    <col min="7943" max="7943" width="6.44140625" style="8" customWidth="1"/>
    <col min="7944" max="7944" width="6" style="8" customWidth="1"/>
    <col min="7945" max="7945" width="4" style="8" customWidth="1"/>
    <col min="7946" max="7946" width="5.5546875" style="8" customWidth="1"/>
    <col min="7947" max="7947" width="5" style="8" customWidth="1"/>
    <col min="7948" max="7948" width="4" style="8" customWidth="1"/>
    <col min="7949" max="7949" width="9.5546875" style="8" customWidth="1"/>
    <col min="7950" max="7950" width="10.6640625" style="8" customWidth="1"/>
    <col min="7951" max="7951" width="8" style="8" bestFit="1" customWidth="1"/>
    <col min="7952" max="7952" width="10.88671875" style="8" bestFit="1" customWidth="1"/>
    <col min="7953" max="7953" width="6.44140625" style="8" customWidth="1"/>
    <col min="7954" max="7954" width="4.6640625" style="8" customWidth="1"/>
    <col min="7955" max="7955" width="9.33203125" style="8" customWidth="1"/>
    <col min="7956" max="7956" width="11.5546875" style="8" customWidth="1"/>
    <col min="7957" max="7957" width="7.5546875" style="8" customWidth="1"/>
    <col min="7958" max="7958" width="5.6640625" style="8" customWidth="1"/>
    <col min="7959" max="8188" width="12.44140625" style="8" customWidth="1"/>
    <col min="8189" max="8192" width="3" style="8"/>
    <col min="8193" max="8193" width="8.109375" style="8" customWidth="1"/>
    <col min="8194" max="8194" width="13.88671875" style="8" customWidth="1"/>
    <col min="8195" max="8195" width="8.6640625" style="8" customWidth="1"/>
    <col min="8196" max="8197" width="8.109375" style="8" customWidth="1"/>
    <col min="8198" max="8198" width="30" style="8" customWidth="1"/>
    <col min="8199" max="8199" width="6.44140625" style="8" customWidth="1"/>
    <col min="8200" max="8200" width="6" style="8" customWidth="1"/>
    <col min="8201" max="8201" width="4" style="8" customWidth="1"/>
    <col min="8202" max="8202" width="5.5546875" style="8" customWidth="1"/>
    <col min="8203" max="8203" width="5" style="8" customWidth="1"/>
    <col min="8204" max="8204" width="4" style="8" customWidth="1"/>
    <col min="8205" max="8205" width="9.5546875" style="8" customWidth="1"/>
    <col min="8206" max="8206" width="10.6640625" style="8" customWidth="1"/>
    <col min="8207" max="8207" width="8" style="8" bestFit="1" customWidth="1"/>
    <col min="8208" max="8208" width="10.88671875" style="8" bestFit="1" customWidth="1"/>
    <col min="8209" max="8209" width="6.44140625" style="8" customWidth="1"/>
    <col min="8210" max="8210" width="4.6640625" style="8" customWidth="1"/>
    <col min="8211" max="8211" width="9.33203125" style="8" customWidth="1"/>
    <col min="8212" max="8212" width="11.5546875" style="8" customWidth="1"/>
    <col min="8213" max="8213" width="7.5546875" style="8" customWidth="1"/>
    <col min="8214" max="8214" width="5.6640625" style="8" customWidth="1"/>
    <col min="8215" max="8444" width="12.44140625" style="8" customWidth="1"/>
    <col min="8445" max="8448" width="3" style="8"/>
    <col min="8449" max="8449" width="8.109375" style="8" customWidth="1"/>
    <col min="8450" max="8450" width="13.88671875" style="8" customWidth="1"/>
    <col min="8451" max="8451" width="8.6640625" style="8" customWidth="1"/>
    <col min="8452" max="8453" width="8.109375" style="8" customWidth="1"/>
    <col min="8454" max="8454" width="30" style="8" customWidth="1"/>
    <col min="8455" max="8455" width="6.44140625" style="8" customWidth="1"/>
    <col min="8456" max="8456" width="6" style="8" customWidth="1"/>
    <col min="8457" max="8457" width="4" style="8" customWidth="1"/>
    <col min="8458" max="8458" width="5.5546875" style="8" customWidth="1"/>
    <col min="8459" max="8459" width="5" style="8" customWidth="1"/>
    <col min="8460" max="8460" width="4" style="8" customWidth="1"/>
    <col min="8461" max="8461" width="9.5546875" style="8" customWidth="1"/>
    <col min="8462" max="8462" width="10.6640625" style="8" customWidth="1"/>
    <col min="8463" max="8463" width="8" style="8" bestFit="1" customWidth="1"/>
    <col min="8464" max="8464" width="10.88671875" style="8" bestFit="1" customWidth="1"/>
    <col min="8465" max="8465" width="6.44140625" style="8" customWidth="1"/>
    <col min="8466" max="8466" width="4.6640625" style="8" customWidth="1"/>
    <col min="8467" max="8467" width="9.33203125" style="8" customWidth="1"/>
    <col min="8468" max="8468" width="11.5546875" style="8" customWidth="1"/>
    <col min="8469" max="8469" width="7.5546875" style="8" customWidth="1"/>
    <col min="8470" max="8470" width="5.6640625" style="8" customWidth="1"/>
    <col min="8471" max="8700" width="12.44140625" style="8" customWidth="1"/>
    <col min="8701" max="8704" width="3" style="8"/>
    <col min="8705" max="8705" width="8.109375" style="8" customWidth="1"/>
    <col min="8706" max="8706" width="13.88671875" style="8" customWidth="1"/>
    <col min="8707" max="8707" width="8.6640625" style="8" customWidth="1"/>
    <col min="8708" max="8709" width="8.109375" style="8" customWidth="1"/>
    <col min="8710" max="8710" width="30" style="8" customWidth="1"/>
    <col min="8711" max="8711" width="6.44140625" style="8" customWidth="1"/>
    <col min="8712" max="8712" width="6" style="8" customWidth="1"/>
    <col min="8713" max="8713" width="4" style="8" customWidth="1"/>
    <col min="8714" max="8714" width="5.5546875" style="8" customWidth="1"/>
    <col min="8715" max="8715" width="5" style="8" customWidth="1"/>
    <col min="8716" max="8716" width="4" style="8" customWidth="1"/>
    <col min="8717" max="8717" width="9.5546875" style="8" customWidth="1"/>
    <col min="8718" max="8718" width="10.6640625" style="8" customWidth="1"/>
    <col min="8719" max="8719" width="8" style="8" bestFit="1" customWidth="1"/>
    <col min="8720" max="8720" width="10.88671875" style="8" bestFit="1" customWidth="1"/>
    <col min="8721" max="8721" width="6.44140625" style="8" customWidth="1"/>
    <col min="8722" max="8722" width="4.6640625" style="8" customWidth="1"/>
    <col min="8723" max="8723" width="9.33203125" style="8" customWidth="1"/>
    <col min="8724" max="8724" width="11.5546875" style="8" customWidth="1"/>
    <col min="8725" max="8725" width="7.5546875" style="8" customWidth="1"/>
    <col min="8726" max="8726" width="5.6640625" style="8" customWidth="1"/>
    <col min="8727" max="8956" width="12.44140625" style="8" customWidth="1"/>
    <col min="8957" max="8960" width="3" style="8"/>
    <col min="8961" max="8961" width="8.109375" style="8" customWidth="1"/>
    <col min="8962" max="8962" width="13.88671875" style="8" customWidth="1"/>
    <col min="8963" max="8963" width="8.6640625" style="8" customWidth="1"/>
    <col min="8964" max="8965" width="8.109375" style="8" customWidth="1"/>
    <col min="8966" max="8966" width="30" style="8" customWidth="1"/>
    <col min="8967" max="8967" width="6.44140625" style="8" customWidth="1"/>
    <col min="8968" max="8968" width="6" style="8" customWidth="1"/>
    <col min="8969" max="8969" width="4" style="8" customWidth="1"/>
    <col min="8970" max="8970" width="5.5546875" style="8" customWidth="1"/>
    <col min="8971" max="8971" width="5" style="8" customWidth="1"/>
    <col min="8972" max="8972" width="4" style="8" customWidth="1"/>
    <col min="8973" max="8973" width="9.5546875" style="8" customWidth="1"/>
    <col min="8974" max="8974" width="10.6640625" style="8" customWidth="1"/>
    <col min="8975" max="8975" width="8" style="8" bestFit="1" customWidth="1"/>
    <col min="8976" max="8976" width="10.88671875" style="8" bestFit="1" customWidth="1"/>
    <col min="8977" max="8977" width="6.44140625" style="8" customWidth="1"/>
    <col min="8978" max="8978" width="4.6640625" style="8" customWidth="1"/>
    <col min="8979" max="8979" width="9.33203125" style="8" customWidth="1"/>
    <col min="8980" max="8980" width="11.5546875" style="8" customWidth="1"/>
    <col min="8981" max="8981" width="7.5546875" style="8" customWidth="1"/>
    <col min="8982" max="8982" width="5.6640625" style="8" customWidth="1"/>
    <col min="8983" max="9212" width="12.44140625" style="8" customWidth="1"/>
    <col min="9213" max="9216" width="3" style="8"/>
    <col min="9217" max="9217" width="8.109375" style="8" customWidth="1"/>
    <col min="9218" max="9218" width="13.88671875" style="8" customWidth="1"/>
    <col min="9219" max="9219" width="8.6640625" style="8" customWidth="1"/>
    <col min="9220" max="9221" width="8.109375" style="8" customWidth="1"/>
    <col min="9222" max="9222" width="30" style="8" customWidth="1"/>
    <col min="9223" max="9223" width="6.44140625" style="8" customWidth="1"/>
    <col min="9224" max="9224" width="6" style="8" customWidth="1"/>
    <col min="9225" max="9225" width="4" style="8" customWidth="1"/>
    <col min="9226" max="9226" width="5.5546875" style="8" customWidth="1"/>
    <col min="9227" max="9227" width="5" style="8" customWidth="1"/>
    <col min="9228" max="9228" width="4" style="8" customWidth="1"/>
    <col min="9229" max="9229" width="9.5546875" style="8" customWidth="1"/>
    <col min="9230" max="9230" width="10.6640625" style="8" customWidth="1"/>
    <col min="9231" max="9231" width="8" style="8" bestFit="1" customWidth="1"/>
    <col min="9232" max="9232" width="10.88671875" style="8" bestFit="1" customWidth="1"/>
    <col min="9233" max="9233" width="6.44140625" style="8" customWidth="1"/>
    <col min="9234" max="9234" width="4.6640625" style="8" customWidth="1"/>
    <col min="9235" max="9235" width="9.33203125" style="8" customWidth="1"/>
    <col min="9236" max="9236" width="11.5546875" style="8" customWidth="1"/>
    <col min="9237" max="9237" width="7.5546875" style="8" customWidth="1"/>
    <col min="9238" max="9238" width="5.6640625" style="8" customWidth="1"/>
    <col min="9239" max="9468" width="12.44140625" style="8" customWidth="1"/>
    <col min="9469" max="9472" width="3" style="8"/>
    <col min="9473" max="9473" width="8.109375" style="8" customWidth="1"/>
    <col min="9474" max="9474" width="13.88671875" style="8" customWidth="1"/>
    <col min="9475" max="9475" width="8.6640625" style="8" customWidth="1"/>
    <col min="9476" max="9477" width="8.109375" style="8" customWidth="1"/>
    <col min="9478" max="9478" width="30" style="8" customWidth="1"/>
    <col min="9479" max="9479" width="6.44140625" style="8" customWidth="1"/>
    <col min="9480" max="9480" width="6" style="8" customWidth="1"/>
    <col min="9481" max="9481" width="4" style="8" customWidth="1"/>
    <col min="9482" max="9482" width="5.5546875" style="8" customWidth="1"/>
    <col min="9483" max="9483" width="5" style="8" customWidth="1"/>
    <col min="9484" max="9484" width="4" style="8" customWidth="1"/>
    <col min="9485" max="9485" width="9.5546875" style="8" customWidth="1"/>
    <col min="9486" max="9486" width="10.6640625" style="8" customWidth="1"/>
    <col min="9487" max="9487" width="8" style="8" bestFit="1" customWidth="1"/>
    <col min="9488" max="9488" width="10.88671875" style="8" bestFit="1" customWidth="1"/>
    <col min="9489" max="9489" width="6.44140625" style="8" customWidth="1"/>
    <col min="9490" max="9490" width="4.6640625" style="8" customWidth="1"/>
    <col min="9491" max="9491" width="9.33203125" style="8" customWidth="1"/>
    <col min="9492" max="9492" width="11.5546875" style="8" customWidth="1"/>
    <col min="9493" max="9493" width="7.5546875" style="8" customWidth="1"/>
    <col min="9494" max="9494" width="5.6640625" style="8" customWidth="1"/>
    <col min="9495" max="9724" width="12.44140625" style="8" customWidth="1"/>
    <col min="9725" max="9728" width="3" style="8"/>
    <col min="9729" max="9729" width="8.109375" style="8" customWidth="1"/>
    <col min="9730" max="9730" width="13.88671875" style="8" customWidth="1"/>
    <col min="9731" max="9731" width="8.6640625" style="8" customWidth="1"/>
    <col min="9732" max="9733" width="8.109375" style="8" customWidth="1"/>
    <col min="9734" max="9734" width="30" style="8" customWidth="1"/>
    <col min="9735" max="9735" width="6.44140625" style="8" customWidth="1"/>
    <col min="9736" max="9736" width="6" style="8" customWidth="1"/>
    <col min="9737" max="9737" width="4" style="8" customWidth="1"/>
    <col min="9738" max="9738" width="5.5546875" style="8" customWidth="1"/>
    <col min="9739" max="9739" width="5" style="8" customWidth="1"/>
    <col min="9740" max="9740" width="4" style="8" customWidth="1"/>
    <col min="9741" max="9741" width="9.5546875" style="8" customWidth="1"/>
    <col min="9742" max="9742" width="10.6640625" style="8" customWidth="1"/>
    <col min="9743" max="9743" width="8" style="8" bestFit="1" customWidth="1"/>
    <col min="9744" max="9744" width="10.88671875" style="8" bestFit="1" customWidth="1"/>
    <col min="9745" max="9745" width="6.44140625" style="8" customWidth="1"/>
    <col min="9746" max="9746" width="4.6640625" style="8" customWidth="1"/>
    <col min="9747" max="9747" width="9.33203125" style="8" customWidth="1"/>
    <col min="9748" max="9748" width="11.5546875" style="8" customWidth="1"/>
    <col min="9749" max="9749" width="7.5546875" style="8" customWidth="1"/>
    <col min="9750" max="9750" width="5.6640625" style="8" customWidth="1"/>
    <col min="9751" max="9980" width="12.44140625" style="8" customWidth="1"/>
    <col min="9981" max="9984" width="3" style="8"/>
    <col min="9985" max="9985" width="8.109375" style="8" customWidth="1"/>
    <col min="9986" max="9986" width="13.88671875" style="8" customWidth="1"/>
    <col min="9987" max="9987" width="8.6640625" style="8" customWidth="1"/>
    <col min="9988" max="9989" width="8.109375" style="8" customWidth="1"/>
    <col min="9990" max="9990" width="30" style="8" customWidth="1"/>
    <col min="9991" max="9991" width="6.44140625" style="8" customWidth="1"/>
    <col min="9992" max="9992" width="6" style="8" customWidth="1"/>
    <col min="9993" max="9993" width="4" style="8" customWidth="1"/>
    <col min="9994" max="9994" width="5.5546875" style="8" customWidth="1"/>
    <col min="9995" max="9995" width="5" style="8" customWidth="1"/>
    <col min="9996" max="9996" width="4" style="8" customWidth="1"/>
    <col min="9997" max="9997" width="9.5546875" style="8" customWidth="1"/>
    <col min="9998" max="9998" width="10.6640625" style="8" customWidth="1"/>
    <col min="9999" max="9999" width="8" style="8" bestFit="1" customWidth="1"/>
    <col min="10000" max="10000" width="10.88671875" style="8" bestFit="1" customWidth="1"/>
    <col min="10001" max="10001" width="6.44140625" style="8" customWidth="1"/>
    <col min="10002" max="10002" width="4.6640625" style="8" customWidth="1"/>
    <col min="10003" max="10003" width="9.33203125" style="8" customWidth="1"/>
    <col min="10004" max="10004" width="11.5546875" style="8" customWidth="1"/>
    <col min="10005" max="10005" width="7.5546875" style="8" customWidth="1"/>
    <col min="10006" max="10006" width="5.6640625" style="8" customWidth="1"/>
    <col min="10007" max="10236" width="12.44140625" style="8" customWidth="1"/>
    <col min="10237" max="10240" width="3" style="8"/>
    <col min="10241" max="10241" width="8.109375" style="8" customWidth="1"/>
    <col min="10242" max="10242" width="13.88671875" style="8" customWidth="1"/>
    <col min="10243" max="10243" width="8.6640625" style="8" customWidth="1"/>
    <col min="10244" max="10245" width="8.109375" style="8" customWidth="1"/>
    <col min="10246" max="10246" width="30" style="8" customWidth="1"/>
    <col min="10247" max="10247" width="6.44140625" style="8" customWidth="1"/>
    <col min="10248" max="10248" width="6" style="8" customWidth="1"/>
    <col min="10249" max="10249" width="4" style="8" customWidth="1"/>
    <col min="10250" max="10250" width="5.5546875" style="8" customWidth="1"/>
    <col min="10251" max="10251" width="5" style="8" customWidth="1"/>
    <col min="10252" max="10252" width="4" style="8" customWidth="1"/>
    <col min="10253" max="10253" width="9.5546875" style="8" customWidth="1"/>
    <col min="10254" max="10254" width="10.6640625" style="8" customWidth="1"/>
    <col min="10255" max="10255" width="8" style="8" bestFit="1" customWidth="1"/>
    <col min="10256" max="10256" width="10.88671875" style="8" bestFit="1" customWidth="1"/>
    <col min="10257" max="10257" width="6.44140625" style="8" customWidth="1"/>
    <col min="10258" max="10258" width="4.6640625" style="8" customWidth="1"/>
    <col min="10259" max="10259" width="9.33203125" style="8" customWidth="1"/>
    <col min="10260" max="10260" width="11.5546875" style="8" customWidth="1"/>
    <col min="10261" max="10261" width="7.5546875" style="8" customWidth="1"/>
    <col min="10262" max="10262" width="5.6640625" style="8" customWidth="1"/>
    <col min="10263" max="10492" width="12.44140625" style="8" customWidth="1"/>
    <col min="10493" max="10496" width="3" style="8"/>
    <col min="10497" max="10497" width="8.109375" style="8" customWidth="1"/>
    <col min="10498" max="10498" width="13.88671875" style="8" customWidth="1"/>
    <col min="10499" max="10499" width="8.6640625" style="8" customWidth="1"/>
    <col min="10500" max="10501" width="8.109375" style="8" customWidth="1"/>
    <col min="10502" max="10502" width="30" style="8" customWidth="1"/>
    <col min="10503" max="10503" width="6.44140625" style="8" customWidth="1"/>
    <col min="10504" max="10504" width="6" style="8" customWidth="1"/>
    <col min="10505" max="10505" width="4" style="8" customWidth="1"/>
    <col min="10506" max="10506" width="5.5546875" style="8" customWidth="1"/>
    <col min="10507" max="10507" width="5" style="8" customWidth="1"/>
    <col min="10508" max="10508" width="4" style="8" customWidth="1"/>
    <col min="10509" max="10509" width="9.5546875" style="8" customWidth="1"/>
    <col min="10510" max="10510" width="10.6640625" style="8" customWidth="1"/>
    <col min="10511" max="10511" width="8" style="8" bestFit="1" customWidth="1"/>
    <col min="10512" max="10512" width="10.88671875" style="8" bestFit="1" customWidth="1"/>
    <col min="10513" max="10513" width="6.44140625" style="8" customWidth="1"/>
    <col min="10514" max="10514" width="4.6640625" style="8" customWidth="1"/>
    <col min="10515" max="10515" width="9.33203125" style="8" customWidth="1"/>
    <col min="10516" max="10516" width="11.5546875" style="8" customWidth="1"/>
    <col min="10517" max="10517" width="7.5546875" style="8" customWidth="1"/>
    <col min="10518" max="10518" width="5.6640625" style="8" customWidth="1"/>
    <col min="10519" max="10748" width="12.44140625" style="8" customWidth="1"/>
    <col min="10749" max="10752" width="3" style="8"/>
    <col min="10753" max="10753" width="8.109375" style="8" customWidth="1"/>
    <col min="10754" max="10754" width="13.88671875" style="8" customWidth="1"/>
    <col min="10755" max="10755" width="8.6640625" style="8" customWidth="1"/>
    <col min="10756" max="10757" width="8.109375" style="8" customWidth="1"/>
    <col min="10758" max="10758" width="30" style="8" customWidth="1"/>
    <col min="10759" max="10759" width="6.44140625" style="8" customWidth="1"/>
    <col min="10760" max="10760" width="6" style="8" customWidth="1"/>
    <col min="10761" max="10761" width="4" style="8" customWidth="1"/>
    <col min="10762" max="10762" width="5.5546875" style="8" customWidth="1"/>
    <col min="10763" max="10763" width="5" style="8" customWidth="1"/>
    <col min="10764" max="10764" width="4" style="8" customWidth="1"/>
    <col min="10765" max="10765" width="9.5546875" style="8" customWidth="1"/>
    <col min="10766" max="10766" width="10.6640625" style="8" customWidth="1"/>
    <col min="10767" max="10767" width="8" style="8" bestFit="1" customWidth="1"/>
    <col min="10768" max="10768" width="10.88671875" style="8" bestFit="1" customWidth="1"/>
    <col min="10769" max="10769" width="6.44140625" style="8" customWidth="1"/>
    <col min="10770" max="10770" width="4.6640625" style="8" customWidth="1"/>
    <col min="10771" max="10771" width="9.33203125" style="8" customWidth="1"/>
    <col min="10772" max="10772" width="11.5546875" style="8" customWidth="1"/>
    <col min="10773" max="10773" width="7.5546875" style="8" customWidth="1"/>
    <col min="10774" max="10774" width="5.6640625" style="8" customWidth="1"/>
    <col min="10775" max="11004" width="12.44140625" style="8" customWidth="1"/>
    <col min="11005" max="11008" width="3" style="8"/>
    <col min="11009" max="11009" width="8.109375" style="8" customWidth="1"/>
    <col min="11010" max="11010" width="13.88671875" style="8" customWidth="1"/>
    <col min="11011" max="11011" width="8.6640625" style="8" customWidth="1"/>
    <col min="11012" max="11013" width="8.109375" style="8" customWidth="1"/>
    <col min="11014" max="11014" width="30" style="8" customWidth="1"/>
    <col min="11015" max="11015" width="6.44140625" style="8" customWidth="1"/>
    <col min="11016" max="11016" width="6" style="8" customWidth="1"/>
    <col min="11017" max="11017" width="4" style="8" customWidth="1"/>
    <col min="11018" max="11018" width="5.5546875" style="8" customWidth="1"/>
    <col min="11019" max="11019" width="5" style="8" customWidth="1"/>
    <col min="11020" max="11020" width="4" style="8" customWidth="1"/>
    <col min="11021" max="11021" width="9.5546875" style="8" customWidth="1"/>
    <col min="11022" max="11022" width="10.6640625" style="8" customWidth="1"/>
    <col min="11023" max="11023" width="8" style="8" bestFit="1" customWidth="1"/>
    <col min="11024" max="11024" width="10.88671875" style="8" bestFit="1" customWidth="1"/>
    <col min="11025" max="11025" width="6.44140625" style="8" customWidth="1"/>
    <col min="11026" max="11026" width="4.6640625" style="8" customWidth="1"/>
    <col min="11027" max="11027" width="9.33203125" style="8" customWidth="1"/>
    <col min="11028" max="11028" width="11.5546875" style="8" customWidth="1"/>
    <col min="11029" max="11029" width="7.5546875" style="8" customWidth="1"/>
    <col min="11030" max="11030" width="5.6640625" style="8" customWidth="1"/>
    <col min="11031" max="11260" width="12.44140625" style="8" customWidth="1"/>
    <col min="11261" max="11264" width="3" style="8"/>
    <col min="11265" max="11265" width="8.109375" style="8" customWidth="1"/>
    <col min="11266" max="11266" width="13.88671875" style="8" customWidth="1"/>
    <col min="11267" max="11267" width="8.6640625" style="8" customWidth="1"/>
    <col min="11268" max="11269" width="8.109375" style="8" customWidth="1"/>
    <col min="11270" max="11270" width="30" style="8" customWidth="1"/>
    <col min="11271" max="11271" width="6.44140625" style="8" customWidth="1"/>
    <col min="11272" max="11272" width="6" style="8" customWidth="1"/>
    <col min="11273" max="11273" width="4" style="8" customWidth="1"/>
    <col min="11274" max="11274" width="5.5546875" style="8" customWidth="1"/>
    <col min="11275" max="11275" width="5" style="8" customWidth="1"/>
    <col min="11276" max="11276" width="4" style="8" customWidth="1"/>
    <col min="11277" max="11277" width="9.5546875" style="8" customWidth="1"/>
    <col min="11278" max="11278" width="10.6640625" style="8" customWidth="1"/>
    <col min="11279" max="11279" width="8" style="8" bestFit="1" customWidth="1"/>
    <col min="11280" max="11280" width="10.88671875" style="8" bestFit="1" customWidth="1"/>
    <col min="11281" max="11281" width="6.44140625" style="8" customWidth="1"/>
    <col min="11282" max="11282" width="4.6640625" style="8" customWidth="1"/>
    <col min="11283" max="11283" width="9.33203125" style="8" customWidth="1"/>
    <col min="11284" max="11284" width="11.5546875" style="8" customWidth="1"/>
    <col min="11285" max="11285" width="7.5546875" style="8" customWidth="1"/>
    <col min="11286" max="11286" width="5.6640625" style="8" customWidth="1"/>
    <col min="11287" max="11516" width="12.44140625" style="8" customWidth="1"/>
    <col min="11517" max="11520" width="3" style="8"/>
    <col min="11521" max="11521" width="8.109375" style="8" customWidth="1"/>
    <col min="11522" max="11522" width="13.88671875" style="8" customWidth="1"/>
    <col min="11523" max="11523" width="8.6640625" style="8" customWidth="1"/>
    <col min="11524" max="11525" width="8.109375" style="8" customWidth="1"/>
    <col min="11526" max="11526" width="30" style="8" customWidth="1"/>
    <col min="11527" max="11527" width="6.44140625" style="8" customWidth="1"/>
    <col min="11528" max="11528" width="6" style="8" customWidth="1"/>
    <col min="11529" max="11529" width="4" style="8" customWidth="1"/>
    <col min="11530" max="11530" width="5.5546875" style="8" customWidth="1"/>
    <col min="11531" max="11531" width="5" style="8" customWidth="1"/>
    <col min="11532" max="11532" width="4" style="8" customWidth="1"/>
    <col min="11533" max="11533" width="9.5546875" style="8" customWidth="1"/>
    <col min="11534" max="11534" width="10.6640625" style="8" customWidth="1"/>
    <col min="11535" max="11535" width="8" style="8" bestFit="1" customWidth="1"/>
    <col min="11536" max="11536" width="10.88671875" style="8" bestFit="1" customWidth="1"/>
    <col min="11537" max="11537" width="6.44140625" style="8" customWidth="1"/>
    <col min="11538" max="11538" width="4.6640625" style="8" customWidth="1"/>
    <col min="11539" max="11539" width="9.33203125" style="8" customWidth="1"/>
    <col min="11540" max="11540" width="11.5546875" style="8" customWidth="1"/>
    <col min="11541" max="11541" width="7.5546875" style="8" customWidth="1"/>
    <col min="11542" max="11542" width="5.6640625" style="8" customWidth="1"/>
    <col min="11543" max="11772" width="12.44140625" style="8" customWidth="1"/>
    <col min="11773" max="11776" width="3" style="8"/>
    <col min="11777" max="11777" width="8.109375" style="8" customWidth="1"/>
    <col min="11778" max="11778" width="13.88671875" style="8" customWidth="1"/>
    <col min="11779" max="11779" width="8.6640625" style="8" customWidth="1"/>
    <col min="11780" max="11781" width="8.109375" style="8" customWidth="1"/>
    <col min="11782" max="11782" width="30" style="8" customWidth="1"/>
    <col min="11783" max="11783" width="6.44140625" style="8" customWidth="1"/>
    <col min="11784" max="11784" width="6" style="8" customWidth="1"/>
    <col min="11785" max="11785" width="4" style="8" customWidth="1"/>
    <col min="11786" max="11786" width="5.5546875" style="8" customWidth="1"/>
    <col min="11787" max="11787" width="5" style="8" customWidth="1"/>
    <col min="11788" max="11788" width="4" style="8" customWidth="1"/>
    <col min="11789" max="11789" width="9.5546875" style="8" customWidth="1"/>
    <col min="11790" max="11790" width="10.6640625" style="8" customWidth="1"/>
    <col min="11791" max="11791" width="8" style="8" bestFit="1" customWidth="1"/>
    <col min="11792" max="11792" width="10.88671875" style="8" bestFit="1" customWidth="1"/>
    <col min="11793" max="11793" width="6.44140625" style="8" customWidth="1"/>
    <col min="11794" max="11794" width="4.6640625" style="8" customWidth="1"/>
    <col min="11795" max="11795" width="9.33203125" style="8" customWidth="1"/>
    <col min="11796" max="11796" width="11.5546875" style="8" customWidth="1"/>
    <col min="11797" max="11797" width="7.5546875" style="8" customWidth="1"/>
    <col min="11798" max="11798" width="5.6640625" style="8" customWidth="1"/>
    <col min="11799" max="12028" width="12.44140625" style="8" customWidth="1"/>
    <col min="12029" max="12032" width="3" style="8"/>
    <col min="12033" max="12033" width="8.109375" style="8" customWidth="1"/>
    <col min="12034" max="12034" width="13.88671875" style="8" customWidth="1"/>
    <col min="12035" max="12035" width="8.6640625" style="8" customWidth="1"/>
    <col min="12036" max="12037" width="8.109375" style="8" customWidth="1"/>
    <col min="12038" max="12038" width="30" style="8" customWidth="1"/>
    <col min="12039" max="12039" width="6.44140625" style="8" customWidth="1"/>
    <col min="12040" max="12040" width="6" style="8" customWidth="1"/>
    <col min="12041" max="12041" width="4" style="8" customWidth="1"/>
    <col min="12042" max="12042" width="5.5546875" style="8" customWidth="1"/>
    <col min="12043" max="12043" width="5" style="8" customWidth="1"/>
    <col min="12044" max="12044" width="4" style="8" customWidth="1"/>
    <col min="12045" max="12045" width="9.5546875" style="8" customWidth="1"/>
    <col min="12046" max="12046" width="10.6640625" style="8" customWidth="1"/>
    <col min="12047" max="12047" width="8" style="8" bestFit="1" customWidth="1"/>
    <col min="12048" max="12048" width="10.88671875" style="8" bestFit="1" customWidth="1"/>
    <col min="12049" max="12049" width="6.44140625" style="8" customWidth="1"/>
    <col min="12050" max="12050" width="4.6640625" style="8" customWidth="1"/>
    <col min="12051" max="12051" width="9.33203125" style="8" customWidth="1"/>
    <col min="12052" max="12052" width="11.5546875" style="8" customWidth="1"/>
    <col min="12053" max="12053" width="7.5546875" style="8" customWidth="1"/>
    <col min="12054" max="12054" width="5.6640625" style="8" customWidth="1"/>
    <col min="12055" max="12284" width="12.44140625" style="8" customWidth="1"/>
    <col min="12285" max="12288" width="3" style="8"/>
    <col min="12289" max="12289" width="8.109375" style="8" customWidth="1"/>
    <col min="12290" max="12290" width="13.88671875" style="8" customWidth="1"/>
    <col min="12291" max="12291" width="8.6640625" style="8" customWidth="1"/>
    <col min="12292" max="12293" width="8.109375" style="8" customWidth="1"/>
    <col min="12294" max="12294" width="30" style="8" customWidth="1"/>
    <col min="12295" max="12295" width="6.44140625" style="8" customWidth="1"/>
    <col min="12296" max="12296" width="6" style="8" customWidth="1"/>
    <col min="12297" max="12297" width="4" style="8" customWidth="1"/>
    <col min="12298" max="12298" width="5.5546875" style="8" customWidth="1"/>
    <col min="12299" max="12299" width="5" style="8" customWidth="1"/>
    <col min="12300" max="12300" width="4" style="8" customWidth="1"/>
    <col min="12301" max="12301" width="9.5546875" style="8" customWidth="1"/>
    <col min="12302" max="12302" width="10.6640625" style="8" customWidth="1"/>
    <col min="12303" max="12303" width="8" style="8" bestFit="1" customWidth="1"/>
    <col min="12304" max="12304" width="10.88671875" style="8" bestFit="1" customWidth="1"/>
    <col min="12305" max="12305" width="6.44140625" style="8" customWidth="1"/>
    <col min="12306" max="12306" width="4.6640625" style="8" customWidth="1"/>
    <col min="12307" max="12307" width="9.33203125" style="8" customWidth="1"/>
    <col min="12308" max="12308" width="11.5546875" style="8" customWidth="1"/>
    <col min="12309" max="12309" width="7.5546875" style="8" customWidth="1"/>
    <col min="12310" max="12310" width="5.6640625" style="8" customWidth="1"/>
    <col min="12311" max="12540" width="12.44140625" style="8" customWidth="1"/>
    <col min="12541" max="12544" width="3" style="8"/>
    <col min="12545" max="12545" width="8.109375" style="8" customWidth="1"/>
    <col min="12546" max="12546" width="13.88671875" style="8" customWidth="1"/>
    <col min="12547" max="12547" width="8.6640625" style="8" customWidth="1"/>
    <col min="12548" max="12549" width="8.109375" style="8" customWidth="1"/>
    <col min="12550" max="12550" width="30" style="8" customWidth="1"/>
    <col min="12551" max="12551" width="6.44140625" style="8" customWidth="1"/>
    <col min="12552" max="12552" width="6" style="8" customWidth="1"/>
    <col min="12553" max="12553" width="4" style="8" customWidth="1"/>
    <col min="12554" max="12554" width="5.5546875" style="8" customWidth="1"/>
    <col min="12555" max="12555" width="5" style="8" customWidth="1"/>
    <col min="12556" max="12556" width="4" style="8" customWidth="1"/>
    <col min="12557" max="12557" width="9.5546875" style="8" customWidth="1"/>
    <col min="12558" max="12558" width="10.6640625" style="8" customWidth="1"/>
    <col min="12559" max="12559" width="8" style="8" bestFit="1" customWidth="1"/>
    <col min="12560" max="12560" width="10.88671875" style="8" bestFit="1" customWidth="1"/>
    <col min="12561" max="12561" width="6.44140625" style="8" customWidth="1"/>
    <col min="12562" max="12562" width="4.6640625" style="8" customWidth="1"/>
    <col min="12563" max="12563" width="9.33203125" style="8" customWidth="1"/>
    <col min="12564" max="12564" width="11.5546875" style="8" customWidth="1"/>
    <col min="12565" max="12565" width="7.5546875" style="8" customWidth="1"/>
    <col min="12566" max="12566" width="5.6640625" style="8" customWidth="1"/>
    <col min="12567" max="12796" width="12.44140625" style="8" customWidth="1"/>
    <col min="12797" max="12800" width="3" style="8"/>
    <col min="12801" max="12801" width="8.109375" style="8" customWidth="1"/>
    <col min="12802" max="12802" width="13.88671875" style="8" customWidth="1"/>
    <col min="12803" max="12803" width="8.6640625" style="8" customWidth="1"/>
    <col min="12804" max="12805" width="8.109375" style="8" customWidth="1"/>
    <col min="12806" max="12806" width="30" style="8" customWidth="1"/>
    <col min="12807" max="12807" width="6.44140625" style="8" customWidth="1"/>
    <col min="12808" max="12808" width="6" style="8" customWidth="1"/>
    <col min="12809" max="12809" width="4" style="8" customWidth="1"/>
    <col min="12810" max="12810" width="5.5546875" style="8" customWidth="1"/>
    <col min="12811" max="12811" width="5" style="8" customWidth="1"/>
    <col min="12812" max="12812" width="4" style="8" customWidth="1"/>
    <col min="12813" max="12813" width="9.5546875" style="8" customWidth="1"/>
    <col min="12814" max="12814" width="10.6640625" style="8" customWidth="1"/>
    <col min="12815" max="12815" width="8" style="8" bestFit="1" customWidth="1"/>
    <col min="12816" max="12816" width="10.88671875" style="8" bestFit="1" customWidth="1"/>
    <col min="12817" max="12817" width="6.44140625" style="8" customWidth="1"/>
    <col min="12818" max="12818" width="4.6640625" style="8" customWidth="1"/>
    <col min="12819" max="12819" width="9.33203125" style="8" customWidth="1"/>
    <col min="12820" max="12820" width="11.5546875" style="8" customWidth="1"/>
    <col min="12821" max="12821" width="7.5546875" style="8" customWidth="1"/>
    <col min="12822" max="12822" width="5.6640625" style="8" customWidth="1"/>
    <col min="12823" max="13052" width="12.44140625" style="8" customWidth="1"/>
    <col min="13053" max="13056" width="3" style="8"/>
    <col min="13057" max="13057" width="8.109375" style="8" customWidth="1"/>
    <col min="13058" max="13058" width="13.88671875" style="8" customWidth="1"/>
    <col min="13059" max="13059" width="8.6640625" style="8" customWidth="1"/>
    <col min="13060" max="13061" width="8.109375" style="8" customWidth="1"/>
    <col min="13062" max="13062" width="30" style="8" customWidth="1"/>
    <col min="13063" max="13063" width="6.44140625" style="8" customWidth="1"/>
    <col min="13064" max="13064" width="6" style="8" customWidth="1"/>
    <col min="13065" max="13065" width="4" style="8" customWidth="1"/>
    <col min="13066" max="13066" width="5.5546875" style="8" customWidth="1"/>
    <col min="13067" max="13067" width="5" style="8" customWidth="1"/>
    <col min="13068" max="13068" width="4" style="8" customWidth="1"/>
    <col min="13069" max="13069" width="9.5546875" style="8" customWidth="1"/>
    <col min="13070" max="13070" width="10.6640625" style="8" customWidth="1"/>
    <col min="13071" max="13071" width="8" style="8" bestFit="1" customWidth="1"/>
    <col min="13072" max="13072" width="10.88671875" style="8" bestFit="1" customWidth="1"/>
    <col min="13073" max="13073" width="6.44140625" style="8" customWidth="1"/>
    <col min="13074" max="13074" width="4.6640625" style="8" customWidth="1"/>
    <col min="13075" max="13075" width="9.33203125" style="8" customWidth="1"/>
    <col min="13076" max="13076" width="11.5546875" style="8" customWidth="1"/>
    <col min="13077" max="13077" width="7.5546875" style="8" customWidth="1"/>
    <col min="13078" max="13078" width="5.6640625" style="8" customWidth="1"/>
    <col min="13079" max="13308" width="12.44140625" style="8" customWidth="1"/>
    <col min="13309" max="13312" width="3" style="8"/>
    <col min="13313" max="13313" width="8.109375" style="8" customWidth="1"/>
    <col min="13314" max="13314" width="13.88671875" style="8" customWidth="1"/>
    <col min="13315" max="13315" width="8.6640625" style="8" customWidth="1"/>
    <col min="13316" max="13317" width="8.109375" style="8" customWidth="1"/>
    <col min="13318" max="13318" width="30" style="8" customWidth="1"/>
    <col min="13319" max="13319" width="6.44140625" style="8" customWidth="1"/>
    <col min="13320" max="13320" width="6" style="8" customWidth="1"/>
    <col min="13321" max="13321" width="4" style="8" customWidth="1"/>
    <col min="13322" max="13322" width="5.5546875" style="8" customWidth="1"/>
    <col min="13323" max="13323" width="5" style="8" customWidth="1"/>
    <col min="13324" max="13324" width="4" style="8" customWidth="1"/>
    <col min="13325" max="13325" width="9.5546875" style="8" customWidth="1"/>
    <col min="13326" max="13326" width="10.6640625" style="8" customWidth="1"/>
    <col min="13327" max="13327" width="8" style="8" bestFit="1" customWidth="1"/>
    <col min="13328" max="13328" width="10.88671875" style="8" bestFit="1" customWidth="1"/>
    <col min="13329" max="13329" width="6.44140625" style="8" customWidth="1"/>
    <col min="13330" max="13330" width="4.6640625" style="8" customWidth="1"/>
    <col min="13331" max="13331" width="9.33203125" style="8" customWidth="1"/>
    <col min="13332" max="13332" width="11.5546875" style="8" customWidth="1"/>
    <col min="13333" max="13333" width="7.5546875" style="8" customWidth="1"/>
    <col min="13334" max="13334" width="5.6640625" style="8" customWidth="1"/>
    <col min="13335" max="13564" width="12.44140625" style="8" customWidth="1"/>
    <col min="13565" max="13568" width="3" style="8"/>
    <col min="13569" max="13569" width="8.109375" style="8" customWidth="1"/>
    <col min="13570" max="13570" width="13.88671875" style="8" customWidth="1"/>
    <col min="13571" max="13571" width="8.6640625" style="8" customWidth="1"/>
    <col min="13572" max="13573" width="8.109375" style="8" customWidth="1"/>
    <col min="13574" max="13574" width="30" style="8" customWidth="1"/>
    <col min="13575" max="13575" width="6.44140625" style="8" customWidth="1"/>
    <col min="13576" max="13576" width="6" style="8" customWidth="1"/>
    <col min="13577" max="13577" width="4" style="8" customWidth="1"/>
    <col min="13578" max="13578" width="5.5546875" style="8" customWidth="1"/>
    <col min="13579" max="13579" width="5" style="8" customWidth="1"/>
    <col min="13580" max="13580" width="4" style="8" customWidth="1"/>
    <col min="13581" max="13581" width="9.5546875" style="8" customWidth="1"/>
    <col min="13582" max="13582" width="10.6640625" style="8" customWidth="1"/>
    <col min="13583" max="13583" width="8" style="8" bestFit="1" customWidth="1"/>
    <col min="13584" max="13584" width="10.88671875" style="8" bestFit="1" customWidth="1"/>
    <col min="13585" max="13585" width="6.44140625" style="8" customWidth="1"/>
    <col min="13586" max="13586" width="4.6640625" style="8" customWidth="1"/>
    <col min="13587" max="13587" width="9.33203125" style="8" customWidth="1"/>
    <col min="13588" max="13588" width="11.5546875" style="8" customWidth="1"/>
    <col min="13589" max="13589" width="7.5546875" style="8" customWidth="1"/>
    <col min="13590" max="13590" width="5.6640625" style="8" customWidth="1"/>
    <col min="13591" max="13820" width="12.44140625" style="8" customWidth="1"/>
    <col min="13821" max="13824" width="3" style="8"/>
    <col min="13825" max="13825" width="8.109375" style="8" customWidth="1"/>
    <col min="13826" max="13826" width="13.88671875" style="8" customWidth="1"/>
    <col min="13827" max="13827" width="8.6640625" style="8" customWidth="1"/>
    <col min="13828" max="13829" width="8.109375" style="8" customWidth="1"/>
    <col min="13830" max="13830" width="30" style="8" customWidth="1"/>
    <col min="13831" max="13831" width="6.44140625" style="8" customWidth="1"/>
    <col min="13832" max="13832" width="6" style="8" customWidth="1"/>
    <col min="13833" max="13833" width="4" style="8" customWidth="1"/>
    <col min="13834" max="13834" width="5.5546875" style="8" customWidth="1"/>
    <col min="13835" max="13835" width="5" style="8" customWidth="1"/>
    <col min="13836" max="13836" width="4" style="8" customWidth="1"/>
    <col min="13837" max="13837" width="9.5546875" style="8" customWidth="1"/>
    <col min="13838" max="13838" width="10.6640625" style="8" customWidth="1"/>
    <col min="13839" max="13839" width="8" style="8" bestFit="1" customWidth="1"/>
    <col min="13840" max="13840" width="10.88671875" style="8" bestFit="1" customWidth="1"/>
    <col min="13841" max="13841" width="6.44140625" style="8" customWidth="1"/>
    <col min="13842" max="13842" width="4.6640625" style="8" customWidth="1"/>
    <col min="13843" max="13843" width="9.33203125" style="8" customWidth="1"/>
    <col min="13844" max="13844" width="11.5546875" style="8" customWidth="1"/>
    <col min="13845" max="13845" width="7.5546875" style="8" customWidth="1"/>
    <col min="13846" max="13846" width="5.6640625" style="8" customWidth="1"/>
    <col min="13847" max="14076" width="12.44140625" style="8" customWidth="1"/>
    <col min="14077" max="14080" width="3" style="8"/>
    <col min="14081" max="14081" width="8.109375" style="8" customWidth="1"/>
    <col min="14082" max="14082" width="13.88671875" style="8" customWidth="1"/>
    <col min="14083" max="14083" width="8.6640625" style="8" customWidth="1"/>
    <col min="14084" max="14085" width="8.109375" style="8" customWidth="1"/>
    <col min="14086" max="14086" width="30" style="8" customWidth="1"/>
    <col min="14087" max="14087" width="6.44140625" style="8" customWidth="1"/>
    <col min="14088" max="14088" width="6" style="8" customWidth="1"/>
    <col min="14089" max="14089" width="4" style="8" customWidth="1"/>
    <col min="14090" max="14090" width="5.5546875" style="8" customWidth="1"/>
    <col min="14091" max="14091" width="5" style="8" customWidth="1"/>
    <col min="14092" max="14092" width="4" style="8" customWidth="1"/>
    <col min="14093" max="14093" width="9.5546875" style="8" customWidth="1"/>
    <col min="14094" max="14094" width="10.6640625" style="8" customWidth="1"/>
    <col min="14095" max="14095" width="8" style="8" bestFit="1" customWidth="1"/>
    <col min="14096" max="14096" width="10.88671875" style="8" bestFit="1" customWidth="1"/>
    <col min="14097" max="14097" width="6.44140625" style="8" customWidth="1"/>
    <col min="14098" max="14098" width="4.6640625" style="8" customWidth="1"/>
    <col min="14099" max="14099" width="9.33203125" style="8" customWidth="1"/>
    <col min="14100" max="14100" width="11.5546875" style="8" customWidth="1"/>
    <col min="14101" max="14101" width="7.5546875" style="8" customWidth="1"/>
    <col min="14102" max="14102" width="5.6640625" style="8" customWidth="1"/>
    <col min="14103" max="14332" width="12.44140625" style="8" customWidth="1"/>
    <col min="14333" max="14336" width="3" style="8"/>
    <col min="14337" max="14337" width="8.109375" style="8" customWidth="1"/>
    <col min="14338" max="14338" width="13.88671875" style="8" customWidth="1"/>
    <col min="14339" max="14339" width="8.6640625" style="8" customWidth="1"/>
    <col min="14340" max="14341" width="8.109375" style="8" customWidth="1"/>
    <col min="14342" max="14342" width="30" style="8" customWidth="1"/>
    <col min="14343" max="14343" width="6.44140625" style="8" customWidth="1"/>
    <col min="14344" max="14344" width="6" style="8" customWidth="1"/>
    <col min="14345" max="14345" width="4" style="8" customWidth="1"/>
    <col min="14346" max="14346" width="5.5546875" style="8" customWidth="1"/>
    <col min="14347" max="14347" width="5" style="8" customWidth="1"/>
    <col min="14348" max="14348" width="4" style="8" customWidth="1"/>
    <col min="14349" max="14349" width="9.5546875" style="8" customWidth="1"/>
    <col min="14350" max="14350" width="10.6640625" style="8" customWidth="1"/>
    <col min="14351" max="14351" width="8" style="8" bestFit="1" customWidth="1"/>
    <col min="14352" max="14352" width="10.88671875" style="8" bestFit="1" customWidth="1"/>
    <col min="14353" max="14353" width="6.44140625" style="8" customWidth="1"/>
    <col min="14354" max="14354" width="4.6640625" style="8" customWidth="1"/>
    <col min="14355" max="14355" width="9.33203125" style="8" customWidth="1"/>
    <col min="14356" max="14356" width="11.5546875" style="8" customWidth="1"/>
    <col min="14357" max="14357" width="7.5546875" style="8" customWidth="1"/>
    <col min="14358" max="14358" width="5.6640625" style="8" customWidth="1"/>
    <col min="14359" max="14588" width="12.44140625" style="8" customWidth="1"/>
    <col min="14589" max="14592" width="3" style="8"/>
    <col min="14593" max="14593" width="8.109375" style="8" customWidth="1"/>
    <col min="14594" max="14594" width="13.88671875" style="8" customWidth="1"/>
    <col min="14595" max="14595" width="8.6640625" style="8" customWidth="1"/>
    <col min="14596" max="14597" width="8.109375" style="8" customWidth="1"/>
    <col min="14598" max="14598" width="30" style="8" customWidth="1"/>
    <col min="14599" max="14599" width="6.44140625" style="8" customWidth="1"/>
    <col min="14600" max="14600" width="6" style="8" customWidth="1"/>
    <col min="14601" max="14601" width="4" style="8" customWidth="1"/>
    <col min="14602" max="14602" width="5.5546875" style="8" customWidth="1"/>
    <col min="14603" max="14603" width="5" style="8" customWidth="1"/>
    <col min="14604" max="14604" width="4" style="8" customWidth="1"/>
    <col min="14605" max="14605" width="9.5546875" style="8" customWidth="1"/>
    <col min="14606" max="14606" width="10.6640625" style="8" customWidth="1"/>
    <col min="14607" max="14607" width="8" style="8" bestFit="1" customWidth="1"/>
    <col min="14608" max="14608" width="10.88671875" style="8" bestFit="1" customWidth="1"/>
    <col min="14609" max="14609" width="6.44140625" style="8" customWidth="1"/>
    <col min="14610" max="14610" width="4.6640625" style="8" customWidth="1"/>
    <col min="14611" max="14611" width="9.33203125" style="8" customWidth="1"/>
    <col min="14612" max="14612" width="11.5546875" style="8" customWidth="1"/>
    <col min="14613" max="14613" width="7.5546875" style="8" customWidth="1"/>
    <col min="14614" max="14614" width="5.6640625" style="8" customWidth="1"/>
    <col min="14615" max="14844" width="12.44140625" style="8" customWidth="1"/>
    <col min="14845" max="14848" width="3" style="8"/>
    <col min="14849" max="14849" width="8.109375" style="8" customWidth="1"/>
    <col min="14850" max="14850" width="13.88671875" style="8" customWidth="1"/>
    <col min="14851" max="14851" width="8.6640625" style="8" customWidth="1"/>
    <col min="14852" max="14853" width="8.109375" style="8" customWidth="1"/>
    <col min="14854" max="14854" width="30" style="8" customWidth="1"/>
    <col min="14855" max="14855" width="6.44140625" style="8" customWidth="1"/>
    <col min="14856" max="14856" width="6" style="8" customWidth="1"/>
    <col min="14857" max="14857" width="4" style="8" customWidth="1"/>
    <col min="14858" max="14858" width="5.5546875" style="8" customWidth="1"/>
    <col min="14859" max="14859" width="5" style="8" customWidth="1"/>
    <col min="14860" max="14860" width="4" style="8" customWidth="1"/>
    <col min="14861" max="14861" width="9.5546875" style="8" customWidth="1"/>
    <col min="14862" max="14862" width="10.6640625" style="8" customWidth="1"/>
    <col min="14863" max="14863" width="8" style="8" bestFit="1" customWidth="1"/>
    <col min="14864" max="14864" width="10.88671875" style="8" bestFit="1" customWidth="1"/>
    <col min="14865" max="14865" width="6.44140625" style="8" customWidth="1"/>
    <col min="14866" max="14866" width="4.6640625" style="8" customWidth="1"/>
    <col min="14867" max="14867" width="9.33203125" style="8" customWidth="1"/>
    <col min="14868" max="14868" width="11.5546875" style="8" customWidth="1"/>
    <col min="14869" max="14869" width="7.5546875" style="8" customWidth="1"/>
    <col min="14870" max="14870" width="5.6640625" style="8" customWidth="1"/>
    <col min="14871" max="15100" width="12.44140625" style="8" customWidth="1"/>
    <col min="15101" max="15104" width="3" style="8"/>
    <col min="15105" max="15105" width="8.109375" style="8" customWidth="1"/>
    <col min="15106" max="15106" width="13.88671875" style="8" customWidth="1"/>
    <col min="15107" max="15107" width="8.6640625" style="8" customWidth="1"/>
    <col min="15108" max="15109" width="8.109375" style="8" customWidth="1"/>
    <col min="15110" max="15110" width="30" style="8" customWidth="1"/>
    <col min="15111" max="15111" width="6.44140625" style="8" customWidth="1"/>
    <col min="15112" max="15112" width="6" style="8" customWidth="1"/>
    <col min="15113" max="15113" width="4" style="8" customWidth="1"/>
    <col min="15114" max="15114" width="5.5546875" style="8" customWidth="1"/>
    <col min="15115" max="15115" width="5" style="8" customWidth="1"/>
    <col min="15116" max="15116" width="4" style="8" customWidth="1"/>
    <col min="15117" max="15117" width="9.5546875" style="8" customWidth="1"/>
    <col min="15118" max="15118" width="10.6640625" style="8" customWidth="1"/>
    <col min="15119" max="15119" width="8" style="8" bestFit="1" customWidth="1"/>
    <col min="15120" max="15120" width="10.88671875" style="8" bestFit="1" customWidth="1"/>
    <col min="15121" max="15121" width="6.44140625" style="8" customWidth="1"/>
    <col min="15122" max="15122" width="4.6640625" style="8" customWidth="1"/>
    <col min="15123" max="15123" width="9.33203125" style="8" customWidth="1"/>
    <col min="15124" max="15124" width="11.5546875" style="8" customWidth="1"/>
    <col min="15125" max="15125" width="7.5546875" style="8" customWidth="1"/>
    <col min="15126" max="15126" width="5.6640625" style="8" customWidth="1"/>
    <col min="15127" max="15356" width="12.44140625" style="8" customWidth="1"/>
    <col min="15357" max="15360" width="3" style="8"/>
    <col min="15361" max="15361" width="8.109375" style="8" customWidth="1"/>
    <col min="15362" max="15362" width="13.88671875" style="8" customWidth="1"/>
    <col min="15363" max="15363" width="8.6640625" style="8" customWidth="1"/>
    <col min="15364" max="15365" width="8.109375" style="8" customWidth="1"/>
    <col min="15366" max="15366" width="30" style="8" customWidth="1"/>
    <col min="15367" max="15367" width="6.44140625" style="8" customWidth="1"/>
    <col min="15368" max="15368" width="6" style="8" customWidth="1"/>
    <col min="15369" max="15369" width="4" style="8" customWidth="1"/>
    <col min="15370" max="15370" width="5.5546875" style="8" customWidth="1"/>
    <col min="15371" max="15371" width="5" style="8" customWidth="1"/>
    <col min="15372" max="15372" width="4" style="8" customWidth="1"/>
    <col min="15373" max="15373" width="9.5546875" style="8" customWidth="1"/>
    <col min="15374" max="15374" width="10.6640625" style="8" customWidth="1"/>
    <col min="15375" max="15375" width="8" style="8" bestFit="1" customWidth="1"/>
    <col min="15376" max="15376" width="10.88671875" style="8" bestFit="1" customWidth="1"/>
    <col min="15377" max="15377" width="6.44140625" style="8" customWidth="1"/>
    <col min="15378" max="15378" width="4.6640625" style="8" customWidth="1"/>
    <col min="15379" max="15379" width="9.33203125" style="8" customWidth="1"/>
    <col min="15380" max="15380" width="11.5546875" style="8" customWidth="1"/>
    <col min="15381" max="15381" width="7.5546875" style="8" customWidth="1"/>
    <col min="15382" max="15382" width="5.6640625" style="8" customWidth="1"/>
    <col min="15383" max="15612" width="12.44140625" style="8" customWidth="1"/>
    <col min="15613" max="15616" width="3" style="8"/>
    <col min="15617" max="15617" width="8.109375" style="8" customWidth="1"/>
    <col min="15618" max="15618" width="13.88671875" style="8" customWidth="1"/>
    <col min="15619" max="15619" width="8.6640625" style="8" customWidth="1"/>
    <col min="15620" max="15621" width="8.109375" style="8" customWidth="1"/>
    <col min="15622" max="15622" width="30" style="8" customWidth="1"/>
    <col min="15623" max="15623" width="6.44140625" style="8" customWidth="1"/>
    <col min="15624" max="15624" width="6" style="8" customWidth="1"/>
    <col min="15625" max="15625" width="4" style="8" customWidth="1"/>
    <col min="15626" max="15626" width="5.5546875" style="8" customWidth="1"/>
    <col min="15627" max="15627" width="5" style="8" customWidth="1"/>
    <col min="15628" max="15628" width="4" style="8" customWidth="1"/>
    <col min="15629" max="15629" width="9.5546875" style="8" customWidth="1"/>
    <col min="15630" max="15630" width="10.6640625" style="8" customWidth="1"/>
    <col min="15631" max="15631" width="8" style="8" bestFit="1" customWidth="1"/>
    <col min="15632" max="15632" width="10.88671875" style="8" bestFit="1" customWidth="1"/>
    <col min="15633" max="15633" width="6.44140625" style="8" customWidth="1"/>
    <col min="15634" max="15634" width="4.6640625" style="8" customWidth="1"/>
    <col min="15635" max="15635" width="9.33203125" style="8" customWidth="1"/>
    <col min="15636" max="15636" width="11.5546875" style="8" customWidth="1"/>
    <col min="15637" max="15637" width="7.5546875" style="8" customWidth="1"/>
    <col min="15638" max="15638" width="5.6640625" style="8" customWidth="1"/>
    <col min="15639" max="15868" width="12.44140625" style="8" customWidth="1"/>
    <col min="15869" max="15872" width="3" style="8"/>
    <col min="15873" max="15873" width="8.109375" style="8" customWidth="1"/>
    <col min="15874" max="15874" width="13.88671875" style="8" customWidth="1"/>
    <col min="15875" max="15875" width="8.6640625" style="8" customWidth="1"/>
    <col min="15876" max="15877" width="8.109375" style="8" customWidth="1"/>
    <col min="15878" max="15878" width="30" style="8" customWidth="1"/>
    <col min="15879" max="15879" width="6.44140625" style="8" customWidth="1"/>
    <col min="15880" max="15880" width="6" style="8" customWidth="1"/>
    <col min="15881" max="15881" width="4" style="8" customWidth="1"/>
    <col min="15882" max="15882" width="5.5546875" style="8" customWidth="1"/>
    <col min="15883" max="15883" width="5" style="8" customWidth="1"/>
    <col min="15884" max="15884" width="4" style="8" customWidth="1"/>
    <col min="15885" max="15885" width="9.5546875" style="8" customWidth="1"/>
    <col min="15886" max="15886" width="10.6640625" style="8" customWidth="1"/>
    <col min="15887" max="15887" width="8" style="8" bestFit="1" customWidth="1"/>
    <col min="15888" max="15888" width="10.88671875" style="8" bestFit="1" customWidth="1"/>
    <col min="15889" max="15889" width="6.44140625" style="8" customWidth="1"/>
    <col min="15890" max="15890" width="4.6640625" style="8" customWidth="1"/>
    <col min="15891" max="15891" width="9.33203125" style="8" customWidth="1"/>
    <col min="15892" max="15892" width="11.5546875" style="8" customWidth="1"/>
    <col min="15893" max="15893" width="7.5546875" style="8" customWidth="1"/>
    <col min="15894" max="15894" width="5.6640625" style="8" customWidth="1"/>
    <col min="15895" max="16124" width="12.44140625" style="8" customWidth="1"/>
    <col min="16125" max="16128" width="3" style="8"/>
    <col min="16129" max="16129" width="8.109375" style="8" customWidth="1"/>
    <col min="16130" max="16130" width="13.88671875" style="8" customWidth="1"/>
    <col min="16131" max="16131" width="8.6640625" style="8" customWidth="1"/>
    <col min="16132" max="16133" width="8.109375" style="8" customWidth="1"/>
    <col min="16134" max="16134" width="30" style="8" customWidth="1"/>
    <col min="16135" max="16135" width="6.44140625" style="8" customWidth="1"/>
    <col min="16136" max="16136" width="6" style="8" customWidth="1"/>
    <col min="16137" max="16137" width="4" style="8" customWidth="1"/>
    <col min="16138" max="16138" width="5.5546875" style="8" customWidth="1"/>
    <col min="16139" max="16139" width="5" style="8" customWidth="1"/>
    <col min="16140" max="16140" width="4" style="8" customWidth="1"/>
    <col min="16141" max="16141" width="9.5546875" style="8" customWidth="1"/>
    <col min="16142" max="16142" width="10.6640625" style="8" customWidth="1"/>
    <col min="16143" max="16143" width="8" style="8" bestFit="1" customWidth="1"/>
    <col min="16144" max="16144" width="10.88671875" style="8" bestFit="1" customWidth="1"/>
    <col min="16145" max="16145" width="6.44140625" style="8" customWidth="1"/>
    <col min="16146" max="16146" width="4.6640625" style="8" customWidth="1"/>
    <col min="16147" max="16147" width="9.33203125" style="8" customWidth="1"/>
    <col min="16148" max="16148" width="11.5546875" style="8" customWidth="1"/>
    <col min="16149" max="16149" width="7.5546875" style="8" customWidth="1"/>
    <col min="16150" max="16150" width="5.6640625" style="8" customWidth="1"/>
    <col min="16151" max="16380" width="12.44140625" style="8" customWidth="1"/>
    <col min="16381" max="16384" width="3" style="8"/>
  </cols>
  <sheetData>
    <row r="1" spans="1:22" ht="12.75" customHeight="1" x14ac:dyDescent="0.25">
      <c r="A1" s="300"/>
      <c r="B1" s="301"/>
      <c r="C1" s="301"/>
      <c r="D1" s="301"/>
      <c r="E1" s="302"/>
      <c r="F1" s="309" t="s">
        <v>15</v>
      </c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1"/>
      <c r="V1" s="7"/>
    </row>
    <row r="2" spans="1:22" ht="15.75" customHeight="1" x14ac:dyDescent="0.25">
      <c r="A2" s="303"/>
      <c r="B2" s="304"/>
      <c r="C2" s="304"/>
      <c r="D2" s="304"/>
      <c r="E2" s="305"/>
      <c r="F2" s="312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4"/>
      <c r="V2" s="7"/>
    </row>
    <row r="3" spans="1:22" ht="15.75" customHeight="1" x14ac:dyDescent="0.25">
      <c r="A3" s="303"/>
      <c r="B3" s="304"/>
      <c r="C3" s="304"/>
      <c r="D3" s="304"/>
      <c r="E3" s="305"/>
      <c r="F3" s="312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4"/>
      <c r="V3" s="7"/>
    </row>
    <row r="4" spans="1:22" ht="15.75" customHeight="1" x14ac:dyDescent="0.25">
      <c r="A4" s="303"/>
      <c r="B4" s="304"/>
      <c r="C4" s="304"/>
      <c r="D4" s="304"/>
      <c r="E4" s="305"/>
      <c r="F4" s="312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T4" s="313"/>
      <c r="U4" s="314"/>
      <c r="V4" s="7"/>
    </row>
    <row r="5" spans="1:22" ht="15.75" customHeight="1" x14ac:dyDescent="0.25">
      <c r="A5" s="303"/>
      <c r="B5" s="304"/>
      <c r="C5" s="304"/>
      <c r="D5" s="304"/>
      <c r="E5" s="305"/>
      <c r="F5" s="312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3"/>
      <c r="T5" s="313"/>
      <c r="U5" s="314"/>
      <c r="V5" s="7"/>
    </row>
    <row r="6" spans="1:22" ht="24" customHeight="1" x14ac:dyDescent="0.25">
      <c r="A6" s="303"/>
      <c r="B6" s="304"/>
      <c r="C6" s="304"/>
      <c r="D6" s="304"/>
      <c r="E6" s="305"/>
      <c r="F6" s="312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3"/>
      <c r="T6" s="313"/>
      <c r="U6" s="314"/>
      <c r="V6" s="7"/>
    </row>
    <row r="7" spans="1:22" ht="16.5" customHeight="1" thickBot="1" x14ac:dyDescent="0.3">
      <c r="A7" s="306"/>
      <c r="B7" s="307"/>
      <c r="C7" s="307"/>
      <c r="D7" s="307"/>
      <c r="E7" s="308"/>
      <c r="F7" s="315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317"/>
      <c r="V7" s="7"/>
    </row>
    <row r="8" spans="1:22" ht="13.8" thickBot="1" x14ac:dyDescent="0.3">
      <c r="A8" s="318" t="s">
        <v>16</v>
      </c>
      <c r="B8" s="319"/>
      <c r="C8" s="319"/>
      <c r="D8" s="319"/>
      <c r="E8" s="319"/>
      <c r="F8" s="319"/>
      <c r="G8" s="319"/>
      <c r="H8" s="319"/>
      <c r="I8" s="320"/>
      <c r="J8" s="321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3"/>
      <c r="V8" s="9"/>
    </row>
    <row r="9" spans="1:22" ht="13.8" thickBot="1" x14ac:dyDescent="0.3">
      <c r="A9" s="324"/>
      <c r="B9" s="325"/>
      <c r="C9" s="325"/>
      <c r="D9" s="325"/>
      <c r="E9" s="325"/>
      <c r="F9" s="325"/>
      <c r="G9" s="325"/>
      <c r="H9" s="325"/>
      <c r="I9" s="325"/>
      <c r="J9" s="325"/>
      <c r="K9" s="325"/>
      <c r="L9" s="325"/>
      <c r="M9" s="325"/>
      <c r="N9" s="325"/>
      <c r="O9" s="325"/>
      <c r="P9" s="325"/>
      <c r="Q9" s="325"/>
      <c r="R9" s="325"/>
      <c r="S9" s="325"/>
      <c r="T9" s="325"/>
      <c r="U9" s="326"/>
      <c r="V9" s="10"/>
    </row>
    <row r="10" spans="1:22" ht="13.8" thickBot="1" x14ac:dyDescent="0.3">
      <c r="A10" s="295" t="s">
        <v>17</v>
      </c>
      <c r="B10" s="296"/>
      <c r="C10" s="11"/>
      <c r="D10" s="12" t="s">
        <v>18</v>
      </c>
      <c r="E10" s="13"/>
      <c r="F10" s="14"/>
      <c r="G10" s="15"/>
      <c r="H10" s="15"/>
      <c r="I10" s="15"/>
      <c r="J10" s="15"/>
      <c r="K10" s="15"/>
      <c r="L10" s="15"/>
      <c r="M10" s="15"/>
      <c r="N10" s="15"/>
      <c r="O10" s="16"/>
      <c r="P10" s="297" t="s">
        <v>19</v>
      </c>
      <c r="Q10" s="298"/>
      <c r="R10" s="298"/>
      <c r="S10" s="299"/>
      <c r="T10" s="17">
        <v>1</v>
      </c>
      <c r="U10" s="18"/>
      <c r="V10" s="19"/>
    </row>
    <row r="11" spans="1:22" ht="27" customHeight="1" thickBot="1" x14ac:dyDescent="0.3">
      <c r="A11" s="327" t="s">
        <v>20</v>
      </c>
      <c r="B11" s="328"/>
      <c r="C11" s="329" t="s">
        <v>118</v>
      </c>
      <c r="D11" s="330"/>
      <c r="E11" s="330"/>
      <c r="F11" s="330"/>
      <c r="G11" s="330"/>
      <c r="H11" s="330"/>
      <c r="I11" s="330"/>
      <c r="J11" s="330"/>
      <c r="K11" s="330"/>
      <c r="L11" s="330"/>
      <c r="M11" s="330"/>
      <c r="N11" s="330"/>
      <c r="O11" s="330"/>
      <c r="P11" s="330"/>
      <c r="Q11" s="330"/>
      <c r="R11" s="330"/>
      <c r="S11" s="330"/>
      <c r="T11" s="330"/>
      <c r="U11" s="331"/>
      <c r="V11" s="20"/>
    </row>
    <row r="12" spans="1:22" ht="13.8" thickBot="1" x14ac:dyDescent="0.3">
      <c r="A12" s="327" t="s">
        <v>21</v>
      </c>
      <c r="B12" s="328"/>
      <c r="C12" s="332"/>
      <c r="D12" s="333"/>
      <c r="E12" s="333"/>
      <c r="F12" s="333"/>
      <c r="G12" s="333"/>
      <c r="H12" s="333"/>
      <c r="I12" s="333"/>
      <c r="J12" s="333"/>
      <c r="K12" s="333"/>
      <c r="L12" s="333"/>
      <c r="M12" s="333"/>
      <c r="N12" s="333"/>
      <c r="O12" s="333"/>
      <c r="P12" s="333"/>
      <c r="Q12" s="333"/>
      <c r="R12" s="333"/>
      <c r="S12" s="333"/>
      <c r="T12" s="333"/>
      <c r="U12" s="334"/>
      <c r="V12" s="20"/>
    </row>
    <row r="13" spans="1:22" ht="13.8" thickBot="1" x14ac:dyDescent="0.3">
      <c r="A13" s="335" t="s">
        <v>22</v>
      </c>
      <c r="B13" s="336"/>
      <c r="C13" s="295"/>
      <c r="D13" s="337"/>
      <c r="E13" s="337"/>
      <c r="F13" s="337"/>
      <c r="G13" s="337"/>
      <c r="H13" s="337"/>
      <c r="I13" s="337"/>
      <c r="J13" s="337"/>
      <c r="K13" s="337"/>
      <c r="L13" s="337"/>
      <c r="M13" s="337"/>
      <c r="N13" s="337"/>
      <c r="O13" s="337"/>
      <c r="P13" s="337"/>
      <c r="Q13" s="338" t="s">
        <v>23</v>
      </c>
      <c r="R13" s="338"/>
      <c r="S13" s="338"/>
      <c r="T13" s="12">
        <v>1</v>
      </c>
      <c r="U13" s="21">
        <v>1</v>
      </c>
      <c r="V13" s="20"/>
    </row>
    <row r="14" spans="1:22" ht="13.8" thickBot="1" x14ac:dyDescent="0.3">
      <c r="A14" s="295" t="s">
        <v>24</v>
      </c>
      <c r="B14" s="296" t="s">
        <v>25</v>
      </c>
      <c r="C14" s="22">
        <v>6</v>
      </c>
      <c r="D14" s="295" t="s">
        <v>26</v>
      </c>
      <c r="E14" s="296"/>
      <c r="F14" s="339" t="str">
        <f>+'PPTO GENERAL'!B16</f>
        <v>Suministro e instalacion de reflector LED 200W</v>
      </c>
      <c r="G14" s="340"/>
      <c r="H14" s="340"/>
      <c r="I14" s="340"/>
      <c r="J14" s="340"/>
      <c r="K14" s="340"/>
      <c r="L14" s="340"/>
      <c r="M14" s="340"/>
      <c r="N14" s="340"/>
      <c r="O14" s="340"/>
      <c r="P14" s="341"/>
      <c r="Q14" s="342" t="s">
        <v>3</v>
      </c>
      <c r="R14" s="342"/>
      <c r="S14" s="342"/>
      <c r="T14" s="343" t="str">
        <f>+'PPTO GENERAL'!C16</f>
        <v>UND</v>
      </c>
      <c r="U14" s="344"/>
      <c r="V14" s="23"/>
    </row>
    <row r="15" spans="1:22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6"/>
      <c r="V15" s="27"/>
    </row>
    <row r="16" spans="1:22" x14ac:dyDescent="0.25">
      <c r="A16" s="349"/>
      <c r="B16" s="350"/>
      <c r="C16" s="350"/>
      <c r="D16" s="350"/>
      <c r="E16" s="350"/>
      <c r="F16" s="350"/>
      <c r="G16" s="350"/>
      <c r="H16" s="350"/>
      <c r="I16" s="350"/>
      <c r="J16" s="368"/>
      <c r="K16" s="372" t="s">
        <v>9</v>
      </c>
      <c r="L16" s="373"/>
      <c r="M16" s="374"/>
      <c r="N16" s="379" t="s">
        <v>27</v>
      </c>
      <c r="O16" s="378" t="s">
        <v>28</v>
      </c>
      <c r="P16" s="378"/>
      <c r="Q16" s="378"/>
      <c r="R16" s="379" t="s">
        <v>29</v>
      </c>
      <c r="S16" s="379"/>
      <c r="T16" s="372" t="s">
        <v>30</v>
      </c>
      <c r="U16" s="347" t="s">
        <v>8</v>
      </c>
      <c r="V16" s="29"/>
    </row>
    <row r="17" spans="1:22" ht="32.1" customHeight="1" x14ac:dyDescent="0.25">
      <c r="A17" s="369"/>
      <c r="B17" s="370"/>
      <c r="C17" s="370"/>
      <c r="D17" s="370"/>
      <c r="E17" s="370"/>
      <c r="F17" s="370"/>
      <c r="G17" s="370"/>
      <c r="H17" s="370"/>
      <c r="I17" s="370"/>
      <c r="J17" s="371"/>
      <c r="K17" s="375"/>
      <c r="L17" s="376"/>
      <c r="M17" s="336"/>
      <c r="N17" s="379" t="s">
        <v>27</v>
      </c>
      <c r="O17" s="30" t="s">
        <v>31</v>
      </c>
      <c r="P17" s="31" t="s">
        <v>32</v>
      </c>
      <c r="Q17" s="28" t="s">
        <v>33</v>
      </c>
      <c r="R17" s="379"/>
      <c r="S17" s="379"/>
      <c r="T17" s="375"/>
      <c r="U17" s="348"/>
      <c r="V17" s="29"/>
    </row>
    <row r="18" spans="1:22" x14ac:dyDescent="0.25">
      <c r="A18" s="349"/>
      <c r="B18" s="350"/>
      <c r="C18" s="350"/>
      <c r="D18" s="350"/>
      <c r="E18" s="350"/>
      <c r="F18" s="350"/>
      <c r="G18" s="350"/>
      <c r="H18" s="350"/>
      <c r="I18" s="350"/>
      <c r="J18" s="350"/>
      <c r="K18" s="355"/>
      <c r="L18" s="356"/>
      <c r="M18" s="356"/>
      <c r="N18" s="356"/>
      <c r="O18" s="356"/>
      <c r="P18" s="356"/>
      <c r="Q18" s="356"/>
      <c r="R18" s="356"/>
      <c r="S18" s="356"/>
      <c r="T18" s="356"/>
      <c r="U18" s="357"/>
      <c r="V18" s="33"/>
    </row>
    <row r="19" spans="1:22" ht="12.75" customHeight="1" x14ac:dyDescent="0.25">
      <c r="A19" s="351"/>
      <c r="B19" s="352"/>
      <c r="C19" s="352"/>
      <c r="D19" s="352"/>
      <c r="E19" s="352"/>
      <c r="F19" s="352"/>
      <c r="G19" s="352"/>
      <c r="H19" s="352"/>
      <c r="I19" s="352"/>
      <c r="J19" s="352"/>
      <c r="K19" s="363" t="s">
        <v>144</v>
      </c>
      <c r="L19" s="364"/>
      <c r="M19" s="365"/>
      <c r="N19" s="72">
        <v>8</v>
      </c>
      <c r="O19" s="73"/>
      <c r="P19" s="73"/>
      <c r="Q19" s="74"/>
      <c r="R19" s="366"/>
      <c r="S19" s="367"/>
      <c r="T19" s="74">
        <f>+N19</f>
        <v>8</v>
      </c>
      <c r="U19" s="32" t="str">
        <f>+T$14</f>
        <v>UND</v>
      </c>
      <c r="V19" s="33"/>
    </row>
    <row r="20" spans="1:22" x14ac:dyDescent="0.25">
      <c r="A20" s="351"/>
      <c r="B20" s="352"/>
      <c r="C20" s="352"/>
      <c r="D20" s="352"/>
      <c r="E20" s="352"/>
      <c r="F20" s="352"/>
      <c r="G20" s="352"/>
      <c r="H20" s="352"/>
      <c r="I20" s="352"/>
      <c r="J20" s="352"/>
      <c r="K20" s="363"/>
      <c r="L20" s="364"/>
      <c r="M20" s="365"/>
      <c r="N20" s="72"/>
      <c r="O20" s="71"/>
      <c r="P20" s="73"/>
      <c r="Q20" s="50"/>
      <c r="R20" s="384"/>
      <c r="S20" s="385"/>
      <c r="T20" s="74"/>
      <c r="U20" s="32"/>
      <c r="V20" s="33"/>
    </row>
    <row r="21" spans="1:22" x14ac:dyDescent="0.25">
      <c r="A21" s="351"/>
      <c r="B21" s="352"/>
      <c r="C21" s="352"/>
      <c r="D21" s="352"/>
      <c r="E21" s="352"/>
      <c r="F21" s="352"/>
      <c r="G21" s="352"/>
      <c r="H21" s="352"/>
      <c r="I21" s="352"/>
      <c r="J21" s="352"/>
      <c r="K21" s="363"/>
      <c r="L21" s="364"/>
      <c r="M21" s="365"/>
      <c r="N21" s="72"/>
      <c r="O21" s="73"/>
      <c r="P21" s="73"/>
      <c r="Q21" s="50"/>
      <c r="R21" s="361"/>
      <c r="S21" s="362"/>
      <c r="T21" s="74"/>
      <c r="U21" s="32"/>
      <c r="V21" s="33"/>
    </row>
    <row r="22" spans="1:22" ht="18.75" customHeight="1" x14ac:dyDescent="0.25">
      <c r="A22" s="351"/>
      <c r="B22" s="352"/>
      <c r="C22" s="352"/>
      <c r="D22" s="352"/>
      <c r="E22" s="352"/>
      <c r="F22" s="352"/>
      <c r="G22" s="352"/>
      <c r="H22" s="352"/>
      <c r="I22" s="352"/>
      <c r="J22" s="352"/>
      <c r="K22" s="380"/>
      <c r="L22" s="381"/>
      <c r="M22" s="382"/>
      <c r="N22" s="42"/>
      <c r="O22" s="34"/>
      <c r="P22" s="34"/>
      <c r="Q22" s="38"/>
      <c r="R22" s="361"/>
      <c r="S22" s="362"/>
      <c r="T22" s="38"/>
      <c r="U22" s="32"/>
      <c r="V22" s="33"/>
    </row>
    <row r="23" spans="1:22" ht="12.75" customHeight="1" x14ac:dyDescent="0.25">
      <c r="A23" s="351"/>
      <c r="B23" s="352"/>
      <c r="C23" s="352"/>
      <c r="D23" s="352"/>
      <c r="E23" s="352"/>
      <c r="F23" s="352"/>
      <c r="G23" s="352"/>
      <c r="H23" s="352"/>
      <c r="I23" s="352"/>
      <c r="J23" s="352"/>
      <c r="K23" s="380"/>
      <c r="L23" s="381"/>
      <c r="M23" s="382"/>
      <c r="N23" s="37"/>
      <c r="O23" s="43"/>
      <c r="P23" s="43"/>
      <c r="Q23" s="38"/>
      <c r="R23" s="361"/>
      <c r="S23" s="362"/>
      <c r="T23" s="38"/>
      <c r="U23" s="32"/>
      <c r="V23" s="33"/>
    </row>
    <row r="24" spans="1:22" x14ac:dyDescent="0.25">
      <c r="A24" s="351"/>
      <c r="B24" s="352"/>
      <c r="C24" s="352"/>
      <c r="D24" s="352"/>
      <c r="E24" s="352"/>
      <c r="F24" s="352"/>
      <c r="G24" s="352"/>
      <c r="H24" s="352"/>
      <c r="I24" s="352"/>
      <c r="J24" s="352"/>
      <c r="K24" s="380"/>
      <c r="L24" s="381"/>
      <c r="M24" s="382"/>
      <c r="N24" s="37"/>
      <c r="O24" s="43"/>
      <c r="P24" s="35"/>
      <c r="Q24" s="38"/>
      <c r="R24" s="361"/>
      <c r="S24" s="362"/>
      <c r="T24" s="38"/>
      <c r="U24" s="32"/>
      <c r="V24" s="33"/>
    </row>
    <row r="25" spans="1:22" x14ac:dyDescent="0.25">
      <c r="A25" s="351"/>
      <c r="B25" s="352"/>
      <c r="C25" s="352"/>
      <c r="D25" s="352"/>
      <c r="E25" s="352"/>
      <c r="F25" s="352"/>
      <c r="G25" s="352"/>
      <c r="H25" s="352"/>
      <c r="I25" s="352"/>
      <c r="J25" s="352"/>
      <c r="K25" s="383"/>
      <c r="L25" s="383"/>
      <c r="M25" s="383"/>
      <c r="N25" s="37"/>
      <c r="O25" s="43"/>
      <c r="P25" s="35"/>
      <c r="Q25" s="38"/>
      <c r="R25" s="361"/>
      <c r="S25" s="362"/>
      <c r="T25" s="38"/>
      <c r="U25" s="32"/>
      <c r="V25" s="33"/>
    </row>
    <row r="26" spans="1:22" x14ac:dyDescent="0.25">
      <c r="A26" s="351"/>
      <c r="B26" s="352"/>
      <c r="C26" s="352"/>
      <c r="D26" s="352"/>
      <c r="E26" s="352"/>
      <c r="F26" s="352"/>
      <c r="G26" s="352"/>
      <c r="H26" s="352"/>
      <c r="I26" s="352"/>
      <c r="J26" s="352"/>
      <c r="K26" s="39"/>
      <c r="L26" s="40"/>
      <c r="M26" s="41"/>
      <c r="N26" s="37"/>
      <c r="O26" s="43"/>
      <c r="P26" s="35"/>
      <c r="Q26" s="38"/>
      <c r="R26" s="36"/>
      <c r="S26" s="37"/>
      <c r="T26" s="38"/>
      <c r="U26" s="32"/>
      <c r="V26" s="33"/>
    </row>
    <row r="27" spans="1:22" x14ac:dyDescent="0.25">
      <c r="A27" s="351"/>
      <c r="B27" s="352"/>
      <c r="C27" s="352"/>
      <c r="D27" s="352"/>
      <c r="E27" s="352"/>
      <c r="F27" s="352"/>
      <c r="G27" s="352"/>
      <c r="H27" s="352"/>
      <c r="I27" s="352"/>
      <c r="J27" s="352"/>
      <c r="K27" s="39"/>
      <c r="L27" s="40"/>
      <c r="M27" s="41"/>
      <c r="N27" s="37"/>
      <c r="O27" s="43"/>
      <c r="P27" s="35"/>
      <c r="Q27" s="38"/>
      <c r="R27" s="36"/>
      <c r="S27" s="37"/>
      <c r="T27" s="38"/>
      <c r="U27" s="32"/>
      <c r="V27" s="33"/>
    </row>
    <row r="28" spans="1:22" x14ac:dyDescent="0.25">
      <c r="A28" s="351"/>
      <c r="B28" s="352"/>
      <c r="C28" s="352"/>
      <c r="D28" s="352"/>
      <c r="E28" s="352"/>
      <c r="F28" s="352"/>
      <c r="G28" s="352"/>
      <c r="H28" s="352"/>
      <c r="I28" s="352"/>
      <c r="J28" s="352"/>
      <c r="K28" s="421"/>
      <c r="L28" s="422"/>
      <c r="M28" s="423"/>
      <c r="N28" s="47"/>
      <c r="O28" s="48"/>
      <c r="P28" s="49"/>
      <c r="Q28" s="50"/>
      <c r="R28" s="384"/>
      <c r="S28" s="385"/>
      <c r="T28" s="50"/>
      <c r="U28" s="52"/>
      <c r="V28" s="33"/>
    </row>
    <row r="29" spans="1:22" x14ac:dyDescent="0.25">
      <c r="A29" s="351"/>
      <c r="B29" s="352"/>
      <c r="C29" s="352"/>
      <c r="D29" s="352"/>
      <c r="E29" s="352"/>
      <c r="F29" s="352"/>
      <c r="G29" s="352"/>
      <c r="H29" s="352"/>
      <c r="I29" s="352"/>
      <c r="J29" s="352"/>
      <c r="K29" s="44"/>
      <c r="L29" s="45"/>
      <c r="M29" s="46"/>
      <c r="N29" s="47"/>
      <c r="O29" s="48"/>
      <c r="P29" s="49"/>
      <c r="Q29" s="50"/>
      <c r="R29" s="51"/>
      <c r="S29" s="47"/>
      <c r="T29" s="50"/>
      <c r="U29" s="52"/>
      <c r="V29" s="33"/>
    </row>
    <row r="30" spans="1:22" x14ac:dyDescent="0.25">
      <c r="A30" s="351"/>
      <c r="B30" s="352"/>
      <c r="C30" s="352"/>
      <c r="D30" s="352"/>
      <c r="E30" s="352"/>
      <c r="F30" s="352"/>
      <c r="G30" s="352"/>
      <c r="H30" s="352"/>
      <c r="I30" s="352"/>
      <c r="J30" s="352"/>
      <c r="K30" s="44"/>
      <c r="L30" s="45"/>
      <c r="M30" s="46"/>
      <c r="N30" s="47"/>
      <c r="O30" s="48"/>
      <c r="P30" s="49"/>
      <c r="Q30" s="50"/>
      <c r="R30" s="51"/>
      <c r="S30" s="47"/>
      <c r="T30" s="50"/>
      <c r="U30" s="52"/>
      <c r="V30" s="33"/>
    </row>
    <row r="31" spans="1:22" x14ac:dyDescent="0.25">
      <c r="A31" s="351"/>
      <c r="B31" s="352"/>
      <c r="C31" s="352"/>
      <c r="D31" s="352"/>
      <c r="E31" s="352"/>
      <c r="F31" s="352"/>
      <c r="G31" s="352"/>
      <c r="H31" s="352"/>
      <c r="I31" s="352"/>
      <c r="J31" s="352"/>
      <c r="K31" s="44"/>
      <c r="L31" s="45"/>
      <c r="M31" s="46"/>
      <c r="N31" s="47"/>
      <c r="O31" s="48"/>
      <c r="P31" s="49"/>
      <c r="Q31" s="50"/>
      <c r="R31" s="51"/>
      <c r="S31" s="47"/>
      <c r="T31" s="50"/>
      <c r="U31" s="52"/>
      <c r="V31" s="33"/>
    </row>
    <row r="32" spans="1:22" x14ac:dyDescent="0.25">
      <c r="A32" s="351"/>
      <c r="B32" s="352"/>
      <c r="C32" s="352"/>
      <c r="D32" s="352"/>
      <c r="E32" s="352"/>
      <c r="F32" s="352"/>
      <c r="G32" s="352"/>
      <c r="H32" s="352"/>
      <c r="I32" s="352"/>
      <c r="J32" s="352"/>
      <c r="K32" s="44"/>
      <c r="L32" s="45"/>
      <c r="M32" s="46"/>
      <c r="N32" s="47"/>
      <c r="O32" s="48"/>
      <c r="P32" s="49"/>
      <c r="Q32" s="50"/>
      <c r="R32" s="51"/>
      <c r="S32" s="47"/>
      <c r="T32" s="50"/>
      <c r="U32" s="52"/>
      <c r="V32" s="33"/>
    </row>
    <row r="33" spans="1:22" x14ac:dyDescent="0.25">
      <c r="A33" s="351"/>
      <c r="B33" s="352"/>
      <c r="C33" s="352"/>
      <c r="D33" s="352"/>
      <c r="E33" s="352"/>
      <c r="F33" s="352"/>
      <c r="G33" s="352"/>
      <c r="H33" s="352"/>
      <c r="I33" s="352"/>
      <c r="J33" s="352"/>
      <c r="K33" s="383"/>
      <c r="L33" s="383"/>
      <c r="M33" s="383"/>
      <c r="N33" s="53"/>
      <c r="O33" s="34"/>
      <c r="P33" s="35"/>
      <c r="Q33" s="35"/>
      <c r="R33" s="361"/>
      <c r="S33" s="362"/>
      <c r="T33" s="38"/>
      <c r="U33" s="32"/>
      <c r="V33" s="33"/>
    </row>
    <row r="34" spans="1:22" x14ac:dyDescent="0.25">
      <c r="A34" s="351"/>
      <c r="B34" s="352"/>
      <c r="C34" s="352"/>
      <c r="D34" s="352"/>
      <c r="E34" s="352"/>
      <c r="F34" s="352"/>
      <c r="G34" s="352"/>
      <c r="H34" s="352"/>
      <c r="I34" s="352"/>
      <c r="J34" s="352"/>
      <c r="K34" s="383"/>
      <c r="L34" s="383"/>
      <c r="M34" s="383"/>
      <c r="N34" s="37"/>
      <c r="O34" s="43"/>
      <c r="P34" s="35"/>
      <c r="Q34" s="38"/>
      <c r="R34" s="361"/>
      <c r="S34" s="362"/>
      <c r="T34" s="38"/>
      <c r="U34" s="32"/>
      <c r="V34" s="33"/>
    </row>
    <row r="35" spans="1:22" x14ac:dyDescent="0.25">
      <c r="A35" s="351"/>
      <c r="B35" s="352"/>
      <c r="C35" s="352"/>
      <c r="D35" s="352"/>
      <c r="E35" s="352"/>
      <c r="F35" s="352"/>
      <c r="G35" s="352"/>
      <c r="H35" s="352"/>
      <c r="I35" s="352"/>
      <c r="J35" s="352"/>
      <c r="K35" s="421"/>
      <c r="L35" s="422"/>
      <c r="M35" s="423"/>
      <c r="N35" s="54"/>
      <c r="O35" s="44"/>
      <c r="P35" s="55"/>
      <c r="Q35" s="56"/>
      <c r="R35" s="386"/>
      <c r="S35" s="387"/>
      <c r="T35" s="56"/>
      <c r="U35" s="52"/>
      <c r="V35" s="33"/>
    </row>
    <row r="36" spans="1:22" x14ac:dyDescent="0.25">
      <c r="A36" s="351"/>
      <c r="B36" s="352"/>
      <c r="C36" s="352"/>
      <c r="D36" s="352"/>
      <c r="E36" s="352"/>
      <c r="F36" s="352"/>
      <c r="G36" s="352"/>
      <c r="H36" s="352"/>
      <c r="I36" s="352"/>
      <c r="J36" s="352"/>
      <c r="K36" s="383"/>
      <c r="L36" s="383"/>
      <c r="M36" s="383"/>
      <c r="N36" s="57"/>
      <c r="O36" s="58"/>
      <c r="P36" s="59"/>
      <c r="Q36" s="59"/>
      <c r="R36" s="355"/>
      <c r="S36" s="388"/>
      <c r="T36" s="60"/>
      <c r="U36" s="32"/>
      <c r="V36" s="33"/>
    </row>
    <row r="37" spans="1:22" x14ac:dyDescent="0.25">
      <c r="A37" s="351"/>
      <c r="B37" s="352"/>
      <c r="C37" s="352"/>
      <c r="D37" s="352"/>
      <c r="E37" s="352"/>
      <c r="F37" s="352"/>
      <c r="G37" s="352"/>
      <c r="H37" s="352"/>
      <c r="I37" s="352"/>
      <c r="J37" s="352"/>
      <c r="K37" s="383"/>
      <c r="L37" s="383"/>
      <c r="M37" s="383"/>
      <c r="N37" s="57"/>
      <c r="O37" s="58"/>
      <c r="P37" s="59"/>
      <c r="Q37" s="59"/>
      <c r="R37" s="355"/>
      <c r="S37" s="388"/>
      <c r="T37" s="38"/>
      <c r="U37" s="32"/>
      <c r="V37" s="33"/>
    </row>
    <row r="38" spans="1:22" x14ac:dyDescent="0.25">
      <c r="A38" s="351"/>
      <c r="B38" s="352"/>
      <c r="C38" s="352"/>
      <c r="D38" s="352"/>
      <c r="E38" s="352"/>
      <c r="F38" s="352"/>
      <c r="G38" s="352"/>
      <c r="H38" s="352"/>
      <c r="I38" s="352"/>
      <c r="J38" s="352"/>
      <c r="K38" s="383"/>
      <c r="L38" s="383"/>
      <c r="M38" s="383"/>
      <c r="N38" s="57"/>
      <c r="O38" s="58"/>
      <c r="P38" s="59"/>
      <c r="Q38" s="59"/>
      <c r="R38" s="355"/>
      <c r="S38" s="388"/>
      <c r="T38" s="38"/>
      <c r="U38" s="32"/>
      <c r="V38" s="33"/>
    </row>
    <row r="39" spans="1:22" x14ac:dyDescent="0.25">
      <c r="A39" s="351"/>
      <c r="B39" s="352"/>
      <c r="C39" s="352"/>
      <c r="D39" s="352"/>
      <c r="E39" s="352"/>
      <c r="F39" s="352"/>
      <c r="G39" s="352"/>
      <c r="H39" s="352"/>
      <c r="I39" s="352"/>
      <c r="J39" s="352"/>
      <c r="K39" s="383"/>
      <c r="L39" s="383"/>
      <c r="M39" s="383"/>
      <c r="N39" s="396" t="s">
        <v>34</v>
      </c>
      <c r="O39" s="397"/>
      <c r="P39" s="397"/>
      <c r="Q39" s="397"/>
      <c r="R39" s="397"/>
      <c r="S39" s="398"/>
      <c r="T39" s="38">
        <f>ROUNDUP(SUM(T19:T38),0)</f>
        <v>8</v>
      </c>
      <c r="U39" s="32" t="str">
        <f>+T14</f>
        <v>UND</v>
      </c>
      <c r="V39" s="33"/>
    </row>
    <row r="40" spans="1:22" x14ac:dyDescent="0.25">
      <c r="A40" s="351"/>
      <c r="B40" s="352"/>
      <c r="C40" s="352"/>
      <c r="D40" s="352"/>
      <c r="E40" s="352"/>
      <c r="F40" s="352"/>
      <c r="G40" s="352"/>
      <c r="H40" s="352"/>
      <c r="I40" s="352"/>
      <c r="J40" s="352"/>
      <c r="K40" s="383"/>
      <c r="L40" s="383"/>
      <c r="M40" s="383"/>
      <c r="N40" s="396" t="s">
        <v>35</v>
      </c>
      <c r="O40" s="397"/>
      <c r="P40" s="397"/>
      <c r="Q40" s="397"/>
      <c r="R40" s="397"/>
      <c r="S40" s="398"/>
      <c r="T40" s="38">
        <v>0</v>
      </c>
      <c r="U40" s="32" t="str">
        <f>+U39</f>
        <v>UND</v>
      </c>
      <c r="V40" s="33"/>
    </row>
    <row r="41" spans="1:22" ht="13.8" thickBot="1" x14ac:dyDescent="0.3">
      <c r="A41" s="353"/>
      <c r="B41" s="354"/>
      <c r="C41" s="354"/>
      <c r="D41" s="354"/>
      <c r="E41" s="354"/>
      <c r="F41" s="354"/>
      <c r="G41" s="354"/>
      <c r="H41" s="354"/>
      <c r="I41" s="354"/>
      <c r="J41" s="354"/>
      <c r="K41" s="399"/>
      <c r="L41" s="399"/>
      <c r="M41" s="399"/>
      <c r="N41" s="400" t="s">
        <v>36</v>
      </c>
      <c r="O41" s="401"/>
      <c r="P41" s="401"/>
      <c r="Q41" s="401"/>
      <c r="R41" s="401"/>
      <c r="S41" s="402"/>
      <c r="T41" s="61">
        <f>SUM(T39:T40)</f>
        <v>8</v>
      </c>
      <c r="U41" s="62" t="str">
        <f>+U40</f>
        <v>UND</v>
      </c>
      <c r="V41" s="33"/>
    </row>
    <row r="42" spans="1:22" ht="12.75" customHeight="1" x14ac:dyDescent="0.25">
      <c r="A42" s="403" t="s">
        <v>37</v>
      </c>
      <c r="B42" s="404"/>
      <c r="C42" s="404"/>
      <c r="D42" s="404"/>
      <c r="E42" s="404"/>
      <c r="F42" s="404"/>
      <c r="G42" s="404"/>
      <c r="H42" s="404"/>
      <c r="I42" s="404"/>
      <c r="J42" s="404"/>
      <c r="K42" s="404"/>
      <c r="L42" s="404"/>
      <c r="M42" s="404"/>
      <c r="N42" s="404"/>
      <c r="O42" s="404"/>
      <c r="P42" s="404"/>
      <c r="Q42" s="404"/>
      <c r="R42" s="404"/>
      <c r="S42" s="404"/>
      <c r="T42" s="404"/>
      <c r="U42" s="405"/>
    </row>
    <row r="43" spans="1:22" x14ac:dyDescent="0.25">
      <c r="A43" s="406"/>
      <c r="B43" s="407"/>
      <c r="C43" s="407"/>
      <c r="D43" s="407"/>
      <c r="E43" s="407"/>
      <c r="F43" s="407"/>
      <c r="G43" s="407"/>
      <c r="H43" s="407"/>
      <c r="I43" s="407"/>
      <c r="J43" s="407"/>
      <c r="K43" s="407"/>
      <c r="L43" s="407"/>
      <c r="M43" s="407"/>
      <c r="N43" s="407"/>
      <c r="O43" s="407"/>
      <c r="P43" s="407"/>
      <c r="Q43" s="407"/>
      <c r="R43" s="407"/>
      <c r="S43" s="407"/>
      <c r="T43" s="407"/>
      <c r="U43" s="408"/>
    </row>
    <row r="44" spans="1:22" ht="13.8" thickBot="1" x14ac:dyDescent="0.3">
      <c r="A44" s="409"/>
      <c r="B44" s="410"/>
      <c r="C44" s="410"/>
      <c r="D44" s="410"/>
      <c r="E44" s="410"/>
      <c r="F44" s="410"/>
      <c r="G44" s="410"/>
      <c r="H44" s="410"/>
      <c r="I44" s="410"/>
      <c r="J44" s="410"/>
      <c r="K44" s="410"/>
      <c r="L44" s="410"/>
      <c r="M44" s="410"/>
      <c r="N44" s="410"/>
      <c r="O44" s="410"/>
      <c r="P44" s="410"/>
      <c r="Q44" s="410"/>
      <c r="R44" s="410"/>
      <c r="S44" s="410"/>
      <c r="T44" s="410"/>
      <c r="U44" s="411"/>
    </row>
    <row r="45" spans="1:22" ht="18" customHeight="1" x14ac:dyDescent="0.25">
      <c r="A45" s="63" t="s">
        <v>38</v>
      </c>
      <c r="B45" s="389"/>
      <c r="C45" s="390"/>
      <c r="D45" s="390"/>
      <c r="E45" s="390"/>
      <c r="F45" s="390"/>
      <c r="G45" s="391"/>
      <c r="H45" s="392"/>
      <c r="I45" s="393"/>
      <c r="J45" s="393"/>
      <c r="K45" s="393"/>
      <c r="L45" s="393"/>
      <c r="M45" s="393"/>
      <c r="N45" s="393"/>
      <c r="O45" s="394"/>
      <c r="P45" s="392"/>
      <c r="Q45" s="393"/>
      <c r="R45" s="393"/>
      <c r="S45" s="393"/>
      <c r="T45" s="393"/>
      <c r="U45" s="395"/>
      <c r="V45" s="64"/>
    </row>
    <row r="46" spans="1:22" ht="12.75" customHeight="1" x14ac:dyDescent="0.25">
      <c r="A46" s="63" t="s">
        <v>39</v>
      </c>
      <c r="B46" s="380"/>
      <c r="C46" s="381"/>
      <c r="D46" s="381"/>
      <c r="E46" s="381"/>
      <c r="F46" s="381"/>
      <c r="G46" s="382"/>
      <c r="H46" s="389"/>
      <c r="I46" s="390"/>
      <c r="J46" s="390"/>
      <c r="K46" s="390"/>
      <c r="L46" s="390"/>
      <c r="M46" s="390"/>
      <c r="N46" s="390"/>
      <c r="O46" s="391"/>
      <c r="P46" s="389"/>
      <c r="Q46" s="390"/>
      <c r="R46" s="390"/>
      <c r="S46" s="390"/>
      <c r="T46" s="390"/>
      <c r="U46" s="390"/>
      <c r="V46" s="65"/>
    </row>
    <row r="47" spans="1:22" ht="13.5" customHeight="1" thickBot="1" x14ac:dyDescent="0.3">
      <c r="A47" s="66" t="s">
        <v>40</v>
      </c>
      <c r="B47" s="415" t="s">
        <v>41</v>
      </c>
      <c r="C47" s="416"/>
      <c r="D47" s="416"/>
      <c r="E47" s="416"/>
      <c r="F47" s="416"/>
      <c r="G47" s="417"/>
      <c r="H47" s="418"/>
      <c r="I47" s="419"/>
      <c r="J47" s="419"/>
      <c r="K47" s="419"/>
      <c r="L47" s="419"/>
      <c r="M47" s="419"/>
      <c r="N47" s="419"/>
      <c r="O47" s="420"/>
      <c r="P47" s="418" t="s">
        <v>42</v>
      </c>
      <c r="Q47" s="419"/>
      <c r="R47" s="419"/>
      <c r="S47" s="419"/>
      <c r="T47" s="419"/>
      <c r="U47" s="419"/>
      <c r="V47" s="65"/>
    </row>
    <row r="48" spans="1:22" ht="13.8" thickBot="1" x14ac:dyDescent="0.3">
      <c r="A48" s="67" t="s">
        <v>43</v>
      </c>
      <c r="B48" s="68" t="s">
        <v>44</v>
      </c>
      <c r="C48" s="68"/>
      <c r="D48" s="68" t="s">
        <v>45</v>
      </c>
      <c r="E48" s="68"/>
      <c r="F48" s="68">
        <v>2025</v>
      </c>
      <c r="G48" s="69"/>
      <c r="H48" s="412"/>
      <c r="I48" s="413"/>
      <c r="J48" s="413"/>
      <c r="K48" s="413"/>
      <c r="L48" s="413"/>
      <c r="M48" s="413"/>
      <c r="N48" s="413"/>
      <c r="O48" s="414"/>
      <c r="P48" s="413"/>
      <c r="Q48" s="413"/>
      <c r="R48" s="413"/>
      <c r="S48" s="413"/>
      <c r="T48" s="413"/>
      <c r="U48" s="413"/>
      <c r="V48" s="70"/>
    </row>
  </sheetData>
  <mergeCells count="74">
    <mergeCell ref="A10:B10"/>
    <mergeCell ref="P10:S10"/>
    <mergeCell ref="A1:E7"/>
    <mergeCell ref="F1:U7"/>
    <mergeCell ref="A8:I8"/>
    <mergeCell ref="J8:U8"/>
    <mergeCell ref="A9:U9"/>
    <mergeCell ref="A11:B11"/>
    <mergeCell ref="C11:U11"/>
    <mergeCell ref="A12:B12"/>
    <mergeCell ref="C12:U12"/>
    <mergeCell ref="A13:B13"/>
    <mergeCell ref="C13:P13"/>
    <mergeCell ref="Q13:S13"/>
    <mergeCell ref="A14:B14"/>
    <mergeCell ref="D14:E14"/>
    <mergeCell ref="F14:P14"/>
    <mergeCell ref="Q14:S14"/>
    <mergeCell ref="T14:U14"/>
    <mergeCell ref="T16:T17"/>
    <mergeCell ref="U16:U17"/>
    <mergeCell ref="A18:J41"/>
    <mergeCell ref="K18:U18"/>
    <mergeCell ref="K19:M19"/>
    <mergeCell ref="R19:S19"/>
    <mergeCell ref="K20:M20"/>
    <mergeCell ref="R20:S20"/>
    <mergeCell ref="K21:M21"/>
    <mergeCell ref="R21:S21"/>
    <mergeCell ref="A16:J17"/>
    <mergeCell ref="K16:M17"/>
    <mergeCell ref="N16:N17"/>
    <mergeCell ref="O16:Q16"/>
    <mergeCell ref="R16:S17"/>
    <mergeCell ref="K22:M22"/>
    <mergeCell ref="R22:S22"/>
    <mergeCell ref="K23:M23"/>
    <mergeCell ref="R23:S23"/>
    <mergeCell ref="K24:M24"/>
    <mergeCell ref="R24:S24"/>
    <mergeCell ref="K25:M25"/>
    <mergeCell ref="R25:S25"/>
    <mergeCell ref="K28:M28"/>
    <mergeCell ref="R28:S28"/>
    <mergeCell ref="K33:M33"/>
    <mergeCell ref="R33:S33"/>
    <mergeCell ref="K34:M34"/>
    <mergeCell ref="R34:S34"/>
    <mergeCell ref="K35:M35"/>
    <mergeCell ref="R35:S35"/>
    <mergeCell ref="K36:M36"/>
    <mergeCell ref="R36:S36"/>
    <mergeCell ref="B45:G45"/>
    <mergeCell ref="H45:O45"/>
    <mergeCell ref="P45:U45"/>
    <mergeCell ref="K37:M37"/>
    <mergeCell ref="R37:S37"/>
    <mergeCell ref="K38:M38"/>
    <mergeCell ref="R38:S38"/>
    <mergeCell ref="K39:M39"/>
    <mergeCell ref="N39:S39"/>
    <mergeCell ref="K40:M40"/>
    <mergeCell ref="N40:S40"/>
    <mergeCell ref="K41:M41"/>
    <mergeCell ref="N41:S41"/>
    <mergeCell ref="A42:U44"/>
    <mergeCell ref="H48:O48"/>
    <mergeCell ref="P48:U48"/>
    <mergeCell ref="B46:G46"/>
    <mergeCell ref="H46:O46"/>
    <mergeCell ref="P46:U46"/>
    <mergeCell ref="B47:G47"/>
    <mergeCell ref="H47:O47"/>
    <mergeCell ref="P47:U47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515E1-1961-46C9-B371-698CF3DEEA72}">
  <dimension ref="A1:V49"/>
  <sheetViews>
    <sheetView topLeftCell="A22" zoomScale="85" zoomScaleNormal="85" workbookViewId="0">
      <selection activeCell="U27" sqref="U27:U28"/>
    </sheetView>
  </sheetViews>
  <sheetFormatPr baseColWidth="10" defaultColWidth="3" defaultRowHeight="13.2" x14ac:dyDescent="0.25"/>
  <cols>
    <col min="1" max="1" width="8.109375" style="8" customWidth="1"/>
    <col min="2" max="2" width="13.88671875" style="8" customWidth="1"/>
    <col min="3" max="3" width="8.6640625" style="8" customWidth="1"/>
    <col min="4" max="5" width="8.109375" style="8" customWidth="1"/>
    <col min="6" max="6" width="30" style="8" customWidth="1"/>
    <col min="7" max="7" width="6.44140625" style="8" customWidth="1"/>
    <col min="8" max="8" width="6" style="8" customWidth="1"/>
    <col min="9" max="9" width="4" style="8" customWidth="1"/>
    <col min="10" max="10" width="5.5546875" style="8" customWidth="1"/>
    <col min="11" max="11" width="5" style="8" customWidth="1"/>
    <col min="12" max="12" width="4" style="8" customWidth="1"/>
    <col min="13" max="13" width="12.33203125" style="8" customWidth="1"/>
    <col min="14" max="14" width="12.109375" style="8" customWidth="1"/>
    <col min="15" max="15" width="8" style="8" bestFit="1" customWidth="1"/>
    <col min="16" max="16" width="10.88671875" style="8" bestFit="1" customWidth="1"/>
    <col min="17" max="17" width="7" style="8" bestFit="1" customWidth="1"/>
    <col min="18" max="18" width="4.6640625" style="8" customWidth="1"/>
    <col min="19" max="19" width="9.33203125" style="8" customWidth="1"/>
    <col min="20" max="20" width="11.5546875" style="8" customWidth="1"/>
    <col min="21" max="21" width="7.5546875" style="8" customWidth="1"/>
    <col min="22" max="22" width="5.6640625" style="8" customWidth="1"/>
    <col min="23" max="252" width="12.44140625" style="8" customWidth="1"/>
    <col min="253" max="256" width="3" style="8"/>
    <col min="257" max="257" width="8.109375" style="8" customWidth="1"/>
    <col min="258" max="258" width="13.88671875" style="8" customWidth="1"/>
    <col min="259" max="259" width="8.6640625" style="8" customWidth="1"/>
    <col min="260" max="261" width="8.109375" style="8" customWidth="1"/>
    <col min="262" max="262" width="30" style="8" customWidth="1"/>
    <col min="263" max="263" width="6.44140625" style="8" customWidth="1"/>
    <col min="264" max="264" width="6" style="8" customWidth="1"/>
    <col min="265" max="265" width="4" style="8" customWidth="1"/>
    <col min="266" max="266" width="5.5546875" style="8" customWidth="1"/>
    <col min="267" max="267" width="5" style="8" customWidth="1"/>
    <col min="268" max="268" width="4" style="8" customWidth="1"/>
    <col min="269" max="269" width="9.5546875" style="8" customWidth="1"/>
    <col min="270" max="270" width="10.6640625" style="8" customWidth="1"/>
    <col min="271" max="271" width="8" style="8" bestFit="1" customWidth="1"/>
    <col min="272" max="272" width="10.88671875" style="8" bestFit="1" customWidth="1"/>
    <col min="273" max="273" width="6.44140625" style="8" customWidth="1"/>
    <col min="274" max="274" width="4.6640625" style="8" customWidth="1"/>
    <col min="275" max="275" width="9.33203125" style="8" customWidth="1"/>
    <col min="276" max="276" width="11.5546875" style="8" customWidth="1"/>
    <col min="277" max="277" width="7.5546875" style="8" customWidth="1"/>
    <col min="278" max="278" width="5.6640625" style="8" customWidth="1"/>
    <col min="279" max="508" width="12.44140625" style="8" customWidth="1"/>
    <col min="509" max="512" width="3" style="8"/>
    <col min="513" max="513" width="8.109375" style="8" customWidth="1"/>
    <col min="514" max="514" width="13.88671875" style="8" customWidth="1"/>
    <col min="515" max="515" width="8.6640625" style="8" customWidth="1"/>
    <col min="516" max="517" width="8.109375" style="8" customWidth="1"/>
    <col min="518" max="518" width="30" style="8" customWidth="1"/>
    <col min="519" max="519" width="6.44140625" style="8" customWidth="1"/>
    <col min="520" max="520" width="6" style="8" customWidth="1"/>
    <col min="521" max="521" width="4" style="8" customWidth="1"/>
    <col min="522" max="522" width="5.5546875" style="8" customWidth="1"/>
    <col min="523" max="523" width="5" style="8" customWidth="1"/>
    <col min="524" max="524" width="4" style="8" customWidth="1"/>
    <col min="525" max="525" width="9.5546875" style="8" customWidth="1"/>
    <col min="526" max="526" width="10.6640625" style="8" customWidth="1"/>
    <col min="527" max="527" width="8" style="8" bestFit="1" customWidth="1"/>
    <col min="528" max="528" width="10.88671875" style="8" bestFit="1" customWidth="1"/>
    <col min="529" max="529" width="6.44140625" style="8" customWidth="1"/>
    <col min="530" max="530" width="4.6640625" style="8" customWidth="1"/>
    <col min="531" max="531" width="9.33203125" style="8" customWidth="1"/>
    <col min="532" max="532" width="11.5546875" style="8" customWidth="1"/>
    <col min="533" max="533" width="7.5546875" style="8" customWidth="1"/>
    <col min="534" max="534" width="5.6640625" style="8" customWidth="1"/>
    <col min="535" max="764" width="12.44140625" style="8" customWidth="1"/>
    <col min="765" max="768" width="3" style="8"/>
    <col min="769" max="769" width="8.109375" style="8" customWidth="1"/>
    <col min="770" max="770" width="13.88671875" style="8" customWidth="1"/>
    <col min="771" max="771" width="8.6640625" style="8" customWidth="1"/>
    <col min="772" max="773" width="8.109375" style="8" customWidth="1"/>
    <col min="774" max="774" width="30" style="8" customWidth="1"/>
    <col min="775" max="775" width="6.44140625" style="8" customWidth="1"/>
    <col min="776" max="776" width="6" style="8" customWidth="1"/>
    <col min="777" max="777" width="4" style="8" customWidth="1"/>
    <col min="778" max="778" width="5.5546875" style="8" customWidth="1"/>
    <col min="779" max="779" width="5" style="8" customWidth="1"/>
    <col min="780" max="780" width="4" style="8" customWidth="1"/>
    <col min="781" max="781" width="9.5546875" style="8" customWidth="1"/>
    <col min="782" max="782" width="10.6640625" style="8" customWidth="1"/>
    <col min="783" max="783" width="8" style="8" bestFit="1" customWidth="1"/>
    <col min="784" max="784" width="10.88671875" style="8" bestFit="1" customWidth="1"/>
    <col min="785" max="785" width="6.44140625" style="8" customWidth="1"/>
    <col min="786" max="786" width="4.6640625" style="8" customWidth="1"/>
    <col min="787" max="787" width="9.33203125" style="8" customWidth="1"/>
    <col min="788" max="788" width="11.5546875" style="8" customWidth="1"/>
    <col min="789" max="789" width="7.5546875" style="8" customWidth="1"/>
    <col min="790" max="790" width="5.6640625" style="8" customWidth="1"/>
    <col min="791" max="1020" width="12.44140625" style="8" customWidth="1"/>
    <col min="1021" max="1024" width="3" style="8"/>
    <col min="1025" max="1025" width="8.109375" style="8" customWidth="1"/>
    <col min="1026" max="1026" width="13.88671875" style="8" customWidth="1"/>
    <col min="1027" max="1027" width="8.6640625" style="8" customWidth="1"/>
    <col min="1028" max="1029" width="8.109375" style="8" customWidth="1"/>
    <col min="1030" max="1030" width="30" style="8" customWidth="1"/>
    <col min="1031" max="1031" width="6.44140625" style="8" customWidth="1"/>
    <col min="1032" max="1032" width="6" style="8" customWidth="1"/>
    <col min="1033" max="1033" width="4" style="8" customWidth="1"/>
    <col min="1034" max="1034" width="5.5546875" style="8" customWidth="1"/>
    <col min="1035" max="1035" width="5" style="8" customWidth="1"/>
    <col min="1036" max="1036" width="4" style="8" customWidth="1"/>
    <col min="1037" max="1037" width="9.5546875" style="8" customWidth="1"/>
    <col min="1038" max="1038" width="10.6640625" style="8" customWidth="1"/>
    <col min="1039" max="1039" width="8" style="8" bestFit="1" customWidth="1"/>
    <col min="1040" max="1040" width="10.88671875" style="8" bestFit="1" customWidth="1"/>
    <col min="1041" max="1041" width="6.44140625" style="8" customWidth="1"/>
    <col min="1042" max="1042" width="4.6640625" style="8" customWidth="1"/>
    <col min="1043" max="1043" width="9.33203125" style="8" customWidth="1"/>
    <col min="1044" max="1044" width="11.5546875" style="8" customWidth="1"/>
    <col min="1045" max="1045" width="7.5546875" style="8" customWidth="1"/>
    <col min="1046" max="1046" width="5.6640625" style="8" customWidth="1"/>
    <col min="1047" max="1276" width="12.44140625" style="8" customWidth="1"/>
    <col min="1277" max="1280" width="3" style="8"/>
    <col min="1281" max="1281" width="8.109375" style="8" customWidth="1"/>
    <col min="1282" max="1282" width="13.88671875" style="8" customWidth="1"/>
    <col min="1283" max="1283" width="8.6640625" style="8" customWidth="1"/>
    <col min="1284" max="1285" width="8.109375" style="8" customWidth="1"/>
    <col min="1286" max="1286" width="30" style="8" customWidth="1"/>
    <col min="1287" max="1287" width="6.44140625" style="8" customWidth="1"/>
    <col min="1288" max="1288" width="6" style="8" customWidth="1"/>
    <col min="1289" max="1289" width="4" style="8" customWidth="1"/>
    <col min="1290" max="1290" width="5.5546875" style="8" customWidth="1"/>
    <col min="1291" max="1291" width="5" style="8" customWidth="1"/>
    <col min="1292" max="1292" width="4" style="8" customWidth="1"/>
    <col min="1293" max="1293" width="9.5546875" style="8" customWidth="1"/>
    <col min="1294" max="1294" width="10.6640625" style="8" customWidth="1"/>
    <col min="1295" max="1295" width="8" style="8" bestFit="1" customWidth="1"/>
    <col min="1296" max="1296" width="10.88671875" style="8" bestFit="1" customWidth="1"/>
    <col min="1297" max="1297" width="6.44140625" style="8" customWidth="1"/>
    <col min="1298" max="1298" width="4.6640625" style="8" customWidth="1"/>
    <col min="1299" max="1299" width="9.33203125" style="8" customWidth="1"/>
    <col min="1300" max="1300" width="11.5546875" style="8" customWidth="1"/>
    <col min="1301" max="1301" width="7.5546875" style="8" customWidth="1"/>
    <col min="1302" max="1302" width="5.6640625" style="8" customWidth="1"/>
    <col min="1303" max="1532" width="12.44140625" style="8" customWidth="1"/>
    <col min="1533" max="1536" width="3" style="8"/>
    <col min="1537" max="1537" width="8.109375" style="8" customWidth="1"/>
    <col min="1538" max="1538" width="13.88671875" style="8" customWidth="1"/>
    <col min="1539" max="1539" width="8.6640625" style="8" customWidth="1"/>
    <col min="1540" max="1541" width="8.109375" style="8" customWidth="1"/>
    <col min="1542" max="1542" width="30" style="8" customWidth="1"/>
    <col min="1543" max="1543" width="6.44140625" style="8" customWidth="1"/>
    <col min="1544" max="1544" width="6" style="8" customWidth="1"/>
    <col min="1545" max="1545" width="4" style="8" customWidth="1"/>
    <col min="1546" max="1546" width="5.5546875" style="8" customWidth="1"/>
    <col min="1547" max="1547" width="5" style="8" customWidth="1"/>
    <col min="1548" max="1548" width="4" style="8" customWidth="1"/>
    <col min="1549" max="1549" width="9.5546875" style="8" customWidth="1"/>
    <col min="1550" max="1550" width="10.6640625" style="8" customWidth="1"/>
    <col min="1551" max="1551" width="8" style="8" bestFit="1" customWidth="1"/>
    <col min="1552" max="1552" width="10.88671875" style="8" bestFit="1" customWidth="1"/>
    <col min="1553" max="1553" width="6.44140625" style="8" customWidth="1"/>
    <col min="1554" max="1554" width="4.6640625" style="8" customWidth="1"/>
    <col min="1555" max="1555" width="9.33203125" style="8" customWidth="1"/>
    <col min="1556" max="1556" width="11.5546875" style="8" customWidth="1"/>
    <col min="1557" max="1557" width="7.5546875" style="8" customWidth="1"/>
    <col min="1558" max="1558" width="5.6640625" style="8" customWidth="1"/>
    <col min="1559" max="1788" width="12.44140625" style="8" customWidth="1"/>
    <col min="1789" max="1792" width="3" style="8"/>
    <col min="1793" max="1793" width="8.109375" style="8" customWidth="1"/>
    <col min="1794" max="1794" width="13.88671875" style="8" customWidth="1"/>
    <col min="1795" max="1795" width="8.6640625" style="8" customWidth="1"/>
    <col min="1796" max="1797" width="8.109375" style="8" customWidth="1"/>
    <col min="1798" max="1798" width="30" style="8" customWidth="1"/>
    <col min="1799" max="1799" width="6.44140625" style="8" customWidth="1"/>
    <col min="1800" max="1800" width="6" style="8" customWidth="1"/>
    <col min="1801" max="1801" width="4" style="8" customWidth="1"/>
    <col min="1802" max="1802" width="5.5546875" style="8" customWidth="1"/>
    <col min="1803" max="1803" width="5" style="8" customWidth="1"/>
    <col min="1804" max="1804" width="4" style="8" customWidth="1"/>
    <col min="1805" max="1805" width="9.5546875" style="8" customWidth="1"/>
    <col min="1806" max="1806" width="10.6640625" style="8" customWidth="1"/>
    <col min="1807" max="1807" width="8" style="8" bestFit="1" customWidth="1"/>
    <col min="1808" max="1808" width="10.88671875" style="8" bestFit="1" customWidth="1"/>
    <col min="1809" max="1809" width="6.44140625" style="8" customWidth="1"/>
    <col min="1810" max="1810" width="4.6640625" style="8" customWidth="1"/>
    <col min="1811" max="1811" width="9.33203125" style="8" customWidth="1"/>
    <col min="1812" max="1812" width="11.5546875" style="8" customWidth="1"/>
    <col min="1813" max="1813" width="7.5546875" style="8" customWidth="1"/>
    <col min="1814" max="1814" width="5.6640625" style="8" customWidth="1"/>
    <col min="1815" max="2044" width="12.44140625" style="8" customWidth="1"/>
    <col min="2045" max="2048" width="3" style="8"/>
    <col min="2049" max="2049" width="8.109375" style="8" customWidth="1"/>
    <col min="2050" max="2050" width="13.88671875" style="8" customWidth="1"/>
    <col min="2051" max="2051" width="8.6640625" style="8" customWidth="1"/>
    <col min="2052" max="2053" width="8.109375" style="8" customWidth="1"/>
    <col min="2054" max="2054" width="30" style="8" customWidth="1"/>
    <col min="2055" max="2055" width="6.44140625" style="8" customWidth="1"/>
    <col min="2056" max="2056" width="6" style="8" customWidth="1"/>
    <col min="2057" max="2057" width="4" style="8" customWidth="1"/>
    <col min="2058" max="2058" width="5.5546875" style="8" customWidth="1"/>
    <col min="2059" max="2059" width="5" style="8" customWidth="1"/>
    <col min="2060" max="2060" width="4" style="8" customWidth="1"/>
    <col min="2061" max="2061" width="9.5546875" style="8" customWidth="1"/>
    <col min="2062" max="2062" width="10.6640625" style="8" customWidth="1"/>
    <col min="2063" max="2063" width="8" style="8" bestFit="1" customWidth="1"/>
    <col min="2064" max="2064" width="10.88671875" style="8" bestFit="1" customWidth="1"/>
    <col min="2065" max="2065" width="6.44140625" style="8" customWidth="1"/>
    <col min="2066" max="2066" width="4.6640625" style="8" customWidth="1"/>
    <col min="2067" max="2067" width="9.33203125" style="8" customWidth="1"/>
    <col min="2068" max="2068" width="11.5546875" style="8" customWidth="1"/>
    <col min="2069" max="2069" width="7.5546875" style="8" customWidth="1"/>
    <col min="2070" max="2070" width="5.6640625" style="8" customWidth="1"/>
    <col min="2071" max="2300" width="12.44140625" style="8" customWidth="1"/>
    <col min="2301" max="2304" width="3" style="8"/>
    <col min="2305" max="2305" width="8.109375" style="8" customWidth="1"/>
    <col min="2306" max="2306" width="13.88671875" style="8" customWidth="1"/>
    <col min="2307" max="2307" width="8.6640625" style="8" customWidth="1"/>
    <col min="2308" max="2309" width="8.109375" style="8" customWidth="1"/>
    <col min="2310" max="2310" width="30" style="8" customWidth="1"/>
    <col min="2311" max="2311" width="6.44140625" style="8" customWidth="1"/>
    <col min="2312" max="2312" width="6" style="8" customWidth="1"/>
    <col min="2313" max="2313" width="4" style="8" customWidth="1"/>
    <col min="2314" max="2314" width="5.5546875" style="8" customWidth="1"/>
    <col min="2315" max="2315" width="5" style="8" customWidth="1"/>
    <col min="2316" max="2316" width="4" style="8" customWidth="1"/>
    <col min="2317" max="2317" width="9.5546875" style="8" customWidth="1"/>
    <col min="2318" max="2318" width="10.6640625" style="8" customWidth="1"/>
    <col min="2319" max="2319" width="8" style="8" bestFit="1" customWidth="1"/>
    <col min="2320" max="2320" width="10.88671875" style="8" bestFit="1" customWidth="1"/>
    <col min="2321" max="2321" width="6.44140625" style="8" customWidth="1"/>
    <col min="2322" max="2322" width="4.6640625" style="8" customWidth="1"/>
    <col min="2323" max="2323" width="9.33203125" style="8" customWidth="1"/>
    <col min="2324" max="2324" width="11.5546875" style="8" customWidth="1"/>
    <col min="2325" max="2325" width="7.5546875" style="8" customWidth="1"/>
    <col min="2326" max="2326" width="5.6640625" style="8" customWidth="1"/>
    <col min="2327" max="2556" width="12.44140625" style="8" customWidth="1"/>
    <col min="2557" max="2560" width="3" style="8"/>
    <col min="2561" max="2561" width="8.109375" style="8" customWidth="1"/>
    <col min="2562" max="2562" width="13.88671875" style="8" customWidth="1"/>
    <col min="2563" max="2563" width="8.6640625" style="8" customWidth="1"/>
    <col min="2564" max="2565" width="8.109375" style="8" customWidth="1"/>
    <col min="2566" max="2566" width="30" style="8" customWidth="1"/>
    <col min="2567" max="2567" width="6.44140625" style="8" customWidth="1"/>
    <col min="2568" max="2568" width="6" style="8" customWidth="1"/>
    <col min="2569" max="2569" width="4" style="8" customWidth="1"/>
    <col min="2570" max="2570" width="5.5546875" style="8" customWidth="1"/>
    <col min="2571" max="2571" width="5" style="8" customWidth="1"/>
    <col min="2572" max="2572" width="4" style="8" customWidth="1"/>
    <col min="2573" max="2573" width="9.5546875" style="8" customWidth="1"/>
    <col min="2574" max="2574" width="10.6640625" style="8" customWidth="1"/>
    <col min="2575" max="2575" width="8" style="8" bestFit="1" customWidth="1"/>
    <col min="2576" max="2576" width="10.88671875" style="8" bestFit="1" customWidth="1"/>
    <col min="2577" max="2577" width="6.44140625" style="8" customWidth="1"/>
    <col min="2578" max="2578" width="4.6640625" style="8" customWidth="1"/>
    <col min="2579" max="2579" width="9.33203125" style="8" customWidth="1"/>
    <col min="2580" max="2580" width="11.5546875" style="8" customWidth="1"/>
    <col min="2581" max="2581" width="7.5546875" style="8" customWidth="1"/>
    <col min="2582" max="2582" width="5.6640625" style="8" customWidth="1"/>
    <col min="2583" max="2812" width="12.44140625" style="8" customWidth="1"/>
    <col min="2813" max="2816" width="3" style="8"/>
    <col min="2817" max="2817" width="8.109375" style="8" customWidth="1"/>
    <col min="2818" max="2818" width="13.88671875" style="8" customWidth="1"/>
    <col min="2819" max="2819" width="8.6640625" style="8" customWidth="1"/>
    <col min="2820" max="2821" width="8.109375" style="8" customWidth="1"/>
    <col min="2822" max="2822" width="30" style="8" customWidth="1"/>
    <col min="2823" max="2823" width="6.44140625" style="8" customWidth="1"/>
    <col min="2824" max="2824" width="6" style="8" customWidth="1"/>
    <col min="2825" max="2825" width="4" style="8" customWidth="1"/>
    <col min="2826" max="2826" width="5.5546875" style="8" customWidth="1"/>
    <col min="2827" max="2827" width="5" style="8" customWidth="1"/>
    <col min="2828" max="2828" width="4" style="8" customWidth="1"/>
    <col min="2829" max="2829" width="9.5546875" style="8" customWidth="1"/>
    <col min="2830" max="2830" width="10.6640625" style="8" customWidth="1"/>
    <col min="2831" max="2831" width="8" style="8" bestFit="1" customWidth="1"/>
    <col min="2832" max="2832" width="10.88671875" style="8" bestFit="1" customWidth="1"/>
    <col min="2833" max="2833" width="6.44140625" style="8" customWidth="1"/>
    <col min="2834" max="2834" width="4.6640625" style="8" customWidth="1"/>
    <col min="2835" max="2835" width="9.33203125" style="8" customWidth="1"/>
    <col min="2836" max="2836" width="11.5546875" style="8" customWidth="1"/>
    <col min="2837" max="2837" width="7.5546875" style="8" customWidth="1"/>
    <col min="2838" max="2838" width="5.6640625" style="8" customWidth="1"/>
    <col min="2839" max="3068" width="12.44140625" style="8" customWidth="1"/>
    <col min="3069" max="3072" width="3" style="8"/>
    <col min="3073" max="3073" width="8.109375" style="8" customWidth="1"/>
    <col min="3074" max="3074" width="13.88671875" style="8" customWidth="1"/>
    <col min="3075" max="3075" width="8.6640625" style="8" customWidth="1"/>
    <col min="3076" max="3077" width="8.109375" style="8" customWidth="1"/>
    <col min="3078" max="3078" width="30" style="8" customWidth="1"/>
    <col min="3079" max="3079" width="6.44140625" style="8" customWidth="1"/>
    <col min="3080" max="3080" width="6" style="8" customWidth="1"/>
    <col min="3081" max="3081" width="4" style="8" customWidth="1"/>
    <col min="3082" max="3082" width="5.5546875" style="8" customWidth="1"/>
    <col min="3083" max="3083" width="5" style="8" customWidth="1"/>
    <col min="3084" max="3084" width="4" style="8" customWidth="1"/>
    <col min="3085" max="3085" width="9.5546875" style="8" customWidth="1"/>
    <col min="3086" max="3086" width="10.6640625" style="8" customWidth="1"/>
    <col min="3087" max="3087" width="8" style="8" bestFit="1" customWidth="1"/>
    <col min="3088" max="3088" width="10.88671875" style="8" bestFit="1" customWidth="1"/>
    <col min="3089" max="3089" width="6.44140625" style="8" customWidth="1"/>
    <col min="3090" max="3090" width="4.6640625" style="8" customWidth="1"/>
    <col min="3091" max="3091" width="9.33203125" style="8" customWidth="1"/>
    <col min="3092" max="3092" width="11.5546875" style="8" customWidth="1"/>
    <col min="3093" max="3093" width="7.5546875" style="8" customWidth="1"/>
    <col min="3094" max="3094" width="5.6640625" style="8" customWidth="1"/>
    <col min="3095" max="3324" width="12.44140625" style="8" customWidth="1"/>
    <col min="3325" max="3328" width="3" style="8"/>
    <col min="3329" max="3329" width="8.109375" style="8" customWidth="1"/>
    <col min="3330" max="3330" width="13.88671875" style="8" customWidth="1"/>
    <col min="3331" max="3331" width="8.6640625" style="8" customWidth="1"/>
    <col min="3332" max="3333" width="8.109375" style="8" customWidth="1"/>
    <col min="3334" max="3334" width="30" style="8" customWidth="1"/>
    <col min="3335" max="3335" width="6.44140625" style="8" customWidth="1"/>
    <col min="3336" max="3336" width="6" style="8" customWidth="1"/>
    <col min="3337" max="3337" width="4" style="8" customWidth="1"/>
    <col min="3338" max="3338" width="5.5546875" style="8" customWidth="1"/>
    <col min="3339" max="3339" width="5" style="8" customWidth="1"/>
    <col min="3340" max="3340" width="4" style="8" customWidth="1"/>
    <col min="3341" max="3341" width="9.5546875" style="8" customWidth="1"/>
    <col min="3342" max="3342" width="10.6640625" style="8" customWidth="1"/>
    <col min="3343" max="3343" width="8" style="8" bestFit="1" customWidth="1"/>
    <col min="3344" max="3344" width="10.88671875" style="8" bestFit="1" customWidth="1"/>
    <col min="3345" max="3345" width="6.44140625" style="8" customWidth="1"/>
    <col min="3346" max="3346" width="4.6640625" style="8" customWidth="1"/>
    <col min="3347" max="3347" width="9.33203125" style="8" customWidth="1"/>
    <col min="3348" max="3348" width="11.5546875" style="8" customWidth="1"/>
    <col min="3349" max="3349" width="7.5546875" style="8" customWidth="1"/>
    <col min="3350" max="3350" width="5.6640625" style="8" customWidth="1"/>
    <col min="3351" max="3580" width="12.44140625" style="8" customWidth="1"/>
    <col min="3581" max="3584" width="3" style="8"/>
    <col min="3585" max="3585" width="8.109375" style="8" customWidth="1"/>
    <col min="3586" max="3586" width="13.88671875" style="8" customWidth="1"/>
    <col min="3587" max="3587" width="8.6640625" style="8" customWidth="1"/>
    <col min="3588" max="3589" width="8.109375" style="8" customWidth="1"/>
    <col min="3590" max="3590" width="30" style="8" customWidth="1"/>
    <col min="3591" max="3591" width="6.44140625" style="8" customWidth="1"/>
    <col min="3592" max="3592" width="6" style="8" customWidth="1"/>
    <col min="3593" max="3593" width="4" style="8" customWidth="1"/>
    <col min="3594" max="3594" width="5.5546875" style="8" customWidth="1"/>
    <col min="3595" max="3595" width="5" style="8" customWidth="1"/>
    <col min="3596" max="3596" width="4" style="8" customWidth="1"/>
    <col min="3597" max="3597" width="9.5546875" style="8" customWidth="1"/>
    <col min="3598" max="3598" width="10.6640625" style="8" customWidth="1"/>
    <col min="3599" max="3599" width="8" style="8" bestFit="1" customWidth="1"/>
    <col min="3600" max="3600" width="10.88671875" style="8" bestFit="1" customWidth="1"/>
    <col min="3601" max="3601" width="6.44140625" style="8" customWidth="1"/>
    <col min="3602" max="3602" width="4.6640625" style="8" customWidth="1"/>
    <col min="3603" max="3603" width="9.33203125" style="8" customWidth="1"/>
    <col min="3604" max="3604" width="11.5546875" style="8" customWidth="1"/>
    <col min="3605" max="3605" width="7.5546875" style="8" customWidth="1"/>
    <col min="3606" max="3606" width="5.6640625" style="8" customWidth="1"/>
    <col min="3607" max="3836" width="12.44140625" style="8" customWidth="1"/>
    <col min="3837" max="3840" width="3" style="8"/>
    <col min="3841" max="3841" width="8.109375" style="8" customWidth="1"/>
    <col min="3842" max="3842" width="13.88671875" style="8" customWidth="1"/>
    <col min="3843" max="3843" width="8.6640625" style="8" customWidth="1"/>
    <col min="3844" max="3845" width="8.109375" style="8" customWidth="1"/>
    <col min="3846" max="3846" width="30" style="8" customWidth="1"/>
    <col min="3847" max="3847" width="6.44140625" style="8" customWidth="1"/>
    <col min="3848" max="3848" width="6" style="8" customWidth="1"/>
    <col min="3849" max="3849" width="4" style="8" customWidth="1"/>
    <col min="3850" max="3850" width="5.5546875" style="8" customWidth="1"/>
    <col min="3851" max="3851" width="5" style="8" customWidth="1"/>
    <col min="3852" max="3852" width="4" style="8" customWidth="1"/>
    <col min="3853" max="3853" width="9.5546875" style="8" customWidth="1"/>
    <col min="3854" max="3854" width="10.6640625" style="8" customWidth="1"/>
    <col min="3855" max="3855" width="8" style="8" bestFit="1" customWidth="1"/>
    <col min="3856" max="3856" width="10.88671875" style="8" bestFit="1" customWidth="1"/>
    <col min="3857" max="3857" width="6.44140625" style="8" customWidth="1"/>
    <col min="3858" max="3858" width="4.6640625" style="8" customWidth="1"/>
    <col min="3859" max="3859" width="9.33203125" style="8" customWidth="1"/>
    <col min="3860" max="3860" width="11.5546875" style="8" customWidth="1"/>
    <col min="3861" max="3861" width="7.5546875" style="8" customWidth="1"/>
    <col min="3862" max="3862" width="5.6640625" style="8" customWidth="1"/>
    <col min="3863" max="4092" width="12.44140625" style="8" customWidth="1"/>
    <col min="4093" max="4096" width="3" style="8"/>
    <col min="4097" max="4097" width="8.109375" style="8" customWidth="1"/>
    <col min="4098" max="4098" width="13.88671875" style="8" customWidth="1"/>
    <col min="4099" max="4099" width="8.6640625" style="8" customWidth="1"/>
    <col min="4100" max="4101" width="8.109375" style="8" customWidth="1"/>
    <col min="4102" max="4102" width="30" style="8" customWidth="1"/>
    <col min="4103" max="4103" width="6.44140625" style="8" customWidth="1"/>
    <col min="4104" max="4104" width="6" style="8" customWidth="1"/>
    <col min="4105" max="4105" width="4" style="8" customWidth="1"/>
    <col min="4106" max="4106" width="5.5546875" style="8" customWidth="1"/>
    <col min="4107" max="4107" width="5" style="8" customWidth="1"/>
    <col min="4108" max="4108" width="4" style="8" customWidth="1"/>
    <col min="4109" max="4109" width="9.5546875" style="8" customWidth="1"/>
    <col min="4110" max="4110" width="10.6640625" style="8" customWidth="1"/>
    <col min="4111" max="4111" width="8" style="8" bestFit="1" customWidth="1"/>
    <col min="4112" max="4112" width="10.88671875" style="8" bestFit="1" customWidth="1"/>
    <col min="4113" max="4113" width="6.44140625" style="8" customWidth="1"/>
    <col min="4114" max="4114" width="4.6640625" style="8" customWidth="1"/>
    <col min="4115" max="4115" width="9.33203125" style="8" customWidth="1"/>
    <col min="4116" max="4116" width="11.5546875" style="8" customWidth="1"/>
    <col min="4117" max="4117" width="7.5546875" style="8" customWidth="1"/>
    <col min="4118" max="4118" width="5.6640625" style="8" customWidth="1"/>
    <col min="4119" max="4348" width="12.44140625" style="8" customWidth="1"/>
    <col min="4349" max="4352" width="3" style="8"/>
    <col min="4353" max="4353" width="8.109375" style="8" customWidth="1"/>
    <col min="4354" max="4354" width="13.88671875" style="8" customWidth="1"/>
    <col min="4355" max="4355" width="8.6640625" style="8" customWidth="1"/>
    <col min="4356" max="4357" width="8.109375" style="8" customWidth="1"/>
    <col min="4358" max="4358" width="30" style="8" customWidth="1"/>
    <col min="4359" max="4359" width="6.44140625" style="8" customWidth="1"/>
    <col min="4360" max="4360" width="6" style="8" customWidth="1"/>
    <col min="4361" max="4361" width="4" style="8" customWidth="1"/>
    <col min="4362" max="4362" width="5.5546875" style="8" customWidth="1"/>
    <col min="4363" max="4363" width="5" style="8" customWidth="1"/>
    <col min="4364" max="4364" width="4" style="8" customWidth="1"/>
    <col min="4365" max="4365" width="9.5546875" style="8" customWidth="1"/>
    <col min="4366" max="4366" width="10.6640625" style="8" customWidth="1"/>
    <col min="4367" max="4367" width="8" style="8" bestFit="1" customWidth="1"/>
    <col min="4368" max="4368" width="10.88671875" style="8" bestFit="1" customWidth="1"/>
    <col min="4369" max="4369" width="6.44140625" style="8" customWidth="1"/>
    <col min="4370" max="4370" width="4.6640625" style="8" customWidth="1"/>
    <col min="4371" max="4371" width="9.33203125" style="8" customWidth="1"/>
    <col min="4372" max="4372" width="11.5546875" style="8" customWidth="1"/>
    <col min="4373" max="4373" width="7.5546875" style="8" customWidth="1"/>
    <col min="4374" max="4374" width="5.6640625" style="8" customWidth="1"/>
    <col min="4375" max="4604" width="12.44140625" style="8" customWidth="1"/>
    <col min="4605" max="4608" width="3" style="8"/>
    <col min="4609" max="4609" width="8.109375" style="8" customWidth="1"/>
    <col min="4610" max="4610" width="13.88671875" style="8" customWidth="1"/>
    <col min="4611" max="4611" width="8.6640625" style="8" customWidth="1"/>
    <col min="4612" max="4613" width="8.109375" style="8" customWidth="1"/>
    <col min="4614" max="4614" width="30" style="8" customWidth="1"/>
    <col min="4615" max="4615" width="6.44140625" style="8" customWidth="1"/>
    <col min="4616" max="4616" width="6" style="8" customWidth="1"/>
    <col min="4617" max="4617" width="4" style="8" customWidth="1"/>
    <col min="4618" max="4618" width="5.5546875" style="8" customWidth="1"/>
    <col min="4619" max="4619" width="5" style="8" customWidth="1"/>
    <col min="4620" max="4620" width="4" style="8" customWidth="1"/>
    <col min="4621" max="4621" width="9.5546875" style="8" customWidth="1"/>
    <col min="4622" max="4622" width="10.6640625" style="8" customWidth="1"/>
    <col min="4623" max="4623" width="8" style="8" bestFit="1" customWidth="1"/>
    <col min="4624" max="4624" width="10.88671875" style="8" bestFit="1" customWidth="1"/>
    <col min="4625" max="4625" width="6.44140625" style="8" customWidth="1"/>
    <col min="4626" max="4626" width="4.6640625" style="8" customWidth="1"/>
    <col min="4627" max="4627" width="9.33203125" style="8" customWidth="1"/>
    <col min="4628" max="4628" width="11.5546875" style="8" customWidth="1"/>
    <col min="4629" max="4629" width="7.5546875" style="8" customWidth="1"/>
    <col min="4630" max="4630" width="5.6640625" style="8" customWidth="1"/>
    <col min="4631" max="4860" width="12.44140625" style="8" customWidth="1"/>
    <col min="4861" max="4864" width="3" style="8"/>
    <col min="4865" max="4865" width="8.109375" style="8" customWidth="1"/>
    <col min="4866" max="4866" width="13.88671875" style="8" customWidth="1"/>
    <col min="4867" max="4867" width="8.6640625" style="8" customWidth="1"/>
    <col min="4868" max="4869" width="8.109375" style="8" customWidth="1"/>
    <col min="4870" max="4870" width="30" style="8" customWidth="1"/>
    <col min="4871" max="4871" width="6.44140625" style="8" customWidth="1"/>
    <col min="4872" max="4872" width="6" style="8" customWidth="1"/>
    <col min="4873" max="4873" width="4" style="8" customWidth="1"/>
    <col min="4874" max="4874" width="5.5546875" style="8" customWidth="1"/>
    <col min="4875" max="4875" width="5" style="8" customWidth="1"/>
    <col min="4876" max="4876" width="4" style="8" customWidth="1"/>
    <col min="4877" max="4877" width="9.5546875" style="8" customWidth="1"/>
    <col min="4878" max="4878" width="10.6640625" style="8" customWidth="1"/>
    <col min="4879" max="4879" width="8" style="8" bestFit="1" customWidth="1"/>
    <col min="4880" max="4880" width="10.88671875" style="8" bestFit="1" customWidth="1"/>
    <col min="4881" max="4881" width="6.44140625" style="8" customWidth="1"/>
    <col min="4882" max="4882" width="4.6640625" style="8" customWidth="1"/>
    <col min="4883" max="4883" width="9.33203125" style="8" customWidth="1"/>
    <col min="4884" max="4884" width="11.5546875" style="8" customWidth="1"/>
    <col min="4885" max="4885" width="7.5546875" style="8" customWidth="1"/>
    <col min="4886" max="4886" width="5.6640625" style="8" customWidth="1"/>
    <col min="4887" max="5116" width="12.44140625" style="8" customWidth="1"/>
    <col min="5117" max="5120" width="3" style="8"/>
    <col min="5121" max="5121" width="8.109375" style="8" customWidth="1"/>
    <col min="5122" max="5122" width="13.88671875" style="8" customWidth="1"/>
    <col min="5123" max="5123" width="8.6640625" style="8" customWidth="1"/>
    <col min="5124" max="5125" width="8.109375" style="8" customWidth="1"/>
    <col min="5126" max="5126" width="30" style="8" customWidth="1"/>
    <col min="5127" max="5127" width="6.44140625" style="8" customWidth="1"/>
    <col min="5128" max="5128" width="6" style="8" customWidth="1"/>
    <col min="5129" max="5129" width="4" style="8" customWidth="1"/>
    <col min="5130" max="5130" width="5.5546875" style="8" customWidth="1"/>
    <col min="5131" max="5131" width="5" style="8" customWidth="1"/>
    <col min="5132" max="5132" width="4" style="8" customWidth="1"/>
    <col min="5133" max="5133" width="9.5546875" style="8" customWidth="1"/>
    <col min="5134" max="5134" width="10.6640625" style="8" customWidth="1"/>
    <col min="5135" max="5135" width="8" style="8" bestFit="1" customWidth="1"/>
    <col min="5136" max="5136" width="10.88671875" style="8" bestFit="1" customWidth="1"/>
    <col min="5137" max="5137" width="6.44140625" style="8" customWidth="1"/>
    <col min="5138" max="5138" width="4.6640625" style="8" customWidth="1"/>
    <col min="5139" max="5139" width="9.33203125" style="8" customWidth="1"/>
    <col min="5140" max="5140" width="11.5546875" style="8" customWidth="1"/>
    <col min="5141" max="5141" width="7.5546875" style="8" customWidth="1"/>
    <col min="5142" max="5142" width="5.6640625" style="8" customWidth="1"/>
    <col min="5143" max="5372" width="12.44140625" style="8" customWidth="1"/>
    <col min="5373" max="5376" width="3" style="8"/>
    <col min="5377" max="5377" width="8.109375" style="8" customWidth="1"/>
    <col min="5378" max="5378" width="13.88671875" style="8" customWidth="1"/>
    <col min="5379" max="5379" width="8.6640625" style="8" customWidth="1"/>
    <col min="5380" max="5381" width="8.109375" style="8" customWidth="1"/>
    <col min="5382" max="5382" width="30" style="8" customWidth="1"/>
    <col min="5383" max="5383" width="6.44140625" style="8" customWidth="1"/>
    <col min="5384" max="5384" width="6" style="8" customWidth="1"/>
    <col min="5385" max="5385" width="4" style="8" customWidth="1"/>
    <col min="5386" max="5386" width="5.5546875" style="8" customWidth="1"/>
    <col min="5387" max="5387" width="5" style="8" customWidth="1"/>
    <col min="5388" max="5388" width="4" style="8" customWidth="1"/>
    <col min="5389" max="5389" width="9.5546875" style="8" customWidth="1"/>
    <col min="5390" max="5390" width="10.6640625" style="8" customWidth="1"/>
    <col min="5391" max="5391" width="8" style="8" bestFit="1" customWidth="1"/>
    <col min="5392" max="5392" width="10.88671875" style="8" bestFit="1" customWidth="1"/>
    <col min="5393" max="5393" width="6.44140625" style="8" customWidth="1"/>
    <col min="5394" max="5394" width="4.6640625" style="8" customWidth="1"/>
    <col min="5395" max="5395" width="9.33203125" style="8" customWidth="1"/>
    <col min="5396" max="5396" width="11.5546875" style="8" customWidth="1"/>
    <col min="5397" max="5397" width="7.5546875" style="8" customWidth="1"/>
    <col min="5398" max="5398" width="5.6640625" style="8" customWidth="1"/>
    <col min="5399" max="5628" width="12.44140625" style="8" customWidth="1"/>
    <col min="5629" max="5632" width="3" style="8"/>
    <col min="5633" max="5633" width="8.109375" style="8" customWidth="1"/>
    <col min="5634" max="5634" width="13.88671875" style="8" customWidth="1"/>
    <col min="5635" max="5635" width="8.6640625" style="8" customWidth="1"/>
    <col min="5636" max="5637" width="8.109375" style="8" customWidth="1"/>
    <col min="5638" max="5638" width="30" style="8" customWidth="1"/>
    <col min="5639" max="5639" width="6.44140625" style="8" customWidth="1"/>
    <col min="5640" max="5640" width="6" style="8" customWidth="1"/>
    <col min="5641" max="5641" width="4" style="8" customWidth="1"/>
    <col min="5642" max="5642" width="5.5546875" style="8" customWidth="1"/>
    <col min="5643" max="5643" width="5" style="8" customWidth="1"/>
    <col min="5644" max="5644" width="4" style="8" customWidth="1"/>
    <col min="5645" max="5645" width="9.5546875" style="8" customWidth="1"/>
    <col min="5646" max="5646" width="10.6640625" style="8" customWidth="1"/>
    <col min="5647" max="5647" width="8" style="8" bestFit="1" customWidth="1"/>
    <col min="5648" max="5648" width="10.88671875" style="8" bestFit="1" customWidth="1"/>
    <col min="5649" max="5649" width="6.44140625" style="8" customWidth="1"/>
    <col min="5650" max="5650" width="4.6640625" style="8" customWidth="1"/>
    <col min="5651" max="5651" width="9.33203125" style="8" customWidth="1"/>
    <col min="5652" max="5652" width="11.5546875" style="8" customWidth="1"/>
    <col min="5653" max="5653" width="7.5546875" style="8" customWidth="1"/>
    <col min="5654" max="5654" width="5.6640625" style="8" customWidth="1"/>
    <col min="5655" max="5884" width="12.44140625" style="8" customWidth="1"/>
    <col min="5885" max="5888" width="3" style="8"/>
    <col min="5889" max="5889" width="8.109375" style="8" customWidth="1"/>
    <col min="5890" max="5890" width="13.88671875" style="8" customWidth="1"/>
    <col min="5891" max="5891" width="8.6640625" style="8" customWidth="1"/>
    <col min="5892" max="5893" width="8.109375" style="8" customWidth="1"/>
    <col min="5894" max="5894" width="30" style="8" customWidth="1"/>
    <col min="5895" max="5895" width="6.44140625" style="8" customWidth="1"/>
    <col min="5896" max="5896" width="6" style="8" customWidth="1"/>
    <col min="5897" max="5897" width="4" style="8" customWidth="1"/>
    <col min="5898" max="5898" width="5.5546875" style="8" customWidth="1"/>
    <col min="5899" max="5899" width="5" style="8" customWidth="1"/>
    <col min="5900" max="5900" width="4" style="8" customWidth="1"/>
    <col min="5901" max="5901" width="9.5546875" style="8" customWidth="1"/>
    <col min="5902" max="5902" width="10.6640625" style="8" customWidth="1"/>
    <col min="5903" max="5903" width="8" style="8" bestFit="1" customWidth="1"/>
    <col min="5904" max="5904" width="10.88671875" style="8" bestFit="1" customWidth="1"/>
    <col min="5905" max="5905" width="6.44140625" style="8" customWidth="1"/>
    <col min="5906" max="5906" width="4.6640625" style="8" customWidth="1"/>
    <col min="5907" max="5907" width="9.33203125" style="8" customWidth="1"/>
    <col min="5908" max="5908" width="11.5546875" style="8" customWidth="1"/>
    <col min="5909" max="5909" width="7.5546875" style="8" customWidth="1"/>
    <col min="5910" max="5910" width="5.6640625" style="8" customWidth="1"/>
    <col min="5911" max="6140" width="12.44140625" style="8" customWidth="1"/>
    <col min="6141" max="6144" width="3" style="8"/>
    <col min="6145" max="6145" width="8.109375" style="8" customWidth="1"/>
    <col min="6146" max="6146" width="13.88671875" style="8" customWidth="1"/>
    <col min="6147" max="6147" width="8.6640625" style="8" customWidth="1"/>
    <col min="6148" max="6149" width="8.109375" style="8" customWidth="1"/>
    <col min="6150" max="6150" width="30" style="8" customWidth="1"/>
    <col min="6151" max="6151" width="6.44140625" style="8" customWidth="1"/>
    <col min="6152" max="6152" width="6" style="8" customWidth="1"/>
    <col min="6153" max="6153" width="4" style="8" customWidth="1"/>
    <col min="6154" max="6154" width="5.5546875" style="8" customWidth="1"/>
    <col min="6155" max="6155" width="5" style="8" customWidth="1"/>
    <col min="6156" max="6156" width="4" style="8" customWidth="1"/>
    <col min="6157" max="6157" width="9.5546875" style="8" customWidth="1"/>
    <col min="6158" max="6158" width="10.6640625" style="8" customWidth="1"/>
    <col min="6159" max="6159" width="8" style="8" bestFit="1" customWidth="1"/>
    <col min="6160" max="6160" width="10.88671875" style="8" bestFit="1" customWidth="1"/>
    <col min="6161" max="6161" width="6.44140625" style="8" customWidth="1"/>
    <col min="6162" max="6162" width="4.6640625" style="8" customWidth="1"/>
    <col min="6163" max="6163" width="9.33203125" style="8" customWidth="1"/>
    <col min="6164" max="6164" width="11.5546875" style="8" customWidth="1"/>
    <col min="6165" max="6165" width="7.5546875" style="8" customWidth="1"/>
    <col min="6166" max="6166" width="5.6640625" style="8" customWidth="1"/>
    <col min="6167" max="6396" width="12.44140625" style="8" customWidth="1"/>
    <col min="6397" max="6400" width="3" style="8"/>
    <col min="6401" max="6401" width="8.109375" style="8" customWidth="1"/>
    <col min="6402" max="6402" width="13.88671875" style="8" customWidth="1"/>
    <col min="6403" max="6403" width="8.6640625" style="8" customWidth="1"/>
    <col min="6404" max="6405" width="8.109375" style="8" customWidth="1"/>
    <col min="6406" max="6406" width="30" style="8" customWidth="1"/>
    <col min="6407" max="6407" width="6.44140625" style="8" customWidth="1"/>
    <col min="6408" max="6408" width="6" style="8" customWidth="1"/>
    <col min="6409" max="6409" width="4" style="8" customWidth="1"/>
    <col min="6410" max="6410" width="5.5546875" style="8" customWidth="1"/>
    <col min="6411" max="6411" width="5" style="8" customWidth="1"/>
    <col min="6412" max="6412" width="4" style="8" customWidth="1"/>
    <col min="6413" max="6413" width="9.5546875" style="8" customWidth="1"/>
    <col min="6414" max="6414" width="10.6640625" style="8" customWidth="1"/>
    <col min="6415" max="6415" width="8" style="8" bestFit="1" customWidth="1"/>
    <col min="6416" max="6416" width="10.88671875" style="8" bestFit="1" customWidth="1"/>
    <col min="6417" max="6417" width="6.44140625" style="8" customWidth="1"/>
    <col min="6418" max="6418" width="4.6640625" style="8" customWidth="1"/>
    <col min="6419" max="6419" width="9.33203125" style="8" customWidth="1"/>
    <col min="6420" max="6420" width="11.5546875" style="8" customWidth="1"/>
    <col min="6421" max="6421" width="7.5546875" style="8" customWidth="1"/>
    <col min="6422" max="6422" width="5.6640625" style="8" customWidth="1"/>
    <col min="6423" max="6652" width="12.44140625" style="8" customWidth="1"/>
    <col min="6653" max="6656" width="3" style="8"/>
    <col min="6657" max="6657" width="8.109375" style="8" customWidth="1"/>
    <col min="6658" max="6658" width="13.88671875" style="8" customWidth="1"/>
    <col min="6659" max="6659" width="8.6640625" style="8" customWidth="1"/>
    <col min="6660" max="6661" width="8.109375" style="8" customWidth="1"/>
    <col min="6662" max="6662" width="30" style="8" customWidth="1"/>
    <col min="6663" max="6663" width="6.44140625" style="8" customWidth="1"/>
    <col min="6664" max="6664" width="6" style="8" customWidth="1"/>
    <col min="6665" max="6665" width="4" style="8" customWidth="1"/>
    <col min="6666" max="6666" width="5.5546875" style="8" customWidth="1"/>
    <col min="6667" max="6667" width="5" style="8" customWidth="1"/>
    <col min="6668" max="6668" width="4" style="8" customWidth="1"/>
    <col min="6669" max="6669" width="9.5546875" style="8" customWidth="1"/>
    <col min="6670" max="6670" width="10.6640625" style="8" customWidth="1"/>
    <col min="6671" max="6671" width="8" style="8" bestFit="1" customWidth="1"/>
    <col min="6672" max="6672" width="10.88671875" style="8" bestFit="1" customWidth="1"/>
    <col min="6673" max="6673" width="6.44140625" style="8" customWidth="1"/>
    <col min="6674" max="6674" width="4.6640625" style="8" customWidth="1"/>
    <col min="6675" max="6675" width="9.33203125" style="8" customWidth="1"/>
    <col min="6676" max="6676" width="11.5546875" style="8" customWidth="1"/>
    <col min="6677" max="6677" width="7.5546875" style="8" customWidth="1"/>
    <col min="6678" max="6678" width="5.6640625" style="8" customWidth="1"/>
    <col min="6679" max="6908" width="12.44140625" style="8" customWidth="1"/>
    <col min="6909" max="6912" width="3" style="8"/>
    <col min="6913" max="6913" width="8.109375" style="8" customWidth="1"/>
    <col min="6914" max="6914" width="13.88671875" style="8" customWidth="1"/>
    <col min="6915" max="6915" width="8.6640625" style="8" customWidth="1"/>
    <col min="6916" max="6917" width="8.109375" style="8" customWidth="1"/>
    <col min="6918" max="6918" width="30" style="8" customWidth="1"/>
    <col min="6919" max="6919" width="6.44140625" style="8" customWidth="1"/>
    <col min="6920" max="6920" width="6" style="8" customWidth="1"/>
    <col min="6921" max="6921" width="4" style="8" customWidth="1"/>
    <col min="6922" max="6922" width="5.5546875" style="8" customWidth="1"/>
    <col min="6923" max="6923" width="5" style="8" customWidth="1"/>
    <col min="6924" max="6924" width="4" style="8" customWidth="1"/>
    <col min="6925" max="6925" width="9.5546875" style="8" customWidth="1"/>
    <col min="6926" max="6926" width="10.6640625" style="8" customWidth="1"/>
    <col min="6927" max="6927" width="8" style="8" bestFit="1" customWidth="1"/>
    <col min="6928" max="6928" width="10.88671875" style="8" bestFit="1" customWidth="1"/>
    <col min="6929" max="6929" width="6.44140625" style="8" customWidth="1"/>
    <col min="6930" max="6930" width="4.6640625" style="8" customWidth="1"/>
    <col min="6931" max="6931" width="9.33203125" style="8" customWidth="1"/>
    <col min="6932" max="6932" width="11.5546875" style="8" customWidth="1"/>
    <col min="6933" max="6933" width="7.5546875" style="8" customWidth="1"/>
    <col min="6934" max="6934" width="5.6640625" style="8" customWidth="1"/>
    <col min="6935" max="7164" width="12.44140625" style="8" customWidth="1"/>
    <col min="7165" max="7168" width="3" style="8"/>
    <col min="7169" max="7169" width="8.109375" style="8" customWidth="1"/>
    <col min="7170" max="7170" width="13.88671875" style="8" customWidth="1"/>
    <col min="7171" max="7171" width="8.6640625" style="8" customWidth="1"/>
    <col min="7172" max="7173" width="8.109375" style="8" customWidth="1"/>
    <col min="7174" max="7174" width="30" style="8" customWidth="1"/>
    <col min="7175" max="7175" width="6.44140625" style="8" customWidth="1"/>
    <col min="7176" max="7176" width="6" style="8" customWidth="1"/>
    <col min="7177" max="7177" width="4" style="8" customWidth="1"/>
    <col min="7178" max="7178" width="5.5546875" style="8" customWidth="1"/>
    <col min="7179" max="7179" width="5" style="8" customWidth="1"/>
    <col min="7180" max="7180" width="4" style="8" customWidth="1"/>
    <col min="7181" max="7181" width="9.5546875" style="8" customWidth="1"/>
    <col min="7182" max="7182" width="10.6640625" style="8" customWidth="1"/>
    <col min="7183" max="7183" width="8" style="8" bestFit="1" customWidth="1"/>
    <col min="7184" max="7184" width="10.88671875" style="8" bestFit="1" customWidth="1"/>
    <col min="7185" max="7185" width="6.44140625" style="8" customWidth="1"/>
    <col min="7186" max="7186" width="4.6640625" style="8" customWidth="1"/>
    <col min="7187" max="7187" width="9.33203125" style="8" customWidth="1"/>
    <col min="7188" max="7188" width="11.5546875" style="8" customWidth="1"/>
    <col min="7189" max="7189" width="7.5546875" style="8" customWidth="1"/>
    <col min="7190" max="7190" width="5.6640625" style="8" customWidth="1"/>
    <col min="7191" max="7420" width="12.44140625" style="8" customWidth="1"/>
    <col min="7421" max="7424" width="3" style="8"/>
    <col min="7425" max="7425" width="8.109375" style="8" customWidth="1"/>
    <col min="7426" max="7426" width="13.88671875" style="8" customWidth="1"/>
    <col min="7427" max="7427" width="8.6640625" style="8" customWidth="1"/>
    <col min="7428" max="7429" width="8.109375" style="8" customWidth="1"/>
    <col min="7430" max="7430" width="30" style="8" customWidth="1"/>
    <col min="7431" max="7431" width="6.44140625" style="8" customWidth="1"/>
    <col min="7432" max="7432" width="6" style="8" customWidth="1"/>
    <col min="7433" max="7433" width="4" style="8" customWidth="1"/>
    <col min="7434" max="7434" width="5.5546875" style="8" customWidth="1"/>
    <col min="7435" max="7435" width="5" style="8" customWidth="1"/>
    <col min="7436" max="7436" width="4" style="8" customWidth="1"/>
    <col min="7437" max="7437" width="9.5546875" style="8" customWidth="1"/>
    <col min="7438" max="7438" width="10.6640625" style="8" customWidth="1"/>
    <col min="7439" max="7439" width="8" style="8" bestFit="1" customWidth="1"/>
    <col min="7440" max="7440" width="10.88671875" style="8" bestFit="1" customWidth="1"/>
    <col min="7441" max="7441" width="6.44140625" style="8" customWidth="1"/>
    <col min="7442" max="7442" width="4.6640625" style="8" customWidth="1"/>
    <col min="7443" max="7443" width="9.33203125" style="8" customWidth="1"/>
    <col min="7444" max="7444" width="11.5546875" style="8" customWidth="1"/>
    <col min="7445" max="7445" width="7.5546875" style="8" customWidth="1"/>
    <col min="7446" max="7446" width="5.6640625" style="8" customWidth="1"/>
    <col min="7447" max="7676" width="12.44140625" style="8" customWidth="1"/>
    <col min="7677" max="7680" width="3" style="8"/>
    <col min="7681" max="7681" width="8.109375" style="8" customWidth="1"/>
    <col min="7682" max="7682" width="13.88671875" style="8" customWidth="1"/>
    <col min="7683" max="7683" width="8.6640625" style="8" customWidth="1"/>
    <col min="7684" max="7685" width="8.109375" style="8" customWidth="1"/>
    <col min="7686" max="7686" width="30" style="8" customWidth="1"/>
    <col min="7687" max="7687" width="6.44140625" style="8" customWidth="1"/>
    <col min="7688" max="7688" width="6" style="8" customWidth="1"/>
    <col min="7689" max="7689" width="4" style="8" customWidth="1"/>
    <col min="7690" max="7690" width="5.5546875" style="8" customWidth="1"/>
    <col min="7691" max="7691" width="5" style="8" customWidth="1"/>
    <col min="7692" max="7692" width="4" style="8" customWidth="1"/>
    <col min="7693" max="7693" width="9.5546875" style="8" customWidth="1"/>
    <col min="7694" max="7694" width="10.6640625" style="8" customWidth="1"/>
    <col min="7695" max="7695" width="8" style="8" bestFit="1" customWidth="1"/>
    <col min="7696" max="7696" width="10.88671875" style="8" bestFit="1" customWidth="1"/>
    <col min="7697" max="7697" width="6.44140625" style="8" customWidth="1"/>
    <col min="7698" max="7698" width="4.6640625" style="8" customWidth="1"/>
    <col min="7699" max="7699" width="9.33203125" style="8" customWidth="1"/>
    <col min="7700" max="7700" width="11.5546875" style="8" customWidth="1"/>
    <col min="7701" max="7701" width="7.5546875" style="8" customWidth="1"/>
    <col min="7702" max="7702" width="5.6640625" style="8" customWidth="1"/>
    <col min="7703" max="7932" width="12.44140625" style="8" customWidth="1"/>
    <col min="7933" max="7936" width="3" style="8"/>
    <col min="7937" max="7937" width="8.109375" style="8" customWidth="1"/>
    <col min="7938" max="7938" width="13.88671875" style="8" customWidth="1"/>
    <col min="7939" max="7939" width="8.6640625" style="8" customWidth="1"/>
    <col min="7940" max="7941" width="8.109375" style="8" customWidth="1"/>
    <col min="7942" max="7942" width="30" style="8" customWidth="1"/>
    <col min="7943" max="7943" width="6.44140625" style="8" customWidth="1"/>
    <col min="7944" max="7944" width="6" style="8" customWidth="1"/>
    <col min="7945" max="7945" width="4" style="8" customWidth="1"/>
    <col min="7946" max="7946" width="5.5546875" style="8" customWidth="1"/>
    <col min="7947" max="7947" width="5" style="8" customWidth="1"/>
    <col min="7948" max="7948" width="4" style="8" customWidth="1"/>
    <col min="7949" max="7949" width="9.5546875" style="8" customWidth="1"/>
    <col min="7950" max="7950" width="10.6640625" style="8" customWidth="1"/>
    <col min="7951" max="7951" width="8" style="8" bestFit="1" customWidth="1"/>
    <col min="7952" max="7952" width="10.88671875" style="8" bestFit="1" customWidth="1"/>
    <col min="7953" max="7953" width="6.44140625" style="8" customWidth="1"/>
    <col min="7954" max="7954" width="4.6640625" style="8" customWidth="1"/>
    <col min="7955" max="7955" width="9.33203125" style="8" customWidth="1"/>
    <col min="7956" max="7956" width="11.5546875" style="8" customWidth="1"/>
    <col min="7957" max="7957" width="7.5546875" style="8" customWidth="1"/>
    <col min="7958" max="7958" width="5.6640625" style="8" customWidth="1"/>
    <col min="7959" max="8188" width="12.44140625" style="8" customWidth="1"/>
    <col min="8189" max="8192" width="3" style="8"/>
    <col min="8193" max="8193" width="8.109375" style="8" customWidth="1"/>
    <col min="8194" max="8194" width="13.88671875" style="8" customWidth="1"/>
    <col min="8195" max="8195" width="8.6640625" style="8" customWidth="1"/>
    <col min="8196" max="8197" width="8.109375" style="8" customWidth="1"/>
    <col min="8198" max="8198" width="30" style="8" customWidth="1"/>
    <col min="8199" max="8199" width="6.44140625" style="8" customWidth="1"/>
    <col min="8200" max="8200" width="6" style="8" customWidth="1"/>
    <col min="8201" max="8201" width="4" style="8" customWidth="1"/>
    <col min="8202" max="8202" width="5.5546875" style="8" customWidth="1"/>
    <col min="8203" max="8203" width="5" style="8" customWidth="1"/>
    <col min="8204" max="8204" width="4" style="8" customWidth="1"/>
    <col min="8205" max="8205" width="9.5546875" style="8" customWidth="1"/>
    <col min="8206" max="8206" width="10.6640625" style="8" customWidth="1"/>
    <col min="8207" max="8207" width="8" style="8" bestFit="1" customWidth="1"/>
    <col min="8208" max="8208" width="10.88671875" style="8" bestFit="1" customWidth="1"/>
    <col min="8209" max="8209" width="6.44140625" style="8" customWidth="1"/>
    <col min="8210" max="8210" width="4.6640625" style="8" customWidth="1"/>
    <col min="8211" max="8211" width="9.33203125" style="8" customWidth="1"/>
    <col min="8212" max="8212" width="11.5546875" style="8" customWidth="1"/>
    <col min="8213" max="8213" width="7.5546875" style="8" customWidth="1"/>
    <col min="8214" max="8214" width="5.6640625" style="8" customWidth="1"/>
    <col min="8215" max="8444" width="12.44140625" style="8" customWidth="1"/>
    <col min="8445" max="8448" width="3" style="8"/>
    <col min="8449" max="8449" width="8.109375" style="8" customWidth="1"/>
    <col min="8450" max="8450" width="13.88671875" style="8" customWidth="1"/>
    <col min="8451" max="8451" width="8.6640625" style="8" customWidth="1"/>
    <col min="8452" max="8453" width="8.109375" style="8" customWidth="1"/>
    <col min="8454" max="8454" width="30" style="8" customWidth="1"/>
    <col min="8455" max="8455" width="6.44140625" style="8" customWidth="1"/>
    <col min="8456" max="8456" width="6" style="8" customWidth="1"/>
    <col min="8457" max="8457" width="4" style="8" customWidth="1"/>
    <col min="8458" max="8458" width="5.5546875" style="8" customWidth="1"/>
    <col min="8459" max="8459" width="5" style="8" customWidth="1"/>
    <col min="8460" max="8460" width="4" style="8" customWidth="1"/>
    <col min="8461" max="8461" width="9.5546875" style="8" customWidth="1"/>
    <col min="8462" max="8462" width="10.6640625" style="8" customWidth="1"/>
    <col min="8463" max="8463" width="8" style="8" bestFit="1" customWidth="1"/>
    <col min="8464" max="8464" width="10.88671875" style="8" bestFit="1" customWidth="1"/>
    <col min="8465" max="8465" width="6.44140625" style="8" customWidth="1"/>
    <col min="8466" max="8466" width="4.6640625" style="8" customWidth="1"/>
    <col min="8467" max="8467" width="9.33203125" style="8" customWidth="1"/>
    <col min="8468" max="8468" width="11.5546875" style="8" customWidth="1"/>
    <col min="8469" max="8469" width="7.5546875" style="8" customWidth="1"/>
    <col min="8470" max="8470" width="5.6640625" style="8" customWidth="1"/>
    <col min="8471" max="8700" width="12.44140625" style="8" customWidth="1"/>
    <col min="8701" max="8704" width="3" style="8"/>
    <col min="8705" max="8705" width="8.109375" style="8" customWidth="1"/>
    <col min="8706" max="8706" width="13.88671875" style="8" customWidth="1"/>
    <col min="8707" max="8707" width="8.6640625" style="8" customWidth="1"/>
    <col min="8708" max="8709" width="8.109375" style="8" customWidth="1"/>
    <col min="8710" max="8710" width="30" style="8" customWidth="1"/>
    <col min="8711" max="8711" width="6.44140625" style="8" customWidth="1"/>
    <col min="8712" max="8712" width="6" style="8" customWidth="1"/>
    <col min="8713" max="8713" width="4" style="8" customWidth="1"/>
    <col min="8714" max="8714" width="5.5546875" style="8" customWidth="1"/>
    <col min="8715" max="8715" width="5" style="8" customWidth="1"/>
    <col min="8716" max="8716" width="4" style="8" customWidth="1"/>
    <col min="8717" max="8717" width="9.5546875" style="8" customWidth="1"/>
    <col min="8718" max="8718" width="10.6640625" style="8" customWidth="1"/>
    <col min="8719" max="8719" width="8" style="8" bestFit="1" customWidth="1"/>
    <col min="8720" max="8720" width="10.88671875" style="8" bestFit="1" customWidth="1"/>
    <col min="8721" max="8721" width="6.44140625" style="8" customWidth="1"/>
    <col min="8722" max="8722" width="4.6640625" style="8" customWidth="1"/>
    <col min="8723" max="8723" width="9.33203125" style="8" customWidth="1"/>
    <col min="8724" max="8724" width="11.5546875" style="8" customWidth="1"/>
    <col min="8725" max="8725" width="7.5546875" style="8" customWidth="1"/>
    <col min="8726" max="8726" width="5.6640625" style="8" customWidth="1"/>
    <col min="8727" max="8956" width="12.44140625" style="8" customWidth="1"/>
    <col min="8957" max="8960" width="3" style="8"/>
    <col min="8961" max="8961" width="8.109375" style="8" customWidth="1"/>
    <col min="8962" max="8962" width="13.88671875" style="8" customWidth="1"/>
    <col min="8963" max="8963" width="8.6640625" style="8" customWidth="1"/>
    <col min="8964" max="8965" width="8.109375" style="8" customWidth="1"/>
    <col min="8966" max="8966" width="30" style="8" customWidth="1"/>
    <col min="8967" max="8967" width="6.44140625" style="8" customWidth="1"/>
    <col min="8968" max="8968" width="6" style="8" customWidth="1"/>
    <col min="8969" max="8969" width="4" style="8" customWidth="1"/>
    <col min="8970" max="8970" width="5.5546875" style="8" customWidth="1"/>
    <col min="8971" max="8971" width="5" style="8" customWidth="1"/>
    <col min="8972" max="8972" width="4" style="8" customWidth="1"/>
    <col min="8973" max="8973" width="9.5546875" style="8" customWidth="1"/>
    <col min="8974" max="8974" width="10.6640625" style="8" customWidth="1"/>
    <col min="8975" max="8975" width="8" style="8" bestFit="1" customWidth="1"/>
    <col min="8976" max="8976" width="10.88671875" style="8" bestFit="1" customWidth="1"/>
    <col min="8977" max="8977" width="6.44140625" style="8" customWidth="1"/>
    <col min="8978" max="8978" width="4.6640625" style="8" customWidth="1"/>
    <col min="8979" max="8979" width="9.33203125" style="8" customWidth="1"/>
    <col min="8980" max="8980" width="11.5546875" style="8" customWidth="1"/>
    <col min="8981" max="8981" width="7.5546875" style="8" customWidth="1"/>
    <col min="8982" max="8982" width="5.6640625" style="8" customWidth="1"/>
    <col min="8983" max="9212" width="12.44140625" style="8" customWidth="1"/>
    <col min="9213" max="9216" width="3" style="8"/>
    <col min="9217" max="9217" width="8.109375" style="8" customWidth="1"/>
    <col min="9218" max="9218" width="13.88671875" style="8" customWidth="1"/>
    <col min="9219" max="9219" width="8.6640625" style="8" customWidth="1"/>
    <col min="9220" max="9221" width="8.109375" style="8" customWidth="1"/>
    <col min="9222" max="9222" width="30" style="8" customWidth="1"/>
    <col min="9223" max="9223" width="6.44140625" style="8" customWidth="1"/>
    <col min="9224" max="9224" width="6" style="8" customWidth="1"/>
    <col min="9225" max="9225" width="4" style="8" customWidth="1"/>
    <col min="9226" max="9226" width="5.5546875" style="8" customWidth="1"/>
    <col min="9227" max="9227" width="5" style="8" customWidth="1"/>
    <col min="9228" max="9228" width="4" style="8" customWidth="1"/>
    <col min="9229" max="9229" width="9.5546875" style="8" customWidth="1"/>
    <col min="9230" max="9230" width="10.6640625" style="8" customWidth="1"/>
    <col min="9231" max="9231" width="8" style="8" bestFit="1" customWidth="1"/>
    <col min="9232" max="9232" width="10.88671875" style="8" bestFit="1" customWidth="1"/>
    <col min="9233" max="9233" width="6.44140625" style="8" customWidth="1"/>
    <col min="9234" max="9234" width="4.6640625" style="8" customWidth="1"/>
    <col min="9235" max="9235" width="9.33203125" style="8" customWidth="1"/>
    <col min="9236" max="9236" width="11.5546875" style="8" customWidth="1"/>
    <col min="9237" max="9237" width="7.5546875" style="8" customWidth="1"/>
    <col min="9238" max="9238" width="5.6640625" style="8" customWidth="1"/>
    <col min="9239" max="9468" width="12.44140625" style="8" customWidth="1"/>
    <col min="9469" max="9472" width="3" style="8"/>
    <col min="9473" max="9473" width="8.109375" style="8" customWidth="1"/>
    <col min="9474" max="9474" width="13.88671875" style="8" customWidth="1"/>
    <col min="9475" max="9475" width="8.6640625" style="8" customWidth="1"/>
    <col min="9476" max="9477" width="8.109375" style="8" customWidth="1"/>
    <col min="9478" max="9478" width="30" style="8" customWidth="1"/>
    <col min="9479" max="9479" width="6.44140625" style="8" customWidth="1"/>
    <col min="9480" max="9480" width="6" style="8" customWidth="1"/>
    <col min="9481" max="9481" width="4" style="8" customWidth="1"/>
    <col min="9482" max="9482" width="5.5546875" style="8" customWidth="1"/>
    <col min="9483" max="9483" width="5" style="8" customWidth="1"/>
    <col min="9484" max="9484" width="4" style="8" customWidth="1"/>
    <col min="9485" max="9485" width="9.5546875" style="8" customWidth="1"/>
    <col min="9486" max="9486" width="10.6640625" style="8" customWidth="1"/>
    <col min="9487" max="9487" width="8" style="8" bestFit="1" customWidth="1"/>
    <col min="9488" max="9488" width="10.88671875" style="8" bestFit="1" customWidth="1"/>
    <col min="9489" max="9489" width="6.44140625" style="8" customWidth="1"/>
    <col min="9490" max="9490" width="4.6640625" style="8" customWidth="1"/>
    <col min="9491" max="9491" width="9.33203125" style="8" customWidth="1"/>
    <col min="9492" max="9492" width="11.5546875" style="8" customWidth="1"/>
    <col min="9493" max="9493" width="7.5546875" style="8" customWidth="1"/>
    <col min="9494" max="9494" width="5.6640625" style="8" customWidth="1"/>
    <col min="9495" max="9724" width="12.44140625" style="8" customWidth="1"/>
    <col min="9725" max="9728" width="3" style="8"/>
    <col min="9729" max="9729" width="8.109375" style="8" customWidth="1"/>
    <col min="9730" max="9730" width="13.88671875" style="8" customWidth="1"/>
    <col min="9731" max="9731" width="8.6640625" style="8" customWidth="1"/>
    <col min="9732" max="9733" width="8.109375" style="8" customWidth="1"/>
    <col min="9734" max="9734" width="30" style="8" customWidth="1"/>
    <col min="9735" max="9735" width="6.44140625" style="8" customWidth="1"/>
    <col min="9736" max="9736" width="6" style="8" customWidth="1"/>
    <col min="9737" max="9737" width="4" style="8" customWidth="1"/>
    <col min="9738" max="9738" width="5.5546875" style="8" customWidth="1"/>
    <col min="9739" max="9739" width="5" style="8" customWidth="1"/>
    <col min="9740" max="9740" width="4" style="8" customWidth="1"/>
    <col min="9741" max="9741" width="9.5546875" style="8" customWidth="1"/>
    <col min="9742" max="9742" width="10.6640625" style="8" customWidth="1"/>
    <col min="9743" max="9743" width="8" style="8" bestFit="1" customWidth="1"/>
    <col min="9744" max="9744" width="10.88671875" style="8" bestFit="1" customWidth="1"/>
    <col min="9745" max="9745" width="6.44140625" style="8" customWidth="1"/>
    <col min="9746" max="9746" width="4.6640625" style="8" customWidth="1"/>
    <col min="9747" max="9747" width="9.33203125" style="8" customWidth="1"/>
    <col min="9748" max="9748" width="11.5546875" style="8" customWidth="1"/>
    <col min="9749" max="9749" width="7.5546875" style="8" customWidth="1"/>
    <col min="9750" max="9750" width="5.6640625" style="8" customWidth="1"/>
    <col min="9751" max="9980" width="12.44140625" style="8" customWidth="1"/>
    <col min="9981" max="9984" width="3" style="8"/>
    <col min="9985" max="9985" width="8.109375" style="8" customWidth="1"/>
    <col min="9986" max="9986" width="13.88671875" style="8" customWidth="1"/>
    <col min="9987" max="9987" width="8.6640625" style="8" customWidth="1"/>
    <col min="9988" max="9989" width="8.109375" style="8" customWidth="1"/>
    <col min="9990" max="9990" width="30" style="8" customWidth="1"/>
    <col min="9991" max="9991" width="6.44140625" style="8" customWidth="1"/>
    <col min="9992" max="9992" width="6" style="8" customWidth="1"/>
    <col min="9993" max="9993" width="4" style="8" customWidth="1"/>
    <col min="9994" max="9994" width="5.5546875" style="8" customWidth="1"/>
    <col min="9995" max="9995" width="5" style="8" customWidth="1"/>
    <col min="9996" max="9996" width="4" style="8" customWidth="1"/>
    <col min="9997" max="9997" width="9.5546875" style="8" customWidth="1"/>
    <col min="9998" max="9998" width="10.6640625" style="8" customWidth="1"/>
    <col min="9999" max="9999" width="8" style="8" bestFit="1" customWidth="1"/>
    <col min="10000" max="10000" width="10.88671875" style="8" bestFit="1" customWidth="1"/>
    <col min="10001" max="10001" width="6.44140625" style="8" customWidth="1"/>
    <col min="10002" max="10002" width="4.6640625" style="8" customWidth="1"/>
    <col min="10003" max="10003" width="9.33203125" style="8" customWidth="1"/>
    <col min="10004" max="10004" width="11.5546875" style="8" customWidth="1"/>
    <col min="10005" max="10005" width="7.5546875" style="8" customWidth="1"/>
    <col min="10006" max="10006" width="5.6640625" style="8" customWidth="1"/>
    <col min="10007" max="10236" width="12.44140625" style="8" customWidth="1"/>
    <col min="10237" max="10240" width="3" style="8"/>
    <col min="10241" max="10241" width="8.109375" style="8" customWidth="1"/>
    <col min="10242" max="10242" width="13.88671875" style="8" customWidth="1"/>
    <col min="10243" max="10243" width="8.6640625" style="8" customWidth="1"/>
    <col min="10244" max="10245" width="8.109375" style="8" customWidth="1"/>
    <col min="10246" max="10246" width="30" style="8" customWidth="1"/>
    <col min="10247" max="10247" width="6.44140625" style="8" customWidth="1"/>
    <col min="10248" max="10248" width="6" style="8" customWidth="1"/>
    <col min="10249" max="10249" width="4" style="8" customWidth="1"/>
    <col min="10250" max="10250" width="5.5546875" style="8" customWidth="1"/>
    <col min="10251" max="10251" width="5" style="8" customWidth="1"/>
    <col min="10252" max="10252" width="4" style="8" customWidth="1"/>
    <col min="10253" max="10253" width="9.5546875" style="8" customWidth="1"/>
    <col min="10254" max="10254" width="10.6640625" style="8" customWidth="1"/>
    <col min="10255" max="10255" width="8" style="8" bestFit="1" customWidth="1"/>
    <col min="10256" max="10256" width="10.88671875" style="8" bestFit="1" customWidth="1"/>
    <col min="10257" max="10257" width="6.44140625" style="8" customWidth="1"/>
    <col min="10258" max="10258" width="4.6640625" style="8" customWidth="1"/>
    <col min="10259" max="10259" width="9.33203125" style="8" customWidth="1"/>
    <col min="10260" max="10260" width="11.5546875" style="8" customWidth="1"/>
    <col min="10261" max="10261" width="7.5546875" style="8" customWidth="1"/>
    <col min="10262" max="10262" width="5.6640625" style="8" customWidth="1"/>
    <col min="10263" max="10492" width="12.44140625" style="8" customWidth="1"/>
    <col min="10493" max="10496" width="3" style="8"/>
    <col min="10497" max="10497" width="8.109375" style="8" customWidth="1"/>
    <col min="10498" max="10498" width="13.88671875" style="8" customWidth="1"/>
    <col min="10499" max="10499" width="8.6640625" style="8" customWidth="1"/>
    <col min="10500" max="10501" width="8.109375" style="8" customWidth="1"/>
    <col min="10502" max="10502" width="30" style="8" customWidth="1"/>
    <col min="10503" max="10503" width="6.44140625" style="8" customWidth="1"/>
    <col min="10504" max="10504" width="6" style="8" customWidth="1"/>
    <col min="10505" max="10505" width="4" style="8" customWidth="1"/>
    <col min="10506" max="10506" width="5.5546875" style="8" customWidth="1"/>
    <col min="10507" max="10507" width="5" style="8" customWidth="1"/>
    <col min="10508" max="10508" width="4" style="8" customWidth="1"/>
    <col min="10509" max="10509" width="9.5546875" style="8" customWidth="1"/>
    <col min="10510" max="10510" width="10.6640625" style="8" customWidth="1"/>
    <col min="10511" max="10511" width="8" style="8" bestFit="1" customWidth="1"/>
    <col min="10512" max="10512" width="10.88671875" style="8" bestFit="1" customWidth="1"/>
    <col min="10513" max="10513" width="6.44140625" style="8" customWidth="1"/>
    <col min="10514" max="10514" width="4.6640625" style="8" customWidth="1"/>
    <col min="10515" max="10515" width="9.33203125" style="8" customWidth="1"/>
    <col min="10516" max="10516" width="11.5546875" style="8" customWidth="1"/>
    <col min="10517" max="10517" width="7.5546875" style="8" customWidth="1"/>
    <col min="10518" max="10518" width="5.6640625" style="8" customWidth="1"/>
    <col min="10519" max="10748" width="12.44140625" style="8" customWidth="1"/>
    <col min="10749" max="10752" width="3" style="8"/>
    <col min="10753" max="10753" width="8.109375" style="8" customWidth="1"/>
    <col min="10754" max="10754" width="13.88671875" style="8" customWidth="1"/>
    <col min="10755" max="10755" width="8.6640625" style="8" customWidth="1"/>
    <col min="10756" max="10757" width="8.109375" style="8" customWidth="1"/>
    <col min="10758" max="10758" width="30" style="8" customWidth="1"/>
    <col min="10759" max="10759" width="6.44140625" style="8" customWidth="1"/>
    <col min="10760" max="10760" width="6" style="8" customWidth="1"/>
    <col min="10761" max="10761" width="4" style="8" customWidth="1"/>
    <col min="10762" max="10762" width="5.5546875" style="8" customWidth="1"/>
    <col min="10763" max="10763" width="5" style="8" customWidth="1"/>
    <col min="10764" max="10764" width="4" style="8" customWidth="1"/>
    <col min="10765" max="10765" width="9.5546875" style="8" customWidth="1"/>
    <col min="10766" max="10766" width="10.6640625" style="8" customWidth="1"/>
    <col min="10767" max="10767" width="8" style="8" bestFit="1" customWidth="1"/>
    <col min="10768" max="10768" width="10.88671875" style="8" bestFit="1" customWidth="1"/>
    <col min="10769" max="10769" width="6.44140625" style="8" customWidth="1"/>
    <col min="10770" max="10770" width="4.6640625" style="8" customWidth="1"/>
    <col min="10771" max="10771" width="9.33203125" style="8" customWidth="1"/>
    <col min="10772" max="10772" width="11.5546875" style="8" customWidth="1"/>
    <col min="10773" max="10773" width="7.5546875" style="8" customWidth="1"/>
    <col min="10774" max="10774" width="5.6640625" style="8" customWidth="1"/>
    <col min="10775" max="11004" width="12.44140625" style="8" customWidth="1"/>
    <col min="11005" max="11008" width="3" style="8"/>
    <col min="11009" max="11009" width="8.109375" style="8" customWidth="1"/>
    <col min="11010" max="11010" width="13.88671875" style="8" customWidth="1"/>
    <col min="11011" max="11011" width="8.6640625" style="8" customWidth="1"/>
    <col min="11012" max="11013" width="8.109375" style="8" customWidth="1"/>
    <col min="11014" max="11014" width="30" style="8" customWidth="1"/>
    <col min="11015" max="11015" width="6.44140625" style="8" customWidth="1"/>
    <col min="11016" max="11016" width="6" style="8" customWidth="1"/>
    <col min="11017" max="11017" width="4" style="8" customWidth="1"/>
    <col min="11018" max="11018" width="5.5546875" style="8" customWidth="1"/>
    <col min="11019" max="11019" width="5" style="8" customWidth="1"/>
    <col min="11020" max="11020" width="4" style="8" customWidth="1"/>
    <col min="11021" max="11021" width="9.5546875" style="8" customWidth="1"/>
    <col min="11022" max="11022" width="10.6640625" style="8" customWidth="1"/>
    <col min="11023" max="11023" width="8" style="8" bestFit="1" customWidth="1"/>
    <col min="11024" max="11024" width="10.88671875" style="8" bestFit="1" customWidth="1"/>
    <col min="11025" max="11025" width="6.44140625" style="8" customWidth="1"/>
    <col min="11026" max="11026" width="4.6640625" style="8" customWidth="1"/>
    <col min="11027" max="11027" width="9.33203125" style="8" customWidth="1"/>
    <col min="11028" max="11028" width="11.5546875" style="8" customWidth="1"/>
    <col min="11029" max="11029" width="7.5546875" style="8" customWidth="1"/>
    <col min="11030" max="11030" width="5.6640625" style="8" customWidth="1"/>
    <col min="11031" max="11260" width="12.44140625" style="8" customWidth="1"/>
    <col min="11261" max="11264" width="3" style="8"/>
    <col min="11265" max="11265" width="8.109375" style="8" customWidth="1"/>
    <col min="11266" max="11266" width="13.88671875" style="8" customWidth="1"/>
    <col min="11267" max="11267" width="8.6640625" style="8" customWidth="1"/>
    <col min="11268" max="11269" width="8.109375" style="8" customWidth="1"/>
    <col min="11270" max="11270" width="30" style="8" customWidth="1"/>
    <col min="11271" max="11271" width="6.44140625" style="8" customWidth="1"/>
    <col min="11272" max="11272" width="6" style="8" customWidth="1"/>
    <col min="11273" max="11273" width="4" style="8" customWidth="1"/>
    <col min="11274" max="11274" width="5.5546875" style="8" customWidth="1"/>
    <col min="11275" max="11275" width="5" style="8" customWidth="1"/>
    <col min="11276" max="11276" width="4" style="8" customWidth="1"/>
    <col min="11277" max="11277" width="9.5546875" style="8" customWidth="1"/>
    <col min="11278" max="11278" width="10.6640625" style="8" customWidth="1"/>
    <col min="11279" max="11279" width="8" style="8" bestFit="1" customWidth="1"/>
    <col min="11280" max="11280" width="10.88671875" style="8" bestFit="1" customWidth="1"/>
    <col min="11281" max="11281" width="6.44140625" style="8" customWidth="1"/>
    <col min="11282" max="11282" width="4.6640625" style="8" customWidth="1"/>
    <col min="11283" max="11283" width="9.33203125" style="8" customWidth="1"/>
    <col min="11284" max="11284" width="11.5546875" style="8" customWidth="1"/>
    <col min="11285" max="11285" width="7.5546875" style="8" customWidth="1"/>
    <col min="11286" max="11286" width="5.6640625" style="8" customWidth="1"/>
    <col min="11287" max="11516" width="12.44140625" style="8" customWidth="1"/>
    <col min="11517" max="11520" width="3" style="8"/>
    <col min="11521" max="11521" width="8.109375" style="8" customWidth="1"/>
    <col min="11522" max="11522" width="13.88671875" style="8" customWidth="1"/>
    <col min="11523" max="11523" width="8.6640625" style="8" customWidth="1"/>
    <col min="11524" max="11525" width="8.109375" style="8" customWidth="1"/>
    <col min="11526" max="11526" width="30" style="8" customWidth="1"/>
    <col min="11527" max="11527" width="6.44140625" style="8" customWidth="1"/>
    <col min="11528" max="11528" width="6" style="8" customWidth="1"/>
    <col min="11529" max="11529" width="4" style="8" customWidth="1"/>
    <col min="11530" max="11530" width="5.5546875" style="8" customWidth="1"/>
    <col min="11531" max="11531" width="5" style="8" customWidth="1"/>
    <col min="11532" max="11532" width="4" style="8" customWidth="1"/>
    <col min="11533" max="11533" width="9.5546875" style="8" customWidth="1"/>
    <col min="11534" max="11534" width="10.6640625" style="8" customWidth="1"/>
    <col min="11535" max="11535" width="8" style="8" bestFit="1" customWidth="1"/>
    <col min="11536" max="11536" width="10.88671875" style="8" bestFit="1" customWidth="1"/>
    <col min="11537" max="11537" width="6.44140625" style="8" customWidth="1"/>
    <col min="11538" max="11538" width="4.6640625" style="8" customWidth="1"/>
    <col min="11539" max="11539" width="9.33203125" style="8" customWidth="1"/>
    <col min="11540" max="11540" width="11.5546875" style="8" customWidth="1"/>
    <col min="11541" max="11541" width="7.5546875" style="8" customWidth="1"/>
    <col min="11542" max="11542" width="5.6640625" style="8" customWidth="1"/>
    <col min="11543" max="11772" width="12.44140625" style="8" customWidth="1"/>
    <col min="11773" max="11776" width="3" style="8"/>
    <col min="11777" max="11777" width="8.109375" style="8" customWidth="1"/>
    <col min="11778" max="11778" width="13.88671875" style="8" customWidth="1"/>
    <col min="11779" max="11779" width="8.6640625" style="8" customWidth="1"/>
    <col min="11780" max="11781" width="8.109375" style="8" customWidth="1"/>
    <col min="11782" max="11782" width="30" style="8" customWidth="1"/>
    <col min="11783" max="11783" width="6.44140625" style="8" customWidth="1"/>
    <col min="11784" max="11784" width="6" style="8" customWidth="1"/>
    <col min="11785" max="11785" width="4" style="8" customWidth="1"/>
    <col min="11786" max="11786" width="5.5546875" style="8" customWidth="1"/>
    <col min="11787" max="11787" width="5" style="8" customWidth="1"/>
    <col min="11788" max="11788" width="4" style="8" customWidth="1"/>
    <col min="11789" max="11789" width="9.5546875" style="8" customWidth="1"/>
    <col min="11790" max="11790" width="10.6640625" style="8" customWidth="1"/>
    <col min="11791" max="11791" width="8" style="8" bestFit="1" customWidth="1"/>
    <col min="11792" max="11792" width="10.88671875" style="8" bestFit="1" customWidth="1"/>
    <col min="11793" max="11793" width="6.44140625" style="8" customWidth="1"/>
    <col min="11794" max="11794" width="4.6640625" style="8" customWidth="1"/>
    <col min="11795" max="11795" width="9.33203125" style="8" customWidth="1"/>
    <col min="11796" max="11796" width="11.5546875" style="8" customWidth="1"/>
    <col min="11797" max="11797" width="7.5546875" style="8" customWidth="1"/>
    <col min="11798" max="11798" width="5.6640625" style="8" customWidth="1"/>
    <col min="11799" max="12028" width="12.44140625" style="8" customWidth="1"/>
    <col min="12029" max="12032" width="3" style="8"/>
    <col min="12033" max="12033" width="8.109375" style="8" customWidth="1"/>
    <col min="12034" max="12034" width="13.88671875" style="8" customWidth="1"/>
    <col min="12035" max="12035" width="8.6640625" style="8" customWidth="1"/>
    <col min="12036" max="12037" width="8.109375" style="8" customWidth="1"/>
    <col min="12038" max="12038" width="30" style="8" customWidth="1"/>
    <col min="12039" max="12039" width="6.44140625" style="8" customWidth="1"/>
    <col min="12040" max="12040" width="6" style="8" customWidth="1"/>
    <col min="12041" max="12041" width="4" style="8" customWidth="1"/>
    <col min="12042" max="12042" width="5.5546875" style="8" customWidth="1"/>
    <col min="12043" max="12043" width="5" style="8" customWidth="1"/>
    <col min="12044" max="12044" width="4" style="8" customWidth="1"/>
    <col min="12045" max="12045" width="9.5546875" style="8" customWidth="1"/>
    <col min="12046" max="12046" width="10.6640625" style="8" customWidth="1"/>
    <col min="12047" max="12047" width="8" style="8" bestFit="1" customWidth="1"/>
    <col min="12048" max="12048" width="10.88671875" style="8" bestFit="1" customWidth="1"/>
    <col min="12049" max="12049" width="6.44140625" style="8" customWidth="1"/>
    <col min="12050" max="12050" width="4.6640625" style="8" customWidth="1"/>
    <col min="12051" max="12051" width="9.33203125" style="8" customWidth="1"/>
    <col min="12052" max="12052" width="11.5546875" style="8" customWidth="1"/>
    <col min="12053" max="12053" width="7.5546875" style="8" customWidth="1"/>
    <col min="12054" max="12054" width="5.6640625" style="8" customWidth="1"/>
    <col min="12055" max="12284" width="12.44140625" style="8" customWidth="1"/>
    <col min="12285" max="12288" width="3" style="8"/>
    <col min="12289" max="12289" width="8.109375" style="8" customWidth="1"/>
    <col min="12290" max="12290" width="13.88671875" style="8" customWidth="1"/>
    <col min="12291" max="12291" width="8.6640625" style="8" customWidth="1"/>
    <col min="12292" max="12293" width="8.109375" style="8" customWidth="1"/>
    <col min="12294" max="12294" width="30" style="8" customWidth="1"/>
    <col min="12295" max="12295" width="6.44140625" style="8" customWidth="1"/>
    <col min="12296" max="12296" width="6" style="8" customWidth="1"/>
    <col min="12297" max="12297" width="4" style="8" customWidth="1"/>
    <col min="12298" max="12298" width="5.5546875" style="8" customWidth="1"/>
    <col min="12299" max="12299" width="5" style="8" customWidth="1"/>
    <col min="12300" max="12300" width="4" style="8" customWidth="1"/>
    <col min="12301" max="12301" width="9.5546875" style="8" customWidth="1"/>
    <col min="12302" max="12302" width="10.6640625" style="8" customWidth="1"/>
    <col min="12303" max="12303" width="8" style="8" bestFit="1" customWidth="1"/>
    <col min="12304" max="12304" width="10.88671875" style="8" bestFit="1" customWidth="1"/>
    <col min="12305" max="12305" width="6.44140625" style="8" customWidth="1"/>
    <col min="12306" max="12306" width="4.6640625" style="8" customWidth="1"/>
    <col min="12307" max="12307" width="9.33203125" style="8" customWidth="1"/>
    <col min="12308" max="12308" width="11.5546875" style="8" customWidth="1"/>
    <col min="12309" max="12309" width="7.5546875" style="8" customWidth="1"/>
    <col min="12310" max="12310" width="5.6640625" style="8" customWidth="1"/>
    <col min="12311" max="12540" width="12.44140625" style="8" customWidth="1"/>
    <col min="12541" max="12544" width="3" style="8"/>
    <col min="12545" max="12545" width="8.109375" style="8" customWidth="1"/>
    <col min="12546" max="12546" width="13.88671875" style="8" customWidth="1"/>
    <col min="12547" max="12547" width="8.6640625" style="8" customWidth="1"/>
    <col min="12548" max="12549" width="8.109375" style="8" customWidth="1"/>
    <col min="12550" max="12550" width="30" style="8" customWidth="1"/>
    <col min="12551" max="12551" width="6.44140625" style="8" customWidth="1"/>
    <col min="12552" max="12552" width="6" style="8" customWidth="1"/>
    <col min="12553" max="12553" width="4" style="8" customWidth="1"/>
    <col min="12554" max="12554" width="5.5546875" style="8" customWidth="1"/>
    <col min="12555" max="12555" width="5" style="8" customWidth="1"/>
    <col min="12556" max="12556" width="4" style="8" customWidth="1"/>
    <col min="12557" max="12557" width="9.5546875" style="8" customWidth="1"/>
    <col min="12558" max="12558" width="10.6640625" style="8" customWidth="1"/>
    <col min="12559" max="12559" width="8" style="8" bestFit="1" customWidth="1"/>
    <col min="12560" max="12560" width="10.88671875" style="8" bestFit="1" customWidth="1"/>
    <col min="12561" max="12561" width="6.44140625" style="8" customWidth="1"/>
    <col min="12562" max="12562" width="4.6640625" style="8" customWidth="1"/>
    <col min="12563" max="12563" width="9.33203125" style="8" customWidth="1"/>
    <col min="12564" max="12564" width="11.5546875" style="8" customWidth="1"/>
    <col min="12565" max="12565" width="7.5546875" style="8" customWidth="1"/>
    <col min="12566" max="12566" width="5.6640625" style="8" customWidth="1"/>
    <col min="12567" max="12796" width="12.44140625" style="8" customWidth="1"/>
    <col min="12797" max="12800" width="3" style="8"/>
    <col min="12801" max="12801" width="8.109375" style="8" customWidth="1"/>
    <col min="12802" max="12802" width="13.88671875" style="8" customWidth="1"/>
    <col min="12803" max="12803" width="8.6640625" style="8" customWidth="1"/>
    <col min="12804" max="12805" width="8.109375" style="8" customWidth="1"/>
    <col min="12806" max="12806" width="30" style="8" customWidth="1"/>
    <col min="12807" max="12807" width="6.44140625" style="8" customWidth="1"/>
    <col min="12808" max="12808" width="6" style="8" customWidth="1"/>
    <col min="12809" max="12809" width="4" style="8" customWidth="1"/>
    <col min="12810" max="12810" width="5.5546875" style="8" customWidth="1"/>
    <col min="12811" max="12811" width="5" style="8" customWidth="1"/>
    <col min="12812" max="12812" width="4" style="8" customWidth="1"/>
    <col min="12813" max="12813" width="9.5546875" style="8" customWidth="1"/>
    <col min="12814" max="12814" width="10.6640625" style="8" customWidth="1"/>
    <col min="12815" max="12815" width="8" style="8" bestFit="1" customWidth="1"/>
    <col min="12816" max="12816" width="10.88671875" style="8" bestFit="1" customWidth="1"/>
    <col min="12817" max="12817" width="6.44140625" style="8" customWidth="1"/>
    <col min="12818" max="12818" width="4.6640625" style="8" customWidth="1"/>
    <col min="12819" max="12819" width="9.33203125" style="8" customWidth="1"/>
    <col min="12820" max="12820" width="11.5546875" style="8" customWidth="1"/>
    <col min="12821" max="12821" width="7.5546875" style="8" customWidth="1"/>
    <col min="12822" max="12822" width="5.6640625" style="8" customWidth="1"/>
    <col min="12823" max="13052" width="12.44140625" style="8" customWidth="1"/>
    <col min="13053" max="13056" width="3" style="8"/>
    <col min="13057" max="13057" width="8.109375" style="8" customWidth="1"/>
    <col min="13058" max="13058" width="13.88671875" style="8" customWidth="1"/>
    <col min="13059" max="13059" width="8.6640625" style="8" customWidth="1"/>
    <col min="13060" max="13061" width="8.109375" style="8" customWidth="1"/>
    <col min="13062" max="13062" width="30" style="8" customWidth="1"/>
    <col min="13063" max="13063" width="6.44140625" style="8" customWidth="1"/>
    <col min="13064" max="13064" width="6" style="8" customWidth="1"/>
    <col min="13065" max="13065" width="4" style="8" customWidth="1"/>
    <col min="13066" max="13066" width="5.5546875" style="8" customWidth="1"/>
    <col min="13067" max="13067" width="5" style="8" customWidth="1"/>
    <col min="13068" max="13068" width="4" style="8" customWidth="1"/>
    <col min="13069" max="13069" width="9.5546875" style="8" customWidth="1"/>
    <col min="13070" max="13070" width="10.6640625" style="8" customWidth="1"/>
    <col min="13071" max="13071" width="8" style="8" bestFit="1" customWidth="1"/>
    <col min="13072" max="13072" width="10.88671875" style="8" bestFit="1" customWidth="1"/>
    <col min="13073" max="13073" width="6.44140625" style="8" customWidth="1"/>
    <col min="13074" max="13074" width="4.6640625" style="8" customWidth="1"/>
    <col min="13075" max="13075" width="9.33203125" style="8" customWidth="1"/>
    <col min="13076" max="13076" width="11.5546875" style="8" customWidth="1"/>
    <col min="13077" max="13077" width="7.5546875" style="8" customWidth="1"/>
    <col min="13078" max="13078" width="5.6640625" style="8" customWidth="1"/>
    <col min="13079" max="13308" width="12.44140625" style="8" customWidth="1"/>
    <col min="13309" max="13312" width="3" style="8"/>
    <col min="13313" max="13313" width="8.109375" style="8" customWidth="1"/>
    <col min="13314" max="13314" width="13.88671875" style="8" customWidth="1"/>
    <col min="13315" max="13315" width="8.6640625" style="8" customWidth="1"/>
    <col min="13316" max="13317" width="8.109375" style="8" customWidth="1"/>
    <col min="13318" max="13318" width="30" style="8" customWidth="1"/>
    <col min="13319" max="13319" width="6.44140625" style="8" customWidth="1"/>
    <col min="13320" max="13320" width="6" style="8" customWidth="1"/>
    <col min="13321" max="13321" width="4" style="8" customWidth="1"/>
    <col min="13322" max="13322" width="5.5546875" style="8" customWidth="1"/>
    <col min="13323" max="13323" width="5" style="8" customWidth="1"/>
    <col min="13324" max="13324" width="4" style="8" customWidth="1"/>
    <col min="13325" max="13325" width="9.5546875" style="8" customWidth="1"/>
    <col min="13326" max="13326" width="10.6640625" style="8" customWidth="1"/>
    <col min="13327" max="13327" width="8" style="8" bestFit="1" customWidth="1"/>
    <col min="13328" max="13328" width="10.88671875" style="8" bestFit="1" customWidth="1"/>
    <col min="13329" max="13329" width="6.44140625" style="8" customWidth="1"/>
    <col min="13330" max="13330" width="4.6640625" style="8" customWidth="1"/>
    <col min="13331" max="13331" width="9.33203125" style="8" customWidth="1"/>
    <col min="13332" max="13332" width="11.5546875" style="8" customWidth="1"/>
    <col min="13333" max="13333" width="7.5546875" style="8" customWidth="1"/>
    <col min="13334" max="13334" width="5.6640625" style="8" customWidth="1"/>
    <col min="13335" max="13564" width="12.44140625" style="8" customWidth="1"/>
    <col min="13565" max="13568" width="3" style="8"/>
    <col min="13569" max="13569" width="8.109375" style="8" customWidth="1"/>
    <col min="13570" max="13570" width="13.88671875" style="8" customWidth="1"/>
    <col min="13571" max="13571" width="8.6640625" style="8" customWidth="1"/>
    <col min="13572" max="13573" width="8.109375" style="8" customWidth="1"/>
    <col min="13574" max="13574" width="30" style="8" customWidth="1"/>
    <col min="13575" max="13575" width="6.44140625" style="8" customWidth="1"/>
    <col min="13576" max="13576" width="6" style="8" customWidth="1"/>
    <col min="13577" max="13577" width="4" style="8" customWidth="1"/>
    <col min="13578" max="13578" width="5.5546875" style="8" customWidth="1"/>
    <col min="13579" max="13579" width="5" style="8" customWidth="1"/>
    <col min="13580" max="13580" width="4" style="8" customWidth="1"/>
    <col min="13581" max="13581" width="9.5546875" style="8" customWidth="1"/>
    <col min="13582" max="13582" width="10.6640625" style="8" customWidth="1"/>
    <col min="13583" max="13583" width="8" style="8" bestFit="1" customWidth="1"/>
    <col min="13584" max="13584" width="10.88671875" style="8" bestFit="1" customWidth="1"/>
    <col min="13585" max="13585" width="6.44140625" style="8" customWidth="1"/>
    <col min="13586" max="13586" width="4.6640625" style="8" customWidth="1"/>
    <col min="13587" max="13587" width="9.33203125" style="8" customWidth="1"/>
    <col min="13588" max="13588" width="11.5546875" style="8" customWidth="1"/>
    <col min="13589" max="13589" width="7.5546875" style="8" customWidth="1"/>
    <col min="13590" max="13590" width="5.6640625" style="8" customWidth="1"/>
    <col min="13591" max="13820" width="12.44140625" style="8" customWidth="1"/>
    <col min="13821" max="13824" width="3" style="8"/>
    <col min="13825" max="13825" width="8.109375" style="8" customWidth="1"/>
    <col min="13826" max="13826" width="13.88671875" style="8" customWidth="1"/>
    <col min="13827" max="13827" width="8.6640625" style="8" customWidth="1"/>
    <col min="13828" max="13829" width="8.109375" style="8" customWidth="1"/>
    <col min="13830" max="13830" width="30" style="8" customWidth="1"/>
    <col min="13831" max="13831" width="6.44140625" style="8" customWidth="1"/>
    <col min="13832" max="13832" width="6" style="8" customWidth="1"/>
    <col min="13833" max="13833" width="4" style="8" customWidth="1"/>
    <col min="13834" max="13834" width="5.5546875" style="8" customWidth="1"/>
    <col min="13835" max="13835" width="5" style="8" customWidth="1"/>
    <col min="13836" max="13836" width="4" style="8" customWidth="1"/>
    <col min="13837" max="13837" width="9.5546875" style="8" customWidth="1"/>
    <col min="13838" max="13838" width="10.6640625" style="8" customWidth="1"/>
    <col min="13839" max="13839" width="8" style="8" bestFit="1" customWidth="1"/>
    <col min="13840" max="13840" width="10.88671875" style="8" bestFit="1" customWidth="1"/>
    <col min="13841" max="13841" width="6.44140625" style="8" customWidth="1"/>
    <col min="13842" max="13842" width="4.6640625" style="8" customWidth="1"/>
    <col min="13843" max="13843" width="9.33203125" style="8" customWidth="1"/>
    <col min="13844" max="13844" width="11.5546875" style="8" customWidth="1"/>
    <col min="13845" max="13845" width="7.5546875" style="8" customWidth="1"/>
    <col min="13846" max="13846" width="5.6640625" style="8" customWidth="1"/>
    <col min="13847" max="14076" width="12.44140625" style="8" customWidth="1"/>
    <col min="14077" max="14080" width="3" style="8"/>
    <col min="14081" max="14081" width="8.109375" style="8" customWidth="1"/>
    <col min="14082" max="14082" width="13.88671875" style="8" customWidth="1"/>
    <col min="14083" max="14083" width="8.6640625" style="8" customWidth="1"/>
    <col min="14084" max="14085" width="8.109375" style="8" customWidth="1"/>
    <col min="14086" max="14086" width="30" style="8" customWidth="1"/>
    <col min="14087" max="14087" width="6.44140625" style="8" customWidth="1"/>
    <col min="14088" max="14088" width="6" style="8" customWidth="1"/>
    <col min="14089" max="14089" width="4" style="8" customWidth="1"/>
    <col min="14090" max="14090" width="5.5546875" style="8" customWidth="1"/>
    <col min="14091" max="14091" width="5" style="8" customWidth="1"/>
    <col min="14092" max="14092" width="4" style="8" customWidth="1"/>
    <col min="14093" max="14093" width="9.5546875" style="8" customWidth="1"/>
    <col min="14094" max="14094" width="10.6640625" style="8" customWidth="1"/>
    <col min="14095" max="14095" width="8" style="8" bestFit="1" customWidth="1"/>
    <col min="14096" max="14096" width="10.88671875" style="8" bestFit="1" customWidth="1"/>
    <col min="14097" max="14097" width="6.44140625" style="8" customWidth="1"/>
    <col min="14098" max="14098" width="4.6640625" style="8" customWidth="1"/>
    <col min="14099" max="14099" width="9.33203125" style="8" customWidth="1"/>
    <col min="14100" max="14100" width="11.5546875" style="8" customWidth="1"/>
    <col min="14101" max="14101" width="7.5546875" style="8" customWidth="1"/>
    <col min="14102" max="14102" width="5.6640625" style="8" customWidth="1"/>
    <col min="14103" max="14332" width="12.44140625" style="8" customWidth="1"/>
    <col min="14333" max="14336" width="3" style="8"/>
    <col min="14337" max="14337" width="8.109375" style="8" customWidth="1"/>
    <col min="14338" max="14338" width="13.88671875" style="8" customWidth="1"/>
    <col min="14339" max="14339" width="8.6640625" style="8" customWidth="1"/>
    <col min="14340" max="14341" width="8.109375" style="8" customWidth="1"/>
    <col min="14342" max="14342" width="30" style="8" customWidth="1"/>
    <col min="14343" max="14343" width="6.44140625" style="8" customWidth="1"/>
    <col min="14344" max="14344" width="6" style="8" customWidth="1"/>
    <col min="14345" max="14345" width="4" style="8" customWidth="1"/>
    <col min="14346" max="14346" width="5.5546875" style="8" customWidth="1"/>
    <col min="14347" max="14347" width="5" style="8" customWidth="1"/>
    <col min="14348" max="14348" width="4" style="8" customWidth="1"/>
    <col min="14349" max="14349" width="9.5546875" style="8" customWidth="1"/>
    <col min="14350" max="14350" width="10.6640625" style="8" customWidth="1"/>
    <col min="14351" max="14351" width="8" style="8" bestFit="1" customWidth="1"/>
    <col min="14352" max="14352" width="10.88671875" style="8" bestFit="1" customWidth="1"/>
    <col min="14353" max="14353" width="6.44140625" style="8" customWidth="1"/>
    <col min="14354" max="14354" width="4.6640625" style="8" customWidth="1"/>
    <col min="14355" max="14355" width="9.33203125" style="8" customWidth="1"/>
    <col min="14356" max="14356" width="11.5546875" style="8" customWidth="1"/>
    <col min="14357" max="14357" width="7.5546875" style="8" customWidth="1"/>
    <col min="14358" max="14358" width="5.6640625" style="8" customWidth="1"/>
    <col min="14359" max="14588" width="12.44140625" style="8" customWidth="1"/>
    <col min="14589" max="14592" width="3" style="8"/>
    <col min="14593" max="14593" width="8.109375" style="8" customWidth="1"/>
    <col min="14594" max="14594" width="13.88671875" style="8" customWidth="1"/>
    <col min="14595" max="14595" width="8.6640625" style="8" customWidth="1"/>
    <col min="14596" max="14597" width="8.109375" style="8" customWidth="1"/>
    <col min="14598" max="14598" width="30" style="8" customWidth="1"/>
    <col min="14599" max="14599" width="6.44140625" style="8" customWidth="1"/>
    <col min="14600" max="14600" width="6" style="8" customWidth="1"/>
    <col min="14601" max="14601" width="4" style="8" customWidth="1"/>
    <col min="14602" max="14602" width="5.5546875" style="8" customWidth="1"/>
    <col min="14603" max="14603" width="5" style="8" customWidth="1"/>
    <col min="14604" max="14604" width="4" style="8" customWidth="1"/>
    <col min="14605" max="14605" width="9.5546875" style="8" customWidth="1"/>
    <col min="14606" max="14606" width="10.6640625" style="8" customWidth="1"/>
    <col min="14607" max="14607" width="8" style="8" bestFit="1" customWidth="1"/>
    <col min="14608" max="14608" width="10.88671875" style="8" bestFit="1" customWidth="1"/>
    <col min="14609" max="14609" width="6.44140625" style="8" customWidth="1"/>
    <col min="14610" max="14610" width="4.6640625" style="8" customWidth="1"/>
    <col min="14611" max="14611" width="9.33203125" style="8" customWidth="1"/>
    <col min="14612" max="14612" width="11.5546875" style="8" customWidth="1"/>
    <col min="14613" max="14613" width="7.5546875" style="8" customWidth="1"/>
    <col min="14614" max="14614" width="5.6640625" style="8" customWidth="1"/>
    <col min="14615" max="14844" width="12.44140625" style="8" customWidth="1"/>
    <col min="14845" max="14848" width="3" style="8"/>
    <col min="14849" max="14849" width="8.109375" style="8" customWidth="1"/>
    <col min="14850" max="14850" width="13.88671875" style="8" customWidth="1"/>
    <col min="14851" max="14851" width="8.6640625" style="8" customWidth="1"/>
    <col min="14852" max="14853" width="8.109375" style="8" customWidth="1"/>
    <col min="14854" max="14854" width="30" style="8" customWidth="1"/>
    <col min="14855" max="14855" width="6.44140625" style="8" customWidth="1"/>
    <col min="14856" max="14856" width="6" style="8" customWidth="1"/>
    <col min="14857" max="14857" width="4" style="8" customWidth="1"/>
    <col min="14858" max="14858" width="5.5546875" style="8" customWidth="1"/>
    <col min="14859" max="14859" width="5" style="8" customWidth="1"/>
    <col min="14860" max="14860" width="4" style="8" customWidth="1"/>
    <col min="14861" max="14861" width="9.5546875" style="8" customWidth="1"/>
    <col min="14862" max="14862" width="10.6640625" style="8" customWidth="1"/>
    <col min="14863" max="14863" width="8" style="8" bestFit="1" customWidth="1"/>
    <col min="14864" max="14864" width="10.88671875" style="8" bestFit="1" customWidth="1"/>
    <col min="14865" max="14865" width="6.44140625" style="8" customWidth="1"/>
    <col min="14866" max="14866" width="4.6640625" style="8" customWidth="1"/>
    <col min="14867" max="14867" width="9.33203125" style="8" customWidth="1"/>
    <col min="14868" max="14868" width="11.5546875" style="8" customWidth="1"/>
    <col min="14869" max="14869" width="7.5546875" style="8" customWidth="1"/>
    <col min="14870" max="14870" width="5.6640625" style="8" customWidth="1"/>
    <col min="14871" max="15100" width="12.44140625" style="8" customWidth="1"/>
    <col min="15101" max="15104" width="3" style="8"/>
    <col min="15105" max="15105" width="8.109375" style="8" customWidth="1"/>
    <col min="15106" max="15106" width="13.88671875" style="8" customWidth="1"/>
    <col min="15107" max="15107" width="8.6640625" style="8" customWidth="1"/>
    <col min="15108" max="15109" width="8.109375" style="8" customWidth="1"/>
    <col min="15110" max="15110" width="30" style="8" customWidth="1"/>
    <col min="15111" max="15111" width="6.44140625" style="8" customWidth="1"/>
    <col min="15112" max="15112" width="6" style="8" customWidth="1"/>
    <col min="15113" max="15113" width="4" style="8" customWidth="1"/>
    <col min="15114" max="15114" width="5.5546875" style="8" customWidth="1"/>
    <col min="15115" max="15115" width="5" style="8" customWidth="1"/>
    <col min="15116" max="15116" width="4" style="8" customWidth="1"/>
    <col min="15117" max="15117" width="9.5546875" style="8" customWidth="1"/>
    <col min="15118" max="15118" width="10.6640625" style="8" customWidth="1"/>
    <col min="15119" max="15119" width="8" style="8" bestFit="1" customWidth="1"/>
    <col min="15120" max="15120" width="10.88671875" style="8" bestFit="1" customWidth="1"/>
    <col min="15121" max="15121" width="6.44140625" style="8" customWidth="1"/>
    <col min="15122" max="15122" width="4.6640625" style="8" customWidth="1"/>
    <col min="15123" max="15123" width="9.33203125" style="8" customWidth="1"/>
    <col min="15124" max="15124" width="11.5546875" style="8" customWidth="1"/>
    <col min="15125" max="15125" width="7.5546875" style="8" customWidth="1"/>
    <col min="15126" max="15126" width="5.6640625" style="8" customWidth="1"/>
    <col min="15127" max="15356" width="12.44140625" style="8" customWidth="1"/>
    <col min="15357" max="15360" width="3" style="8"/>
    <col min="15361" max="15361" width="8.109375" style="8" customWidth="1"/>
    <col min="15362" max="15362" width="13.88671875" style="8" customWidth="1"/>
    <col min="15363" max="15363" width="8.6640625" style="8" customWidth="1"/>
    <col min="15364" max="15365" width="8.109375" style="8" customWidth="1"/>
    <col min="15366" max="15366" width="30" style="8" customWidth="1"/>
    <col min="15367" max="15367" width="6.44140625" style="8" customWidth="1"/>
    <col min="15368" max="15368" width="6" style="8" customWidth="1"/>
    <col min="15369" max="15369" width="4" style="8" customWidth="1"/>
    <col min="15370" max="15370" width="5.5546875" style="8" customWidth="1"/>
    <col min="15371" max="15371" width="5" style="8" customWidth="1"/>
    <col min="15372" max="15372" width="4" style="8" customWidth="1"/>
    <col min="15373" max="15373" width="9.5546875" style="8" customWidth="1"/>
    <col min="15374" max="15374" width="10.6640625" style="8" customWidth="1"/>
    <col min="15375" max="15375" width="8" style="8" bestFit="1" customWidth="1"/>
    <col min="15376" max="15376" width="10.88671875" style="8" bestFit="1" customWidth="1"/>
    <col min="15377" max="15377" width="6.44140625" style="8" customWidth="1"/>
    <col min="15378" max="15378" width="4.6640625" style="8" customWidth="1"/>
    <col min="15379" max="15379" width="9.33203125" style="8" customWidth="1"/>
    <col min="15380" max="15380" width="11.5546875" style="8" customWidth="1"/>
    <col min="15381" max="15381" width="7.5546875" style="8" customWidth="1"/>
    <col min="15382" max="15382" width="5.6640625" style="8" customWidth="1"/>
    <col min="15383" max="15612" width="12.44140625" style="8" customWidth="1"/>
    <col min="15613" max="15616" width="3" style="8"/>
    <col min="15617" max="15617" width="8.109375" style="8" customWidth="1"/>
    <col min="15618" max="15618" width="13.88671875" style="8" customWidth="1"/>
    <col min="15619" max="15619" width="8.6640625" style="8" customWidth="1"/>
    <col min="15620" max="15621" width="8.109375" style="8" customWidth="1"/>
    <col min="15622" max="15622" width="30" style="8" customWidth="1"/>
    <col min="15623" max="15623" width="6.44140625" style="8" customWidth="1"/>
    <col min="15624" max="15624" width="6" style="8" customWidth="1"/>
    <col min="15625" max="15625" width="4" style="8" customWidth="1"/>
    <col min="15626" max="15626" width="5.5546875" style="8" customWidth="1"/>
    <col min="15627" max="15627" width="5" style="8" customWidth="1"/>
    <col min="15628" max="15628" width="4" style="8" customWidth="1"/>
    <col min="15629" max="15629" width="9.5546875" style="8" customWidth="1"/>
    <col min="15630" max="15630" width="10.6640625" style="8" customWidth="1"/>
    <col min="15631" max="15631" width="8" style="8" bestFit="1" customWidth="1"/>
    <col min="15632" max="15632" width="10.88671875" style="8" bestFit="1" customWidth="1"/>
    <col min="15633" max="15633" width="6.44140625" style="8" customWidth="1"/>
    <col min="15634" max="15634" width="4.6640625" style="8" customWidth="1"/>
    <col min="15635" max="15635" width="9.33203125" style="8" customWidth="1"/>
    <col min="15636" max="15636" width="11.5546875" style="8" customWidth="1"/>
    <col min="15637" max="15637" width="7.5546875" style="8" customWidth="1"/>
    <col min="15638" max="15638" width="5.6640625" style="8" customWidth="1"/>
    <col min="15639" max="15868" width="12.44140625" style="8" customWidth="1"/>
    <col min="15869" max="15872" width="3" style="8"/>
    <col min="15873" max="15873" width="8.109375" style="8" customWidth="1"/>
    <col min="15874" max="15874" width="13.88671875" style="8" customWidth="1"/>
    <col min="15875" max="15875" width="8.6640625" style="8" customWidth="1"/>
    <col min="15876" max="15877" width="8.109375" style="8" customWidth="1"/>
    <col min="15878" max="15878" width="30" style="8" customWidth="1"/>
    <col min="15879" max="15879" width="6.44140625" style="8" customWidth="1"/>
    <col min="15880" max="15880" width="6" style="8" customWidth="1"/>
    <col min="15881" max="15881" width="4" style="8" customWidth="1"/>
    <col min="15882" max="15882" width="5.5546875" style="8" customWidth="1"/>
    <col min="15883" max="15883" width="5" style="8" customWidth="1"/>
    <col min="15884" max="15884" width="4" style="8" customWidth="1"/>
    <col min="15885" max="15885" width="9.5546875" style="8" customWidth="1"/>
    <col min="15886" max="15886" width="10.6640625" style="8" customWidth="1"/>
    <col min="15887" max="15887" width="8" style="8" bestFit="1" customWidth="1"/>
    <col min="15888" max="15888" width="10.88671875" style="8" bestFit="1" customWidth="1"/>
    <col min="15889" max="15889" width="6.44140625" style="8" customWidth="1"/>
    <col min="15890" max="15890" width="4.6640625" style="8" customWidth="1"/>
    <col min="15891" max="15891" width="9.33203125" style="8" customWidth="1"/>
    <col min="15892" max="15892" width="11.5546875" style="8" customWidth="1"/>
    <col min="15893" max="15893" width="7.5546875" style="8" customWidth="1"/>
    <col min="15894" max="15894" width="5.6640625" style="8" customWidth="1"/>
    <col min="15895" max="16124" width="12.44140625" style="8" customWidth="1"/>
    <col min="16125" max="16128" width="3" style="8"/>
    <col min="16129" max="16129" width="8.109375" style="8" customWidth="1"/>
    <col min="16130" max="16130" width="13.88671875" style="8" customWidth="1"/>
    <col min="16131" max="16131" width="8.6640625" style="8" customWidth="1"/>
    <col min="16132" max="16133" width="8.109375" style="8" customWidth="1"/>
    <col min="16134" max="16134" width="30" style="8" customWidth="1"/>
    <col min="16135" max="16135" width="6.44140625" style="8" customWidth="1"/>
    <col min="16136" max="16136" width="6" style="8" customWidth="1"/>
    <col min="16137" max="16137" width="4" style="8" customWidth="1"/>
    <col min="16138" max="16138" width="5.5546875" style="8" customWidth="1"/>
    <col min="16139" max="16139" width="5" style="8" customWidth="1"/>
    <col min="16140" max="16140" width="4" style="8" customWidth="1"/>
    <col min="16141" max="16141" width="9.5546875" style="8" customWidth="1"/>
    <col min="16142" max="16142" width="10.6640625" style="8" customWidth="1"/>
    <col min="16143" max="16143" width="8" style="8" bestFit="1" customWidth="1"/>
    <col min="16144" max="16144" width="10.88671875" style="8" bestFit="1" customWidth="1"/>
    <col min="16145" max="16145" width="6.44140625" style="8" customWidth="1"/>
    <col min="16146" max="16146" width="4.6640625" style="8" customWidth="1"/>
    <col min="16147" max="16147" width="9.33203125" style="8" customWidth="1"/>
    <col min="16148" max="16148" width="11.5546875" style="8" customWidth="1"/>
    <col min="16149" max="16149" width="7.5546875" style="8" customWidth="1"/>
    <col min="16150" max="16150" width="5.6640625" style="8" customWidth="1"/>
    <col min="16151" max="16380" width="12.44140625" style="8" customWidth="1"/>
    <col min="16381" max="16384" width="3" style="8"/>
  </cols>
  <sheetData>
    <row r="1" spans="1:22" ht="12.75" customHeight="1" x14ac:dyDescent="0.25">
      <c r="A1" s="300"/>
      <c r="B1" s="301"/>
      <c r="C1" s="301"/>
      <c r="D1" s="301"/>
      <c r="E1" s="302"/>
      <c r="F1" s="309" t="s">
        <v>15</v>
      </c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1"/>
      <c r="V1" s="7"/>
    </row>
    <row r="2" spans="1:22" ht="15.75" customHeight="1" x14ac:dyDescent="0.25">
      <c r="A2" s="303"/>
      <c r="B2" s="304"/>
      <c r="C2" s="304"/>
      <c r="D2" s="304"/>
      <c r="E2" s="305"/>
      <c r="F2" s="312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4"/>
      <c r="V2" s="7"/>
    </row>
    <row r="3" spans="1:22" ht="15.75" customHeight="1" x14ac:dyDescent="0.25">
      <c r="A3" s="303"/>
      <c r="B3" s="304"/>
      <c r="C3" s="304"/>
      <c r="D3" s="304"/>
      <c r="E3" s="305"/>
      <c r="F3" s="312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4"/>
      <c r="V3" s="7"/>
    </row>
    <row r="4" spans="1:22" ht="15.75" customHeight="1" x14ac:dyDescent="0.25">
      <c r="A4" s="303"/>
      <c r="B4" s="304"/>
      <c r="C4" s="304"/>
      <c r="D4" s="304"/>
      <c r="E4" s="305"/>
      <c r="F4" s="312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T4" s="313"/>
      <c r="U4" s="314"/>
      <c r="V4" s="7"/>
    </row>
    <row r="5" spans="1:22" ht="15.75" customHeight="1" x14ac:dyDescent="0.25">
      <c r="A5" s="303"/>
      <c r="B5" s="304"/>
      <c r="C5" s="304"/>
      <c r="D5" s="304"/>
      <c r="E5" s="305"/>
      <c r="F5" s="312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3"/>
      <c r="T5" s="313"/>
      <c r="U5" s="314"/>
      <c r="V5" s="7"/>
    </row>
    <row r="6" spans="1:22" ht="24" customHeight="1" x14ac:dyDescent="0.25">
      <c r="A6" s="303"/>
      <c r="B6" s="304"/>
      <c r="C6" s="304"/>
      <c r="D6" s="304"/>
      <c r="E6" s="305"/>
      <c r="F6" s="312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3"/>
      <c r="T6" s="313"/>
      <c r="U6" s="314"/>
      <c r="V6" s="7"/>
    </row>
    <row r="7" spans="1:22" ht="16.5" customHeight="1" thickBot="1" x14ac:dyDescent="0.3">
      <c r="A7" s="306"/>
      <c r="B7" s="307"/>
      <c r="C7" s="307"/>
      <c r="D7" s="307"/>
      <c r="E7" s="308"/>
      <c r="F7" s="315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317"/>
      <c r="V7" s="7"/>
    </row>
    <row r="8" spans="1:22" ht="13.8" thickBot="1" x14ac:dyDescent="0.3">
      <c r="A8" s="318" t="s">
        <v>16</v>
      </c>
      <c r="B8" s="319"/>
      <c r="C8" s="319"/>
      <c r="D8" s="319"/>
      <c r="E8" s="319"/>
      <c r="F8" s="319"/>
      <c r="G8" s="319"/>
      <c r="H8" s="319"/>
      <c r="I8" s="320"/>
      <c r="J8" s="321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3"/>
      <c r="V8" s="9"/>
    </row>
    <row r="9" spans="1:22" ht="13.8" thickBot="1" x14ac:dyDescent="0.3">
      <c r="A9" s="324"/>
      <c r="B9" s="325"/>
      <c r="C9" s="325"/>
      <c r="D9" s="325"/>
      <c r="E9" s="325"/>
      <c r="F9" s="325"/>
      <c r="G9" s="325"/>
      <c r="H9" s="325"/>
      <c r="I9" s="325"/>
      <c r="J9" s="325"/>
      <c r="K9" s="325"/>
      <c r="L9" s="325"/>
      <c r="M9" s="325"/>
      <c r="N9" s="325"/>
      <c r="O9" s="325"/>
      <c r="P9" s="325"/>
      <c r="Q9" s="325"/>
      <c r="R9" s="325"/>
      <c r="S9" s="325"/>
      <c r="T9" s="325"/>
      <c r="U9" s="326"/>
      <c r="V9" s="10"/>
    </row>
    <row r="10" spans="1:22" ht="13.8" thickBot="1" x14ac:dyDescent="0.3">
      <c r="A10" s="295" t="s">
        <v>17</v>
      </c>
      <c r="B10" s="296"/>
      <c r="C10" s="11"/>
      <c r="D10" s="12" t="s">
        <v>18</v>
      </c>
      <c r="E10" s="13"/>
      <c r="F10" s="14"/>
      <c r="G10" s="15"/>
      <c r="H10" s="15"/>
      <c r="I10" s="15"/>
      <c r="J10" s="15"/>
      <c r="K10" s="15"/>
      <c r="L10" s="15"/>
      <c r="M10" s="15"/>
      <c r="N10" s="15"/>
      <c r="O10" s="16"/>
      <c r="P10" s="297" t="s">
        <v>19</v>
      </c>
      <c r="Q10" s="298"/>
      <c r="R10" s="298"/>
      <c r="S10" s="299"/>
      <c r="T10" s="17">
        <v>1</v>
      </c>
      <c r="U10" s="18"/>
      <c r="V10" s="19"/>
    </row>
    <row r="11" spans="1:22" ht="27" customHeight="1" thickBot="1" x14ac:dyDescent="0.3">
      <c r="A11" s="327" t="s">
        <v>20</v>
      </c>
      <c r="B11" s="328"/>
      <c r="C11" s="329" t="s">
        <v>118</v>
      </c>
      <c r="D11" s="330"/>
      <c r="E11" s="330"/>
      <c r="F11" s="330"/>
      <c r="G11" s="330"/>
      <c r="H11" s="330"/>
      <c r="I11" s="330"/>
      <c r="J11" s="330"/>
      <c r="K11" s="330"/>
      <c r="L11" s="330"/>
      <c r="M11" s="330"/>
      <c r="N11" s="330"/>
      <c r="O11" s="330"/>
      <c r="P11" s="330"/>
      <c r="Q11" s="330"/>
      <c r="R11" s="330"/>
      <c r="S11" s="330"/>
      <c r="T11" s="330"/>
      <c r="U11" s="331"/>
      <c r="V11" s="20"/>
    </row>
    <row r="12" spans="1:22" ht="13.8" thickBot="1" x14ac:dyDescent="0.3">
      <c r="A12" s="327" t="s">
        <v>21</v>
      </c>
      <c r="B12" s="328"/>
      <c r="C12" s="332"/>
      <c r="D12" s="333"/>
      <c r="E12" s="333"/>
      <c r="F12" s="333"/>
      <c r="G12" s="333"/>
      <c r="H12" s="333"/>
      <c r="I12" s="333"/>
      <c r="J12" s="333"/>
      <c r="K12" s="333"/>
      <c r="L12" s="333"/>
      <c r="M12" s="333"/>
      <c r="N12" s="333"/>
      <c r="O12" s="333"/>
      <c r="P12" s="333"/>
      <c r="Q12" s="333"/>
      <c r="R12" s="333"/>
      <c r="S12" s="333"/>
      <c r="T12" s="333"/>
      <c r="U12" s="334"/>
      <c r="V12" s="20"/>
    </row>
    <row r="13" spans="1:22" ht="13.8" thickBot="1" x14ac:dyDescent="0.3">
      <c r="A13" s="335" t="s">
        <v>22</v>
      </c>
      <c r="B13" s="336"/>
      <c r="C13" s="295"/>
      <c r="D13" s="337"/>
      <c r="E13" s="337"/>
      <c r="F13" s="337"/>
      <c r="G13" s="337"/>
      <c r="H13" s="337"/>
      <c r="I13" s="337"/>
      <c r="J13" s="337"/>
      <c r="K13" s="337"/>
      <c r="L13" s="337"/>
      <c r="M13" s="337"/>
      <c r="N13" s="337"/>
      <c r="O13" s="337"/>
      <c r="P13" s="337"/>
      <c r="Q13" s="338" t="s">
        <v>23</v>
      </c>
      <c r="R13" s="338"/>
      <c r="S13" s="338"/>
      <c r="T13" s="12">
        <v>1</v>
      </c>
      <c r="U13" s="21">
        <v>1</v>
      </c>
      <c r="V13" s="20"/>
    </row>
    <row r="14" spans="1:22" ht="13.8" thickBot="1" x14ac:dyDescent="0.3">
      <c r="A14" s="295" t="s">
        <v>24</v>
      </c>
      <c r="B14" s="296" t="s">
        <v>25</v>
      </c>
      <c r="C14" s="22">
        <f>+'PPTO GENERAL'!A17</f>
        <v>7</v>
      </c>
      <c r="D14" s="295" t="s">
        <v>26</v>
      </c>
      <c r="E14" s="296"/>
      <c r="F14" s="339" t="str">
        <f>+'PPTO GENERAL'!B17</f>
        <v>Suministro e instalacion de red electrica externa de baja tension</v>
      </c>
      <c r="G14" s="340"/>
      <c r="H14" s="340"/>
      <c r="I14" s="340"/>
      <c r="J14" s="340"/>
      <c r="K14" s="340"/>
      <c r="L14" s="340"/>
      <c r="M14" s="340"/>
      <c r="N14" s="340"/>
      <c r="O14" s="340"/>
      <c r="P14" s="341"/>
      <c r="Q14" s="342" t="s">
        <v>3</v>
      </c>
      <c r="R14" s="342"/>
      <c r="S14" s="342"/>
      <c r="T14" s="343" t="str">
        <f>+'PPTO GENERAL'!C17</f>
        <v>ML</v>
      </c>
      <c r="U14" s="344"/>
      <c r="V14" s="23"/>
    </row>
    <row r="15" spans="1:22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6"/>
      <c r="V15" s="27"/>
    </row>
    <row r="16" spans="1:22" x14ac:dyDescent="0.25">
      <c r="A16" s="349"/>
      <c r="B16" s="350"/>
      <c r="C16" s="350"/>
      <c r="D16" s="350"/>
      <c r="E16" s="350"/>
      <c r="F16" s="350"/>
      <c r="G16" s="350"/>
      <c r="H16" s="350"/>
      <c r="I16" s="350"/>
      <c r="J16" s="368"/>
      <c r="K16" s="372" t="s">
        <v>9</v>
      </c>
      <c r="L16" s="373"/>
      <c r="M16" s="374"/>
      <c r="N16" s="379" t="s">
        <v>27</v>
      </c>
      <c r="O16" s="378" t="s">
        <v>28</v>
      </c>
      <c r="P16" s="378"/>
      <c r="Q16" s="378"/>
      <c r="R16" s="379" t="s">
        <v>29</v>
      </c>
      <c r="S16" s="379"/>
      <c r="T16" s="372" t="s">
        <v>30</v>
      </c>
      <c r="U16" s="347" t="s">
        <v>8</v>
      </c>
      <c r="V16" s="29"/>
    </row>
    <row r="17" spans="1:22" ht="32.1" customHeight="1" x14ac:dyDescent="0.25">
      <c r="A17" s="369"/>
      <c r="B17" s="370"/>
      <c r="C17" s="370"/>
      <c r="D17" s="370"/>
      <c r="E17" s="370"/>
      <c r="F17" s="370"/>
      <c r="G17" s="370"/>
      <c r="H17" s="370"/>
      <c r="I17" s="370"/>
      <c r="J17" s="371"/>
      <c r="K17" s="375"/>
      <c r="L17" s="376"/>
      <c r="M17" s="336"/>
      <c r="N17" s="379" t="s">
        <v>27</v>
      </c>
      <c r="O17" s="30" t="s">
        <v>31</v>
      </c>
      <c r="P17" s="31" t="s">
        <v>32</v>
      </c>
      <c r="Q17" s="28" t="s">
        <v>33</v>
      </c>
      <c r="R17" s="379"/>
      <c r="S17" s="379"/>
      <c r="T17" s="375"/>
      <c r="U17" s="348"/>
      <c r="V17" s="29"/>
    </row>
    <row r="18" spans="1:22" x14ac:dyDescent="0.25">
      <c r="A18" s="349"/>
      <c r="B18" s="350"/>
      <c r="C18" s="350"/>
      <c r="D18" s="350"/>
      <c r="E18" s="350"/>
      <c r="F18" s="350"/>
      <c r="G18" s="350"/>
      <c r="H18" s="350"/>
      <c r="I18" s="350"/>
      <c r="J18" s="350"/>
      <c r="K18" s="355"/>
      <c r="L18" s="356"/>
      <c r="M18" s="356"/>
      <c r="N18" s="356"/>
      <c r="O18" s="356"/>
      <c r="P18" s="356"/>
      <c r="Q18" s="356"/>
      <c r="R18" s="356"/>
      <c r="S18" s="356"/>
      <c r="T18" s="356"/>
      <c r="U18" s="357"/>
      <c r="V18" s="33"/>
    </row>
    <row r="19" spans="1:22" ht="24.75" customHeight="1" x14ac:dyDescent="0.25">
      <c r="A19" s="351"/>
      <c r="B19" s="352"/>
      <c r="C19" s="352"/>
      <c r="D19" s="352"/>
      <c r="E19" s="352"/>
      <c r="F19" s="352"/>
      <c r="G19" s="352"/>
      <c r="H19" s="352"/>
      <c r="I19" s="352"/>
      <c r="J19" s="352"/>
      <c r="K19" s="363" t="s">
        <v>146</v>
      </c>
      <c r="L19" s="364"/>
      <c r="M19" s="365"/>
      <c r="N19" s="72"/>
      <c r="O19" s="73"/>
      <c r="P19" s="73"/>
      <c r="Q19" s="74"/>
      <c r="R19" s="366"/>
      <c r="S19" s="367"/>
      <c r="T19" s="74">
        <f>+N19</f>
        <v>0</v>
      </c>
      <c r="U19" s="32"/>
      <c r="V19" s="33"/>
    </row>
    <row r="20" spans="1:22" ht="39.75" customHeight="1" x14ac:dyDescent="0.25">
      <c r="A20" s="351"/>
      <c r="B20" s="352"/>
      <c r="C20" s="352"/>
      <c r="D20" s="352"/>
      <c r="E20" s="352"/>
      <c r="F20" s="352"/>
      <c r="G20" s="352"/>
      <c r="H20" s="352"/>
      <c r="I20" s="352"/>
      <c r="J20" s="352"/>
      <c r="K20" s="363" t="s">
        <v>163</v>
      </c>
      <c r="L20" s="364"/>
      <c r="M20" s="365"/>
      <c r="N20" s="72">
        <v>1</v>
      </c>
      <c r="O20" s="71"/>
      <c r="P20" s="73">
        <v>5</v>
      </c>
      <c r="Q20" s="50"/>
      <c r="R20" s="384"/>
      <c r="S20" s="385"/>
      <c r="T20" s="74">
        <f>+N20*P20</f>
        <v>5</v>
      </c>
      <c r="U20" s="32" t="str">
        <f t="shared" ref="U20:U23" si="0">+T$14</f>
        <v>ML</v>
      </c>
      <c r="V20" s="33"/>
    </row>
    <row r="21" spans="1:22" ht="24.75" customHeight="1" x14ac:dyDescent="0.25">
      <c r="A21" s="351"/>
      <c r="B21" s="352"/>
      <c r="C21" s="352"/>
      <c r="D21" s="352"/>
      <c r="E21" s="352"/>
      <c r="F21" s="352"/>
      <c r="G21" s="352"/>
      <c r="H21" s="352"/>
      <c r="I21" s="352"/>
      <c r="J21" s="352"/>
      <c r="K21" s="363" t="s">
        <v>164</v>
      </c>
      <c r="L21" s="364"/>
      <c r="M21" s="365"/>
      <c r="N21" s="72">
        <v>1</v>
      </c>
      <c r="O21" s="73"/>
      <c r="P21" s="73">
        <f>12+1</f>
        <v>13</v>
      </c>
      <c r="Q21" s="50"/>
      <c r="R21" s="361"/>
      <c r="S21" s="362"/>
      <c r="T21" s="74">
        <f t="shared" ref="T21:T23" si="1">+N21*P21</f>
        <v>13</v>
      </c>
      <c r="U21" s="32" t="str">
        <f t="shared" si="0"/>
        <v>ML</v>
      </c>
      <c r="V21" s="33"/>
    </row>
    <row r="22" spans="1:22" ht="27.75" customHeight="1" x14ac:dyDescent="0.25">
      <c r="A22" s="351"/>
      <c r="B22" s="352"/>
      <c r="C22" s="352"/>
      <c r="D22" s="352"/>
      <c r="E22" s="352"/>
      <c r="F22" s="352"/>
      <c r="G22" s="352"/>
      <c r="H22" s="352"/>
      <c r="I22" s="352"/>
      <c r="J22" s="352"/>
      <c r="K22" s="363" t="s">
        <v>165</v>
      </c>
      <c r="L22" s="364"/>
      <c r="M22" s="365"/>
      <c r="N22" s="72">
        <v>1</v>
      </c>
      <c r="O22" s="73"/>
      <c r="P22" s="73">
        <v>8</v>
      </c>
      <c r="Q22" s="50"/>
      <c r="R22" s="36"/>
      <c r="S22" s="37"/>
      <c r="T22" s="74">
        <f t="shared" si="1"/>
        <v>8</v>
      </c>
      <c r="U22" s="32" t="str">
        <f t="shared" si="0"/>
        <v>ML</v>
      </c>
      <c r="V22" s="33"/>
    </row>
    <row r="23" spans="1:22" x14ac:dyDescent="0.25">
      <c r="A23" s="351"/>
      <c r="B23" s="352"/>
      <c r="C23" s="352"/>
      <c r="D23" s="352"/>
      <c r="E23" s="352"/>
      <c r="F23" s="352"/>
      <c r="G23" s="352"/>
      <c r="H23" s="352"/>
      <c r="I23" s="352"/>
      <c r="J23" s="352"/>
      <c r="K23" s="363" t="s">
        <v>166</v>
      </c>
      <c r="L23" s="364"/>
      <c r="M23" s="365"/>
      <c r="N23" s="72">
        <v>1</v>
      </c>
      <c r="O23" s="73"/>
      <c r="P23" s="73">
        <v>12</v>
      </c>
      <c r="Q23" s="50"/>
      <c r="R23" s="36"/>
      <c r="S23" s="37"/>
      <c r="T23" s="74">
        <f t="shared" si="1"/>
        <v>12</v>
      </c>
      <c r="U23" s="32" t="str">
        <f t="shared" si="0"/>
        <v>ML</v>
      </c>
      <c r="V23" s="33"/>
    </row>
    <row r="24" spans="1:22" ht="43.5" customHeight="1" x14ac:dyDescent="0.25">
      <c r="A24" s="351"/>
      <c r="B24" s="352"/>
      <c r="C24" s="352"/>
      <c r="D24" s="352"/>
      <c r="E24" s="352"/>
      <c r="F24" s="352"/>
      <c r="G24" s="352"/>
      <c r="H24" s="352"/>
      <c r="I24" s="352"/>
      <c r="J24" s="352"/>
      <c r="K24" s="380" t="s">
        <v>147</v>
      </c>
      <c r="L24" s="381"/>
      <c r="M24" s="382"/>
      <c r="N24" s="37"/>
      <c r="O24" s="43"/>
      <c r="P24" s="43"/>
      <c r="Q24" s="38"/>
      <c r="R24" s="361"/>
      <c r="S24" s="362"/>
      <c r="T24" s="38"/>
      <c r="U24" s="32"/>
      <c r="V24" s="33"/>
    </row>
    <row r="25" spans="1:22" ht="12.75" customHeight="1" x14ac:dyDescent="0.25">
      <c r="A25" s="351"/>
      <c r="B25" s="352"/>
      <c r="C25" s="352"/>
      <c r="D25" s="352"/>
      <c r="E25" s="352"/>
      <c r="F25" s="352"/>
      <c r="G25" s="352"/>
      <c r="H25" s="352"/>
      <c r="I25" s="352"/>
      <c r="J25" s="352"/>
      <c r="K25" s="363" t="s">
        <v>163</v>
      </c>
      <c r="L25" s="364"/>
      <c r="M25" s="365"/>
      <c r="N25" s="37">
        <v>1</v>
      </c>
      <c r="O25" s="43"/>
      <c r="P25" s="35">
        <v>5</v>
      </c>
      <c r="Q25" s="38"/>
      <c r="R25" s="361"/>
      <c r="S25" s="362"/>
      <c r="T25" s="38">
        <f>+N25*P25</f>
        <v>5</v>
      </c>
      <c r="U25" s="32" t="str">
        <f t="shared" ref="U25:U28" si="2">+T$14</f>
        <v>ML</v>
      </c>
      <c r="V25" s="33"/>
    </row>
    <row r="26" spans="1:22" ht="24.75" customHeight="1" x14ac:dyDescent="0.25">
      <c r="A26" s="351"/>
      <c r="B26" s="352"/>
      <c r="C26" s="352"/>
      <c r="D26" s="352"/>
      <c r="E26" s="352"/>
      <c r="F26" s="352"/>
      <c r="G26" s="352"/>
      <c r="H26" s="352"/>
      <c r="I26" s="352"/>
      <c r="J26" s="352"/>
      <c r="K26" s="363" t="s">
        <v>164</v>
      </c>
      <c r="L26" s="364"/>
      <c r="M26" s="365"/>
      <c r="N26" s="37">
        <v>1</v>
      </c>
      <c r="O26" s="43"/>
      <c r="P26" s="35">
        <f>8+1</f>
        <v>9</v>
      </c>
      <c r="Q26" s="38"/>
      <c r="R26" s="361"/>
      <c r="S26" s="362"/>
      <c r="T26" s="38">
        <f t="shared" ref="T26:T28" si="3">+N26*P26</f>
        <v>9</v>
      </c>
      <c r="U26" s="32" t="str">
        <f t="shared" si="2"/>
        <v>ML</v>
      </c>
      <c r="V26" s="33"/>
    </row>
    <row r="27" spans="1:22" ht="27" customHeight="1" x14ac:dyDescent="0.25">
      <c r="A27" s="351"/>
      <c r="B27" s="352"/>
      <c r="C27" s="352"/>
      <c r="D27" s="352"/>
      <c r="E27" s="352"/>
      <c r="F27" s="352"/>
      <c r="G27" s="352"/>
      <c r="H27" s="352"/>
      <c r="I27" s="352"/>
      <c r="J27" s="352"/>
      <c r="K27" s="363" t="s">
        <v>165</v>
      </c>
      <c r="L27" s="364"/>
      <c r="M27" s="365"/>
      <c r="N27" s="37">
        <v>1</v>
      </c>
      <c r="O27" s="43"/>
      <c r="P27" s="35">
        <v>12</v>
      </c>
      <c r="Q27" s="38"/>
      <c r="R27" s="36"/>
      <c r="S27" s="37"/>
      <c r="T27" s="38">
        <f t="shared" si="3"/>
        <v>12</v>
      </c>
      <c r="U27" s="32" t="str">
        <f t="shared" si="2"/>
        <v>ML</v>
      </c>
      <c r="V27" s="33"/>
    </row>
    <row r="28" spans="1:22" x14ac:dyDescent="0.25">
      <c r="A28" s="351"/>
      <c r="B28" s="352"/>
      <c r="C28" s="352"/>
      <c r="D28" s="352"/>
      <c r="E28" s="352"/>
      <c r="F28" s="352"/>
      <c r="G28" s="352"/>
      <c r="H28" s="352"/>
      <c r="I28" s="352"/>
      <c r="J28" s="352"/>
      <c r="K28" s="363" t="s">
        <v>166</v>
      </c>
      <c r="L28" s="364"/>
      <c r="M28" s="365"/>
      <c r="N28" s="37">
        <v>1</v>
      </c>
      <c r="O28" s="43"/>
      <c r="P28" s="35">
        <v>12</v>
      </c>
      <c r="Q28" s="38"/>
      <c r="R28" s="36"/>
      <c r="S28" s="37"/>
      <c r="T28" s="38">
        <f t="shared" si="3"/>
        <v>12</v>
      </c>
      <c r="U28" s="32" t="str">
        <f t="shared" si="2"/>
        <v>ML</v>
      </c>
      <c r="V28" s="33"/>
    </row>
    <row r="29" spans="1:22" x14ac:dyDescent="0.25">
      <c r="A29" s="351"/>
      <c r="B29" s="352"/>
      <c r="C29" s="352"/>
      <c r="D29" s="352"/>
      <c r="E29" s="352"/>
      <c r="F29" s="352"/>
      <c r="G29" s="352"/>
      <c r="H29" s="352"/>
      <c r="I29" s="352"/>
      <c r="J29" s="352"/>
      <c r="K29" s="421"/>
      <c r="L29" s="422"/>
      <c r="M29" s="423"/>
      <c r="N29" s="47"/>
      <c r="O29" s="48"/>
      <c r="P29" s="49"/>
      <c r="Q29" s="50"/>
      <c r="R29" s="384"/>
      <c r="S29" s="385"/>
      <c r="T29" s="50"/>
      <c r="U29" s="52"/>
      <c r="V29" s="33"/>
    </row>
    <row r="30" spans="1:22" x14ac:dyDescent="0.25">
      <c r="A30" s="351"/>
      <c r="B30" s="352"/>
      <c r="C30" s="352"/>
      <c r="D30" s="352"/>
      <c r="E30" s="352"/>
      <c r="F30" s="352"/>
      <c r="G30" s="352"/>
      <c r="H30" s="352"/>
      <c r="I30" s="352"/>
      <c r="J30" s="352"/>
      <c r="K30" s="44"/>
      <c r="L30" s="45"/>
      <c r="M30" s="46"/>
      <c r="N30" s="47"/>
      <c r="O30" s="48"/>
      <c r="P30" s="49"/>
      <c r="Q30" s="50"/>
      <c r="R30" s="51"/>
      <c r="S30" s="47"/>
      <c r="T30" s="50"/>
      <c r="U30" s="52"/>
      <c r="V30" s="33"/>
    </row>
    <row r="31" spans="1:22" x14ac:dyDescent="0.25">
      <c r="A31" s="351"/>
      <c r="B31" s="352"/>
      <c r="C31" s="352"/>
      <c r="D31" s="352"/>
      <c r="E31" s="352"/>
      <c r="F31" s="352"/>
      <c r="G31" s="352"/>
      <c r="H31" s="352"/>
      <c r="I31" s="352"/>
      <c r="J31" s="352"/>
      <c r="K31" s="44"/>
      <c r="L31" s="45"/>
      <c r="M31" s="46"/>
      <c r="N31" s="47"/>
      <c r="O31" s="48"/>
      <c r="P31" s="49"/>
      <c r="Q31" s="50"/>
      <c r="R31" s="51"/>
      <c r="S31" s="47"/>
      <c r="T31" s="50"/>
      <c r="U31" s="52"/>
      <c r="V31" s="33"/>
    </row>
    <row r="32" spans="1:22" x14ac:dyDescent="0.25">
      <c r="A32" s="351"/>
      <c r="B32" s="352"/>
      <c r="C32" s="352"/>
      <c r="D32" s="352"/>
      <c r="E32" s="352"/>
      <c r="F32" s="352"/>
      <c r="G32" s="352"/>
      <c r="H32" s="352"/>
      <c r="I32" s="352"/>
      <c r="J32" s="352"/>
      <c r="K32" s="44"/>
      <c r="L32" s="45"/>
      <c r="M32" s="46"/>
      <c r="N32" s="47"/>
      <c r="O32" s="48"/>
      <c r="P32" s="49"/>
      <c r="Q32" s="50"/>
      <c r="R32" s="51"/>
      <c r="S32" s="47"/>
      <c r="T32" s="50"/>
      <c r="U32" s="52"/>
      <c r="V32" s="33"/>
    </row>
    <row r="33" spans="1:22" x14ac:dyDescent="0.25">
      <c r="A33" s="351"/>
      <c r="B33" s="352"/>
      <c r="C33" s="352"/>
      <c r="D33" s="352"/>
      <c r="E33" s="352"/>
      <c r="F33" s="352"/>
      <c r="G33" s="352"/>
      <c r="H33" s="352"/>
      <c r="I33" s="352"/>
      <c r="J33" s="352"/>
      <c r="K33" s="44"/>
      <c r="L33" s="45"/>
      <c r="M33" s="46"/>
      <c r="N33" s="47"/>
      <c r="O33" s="48"/>
      <c r="P33" s="49"/>
      <c r="Q33" s="50"/>
      <c r="R33" s="51"/>
      <c r="S33" s="47"/>
      <c r="T33" s="50"/>
      <c r="U33" s="52"/>
      <c r="V33" s="33"/>
    </row>
    <row r="34" spans="1:22" x14ac:dyDescent="0.25">
      <c r="A34" s="351"/>
      <c r="B34" s="352"/>
      <c r="C34" s="352"/>
      <c r="D34" s="352"/>
      <c r="E34" s="352"/>
      <c r="F34" s="352"/>
      <c r="G34" s="352"/>
      <c r="H34" s="352"/>
      <c r="I34" s="352"/>
      <c r="J34" s="352"/>
      <c r="K34" s="383"/>
      <c r="L34" s="383"/>
      <c r="M34" s="383"/>
      <c r="N34" s="53"/>
      <c r="O34" s="34"/>
      <c r="P34" s="35"/>
      <c r="Q34" s="35"/>
      <c r="R34" s="361"/>
      <c r="S34" s="362"/>
      <c r="T34" s="38"/>
      <c r="U34" s="32"/>
      <c r="V34" s="33"/>
    </row>
    <row r="35" spans="1:22" x14ac:dyDescent="0.25">
      <c r="A35" s="351"/>
      <c r="B35" s="352"/>
      <c r="C35" s="352"/>
      <c r="D35" s="352"/>
      <c r="E35" s="352"/>
      <c r="F35" s="352"/>
      <c r="G35" s="352"/>
      <c r="H35" s="352"/>
      <c r="I35" s="352"/>
      <c r="J35" s="352"/>
      <c r="K35" s="383"/>
      <c r="L35" s="383"/>
      <c r="M35" s="383"/>
      <c r="N35" s="37"/>
      <c r="O35" s="43"/>
      <c r="P35" s="35"/>
      <c r="Q35" s="38"/>
      <c r="R35" s="361"/>
      <c r="S35" s="362"/>
      <c r="T35" s="38"/>
      <c r="U35" s="32"/>
      <c r="V35" s="33"/>
    </row>
    <row r="36" spans="1:22" x14ac:dyDescent="0.25">
      <c r="A36" s="351"/>
      <c r="B36" s="352"/>
      <c r="C36" s="352"/>
      <c r="D36" s="352"/>
      <c r="E36" s="352"/>
      <c r="F36" s="352"/>
      <c r="G36" s="352"/>
      <c r="H36" s="352"/>
      <c r="I36" s="352"/>
      <c r="J36" s="352"/>
      <c r="K36" s="421"/>
      <c r="L36" s="422"/>
      <c r="M36" s="423"/>
      <c r="N36" s="54"/>
      <c r="O36" s="44"/>
      <c r="P36" s="55"/>
      <c r="Q36" s="56"/>
      <c r="R36" s="386"/>
      <c r="S36" s="387"/>
      <c r="T36" s="56"/>
      <c r="U36" s="52"/>
      <c r="V36" s="33"/>
    </row>
    <row r="37" spans="1:22" x14ac:dyDescent="0.25">
      <c r="A37" s="351"/>
      <c r="B37" s="352"/>
      <c r="C37" s="352"/>
      <c r="D37" s="352"/>
      <c r="E37" s="352"/>
      <c r="F37" s="352"/>
      <c r="G37" s="352"/>
      <c r="H37" s="352"/>
      <c r="I37" s="352"/>
      <c r="J37" s="352"/>
      <c r="K37" s="383"/>
      <c r="L37" s="383"/>
      <c r="M37" s="383"/>
      <c r="N37" s="57"/>
      <c r="O37" s="58"/>
      <c r="P37" s="59"/>
      <c r="Q37" s="59"/>
      <c r="R37" s="355"/>
      <c r="S37" s="388"/>
      <c r="T37" s="60"/>
      <c r="U37" s="32"/>
      <c r="V37" s="33"/>
    </row>
    <row r="38" spans="1:22" x14ac:dyDescent="0.25">
      <c r="A38" s="351"/>
      <c r="B38" s="352"/>
      <c r="C38" s="352"/>
      <c r="D38" s="352"/>
      <c r="E38" s="352"/>
      <c r="F38" s="352"/>
      <c r="G38" s="352"/>
      <c r="H38" s="352"/>
      <c r="I38" s="352"/>
      <c r="J38" s="352"/>
      <c r="K38" s="383"/>
      <c r="L38" s="383"/>
      <c r="M38" s="383"/>
      <c r="N38" s="57"/>
      <c r="O38" s="58"/>
      <c r="P38" s="59"/>
      <c r="Q38" s="59"/>
      <c r="R38" s="355"/>
      <c r="S38" s="388"/>
      <c r="T38" s="38"/>
      <c r="U38" s="32"/>
      <c r="V38" s="33"/>
    </row>
    <row r="39" spans="1:22" x14ac:dyDescent="0.25">
      <c r="A39" s="351"/>
      <c r="B39" s="352"/>
      <c r="C39" s="352"/>
      <c r="D39" s="352"/>
      <c r="E39" s="352"/>
      <c r="F39" s="352"/>
      <c r="G39" s="352"/>
      <c r="H39" s="352"/>
      <c r="I39" s="352"/>
      <c r="J39" s="352"/>
      <c r="K39" s="383"/>
      <c r="L39" s="383"/>
      <c r="M39" s="383"/>
      <c r="N39" s="57"/>
      <c r="O39" s="58"/>
      <c r="P39" s="59"/>
      <c r="Q39" s="59"/>
      <c r="R39" s="355"/>
      <c r="S39" s="388"/>
      <c r="T39" s="38"/>
      <c r="U39" s="32"/>
      <c r="V39" s="33"/>
    </row>
    <row r="40" spans="1:22" x14ac:dyDescent="0.25">
      <c r="A40" s="351"/>
      <c r="B40" s="352"/>
      <c r="C40" s="352"/>
      <c r="D40" s="352"/>
      <c r="E40" s="352"/>
      <c r="F40" s="352"/>
      <c r="G40" s="352"/>
      <c r="H40" s="352"/>
      <c r="I40" s="352"/>
      <c r="J40" s="352"/>
      <c r="K40" s="383"/>
      <c r="L40" s="383"/>
      <c r="M40" s="383"/>
      <c r="N40" s="396" t="s">
        <v>34</v>
      </c>
      <c r="O40" s="397"/>
      <c r="P40" s="397"/>
      <c r="Q40" s="397"/>
      <c r="R40" s="397"/>
      <c r="S40" s="398"/>
      <c r="T40" s="38">
        <f>ROUNDUP(SUM(T19:T39),0)</f>
        <v>76</v>
      </c>
      <c r="U40" s="32" t="str">
        <f>+T14</f>
        <v>ML</v>
      </c>
      <c r="V40" s="33"/>
    </row>
    <row r="41" spans="1:22" x14ac:dyDescent="0.25">
      <c r="A41" s="351"/>
      <c r="B41" s="352"/>
      <c r="C41" s="352"/>
      <c r="D41" s="352"/>
      <c r="E41" s="352"/>
      <c r="F41" s="352"/>
      <c r="G41" s="352"/>
      <c r="H41" s="352"/>
      <c r="I41" s="352"/>
      <c r="J41" s="352"/>
      <c r="K41" s="383"/>
      <c r="L41" s="383"/>
      <c r="M41" s="383"/>
      <c r="N41" s="396" t="s">
        <v>35</v>
      </c>
      <c r="O41" s="397"/>
      <c r="P41" s="397"/>
      <c r="Q41" s="397"/>
      <c r="R41" s="397"/>
      <c r="S41" s="398"/>
      <c r="T41" s="38">
        <v>0</v>
      </c>
      <c r="U41" s="32" t="str">
        <f>+U40</f>
        <v>ML</v>
      </c>
      <c r="V41" s="33"/>
    </row>
    <row r="42" spans="1:22" ht="13.8" thickBot="1" x14ac:dyDescent="0.3">
      <c r="A42" s="353"/>
      <c r="B42" s="354"/>
      <c r="C42" s="354"/>
      <c r="D42" s="354"/>
      <c r="E42" s="354"/>
      <c r="F42" s="354"/>
      <c r="G42" s="354"/>
      <c r="H42" s="354"/>
      <c r="I42" s="354"/>
      <c r="J42" s="354"/>
      <c r="K42" s="399"/>
      <c r="L42" s="399"/>
      <c r="M42" s="399"/>
      <c r="N42" s="400" t="s">
        <v>36</v>
      </c>
      <c r="O42" s="401"/>
      <c r="P42" s="401"/>
      <c r="Q42" s="401"/>
      <c r="R42" s="401"/>
      <c r="S42" s="402"/>
      <c r="T42" s="61">
        <f>SUM(T40:T41)</f>
        <v>76</v>
      </c>
      <c r="U42" s="62" t="str">
        <f>+U41</f>
        <v>ML</v>
      </c>
      <c r="V42" s="33"/>
    </row>
    <row r="43" spans="1:22" ht="12.75" customHeight="1" x14ac:dyDescent="0.25">
      <c r="A43" s="403" t="s">
        <v>37</v>
      </c>
      <c r="B43" s="404"/>
      <c r="C43" s="404"/>
      <c r="D43" s="404"/>
      <c r="E43" s="404"/>
      <c r="F43" s="404"/>
      <c r="G43" s="404"/>
      <c r="H43" s="404"/>
      <c r="I43" s="404"/>
      <c r="J43" s="404"/>
      <c r="K43" s="404"/>
      <c r="L43" s="404"/>
      <c r="M43" s="404"/>
      <c r="N43" s="404"/>
      <c r="O43" s="404"/>
      <c r="P43" s="404"/>
      <c r="Q43" s="404"/>
      <c r="R43" s="404"/>
      <c r="S43" s="404"/>
      <c r="T43" s="404"/>
      <c r="U43" s="405"/>
    </row>
    <row r="44" spans="1:22" x14ac:dyDescent="0.25">
      <c r="A44" s="406"/>
      <c r="B44" s="407"/>
      <c r="C44" s="407"/>
      <c r="D44" s="407"/>
      <c r="E44" s="407"/>
      <c r="F44" s="407"/>
      <c r="G44" s="407"/>
      <c r="H44" s="407"/>
      <c r="I44" s="407"/>
      <c r="J44" s="407"/>
      <c r="K44" s="407"/>
      <c r="L44" s="407"/>
      <c r="M44" s="407"/>
      <c r="N44" s="407"/>
      <c r="O44" s="407"/>
      <c r="P44" s="407"/>
      <c r="Q44" s="407"/>
      <c r="R44" s="407"/>
      <c r="S44" s="407"/>
      <c r="T44" s="407"/>
      <c r="U44" s="408"/>
    </row>
    <row r="45" spans="1:22" ht="13.8" thickBot="1" x14ac:dyDescent="0.3">
      <c r="A45" s="409"/>
      <c r="B45" s="410"/>
      <c r="C45" s="410"/>
      <c r="D45" s="410"/>
      <c r="E45" s="410"/>
      <c r="F45" s="410"/>
      <c r="G45" s="410"/>
      <c r="H45" s="410"/>
      <c r="I45" s="410"/>
      <c r="J45" s="410"/>
      <c r="K45" s="410"/>
      <c r="L45" s="410"/>
      <c r="M45" s="410"/>
      <c r="N45" s="410"/>
      <c r="O45" s="410"/>
      <c r="P45" s="410"/>
      <c r="Q45" s="410"/>
      <c r="R45" s="410"/>
      <c r="S45" s="410"/>
      <c r="T45" s="410"/>
      <c r="U45" s="411"/>
    </row>
    <row r="46" spans="1:22" ht="18" customHeight="1" x14ac:dyDescent="0.25">
      <c r="A46" s="63" t="s">
        <v>38</v>
      </c>
      <c r="B46" s="389"/>
      <c r="C46" s="390"/>
      <c r="D46" s="390"/>
      <c r="E46" s="390"/>
      <c r="F46" s="390"/>
      <c r="G46" s="391"/>
      <c r="H46" s="392"/>
      <c r="I46" s="393"/>
      <c r="J46" s="393"/>
      <c r="K46" s="393"/>
      <c r="L46" s="393"/>
      <c r="M46" s="393"/>
      <c r="N46" s="393"/>
      <c r="O46" s="394"/>
      <c r="P46" s="392"/>
      <c r="Q46" s="393"/>
      <c r="R46" s="393"/>
      <c r="S46" s="393"/>
      <c r="T46" s="393"/>
      <c r="U46" s="395"/>
      <c r="V46" s="64"/>
    </row>
    <row r="47" spans="1:22" ht="12.75" customHeight="1" x14ac:dyDescent="0.25">
      <c r="A47" s="63" t="s">
        <v>39</v>
      </c>
      <c r="B47" s="380"/>
      <c r="C47" s="381"/>
      <c r="D47" s="381"/>
      <c r="E47" s="381"/>
      <c r="F47" s="381"/>
      <c r="G47" s="382"/>
      <c r="H47" s="389"/>
      <c r="I47" s="390"/>
      <c r="J47" s="390"/>
      <c r="K47" s="390"/>
      <c r="L47" s="390"/>
      <c r="M47" s="390"/>
      <c r="N47" s="390"/>
      <c r="O47" s="391"/>
      <c r="P47" s="389"/>
      <c r="Q47" s="390"/>
      <c r="R47" s="390"/>
      <c r="S47" s="390"/>
      <c r="T47" s="390"/>
      <c r="U47" s="390"/>
      <c r="V47" s="65"/>
    </row>
    <row r="48" spans="1:22" ht="13.5" customHeight="1" thickBot="1" x14ac:dyDescent="0.3">
      <c r="A48" s="66" t="s">
        <v>40</v>
      </c>
      <c r="B48" s="415" t="s">
        <v>41</v>
      </c>
      <c r="C48" s="416"/>
      <c r="D48" s="416"/>
      <c r="E48" s="416"/>
      <c r="F48" s="416"/>
      <c r="G48" s="417"/>
      <c r="H48" s="418"/>
      <c r="I48" s="419"/>
      <c r="J48" s="419"/>
      <c r="K48" s="419"/>
      <c r="L48" s="419"/>
      <c r="M48" s="419"/>
      <c r="N48" s="419"/>
      <c r="O48" s="420"/>
      <c r="P48" s="418" t="s">
        <v>42</v>
      </c>
      <c r="Q48" s="419"/>
      <c r="R48" s="419"/>
      <c r="S48" s="419"/>
      <c r="T48" s="419"/>
      <c r="U48" s="419"/>
      <c r="V48" s="65"/>
    </row>
    <row r="49" spans="1:22" ht="13.8" thickBot="1" x14ac:dyDescent="0.3">
      <c r="A49" s="67" t="s">
        <v>43</v>
      </c>
      <c r="B49" s="68" t="s">
        <v>44</v>
      </c>
      <c r="C49" s="68"/>
      <c r="D49" s="68" t="s">
        <v>45</v>
      </c>
      <c r="E49" s="68"/>
      <c r="F49" s="68">
        <v>2025</v>
      </c>
      <c r="G49" s="69"/>
      <c r="H49" s="412"/>
      <c r="I49" s="413"/>
      <c r="J49" s="413"/>
      <c r="K49" s="413"/>
      <c r="L49" s="413"/>
      <c r="M49" s="413"/>
      <c r="N49" s="413"/>
      <c r="O49" s="414"/>
      <c r="P49" s="413"/>
      <c r="Q49" s="413"/>
      <c r="R49" s="413"/>
      <c r="S49" s="413"/>
      <c r="T49" s="413"/>
      <c r="U49" s="413"/>
      <c r="V49" s="70"/>
    </row>
  </sheetData>
  <mergeCells count="76">
    <mergeCell ref="A10:B10"/>
    <mergeCell ref="P10:S10"/>
    <mergeCell ref="A1:E7"/>
    <mergeCell ref="F1:U7"/>
    <mergeCell ref="A8:I8"/>
    <mergeCell ref="J8:U8"/>
    <mergeCell ref="A9:U9"/>
    <mergeCell ref="A11:B11"/>
    <mergeCell ref="C11:U11"/>
    <mergeCell ref="A12:B12"/>
    <mergeCell ref="C12:U12"/>
    <mergeCell ref="A13:B13"/>
    <mergeCell ref="C13:P13"/>
    <mergeCell ref="Q13:S13"/>
    <mergeCell ref="A14:B14"/>
    <mergeCell ref="D14:E14"/>
    <mergeCell ref="F14:P14"/>
    <mergeCell ref="Q14:S14"/>
    <mergeCell ref="T14:U14"/>
    <mergeCell ref="U16:U17"/>
    <mergeCell ref="A18:J42"/>
    <mergeCell ref="K18:U18"/>
    <mergeCell ref="K19:M19"/>
    <mergeCell ref="R19:S19"/>
    <mergeCell ref="K20:M20"/>
    <mergeCell ref="R20:S20"/>
    <mergeCell ref="K21:M21"/>
    <mergeCell ref="R21:S21"/>
    <mergeCell ref="A16:J17"/>
    <mergeCell ref="K16:M17"/>
    <mergeCell ref="N16:N17"/>
    <mergeCell ref="O16:Q16"/>
    <mergeCell ref="R16:S17"/>
    <mergeCell ref="K24:M24"/>
    <mergeCell ref="R24:S24"/>
    <mergeCell ref="K25:M25"/>
    <mergeCell ref="R25:S25"/>
    <mergeCell ref="T16:T17"/>
    <mergeCell ref="K26:M26"/>
    <mergeCell ref="R26:S26"/>
    <mergeCell ref="K22:M22"/>
    <mergeCell ref="K23:M23"/>
    <mergeCell ref="K29:M29"/>
    <mergeCell ref="R29:S29"/>
    <mergeCell ref="K34:M34"/>
    <mergeCell ref="R34:S34"/>
    <mergeCell ref="K39:M39"/>
    <mergeCell ref="R39:S39"/>
    <mergeCell ref="K35:M35"/>
    <mergeCell ref="R35:S35"/>
    <mergeCell ref="K36:M36"/>
    <mergeCell ref="R36:S36"/>
    <mergeCell ref="K37:M37"/>
    <mergeCell ref="R37:S37"/>
    <mergeCell ref="P47:U47"/>
    <mergeCell ref="B48:G48"/>
    <mergeCell ref="H48:O48"/>
    <mergeCell ref="P48:U48"/>
    <mergeCell ref="K40:M40"/>
    <mergeCell ref="N40:S40"/>
    <mergeCell ref="K28:M28"/>
    <mergeCell ref="H49:O49"/>
    <mergeCell ref="P49:U49"/>
    <mergeCell ref="K27:M27"/>
    <mergeCell ref="K41:M41"/>
    <mergeCell ref="N41:S41"/>
    <mergeCell ref="K42:M42"/>
    <mergeCell ref="N42:S42"/>
    <mergeCell ref="A43:U45"/>
    <mergeCell ref="B46:G46"/>
    <mergeCell ref="H46:O46"/>
    <mergeCell ref="P46:U46"/>
    <mergeCell ref="K38:M38"/>
    <mergeCell ref="R38:S38"/>
    <mergeCell ref="B47:G47"/>
    <mergeCell ref="H47:O47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01790-C137-45A0-A1BA-D0A872B231B4}">
  <dimension ref="A1:V48"/>
  <sheetViews>
    <sheetView topLeftCell="A10" zoomScale="70" zoomScaleNormal="70" workbookViewId="0">
      <selection activeCell="C12" sqref="C12:U12"/>
    </sheetView>
  </sheetViews>
  <sheetFormatPr baseColWidth="10" defaultColWidth="3" defaultRowHeight="13.2" x14ac:dyDescent="0.25"/>
  <cols>
    <col min="1" max="1" width="8.109375" style="8" customWidth="1"/>
    <col min="2" max="2" width="13.88671875" style="8" customWidth="1"/>
    <col min="3" max="3" width="8.6640625" style="8" customWidth="1"/>
    <col min="4" max="5" width="8.109375" style="8" customWidth="1"/>
    <col min="6" max="6" width="30" style="8" customWidth="1"/>
    <col min="7" max="7" width="6.44140625" style="8" customWidth="1"/>
    <col min="8" max="8" width="6" style="8" customWidth="1"/>
    <col min="9" max="9" width="4" style="8" customWidth="1"/>
    <col min="10" max="10" width="5.5546875" style="8" customWidth="1"/>
    <col min="11" max="11" width="5" style="8" customWidth="1"/>
    <col min="12" max="12" width="4" style="8" customWidth="1"/>
    <col min="13" max="13" width="9.5546875" style="8" customWidth="1"/>
    <col min="14" max="14" width="12.109375" style="8" customWidth="1"/>
    <col min="15" max="15" width="8" style="8" bestFit="1" customWidth="1"/>
    <col min="16" max="16" width="10.88671875" style="8" bestFit="1" customWidth="1"/>
    <col min="17" max="17" width="7" style="8" bestFit="1" customWidth="1"/>
    <col min="18" max="18" width="4.6640625" style="8" customWidth="1"/>
    <col min="19" max="19" width="9.33203125" style="8" customWidth="1"/>
    <col min="20" max="20" width="11.5546875" style="8" customWidth="1"/>
    <col min="21" max="21" width="7.5546875" style="8" customWidth="1"/>
    <col min="22" max="22" width="5.6640625" style="8" customWidth="1"/>
    <col min="23" max="252" width="12.44140625" style="8" customWidth="1"/>
    <col min="253" max="256" width="3" style="8"/>
    <col min="257" max="257" width="8.109375" style="8" customWidth="1"/>
    <col min="258" max="258" width="13.88671875" style="8" customWidth="1"/>
    <col min="259" max="259" width="8.6640625" style="8" customWidth="1"/>
    <col min="260" max="261" width="8.109375" style="8" customWidth="1"/>
    <col min="262" max="262" width="30" style="8" customWidth="1"/>
    <col min="263" max="263" width="6.44140625" style="8" customWidth="1"/>
    <col min="264" max="264" width="6" style="8" customWidth="1"/>
    <col min="265" max="265" width="4" style="8" customWidth="1"/>
    <col min="266" max="266" width="5.5546875" style="8" customWidth="1"/>
    <col min="267" max="267" width="5" style="8" customWidth="1"/>
    <col min="268" max="268" width="4" style="8" customWidth="1"/>
    <col min="269" max="269" width="9.5546875" style="8" customWidth="1"/>
    <col min="270" max="270" width="10.6640625" style="8" customWidth="1"/>
    <col min="271" max="271" width="8" style="8" bestFit="1" customWidth="1"/>
    <col min="272" max="272" width="10.88671875" style="8" bestFit="1" customWidth="1"/>
    <col min="273" max="273" width="6.44140625" style="8" customWidth="1"/>
    <col min="274" max="274" width="4.6640625" style="8" customWidth="1"/>
    <col min="275" max="275" width="9.33203125" style="8" customWidth="1"/>
    <col min="276" max="276" width="11.5546875" style="8" customWidth="1"/>
    <col min="277" max="277" width="7.5546875" style="8" customWidth="1"/>
    <col min="278" max="278" width="5.6640625" style="8" customWidth="1"/>
    <col min="279" max="508" width="12.44140625" style="8" customWidth="1"/>
    <col min="509" max="512" width="3" style="8"/>
    <col min="513" max="513" width="8.109375" style="8" customWidth="1"/>
    <col min="514" max="514" width="13.88671875" style="8" customWidth="1"/>
    <col min="515" max="515" width="8.6640625" style="8" customWidth="1"/>
    <col min="516" max="517" width="8.109375" style="8" customWidth="1"/>
    <col min="518" max="518" width="30" style="8" customWidth="1"/>
    <col min="519" max="519" width="6.44140625" style="8" customWidth="1"/>
    <col min="520" max="520" width="6" style="8" customWidth="1"/>
    <col min="521" max="521" width="4" style="8" customWidth="1"/>
    <col min="522" max="522" width="5.5546875" style="8" customWidth="1"/>
    <col min="523" max="523" width="5" style="8" customWidth="1"/>
    <col min="524" max="524" width="4" style="8" customWidth="1"/>
    <col min="525" max="525" width="9.5546875" style="8" customWidth="1"/>
    <col min="526" max="526" width="10.6640625" style="8" customWidth="1"/>
    <col min="527" max="527" width="8" style="8" bestFit="1" customWidth="1"/>
    <col min="528" max="528" width="10.88671875" style="8" bestFit="1" customWidth="1"/>
    <col min="529" max="529" width="6.44140625" style="8" customWidth="1"/>
    <col min="530" max="530" width="4.6640625" style="8" customWidth="1"/>
    <col min="531" max="531" width="9.33203125" style="8" customWidth="1"/>
    <col min="532" max="532" width="11.5546875" style="8" customWidth="1"/>
    <col min="533" max="533" width="7.5546875" style="8" customWidth="1"/>
    <col min="534" max="534" width="5.6640625" style="8" customWidth="1"/>
    <col min="535" max="764" width="12.44140625" style="8" customWidth="1"/>
    <col min="765" max="768" width="3" style="8"/>
    <col min="769" max="769" width="8.109375" style="8" customWidth="1"/>
    <col min="770" max="770" width="13.88671875" style="8" customWidth="1"/>
    <col min="771" max="771" width="8.6640625" style="8" customWidth="1"/>
    <col min="772" max="773" width="8.109375" style="8" customWidth="1"/>
    <col min="774" max="774" width="30" style="8" customWidth="1"/>
    <col min="775" max="775" width="6.44140625" style="8" customWidth="1"/>
    <col min="776" max="776" width="6" style="8" customWidth="1"/>
    <col min="777" max="777" width="4" style="8" customWidth="1"/>
    <col min="778" max="778" width="5.5546875" style="8" customWidth="1"/>
    <col min="779" max="779" width="5" style="8" customWidth="1"/>
    <col min="780" max="780" width="4" style="8" customWidth="1"/>
    <col min="781" max="781" width="9.5546875" style="8" customWidth="1"/>
    <col min="782" max="782" width="10.6640625" style="8" customWidth="1"/>
    <col min="783" max="783" width="8" style="8" bestFit="1" customWidth="1"/>
    <col min="784" max="784" width="10.88671875" style="8" bestFit="1" customWidth="1"/>
    <col min="785" max="785" width="6.44140625" style="8" customWidth="1"/>
    <col min="786" max="786" width="4.6640625" style="8" customWidth="1"/>
    <col min="787" max="787" width="9.33203125" style="8" customWidth="1"/>
    <col min="788" max="788" width="11.5546875" style="8" customWidth="1"/>
    <col min="789" max="789" width="7.5546875" style="8" customWidth="1"/>
    <col min="790" max="790" width="5.6640625" style="8" customWidth="1"/>
    <col min="791" max="1020" width="12.44140625" style="8" customWidth="1"/>
    <col min="1021" max="1024" width="3" style="8"/>
    <col min="1025" max="1025" width="8.109375" style="8" customWidth="1"/>
    <col min="1026" max="1026" width="13.88671875" style="8" customWidth="1"/>
    <col min="1027" max="1027" width="8.6640625" style="8" customWidth="1"/>
    <col min="1028" max="1029" width="8.109375" style="8" customWidth="1"/>
    <col min="1030" max="1030" width="30" style="8" customWidth="1"/>
    <col min="1031" max="1031" width="6.44140625" style="8" customWidth="1"/>
    <col min="1032" max="1032" width="6" style="8" customWidth="1"/>
    <col min="1033" max="1033" width="4" style="8" customWidth="1"/>
    <col min="1034" max="1034" width="5.5546875" style="8" customWidth="1"/>
    <col min="1035" max="1035" width="5" style="8" customWidth="1"/>
    <col min="1036" max="1036" width="4" style="8" customWidth="1"/>
    <col min="1037" max="1037" width="9.5546875" style="8" customWidth="1"/>
    <col min="1038" max="1038" width="10.6640625" style="8" customWidth="1"/>
    <col min="1039" max="1039" width="8" style="8" bestFit="1" customWidth="1"/>
    <col min="1040" max="1040" width="10.88671875" style="8" bestFit="1" customWidth="1"/>
    <col min="1041" max="1041" width="6.44140625" style="8" customWidth="1"/>
    <col min="1042" max="1042" width="4.6640625" style="8" customWidth="1"/>
    <col min="1043" max="1043" width="9.33203125" style="8" customWidth="1"/>
    <col min="1044" max="1044" width="11.5546875" style="8" customWidth="1"/>
    <col min="1045" max="1045" width="7.5546875" style="8" customWidth="1"/>
    <col min="1046" max="1046" width="5.6640625" style="8" customWidth="1"/>
    <col min="1047" max="1276" width="12.44140625" style="8" customWidth="1"/>
    <col min="1277" max="1280" width="3" style="8"/>
    <col min="1281" max="1281" width="8.109375" style="8" customWidth="1"/>
    <col min="1282" max="1282" width="13.88671875" style="8" customWidth="1"/>
    <col min="1283" max="1283" width="8.6640625" style="8" customWidth="1"/>
    <col min="1284" max="1285" width="8.109375" style="8" customWidth="1"/>
    <col min="1286" max="1286" width="30" style="8" customWidth="1"/>
    <col min="1287" max="1287" width="6.44140625" style="8" customWidth="1"/>
    <col min="1288" max="1288" width="6" style="8" customWidth="1"/>
    <col min="1289" max="1289" width="4" style="8" customWidth="1"/>
    <col min="1290" max="1290" width="5.5546875" style="8" customWidth="1"/>
    <col min="1291" max="1291" width="5" style="8" customWidth="1"/>
    <col min="1292" max="1292" width="4" style="8" customWidth="1"/>
    <col min="1293" max="1293" width="9.5546875" style="8" customWidth="1"/>
    <col min="1294" max="1294" width="10.6640625" style="8" customWidth="1"/>
    <col min="1295" max="1295" width="8" style="8" bestFit="1" customWidth="1"/>
    <col min="1296" max="1296" width="10.88671875" style="8" bestFit="1" customWidth="1"/>
    <col min="1297" max="1297" width="6.44140625" style="8" customWidth="1"/>
    <col min="1298" max="1298" width="4.6640625" style="8" customWidth="1"/>
    <col min="1299" max="1299" width="9.33203125" style="8" customWidth="1"/>
    <col min="1300" max="1300" width="11.5546875" style="8" customWidth="1"/>
    <col min="1301" max="1301" width="7.5546875" style="8" customWidth="1"/>
    <col min="1302" max="1302" width="5.6640625" style="8" customWidth="1"/>
    <col min="1303" max="1532" width="12.44140625" style="8" customWidth="1"/>
    <col min="1533" max="1536" width="3" style="8"/>
    <col min="1537" max="1537" width="8.109375" style="8" customWidth="1"/>
    <col min="1538" max="1538" width="13.88671875" style="8" customWidth="1"/>
    <col min="1539" max="1539" width="8.6640625" style="8" customWidth="1"/>
    <col min="1540" max="1541" width="8.109375" style="8" customWidth="1"/>
    <col min="1542" max="1542" width="30" style="8" customWidth="1"/>
    <col min="1543" max="1543" width="6.44140625" style="8" customWidth="1"/>
    <col min="1544" max="1544" width="6" style="8" customWidth="1"/>
    <col min="1545" max="1545" width="4" style="8" customWidth="1"/>
    <col min="1546" max="1546" width="5.5546875" style="8" customWidth="1"/>
    <col min="1547" max="1547" width="5" style="8" customWidth="1"/>
    <col min="1548" max="1548" width="4" style="8" customWidth="1"/>
    <col min="1549" max="1549" width="9.5546875" style="8" customWidth="1"/>
    <col min="1550" max="1550" width="10.6640625" style="8" customWidth="1"/>
    <col min="1551" max="1551" width="8" style="8" bestFit="1" customWidth="1"/>
    <col min="1552" max="1552" width="10.88671875" style="8" bestFit="1" customWidth="1"/>
    <col min="1553" max="1553" width="6.44140625" style="8" customWidth="1"/>
    <col min="1554" max="1554" width="4.6640625" style="8" customWidth="1"/>
    <col min="1555" max="1555" width="9.33203125" style="8" customWidth="1"/>
    <col min="1556" max="1556" width="11.5546875" style="8" customWidth="1"/>
    <col min="1557" max="1557" width="7.5546875" style="8" customWidth="1"/>
    <col min="1558" max="1558" width="5.6640625" style="8" customWidth="1"/>
    <col min="1559" max="1788" width="12.44140625" style="8" customWidth="1"/>
    <col min="1789" max="1792" width="3" style="8"/>
    <col min="1793" max="1793" width="8.109375" style="8" customWidth="1"/>
    <col min="1794" max="1794" width="13.88671875" style="8" customWidth="1"/>
    <col min="1795" max="1795" width="8.6640625" style="8" customWidth="1"/>
    <col min="1796" max="1797" width="8.109375" style="8" customWidth="1"/>
    <col min="1798" max="1798" width="30" style="8" customWidth="1"/>
    <col min="1799" max="1799" width="6.44140625" style="8" customWidth="1"/>
    <col min="1800" max="1800" width="6" style="8" customWidth="1"/>
    <col min="1801" max="1801" width="4" style="8" customWidth="1"/>
    <col min="1802" max="1802" width="5.5546875" style="8" customWidth="1"/>
    <col min="1803" max="1803" width="5" style="8" customWidth="1"/>
    <col min="1804" max="1804" width="4" style="8" customWidth="1"/>
    <col min="1805" max="1805" width="9.5546875" style="8" customWidth="1"/>
    <col min="1806" max="1806" width="10.6640625" style="8" customWidth="1"/>
    <col min="1807" max="1807" width="8" style="8" bestFit="1" customWidth="1"/>
    <col min="1808" max="1808" width="10.88671875" style="8" bestFit="1" customWidth="1"/>
    <col min="1809" max="1809" width="6.44140625" style="8" customWidth="1"/>
    <col min="1810" max="1810" width="4.6640625" style="8" customWidth="1"/>
    <col min="1811" max="1811" width="9.33203125" style="8" customWidth="1"/>
    <col min="1812" max="1812" width="11.5546875" style="8" customWidth="1"/>
    <col min="1813" max="1813" width="7.5546875" style="8" customWidth="1"/>
    <col min="1814" max="1814" width="5.6640625" style="8" customWidth="1"/>
    <col min="1815" max="2044" width="12.44140625" style="8" customWidth="1"/>
    <col min="2045" max="2048" width="3" style="8"/>
    <col min="2049" max="2049" width="8.109375" style="8" customWidth="1"/>
    <col min="2050" max="2050" width="13.88671875" style="8" customWidth="1"/>
    <col min="2051" max="2051" width="8.6640625" style="8" customWidth="1"/>
    <col min="2052" max="2053" width="8.109375" style="8" customWidth="1"/>
    <col min="2054" max="2054" width="30" style="8" customWidth="1"/>
    <col min="2055" max="2055" width="6.44140625" style="8" customWidth="1"/>
    <col min="2056" max="2056" width="6" style="8" customWidth="1"/>
    <col min="2057" max="2057" width="4" style="8" customWidth="1"/>
    <col min="2058" max="2058" width="5.5546875" style="8" customWidth="1"/>
    <col min="2059" max="2059" width="5" style="8" customWidth="1"/>
    <col min="2060" max="2060" width="4" style="8" customWidth="1"/>
    <col min="2061" max="2061" width="9.5546875" style="8" customWidth="1"/>
    <col min="2062" max="2062" width="10.6640625" style="8" customWidth="1"/>
    <col min="2063" max="2063" width="8" style="8" bestFit="1" customWidth="1"/>
    <col min="2064" max="2064" width="10.88671875" style="8" bestFit="1" customWidth="1"/>
    <col min="2065" max="2065" width="6.44140625" style="8" customWidth="1"/>
    <col min="2066" max="2066" width="4.6640625" style="8" customWidth="1"/>
    <col min="2067" max="2067" width="9.33203125" style="8" customWidth="1"/>
    <col min="2068" max="2068" width="11.5546875" style="8" customWidth="1"/>
    <col min="2069" max="2069" width="7.5546875" style="8" customWidth="1"/>
    <col min="2070" max="2070" width="5.6640625" style="8" customWidth="1"/>
    <col min="2071" max="2300" width="12.44140625" style="8" customWidth="1"/>
    <col min="2301" max="2304" width="3" style="8"/>
    <col min="2305" max="2305" width="8.109375" style="8" customWidth="1"/>
    <col min="2306" max="2306" width="13.88671875" style="8" customWidth="1"/>
    <col min="2307" max="2307" width="8.6640625" style="8" customWidth="1"/>
    <col min="2308" max="2309" width="8.109375" style="8" customWidth="1"/>
    <col min="2310" max="2310" width="30" style="8" customWidth="1"/>
    <col min="2311" max="2311" width="6.44140625" style="8" customWidth="1"/>
    <col min="2312" max="2312" width="6" style="8" customWidth="1"/>
    <col min="2313" max="2313" width="4" style="8" customWidth="1"/>
    <col min="2314" max="2314" width="5.5546875" style="8" customWidth="1"/>
    <col min="2315" max="2315" width="5" style="8" customWidth="1"/>
    <col min="2316" max="2316" width="4" style="8" customWidth="1"/>
    <col min="2317" max="2317" width="9.5546875" style="8" customWidth="1"/>
    <col min="2318" max="2318" width="10.6640625" style="8" customWidth="1"/>
    <col min="2319" max="2319" width="8" style="8" bestFit="1" customWidth="1"/>
    <col min="2320" max="2320" width="10.88671875" style="8" bestFit="1" customWidth="1"/>
    <col min="2321" max="2321" width="6.44140625" style="8" customWidth="1"/>
    <col min="2322" max="2322" width="4.6640625" style="8" customWidth="1"/>
    <col min="2323" max="2323" width="9.33203125" style="8" customWidth="1"/>
    <col min="2324" max="2324" width="11.5546875" style="8" customWidth="1"/>
    <col min="2325" max="2325" width="7.5546875" style="8" customWidth="1"/>
    <col min="2326" max="2326" width="5.6640625" style="8" customWidth="1"/>
    <col min="2327" max="2556" width="12.44140625" style="8" customWidth="1"/>
    <col min="2557" max="2560" width="3" style="8"/>
    <col min="2561" max="2561" width="8.109375" style="8" customWidth="1"/>
    <col min="2562" max="2562" width="13.88671875" style="8" customWidth="1"/>
    <col min="2563" max="2563" width="8.6640625" style="8" customWidth="1"/>
    <col min="2564" max="2565" width="8.109375" style="8" customWidth="1"/>
    <col min="2566" max="2566" width="30" style="8" customWidth="1"/>
    <col min="2567" max="2567" width="6.44140625" style="8" customWidth="1"/>
    <col min="2568" max="2568" width="6" style="8" customWidth="1"/>
    <col min="2569" max="2569" width="4" style="8" customWidth="1"/>
    <col min="2570" max="2570" width="5.5546875" style="8" customWidth="1"/>
    <col min="2571" max="2571" width="5" style="8" customWidth="1"/>
    <col min="2572" max="2572" width="4" style="8" customWidth="1"/>
    <col min="2573" max="2573" width="9.5546875" style="8" customWidth="1"/>
    <col min="2574" max="2574" width="10.6640625" style="8" customWidth="1"/>
    <col min="2575" max="2575" width="8" style="8" bestFit="1" customWidth="1"/>
    <col min="2576" max="2576" width="10.88671875" style="8" bestFit="1" customWidth="1"/>
    <col min="2577" max="2577" width="6.44140625" style="8" customWidth="1"/>
    <col min="2578" max="2578" width="4.6640625" style="8" customWidth="1"/>
    <col min="2579" max="2579" width="9.33203125" style="8" customWidth="1"/>
    <col min="2580" max="2580" width="11.5546875" style="8" customWidth="1"/>
    <col min="2581" max="2581" width="7.5546875" style="8" customWidth="1"/>
    <col min="2582" max="2582" width="5.6640625" style="8" customWidth="1"/>
    <col min="2583" max="2812" width="12.44140625" style="8" customWidth="1"/>
    <col min="2813" max="2816" width="3" style="8"/>
    <col min="2817" max="2817" width="8.109375" style="8" customWidth="1"/>
    <col min="2818" max="2818" width="13.88671875" style="8" customWidth="1"/>
    <col min="2819" max="2819" width="8.6640625" style="8" customWidth="1"/>
    <col min="2820" max="2821" width="8.109375" style="8" customWidth="1"/>
    <col min="2822" max="2822" width="30" style="8" customWidth="1"/>
    <col min="2823" max="2823" width="6.44140625" style="8" customWidth="1"/>
    <col min="2824" max="2824" width="6" style="8" customWidth="1"/>
    <col min="2825" max="2825" width="4" style="8" customWidth="1"/>
    <col min="2826" max="2826" width="5.5546875" style="8" customWidth="1"/>
    <col min="2827" max="2827" width="5" style="8" customWidth="1"/>
    <col min="2828" max="2828" width="4" style="8" customWidth="1"/>
    <col min="2829" max="2829" width="9.5546875" style="8" customWidth="1"/>
    <col min="2830" max="2830" width="10.6640625" style="8" customWidth="1"/>
    <col min="2831" max="2831" width="8" style="8" bestFit="1" customWidth="1"/>
    <col min="2832" max="2832" width="10.88671875" style="8" bestFit="1" customWidth="1"/>
    <col min="2833" max="2833" width="6.44140625" style="8" customWidth="1"/>
    <col min="2834" max="2834" width="4.6640625" style="8" customWidth="1"/>
    <col min="2835" max="2835" width="9.33203125" style="8" customWidth="1"/>
    <col min="2836" max="2836" width="11.5546875" style="8" customWidth="1"/>
    <col min="2837" max="2837" width="7.5546875" style="8" customWidth="1"/>
    <col min="2838" max="2838" width="5.6640625" style="8" customWidth="1"/>
    <col min="2839" max="3068" width="12.44140625" style="8" customWidth="1"/>
    <col min="3069" max="3072" width="3" style="8"/>
    <col min="3073" max="3073" width="8.109375" style="8" customWidth="1"/>
    <col min="3074" max="3074" width="13.88671875" style="8" customWidth="1"/>
    <col min="3075" max="3075" width="8.6640625" style="8" customWidth="1"/>
    <col min="3076" max="3077" width="8.109375" style="8" customWidth="1"/>
    <col min="3078" max="3078" width="30" style="8" customWidth="1"/>
    <col min="3079" max="3079" width="6.44140625" style="8" customWidth="1"/>
    <col min="3080" max="3080" width="6" style="8" customWidth="1"/>
    <col min="3081" max="3081" width="4" style="8" customWidth="1"/>
    <col min="3082" max="3082" width="5.5546875" style="8" customWidth="1"/>
    <col min="3083" max="3083" width="5" style="8" customWidth="1"/>
    <col min="3084" max="3084" width="4" style="8" customWidth="1"/>
    <col min="3085" max="3085" width="9.5546875" style="8" customWidth="1"/>
    <col min="3086" max="3086" width="10.6640625" style="8" customWidth="1"/>
    <col min="3087" max="3087" width="8" style="8" bestFit="1" customWidth="1"/>
    <col min="3088" max="3088" width="10.88671875" style="8" bestFit="1" customWidth="1"/>
    <col min="3089" max="3089" width="6.44140625" style="8" customWidth="1"/>
    <col min="3090" max="3090" width="4.6640625" style="8" customWidth="1"/>
    <col min="3091" max="3091" width="9.33203125" style="8" customWidth="1"/>
    <col min="3092" max="3092" width="11.5546875" style="8" customWidth="1"/>
    <col min="3093" max="3093" width="7.5546875" style="8" customWidth="1"/>
    <col min="3094" max="3094" width="5.6640625" style="8" customWidth="1"/>
    <col min="3095" max="3324" width="12.44140625" style="8" customWidth="1"/>
    <col min="3325" max="3328" width="3" style="8"/>
    <col min="3329" max="3329" width="8.109375" style="8" customWidth="1"/>
    <col min="3330" max="3330" width="13.88671875" style="8" customWidth="1"/>
    <col min="3331" max="3331" width="8.6640625" style="8" customWidth="1"/>
    <col min="3332" max="3333" width="8.109375" style="8" customWidth="1"/>
    <col min="3334" max="3334" width="30" style="8" customWidth="1"/>
    <col min="3335" max="3335" width="6.44140625" style="8" customWidth="1"/>
    <col min="3336" max="3336" width="6" style="8" customWidth="1"/>
    <col min="3337" max="3337" width="4" style="8" customWidth="1"/>
    <col min="3338" max="3338" width="5.5546875" style="8" customWidth="1"/>
    <col min="3339" max="3339" width="5" style="8" customWidth="1"/>
    <col min="3340" max="3340" width="4" style="8" customWidth="1"/>
    <col min="3341" max="3341" width="9.5546875" style="8" customWidth="1"/>
    <col min="3342" max="3342" width="10.6640625" style="8" customWidth="1"/>
    <col min="3343" max="3343" width="8" style="8" bestFit="1" customWidth="1"/>
    <col min="3344" max="3344" width="10.88671875" style="8" bestFit="1" customWidth="1"/>
    <col min="3345" max="3345" width="6.44140625" style="8" customWidth="1"/>
    <col min="3346" max="3346" width="4.6640625" style="8" customWidth="1"/>
    <col min="3347" max="3347" width="9.33203125" style="8" customWidth="1"/>
    <col min="3348" max="3348" width="11.5546875" style="8" customWidth="1"/>
    <col min="3349" max="3349" width="7.5546875" style="8" customWidth="1"/>
    <col min="3350" max="3350" width="5.6640625" style="8" customWidth="1"/>
    <col min="3351" max="3580" width="12.44140625" style="8" customWidth="1"/>
    <col min="3581" max="3584" width="3" style="8"/>
    <col min="3585" max="3585" width="8.109375" style="8" customWidth="1"/>
    <col min="3586" max="3586" width="13.88671875" style="8" customWidth="1"/>
    <col min="3587" max="3587" width="8.6640625" style="8" customWidth="1"/>
    <col min="3588" max="3589" width="8.109375" style="8" customWidth="1"/>
    <col min="3590" max="3590" width="30" style="8" customWidth="1"/>
    <col min="3591" max="3591" width="6.44140625" style="8" customWidth="1"/>
    <col min="3592" max="3592" width="6" style="8" customWidth="1"/>
    <col min="3593" max="3593" width="4" style="8" customWidth="1"/>
    <col min="3594" max="3594" width="5.5546875" style="8" customWidth="1"/>
    <col min="3595" max="3595" width="5" style="8" customWidth="1"/>
    <col min="3596" max="3596" width="4" style="8" customWidth="1"/>
    <col min="3597" max="3597" width="9.5546875" style="8" customWidth="1"/>
    <col min="3598" max="3598" width="10.6640625" style="8" customWidth="1"/>
    <col min="3599" max="3599" width="8" style="8" bestFit="1" customWidth="1"/>
    <col min="3600" max="3600" width="10.88671875" style="8" bestFit="1" customWidth="1"/>
    <col min="3601" max="3601" width="6.44140625" style="8" customWidth="1"/>
    <col min="3602" max="3602" width="4.6640625" style="8" customWidth="1"/>
    <col min="3603" max="3603" width="9.33203125" style="8" customWidth="1"/>
    <col min="3604" max="3604" width="11.5546875" style="8" customWidth="1"/>
    <col min="3605" max="3605" width="7.5546875" style="8" customWidth="1"/>
    <col min="3606" max="3606" width="5.6640625" style="8" customWidth="1"/>
    <col min="3607" max="3836" width="12.44140625" style="8" customWidth="1"/>
    <col min="3837" max="3840" width="3" style="8"/>
    <col min="3841" max="3841" width="8.109375" style="8" customWidth="1"/>
    <col min="3842" max="3842" width="13.88671875" style="8" customWidth="1"/>
    <col min="3843" max="3843" width="8.6640625" style="8" customWidth="1"/>
    <col min="3844" max="3845" width="8.109375" style="8" customWidth="1"/>
    <col min="3846" max="3846" width="30" style="8" customWidth="1"/>
    <col min="3847" max="3847" width="6.44140625" style="8" customWidth="1"/>
    <col min="3848" max="3848" width="6" style="8" customWidth="1"/>
    <col min="3849" max="3849" width="4" style="8" customWidth="1"/>
    <col min="3850" max="3850" width="5.5546875" style="8" customWidth="1"/>
    <col min="3851" max="3851" width="5" style="8" customWidth="1"/>
    <col min="3852" max="3852" width="4" style="8" customWidth="1"/>
    <col min="3853" max="3853" width="9.5546875" style="8" customWidth="1"/>
    <col min="3854" max="3854" width="10.6640625" style="8" customWidth="1"/>
    <col min="3855" max="3855" width="8" style="8" bestFit="1" customWidth="1"/>
    <col min="3856" max="3856" width="10.88671875" style="8" bestFit="1" customWidth="1"/>
    <col min="3857" max="3857" width="6.44140625" style="8" customWidth="1"/>
    <col min="3858" max="3858" width="4.6640625" style="8" customWidth="1"/>
    <col min="3859" max="3859" width="9.33203125" style="8" customWidth="1"/>
    <col min="3860" max="3860" width="11.5546875" style="8" customWidth="1"/>
    <col min="3861" max="3861" width="7.5546875" style="8" customWidth="1"/>
    <col min="3862" max="3862" width="5.6640625" style="8" customWidth="1"/>
    <col min="3863" max="4092" width="12.44140625" style="8" customWidth="1"/>
    <col min="4093" max="4096" width="3" style="8"/>
    <col min="4097" max="4097" width="8.109375" style="8" customWidth="1"/>
    <col min="4098" max="4098" width="13.88671875" style="8" customWidth="1"/>
    <col min="4099" max="4099" width="8.6640625" style="8" customWidth="1"/>
    <col min="4100" max="4101" width="8.109375" style="8" customWidth="1"/>
    <col min="4102" max="4102" width="30" style="8" customWidth="1"/>
    <col min="4103" max="4103" width="6.44140625" style="8" customWidth="1"/>
    <col min="4104" max="4104" width="6" style="8" customWidth="1"/>
    <col min="4105" max="4105" width="4" style="8" customWidth="1"/>
    <col min="4106" max="4106" width="5.5546875" style="8" customWidth="1"/>
    <col min="4107" max="4107" width="5" style="8" customWidth="1"/>
    <col min="4108" max="4108" width="4" style="8" customWidth="1"/>
    <col min="4109" max="4109" width="9.5546875" style="8" customWidth="1"/>
    <col min="4110" max="4110" width="10.6640625" style="8" customWidth="1"/>
    <col min="4111" max="4111" width="8" style="8" bestFit="1" customWidth="1"/>
    <col min="4112" max="4112" width="10.88671875" style="8" bestFit="1" customWidth="1"/>
    <col min="4113" max="4113" width="6.44140625" style="8" customWidth="1"/>
    <col min="4114" max="4114" width="4.6640625" style="8" customWidth="1"/>
    <col min="4115" max="4115" width="9.33203125" style="8" customWidth="1"/>
    <col min="4116" max="4116" width="11.5546875" style="8" customWidth="1"/>
    <col min="4117" max="4117" width="7.5546875" style="8" customWidth="1"/>
    <col min="4118" max="4118" width="5.6640625" style="8" customWidth="1"/>
    <col min="4119" max="4348" width="12.44140625" style="8" customWidth="1"/>
    <col min="4349" max="4352" width="3" style="8"/>
    <col min="4353" max="4353" width="8.109375" style="8" customWidth="1"/>
    <col min="4354" max="4354" width="13.88671875" style="8" customWidth="1"/>
    <col min="4355" max="4355" width="8.6640625" style="8" customWidth="1"/>
    <col min="4356" max="4357" width="8.109375" style="8" customWidth="1"/>
    <col min="4358" max="4358" width="30" style="8" customWidth="1"/>
    <col min="4359" max="4359" width="6.44140625" style="8" customWidth="1"/>
    <col min="4360" max="4360" width="6" style="8" customWidth="1"/>
    <col min="4361" max="4361" width="4" style="8" customWidth="1"/>
    <col min="4362" max="4362" width="5.5546875" style="8" customWidth="1"/>
    <col min="4363" max="4363" width="5" style="8" customWidth="1"/>
    <col min="4364" max="4364" width="4" style="8" customWidth="1"/>
    <col min="4365" max="4365" width="9.5546875" style="8" customWidth="1"/>
    <col min="4366" max="4366" width="10.6640625" style="8" customWidth="1"/>
    <col min="4367" max="4367" width="8" style="8" bestFit="1" customWidth="1"/>
    <col min="4368" max="4368" width="10.88671875" style="8" bestFit="1" customWidth="1"/>
    <col min="4369" max="4369" width="6.44140625" style="8" customWidth="1"/>
    <col min="4370" max="4370" width="4.6640625" style="8" customWidth="1"/>
    <col min="4371" max="4371" width="9.33203125" style="8" customWidth="1"/>
    <col min="4372" max="4372" width="11.5546875" style="8" customWidth="1"/>
    <col min="4373" max="4373" width="7.5546875" style="8" customWidth="1"/>
    <col min="4374" max="4374" width="5.6640625" style="8" customWidth="1"/>
    <col min="4375" max="4604" width="12.44140625" style="8" customWidth="1"/>
    <col min="4605" max="4608" width="3" style="8"/>
    <col min="4609" max="4609" width="8.109375" style="8" customWidth="1"/>
    <col min="4610" max="4610" width="13.88671875" style="8" customWidth="1"/>
    <col min="4611" max="4611" width="8.6640625" style="8" customWidth="1"/>
    <col min="4612" max="4613" width="8.109375" style="8" customWidth="1"/>
    <col min="4614" max="4614" width="30" style="8" customWidth="1"/>
    <col min="4615" max="4615" width="6.44140625" style="8" customWidth="1"/>
    <col min="4616" max="4616" width="6" style="8" customWidth="1"/>
    <col min="4617" max="4617" width="4" style="8" customWidth="1"/>
    <col min="4618" max="4618" width="5.5546875" style="8" customWidth="1"/>
    <col min="4619" max="4619" width="5" style="8" customWidth="1"/>
    <col min="4620" max="4620" width="4" style="8" customWidth="1"/>
    <col min="4621" max="4621" width="9.5546875" style="8" customWidth="1"/>
    <col min="4622" max="4622" width="10.6640625" style="8" customWidth="1"/>
    <col min="4623" max="4623" width="8" style="8" bestFit="1" customWidth="1"/>
    <col min="4624" max="4624" width="10.88671875" style="8" bestFit="1" customWidth="1"/>
    <col min="4625" max="4625" width="6.44140625" style="8" customWidth="1"/>
    <col min="4626" max="4626" width="4.6640625" style="8" customWidth="1"/>
    <col min="4627" max="4627" width="9.33203125" style="8" customWidth="1"/>
    <col min="4628" max="4628" width="11.5546875" style="8" customWidth="1"/>
    <col min="4629" max="4629" width="7.5546875" style="8" customWidth="1"/>
    <col min="4630" max="4630" width="5.6640625" style="8" customWidth="1"/>
    <col min="4631" max="4860" width="12.44140625" style="8" customWidth="1"/>
    <col min="4861" max="4864" width="3" style="8"/>
    <col min="4865" max="4865" width="8.109375" style="8" customWidth="1"/>
    <col min="4866" max="4866" width="13.88671875" style="8" customWidth="1"/>
    <col min="4867" max="4867" width="8.6640625" style="8" customWidth="1"/>
    <col min="4868" max="4869" width="8.109375" style="8" customWidth="1"/>
    <col min="4870" max="4870" width="30" style="8" customWidth="1"/>
    <col min="4871" max="4871" width="6.44140625" style="8" customWidth="1"/>
    <col min="4872" max="4872" width="6" style="8" customWidth="1"/>
    <col min="4873" max="4873" width="4" style="8" customWidth="1"/>
    <col min="4874" max="4874" width="5.5546875" style="8" customWidth="1"/>
    <col min="4875" max="4875" width="5" style="8" customWidth="1"/>
    <col min="4876" max="4876" width="4" style="8" customWidth="1"/>
    <col min="4877" max="4877" width="9.5546875" style="8" customWidth="1"/>
    <col min="4878" max="4878" width="10.6640625" style="8" customWidth="1"/>
    <col min="4879" max="4879" width="8" style="8" bestFit="1" customWidth="1"/>
    <col min="4880" max="4880" width="10.88671875" style="8" bestFit="1" customWidth="1"/>
    <col min="4881" max="4881" width="6.44140625" style="8" customWidth="1"/>
    <col min="4882" max="4882" width="4.6640625" style="8" customWidth="1"/>
    <col min="4883" max="4883" width="9.33203125" style="8" customWidth="1"/>
    <col min="4884" max="4884" width="11.5546875" style="8" customWidth="1"/>
    <col min="4885" max="4885" width="7.5546875" style="8" customWidth="1"/>
    <col min="4886" max="4886" width="5.6640625" style="8" customWidth="1"/>
    <col min="4887" max="5116" width="12.44140625" style="8" customWidth="1"/>
    <col min="5117" max="5120" width="3" style="8"/>
    <col min="5121" max="5121" width="8.109375" style="8" customWidth="1"/>
    <col min="5122" max="5122" width="13.88671875" style="8" customWidth="1"/>
    <col min="5123" max="5123" width="8.6640625" style="8" customWidth="1"/>
    <col min="5124" max="5125" width="8.109375" style="8" customWidth="1"/>
    <col min="5126" max="5126" width="30" style="8" customWidth="1"/>
    <col min="5127" max="5127" width="6.44140625" style="8" customWidth="1"/>
    <col min="5128" max="5128" width="6" style="8" customWidth="1"/>
    <col min="5129" max="5129" width="4" style="8" customWidth="1"/>
    <col min="5130" max="5130" width="5.5546875" style="8" customWidth="1"/>
    <col min="5131" max="5131" width="5" style="8" customWidth="1"/>
    <col min="5132" max="5132" width="4" style="8" customWidth="1"/>
    <col min="5133" max="5133" width="9.5546875" style="8" customWidth="1"/>
    <col min="5134" max="5134" width="10.6640625" style="8" customWidth="1"/>
    <col min="5135" max="5135" width="8" style="8" bestFit="1" customWidth="1"/>
    <col min="5136" max="5136" width="10.88671875" style="8" bestFit="1" customWidth="1"/>
    <col min="5137" max="5137" width="6.44140625" style="8" customWidth="1"/>
    <col min="5138" max="5138" width="4.6640625" style="8" customWidth="1"/>
    <col min="5139" max="5139" width="9.33203125" style="8" customWidth="1"/>
    <col min="5140" max="5140" width="11.5546875" style="8" customWidth="1"/>
    <col min="5141" max="5141" width="7.5546875" style="8" customWidth="1"/>
    <col min="5142" max="5142" width="5.6640625" style="8" customWidth="1"/>
    <col min="5143" max="5372" width="12.44140625" style="8" customWidth="1"/>
    <col min="5373" max="5376" width="3" style="8"/>
    <col min="5377" max="5377" width="8.109375" style="8" customWidth="1"/>
    <col min="5378" max="5378" width="13.88671875" style="8" customWidth="1"/>
    <col min="5379" max="5379" width="8.6640625" style="8" customWidth="1"/>
    <col min="5380" max="5381" width="8.109375" style="8" customWidth="1"/>
    <col min="5382" max="5382" width="30" style="8" customWidth="1"/>
    <col min="5383" max="5383" width="6.44140625" style="8" customWidth="1"/>
    <col min="5384" max="5384" width="6" style="8" customWidth="1"/>
    <col min="5385" max="5385" width="4" style="8" customWidth="1"/>
    <col min="5386" max="5386" width="5.5546875" style="8" customWidth="1"/>
    <col min="5387" max="5387" width="5" style="8" customWidth="1"/>
    <col min="5388" max="5388" width="4" style="8" customWidth="1"/>
    <col min="5389" max="5389" width="9.5546875" style="8" customWidth="1"/>
    <col min="5390" max="5390" width="10.6640625" style="8" customWidth="1"/>
    <col min="5391" max="5391" width="8" style="8" bestFit="1" customWidth="1"/>
    <col min="5392" max="5392" width="10.88671875" style="8" bestFit="1" customWidth="1"/>
    <col min="5393" max="5393" width="6.44140625" style="8" customWidth="1"/>
    <col min="5394" max="5394" width="4.6640625" style="8" customWidth="1"/>
    <col min="5395" max="5395" width="9.33203125" style="8" customWidth="1"/>
    <col min="5396" max="5396" width="11.5546875" style="8" customWidth="1"/>
    <col min="5397" max="5397" width="7.5546875" style="8" customWidth="1"/>
    <col min="5398" max="5398" width="5.6640625" style="8" customWidth="1"/>
    <col min="5399" max="5628" width="12.44140625" style="8" customWidth="1"/>
    <col min="5629" max="5632" width="3" style="8"/>
    <col min="5633" max="5633" width="8.109375" style="8" customWidth="1"/>
    <col min="5634" max="5634" width="13.88671875" style="8" customWidth="1"/>
    <col min="5635" max="5635" width="8.6640625" style="8" customWidth="1"/>
    <col min="5636" max="5637" width="8.109375" style="8" customWidth="1"/>
    <col min="5638" max="5638" width="30" style="8" customWidth="1"/>
    <col min="5639" max="5639" width="6.44140625" style="8" customWidth="1"/>
    <col min="5640" max="5640" width="6" style="8" customWidth="1"/>
    <col min="5641" max="5641" width="4" style="8" customWidth="1"/>
    <col min="5642" max="5642" width="5.5546875" style="8" customWidth="1"/>
    <col min="5643" max="5643" width="5" style="8" customWidth="1"/>
    <col min="5644" max="5644" width="4" style="8" customWidth="1"/>
    <col min="5645" max="5645" width="9.5546875" style="8" customWidth="1"/>
    <col min="5646" max="5646" width="10.6640625" style="8" customWidth="1"/>
    <col min="5647" max="5647" width="8" style="8" bestFit="1" customWidth="1"/>
    <col min="5648" max="5648" width="10.88671875" style="8" bestFit="1" customWidth="1"/>
    <col min="5649" max="5649" width="6.44140625" style="8" customWidth="1"/>
    <col min="5650" max="5650" width="4.6640625" style="8" customWidth="1"/>
    <col min="5651" max="5651" width="9.33203125" style="8" customWidth="1"/>
    <col min="5652" max="5652" width="11.5546875" style="8" customWidth="1"/>
    <col min="5653" max="5653" width="7.5546875" style="8" customWidth="1"/>
    <col min="5654" max="5654" width="5.6640625" style="8" customWidth="1"/>
    <col min="5655" max="5884" width="12.44140625" style="8" customWidth="1"/>
    <col min="5885" max="5888" width="3" style="8"/>
    <col min="5889" max="5889" width="8.109375" style="8" customWidth="1"/>
    <col min="5890" max="5890" width="13.88671875" style="8" customWidth="1"/>
    <col min="5891" max="5891" width="8.6640625" style="8" customWidth="1"/>
    <col min="5892" max="5893" width="8.109375" style="8" customWidth="1"/>
    <col min="5894" max="5894" width="30" style="8" customWidth="1"/>
    <col min="5895" max="5895" width="6.44140625" style="8" customWidth="1"/>
    <col min="5896" max="5896" width="6" style="8" customWidth="1"/>
    <col min="5897" max="5897" width="4" style="8" customWidth="1"/>
    <col min="5898" max="5898" width="5.5546875" style="8" customWidth="1"/>
    <col min="5899" max="5899" width="5" style="8" customWidth="1"/>
    <col min="5900" max="5900" width="4" style="8" customWidth="1"/>
    <col min="5901" max="5901" width="9.5546875" style="8" customWidth="1"/>
    <col min="5902" max="5902" width="10.6640625" style="8" customWidth="1"/>
    <col min="5903" max="5903" width="8" style="8" bestFit="1" customWidth="1"/>
    <col min="5904" max="5904" width="10.88671875" style="8" bestFit="1" customWidth="1"/>
    <col min="5905" max="5905" width="6.44140625" style="8" customWidth="1"/>
    <col min="5906" max="5906" width="4.6640625" style="8" customWidth="1"/>
    <col min="5907" max="5907" width="9.33203125" style="8" customWidth="1"/>
    <col min="5908" max="5908" width="11.5546875" style="8" customWidth="1"/>
    <col min="5909" max="5909" width="7.5546875" style="8" customWidth="1"/>
    <col min="5910" max="5910" width="5.6640625" style="8" customWidth="1"/>
    <col min="5911" max="6140" width="12.44140625" style="8" customWidth="1"/>
    <col min="6141" max="6144" width="3" style="8"/>
    <col min="6145" max="6145" width="8.109375" style="8" customWidth="1"/>
    <col min="6146" max="6146" width="13.88671875" style="8" customWidth="1"/>
    <col min="6147" max="6147" width="8.6640625" style="8" customWidth="1"/>
    <col min="6148" max="6149" width="8.109375" style="8" customWidth="1"/>
    <col min="6150" max="6150" width="30" style="8" customWidth="1"/>
    <col min="6151" max="6151" width="6.44140625" style="8" customWidth="1"/>
    <col min="6152" max="6152" width="6" style="8" customWidth="1"/>
    <col min="6153" max="6153" width="4" style="8" customWidth="1"/>
    <col min="6154" max="6154" width="5.5546875" style="8" customWidth="1"/>
    <col min="6155" max="6155" width="5" style="8" customWidth="1"/>
    <col min="6156" max="6156" width="4" style="8" customWidth="1"/>
    <col min="6157" max="6157" width="9.5546875" style="8" customWidth="1"/>
    <col min="6158" max="6158" width="10.6640625" style="8" customWidth="1"/>
    <col min="6159" max="6159" width="8" style="8" bestFit="1" customWidth="1"/>
    <col min="6160" max="6160" width="10.88671875" style="8" bestFit="1" customWidth="1"/>
    <col min="6161" max="6161" width="6.44140625" style="8" customWidth="1"/>
    <col min="6162" max="6162" width="4.6640625" style="8" customWidth="1"/>
    <col min="6163" max="6163" width="9.33203125" style="8" customWidth="1"/>
    <col min="6164" max="6164" width="11.5546875" style="8" customWidth="1"/>
    <col min="6165" max="6165" width="7.5546875" style="8" customWidth="1"/>
    <col min="6166" max="6166" width="5.6640625" style="8" customWidth="1"/>
    <col min="6167" max="6396" width="12.44140625" style="8" customWidth="1"/>
    <col min="6397" max="6400" width="3" style="8"/>
    <col min="6401" max="6401" width="8.109375" style="8" customWidth="1"/>
    <col min="6402" max="6402" width="13.88671875" style="8" customWidth="1"/>
    <col min="6403" max="6403" width="8.6640625" style="8" customWidth="1"/>
    <col min="6404" max="6405" width="8.109375" style="8" customWidth="1"/>
    <col min="6406" max="6406" width="30" style="8" customWidth="1"/>
    <col min="6407" max="6407" width="6.44140625" style="8" customWidth="1"/>
    <col min="6408" max="6408" width="6" style="8" customWidth="1"/>
    <col min="6409" max="6409" width="4" style="8" customWidth="1"/>
    <col min="6410" max="6410" width="5.5546875" style="8" customWidth="1"/>
    <col min="6411" max="6411" width="5" style="8" customWidth="1"/>
    <col min="6412" max="6412" width="4" style="8" customWidth="1"/>
    <col min="6413" max="6413" width="9.5546875" style="8" customWidth="1"/>
    <col min="6414" max="6414" width="10.6640625" style="8" customWidth="1"/>
    <col min="6415" max="6415" width="8" style="8" bestFit="1" customWidth="1"/>
    <col min="6416" max="6416" width="10.88671875" style="8" bestFit="1" customWidth="1"/>
    <col min="6417" max="6417" width="6.44140625" style="8" customWidth="1"/>
    <col min="6418" max="6418" width="4.6640625" style="8" customWidth="1"/>
    <col min="6419" max="6419" width="9.33203125" style="8" customWidth="1"/>
    <col min="6420" max="6420" width="11.5546875" style="8" customWidth="1"/>
    <col min="6421" max="6421" width="7.5546875" style="8" customWidth="1"/>
    <col min="6422" max="6422" width="5.6640625" style="8" customWidth="1"/>
    <col min="6423" max="6652" width="12.44140625" style="8" customWidth="1"/>
    <col min="6653" max="6656" width="3" style="8"/>
    <col min="6657" max="6657" width="8.109375" style="8" customWidth="1"/>
    <col min="6658" max="6658" width="13.88671875" style="8" customWidth="1"/>
    <col min="6659" max="6659" width="8.6640625" style="8" customWidth="1"/>
    <col min="6660" max="6661" width="8.109375" style="8" customWidth="1"/>
    <col min="6662" max="6662" width="30" style="8" customWidth="1"/>
    <col min="6663" max="6663" width="6.44140625" style="8" customWidth="1"/>
    <col min="6664" max="6664" width="6" style="8" customWidth="1"/>
    <col min="6665" max="6665" width="4" style="8" customWidth="1"/>
    <col min="6666" max="6666" width="5.5546875" style="8" customWidth="1"/>
    <col min="6667" max="6667" width="5" style="8" customWidth="1"/>
    <col min="6668" max="6668" width="4" style="8" customWidth="1"/>
    <col min="6669" max="6669" width="9.5546875" style="8" customWidth="1"/>
    <col min="6670" max="6670" width="10.6640625" style="8" customWidth="1"/>
    <col min="6671" max="6671" width="8" style="8" bestFit="1" customWidth="1"/>
    <col min="6672" max="6672" width="10.88671875" style="8" bestFit="1" customWidth="1"/>
    <col min="6673" max="6673" width="6.44140625" style="8" customWidth="1"/>
    <col min="6674" max="6674" width="4.6640625" style="8" customWidth="1"/>
    <col min="6675" max="6675" width="9.33203125" style="8" customWidth="1"/>
    <col min="6676" max="6676" width="11.5546875" style="8" customWidth="1"/>
    <col min="6677" max="6677" width="7.5546875" style="8" customWidth="1"/>
    <col min="6678" max="6678" width="5.6640625" style="8" customWidth="1"/>
    <col min="6679" max="6908" width="12.44140625" style="8" customWidth="1"/>
    <col min="6909" max="6912" width="3" style="8"/>
    <col min="6913" max="6913" width="8.109375" style="8" customWidth="1"/>
    <col min="6914" max="6914" width="13.88671875" style="8" customWidth="1"/>
    <col min="6915" max="6915" width="8.6640625" style="8" customWidth="1"/>
    <col min="6916" max="6917" width="8.109375" style="8" customWidth="1"/>
    <col min="6918" max="6918" width="30" style="8" customWidth="1"/>
    <col min="6919" max="6919" width="6.44140625" style="8" customWidth="1"/>
    <col min="6920" max="6920" width="6" style="8" customWidth="1"/>
    <col min="6921" max="6921" width="4" style="8" customWidth="1"/>
    <col min="6922" max="6922" width="5.5546875" style="8" customWidth="1"/>
    <col min="6923" max="6923" width="5" style="8" customWidth="1"/>
    <col min="6924" max="6924" width="4" style="8" customWidth="1"/>
    <col min="6925" max="6925" width="9.5546875" style="8" customWidth="1"/>
    <col min="6926" max="6926" width="10.6640625" style="8" customWidth="1"/>
    <col min="6927" max="6927" width="8" style="8" bestFit="1" customWidth="1"/>
    <col min="6928" max="6928" width="10.88671875" style="8" bestFit="1" customWidth="1"/>
    <col min="6929" max="6929" width="6.44140625" style="8" customWidth="1"/>
    <col min="6930" max="6930" width="4.6640625" style="8" customWidth="1"/>
    <col min="6931" max="6931" width="9.33203125" style="8" customWidth="1"/>
    <col min="6932" max="6932" width="11.5546875" style="8" customWidth="1"/>
    <col min="6933" max="6933" width="7.5546875" style="8" customWidth="1"/>
    <col min="6934" max="6934" width="5.6640625" style="8" customWidth="1"/>
    <col min="6935" max="7164" width="12.44140625" style="8" customWidth="1"/>
    <col min="7165" max="7168" width="3" style="8"/>
    <col min="7169" max="7169" width="8.109375" style="8" customWidth="1"/>
    <col min="7170" max="7170" width="13.88671875" style="8" customWidth="1"/>
    <col min="7171" max="7171" width="8.6640625" style="8" customWidth="1"/>
    <col min="7172" max="7173" width="8.109375" style="8" customWidth="1"/>
    <col min="7174" max="7174" width="30" style="8" customWidth="1"/>
    <col min="7175" max="7175" width="6.44140625" style="8" customWidth="1"/>
    <col min="7176" max="7176" width="6" style="8" customWidth="1"/>
    <col min="7177" max="7177" width="4" style="8" customWidth="1"/>
    <col min="7178" max="7178" width="5.5546875" style="8" customWidth="1"/>
    <col min="7179" max="7179" width="5" style="8" customWidth="1"/>
    <col min="7180" max="7180" width="4" style="8" customWidth="1"/>
    <col min="7181" max="7181" width="9.5546875" style="8" customWidth="1"/>
    <col min="7182" max="7182" width="10.6640625" style="8" customWidth="1"/>
    <col min="7183" max="7183" width="8" style="8" bestFit="1" customWidth="1"/>
    <col min="7184" max="7184" width="10.88671875" style="8" bestFit="1" customWidth="1"/>
    <col min="7185" max="7185" width="6.44140625" style="8" customWidth="1"/>
    <col min="7186" max="7186" width="4.6640625" style="8" customWidth="1"/>
    <col min="7187" max="7187" width="9.33203125" style="8" customWidth="1"/>
    <col min="7188" max="7188" width="11.5546875" style="8" customWidth="1"/>
    <col min="7189" max="7189" width="7.5546875" style="8" customWidth="1"/>
    <col min="7190" max="7190" width="5.6640625" style="8" customWidth="1"/>
    <col min="7191" max="7420" width="12.44140625" style="8" customWidth="1"/>
    <col min="7421" max="7424" width="3" style="8"/>
    <col min="7425" max="7425" width="8.109375" style="8" customWidth="1"/>
    <col min="7426" max="7426" width="13.88671875" style="8" customWidth="1"/>
    <col min="7427" max="7427" width="8.6640625" style="8" customWidth="1"/>
    <col min="7428" max="7429" width="8.109375" style="8" customWidth="1"/>
    <col min="7430" max="7430" width="30" style="8" customWidth="1"/>
    <col min="7431" max="7431" width="6.44140625" style="8" customWidth="1"/>
    <col min="7432" max="7432" width="6" style="8" customWidth="1"/>
    <col min="7433" max="7433" width="4" style="8" customWidth="1"/>
    <col min="7434" max="7434" width="5.5546875" style="8" customWidth="1"/>
    <col min="7435" max="7435" width="5" style="8" customWidth="1"/>
    <col min="7436" max="7436" width="4" style="8" customWidth="1"/>
    <col min="7437" max="7437" width="9.5546875" style="8" customWidth="1"/>
    <col min="7438" max="7438" width="10.6640625" style="8" customWidth="1"/>
    <col min="7439" max="7439" width="8" style="8" bestFit="1" customWidth="1"/>
    <col min="7440" max="7440" width="10.88671875" style="8" bestFit="1" customWidth="1"/>
    <col min="7441" max="7441" width="6.44140625" style="8" customWidth="1"/>
    <col min="7442" max="7442" width="4.6640625" style="8" customWidth="1"/>
    <col min="7443" max="7443" width="9.33203125" style="8" customWidth="1"/>
    <col min="7444" max="7444" width="11.5546875" style="8" customWidth="1"/>
    <col min="7445" max="7445" width="7.5546875" style="8" customWidth="1"/>
    <col min="7446" max="7446" width="5.6640625" style="8" customWidth="1"/>
    <col min="7447" max="7676" width="12.44140625" style="8" customWidth="1"/>
    <col min="7677" max="7680" width="3" style="8"/>
    <col min="7681" max="7681" width="8.109375" style="8" customWidth="1"/>
    <col min="7682" max="7682" width="13.88671875" style="8" customWidth="1"/>
    <col min="7683" max="7683" width="8.6640625" style="8" customWidth="1"/>
    <col min="7684" max="7685" width="8.109375" style="8" customWidth="1"/>
    <col min="7686" max="7686" width="30" style="8" customWidth="1"/>
    <col min="7687" max="7687" width="6.44140625" style="8" customWidth="1"/>
    <col min="7688" max="7688" width="6" style="8" customWidth="1"/>
    <col min="7689" max="7689" width="4" style="8" customWidth="1"/>
    <col min="7690" max="7690" width="5.5546875" style="8" customWidth="1"/>
    <col min="7691" max="7691" width="5" style="8" customWidth="1"/>
    <col min="7692" max="7692" width="4" style="8" customWidth="1"/>
    <col min="7693" max="7693" width="9.5546875" style="8" customWidth="1"/>
    <col min="7694" max="7694" width="10.6640625" style="8" customWidth="1"/>
    <col min="7695" max="7695" width="8" style="8" bestFit="1" customWidth="1"/>
    <col min="7696" max="7696" width="10.88671875" style="8" bestFit="1" customWidth="1"/>
    <col min="7697" max="7697" width="6.44140625" style="8" customWidth="1"/>
    <col min="7698" max="7698" width="4.6640625" style="8" customWidth="1"/>
    <col min="7699" max="7699" width="9.33203125" style="8" customWidth="1"/>
    <col min="7700" max="7700" width="11.5546875" style="8" customWidth="1"/>
    <col min="7701" max="7701" width="7.5546875" style="8" customWidth="1"/>
    <col min="7702" max="7702" width="5.6640625" style="8" customWidth="1"/>
    <col min="7703" max="7932" width="12.44140625" style="8" customWidth="1"/>
    <col min="7933" max="7936" width="3" style="8"/>
    <col min="7937" max="7937" width="8.109375" style="8" customWidth="1"/>
    <col min="7938" max="7938" width="13.88671875" style="8" customWidth="1"/>
    <col min="7939" max="7939" width="8.6640625" style="8" customWidth="1"/>
    <col min="7940" max="7941" width="8.109375" style="8" customWidth="1"/>
    <col min="7942" max="7942" width="30" style="8" customWidth="1"/>
    <col min="7943" max="7943" width="6.44140625" style="8" customWidth="1"/>
    <col min="7944" max="7944" width="6" style="8" customWidth="1"/>
    <col min="7945" max="7945" width="4" style="8" customWidth="1"/>
    <col min="7946" max="7946" width="5.5546875" style="8" customWidth="1"/>
    <col min="7947" max="7947" width="5" style="8" customWidth="1"/>
    <col min="7948" max="7948" width="4" style="8" customWidth="1"/>
    <col min="7949" max="7949" width="9.5546875" style="8" customWidth="1"/>
    <col min="7950" max="7950" width="10.6640625" style="8" customWidth="1"/>
    <col min="7951" max="7951" width="8" style="8" bestFit="1" customWidth="1"/>
    <col min="7952" max="7952" width="10.88671875" style="8" bestFit="1" customWidth="1"/>
    <col min="7953" max="7953" width="6.44140625" style="8" customWidth="1"/>
    <col min="7954" max="7954" width="4.6640625" style="8" customWidth="1"/>
    <col min="7955" max="7955" width="9.33203125" style="8" customWidth="1"/>
    <col min="7956" max="7956" width="11.5546875" style="8" customWidth="1"/>
    <col min="7957" max="7957" width="7.5546875" style="8" customWidth="1"/>
    <col min="7958" max="7958" width="5.6640625" style="8" customWidth="1"/>
    <col min="7959" max="8188" width="12.44140625" style="8" customWidth="1"/>
    <col min="8189" max="8192" width="3" style="8"/>
    <col min="8193" max="8193" width="8.109375" style="8" customWidth="1"/>
    <col min="8194" max="8194" width="13.88671875" style="8" customWidth="1"/>
    <col min="8195" max="8195" width="8.6640625" style="8" customWidth="1"/>
    <col min="8196" max="8197" width="8.109375" style="8" customWidth="1"/>
    <col min="8198" max="8198" width="30" style="8" customWidth="1"/>
    <col min="8199" max="8199" width="6.44140625" style="8" customWidth="1"/>
    <col min="8200" max="8200" width="6" style="8" customWidth="1"/>
    <col min="8201" max="8201" width="4" style="8" customWidth="1"/>
    <col min="8202" max="8202" width="5.5546875" style="8" customWidth="1"/>
    <col min="8203" max="8203" width="5" style="8" customWidth="1"/>
    <col min="8204" max="8204" width="4" style="8" customWidth="1"/>
    <col min="8205" max="8205" width="9.5546875" style="8" customWidth="1"/>
    <col min="8206" max="8206" width="10.6640625" style="8" customWidth="1"/>
    <col min="8207" max="8207" width="8" style="8" bestFit="1" customWidth="1"/>
    <col min="8208" max="8208" width="10.88671875" style="8" bestFit="1" customWidth="1"/>
    <col min="8209" max="8209" width="6.44140625" style="8" customWidth="1"/>
    <col min="8210" max="8210" width="4.6640625" style="8" customWidth="1"/>
    <col min="8211" max="8211" width="9.33203125" style="8" customWidth="1"/>
    <col min="8212" max="8212" width="11.5546875" style="8" customWidth="1"/>
    <col min="8213" max="8213" width="7.5546875" style="8" customWidth="1"/>
    <col min="8214" max="8214" width="5.6640625" style="8" customWidth="1"/>
    <col min="8215" max="8444" width="12.44140625" style="8" customWidth="1"/>
    <col min="8445" max="8448" width="3" style="8"/>
    <col min="8449" max="8449" width="8.109375" style="8" customWidth="1"/>
    <col min="8450" max="8450" width="13.88671875" style="8" customWidth="1"/>
    <col min="8451" max="8451" width="8.6640625" style="8" customWidth="1"/>
    <col min="8452" max="8453" width="8.109375" style="8" customWidth="1"/>
    <col min="8454" max="8454" width="30" style="8" customWidth="1"/>
    <col min="8455" max="8455" width="6.44140625" style="8" customWidth="1"/>
    <col min="8456" max="8456" width="6" style="8" customWidth="1"/>
    <col min="8457" max="8457" width="4" style="8" customWidth="1"/>
    <col min="8458" max="8458" width="5.5546875" style="8" customWidth="1"/>
    <col min="8459" max="8459" width="5" style="8" customWidth="1"/>
    <col min="8460" max="8460" width="4" style="8" customWidth="1"/>
    <col min="8461" max="8461" width="9.5546875" style="8" customWidth="1"/>
    <col min="8462" max="8462" width="10.6640625" style="8" customWidth="1"/>
    <col min="8463" max="8463" width="8" style="8" bestFit="1" customWidth="1"/>
    <col min="8464" max="8464" width="10.88671875" style="8" bestFit="1" customWidth="1"/>
    <col min="8465" max="8465" width="6.44140625" style="8" customWidth="1"/>
    <col min="8466" max="8466" width="4.6640625" style="8" customWidth="1"/>
    <col min="8467" max="8467" width="9.33203125" style="8" customWidth="1"/>
    <col min="8468" max="8468" width="11.5546875" style="8" customWidth="1"/>
    <col min="8469" max="8469" width="7.5546875" style="8" customWidth="1"/>
    <col min="8470" max="8470" width="5.6640625" style="8" customWidth="1"/>
    <col min="8471" max="8700" width="12.44140625" style="8" customWidth="1"/>
    <col min="8701" max="8704" width="3" style="8"/>
    <col min="8705" max="8705" width="8.109375" style="8" customWidth="1"/>
    <col min="8706" max="8706" width="13.88671875" style="8" customWidth="1"/>
    <col min="8707" max="8707" width="8.6640625" style="8" customWidth="1"/>
    <col min="8708" max="8709" width="8.109375" style="8" customWidth="1"/>
    <col min="8710" max="8710" width="30" style="8" customWidth="1"/>
    <col min="8711" max="8711" width="6.44140625" style="8" customWidth="1"/>
    <col min="8712" max="8712" width="6" style="8" customWidth="1"/>
    <col min="8713" max="8713" width="4" style="8" customWidth="1"/>
    <col min="8714" max="8714" width="5.5546875" style="8" customWidth="1"/>
    <col min="8715" max="8715" width="5" style="8" customWidth="1"/>
    <col min="8716" max="8716" width="4" style="8" customWidth="1"/>
    <col min="8717" max="8717" width="9.5546875" style="8" customWidth="1"/>
    <col min="8718" max="8718" width="10.6640625" style="8" customWidth="1"/>
    <col min="8719" max="8719" width="8" style="8" bestFit="1" customWidth="1"/>
    <col min="8720" max="8720" width="10.88671875" style="8" bestFit="1" customWidth="1"/>
    <col min="8721" max="8721" width="6.44140625" style="8" customWidth="1"/>
    <col min="8722" max="8722" width="4.6640625" style="8" customWidth="1"/>
    <col min="8723" max="8723" width="9.33203125" style="8" customWidth="1"/>
    <col min="8724" max="8724" width="11.5546875" style="8" customWidth="1"/>
    <col min="8725" max="8725" width="7.5546875" style="8" customWidth="1"/>
    <col min="8726" max="8726" width="5.6640625" style="8" customWidth="1"/>
    <col min="8727" max="8956" width="12.44140625" style="8" customWidth="1"/>
    <col min="8957" max="8960" width="3" style="8"/>
    <col min="8961" max="8961" width="8.109375" style="8" customWidth="1"/>
    <col min="8962" max="8962" width="13.88671875" style="8" customWidth="1"/>
    <col min="8963" max="8963" width="8.6640625" style="8" customWidth="1"/>
    <col min="8964" max="8965" width="8.109375" style="8" customWidth="1"/>
    <col min="8966" max="8966" width="30" style="8" customWidth="1"/>
    <col min="8967" max="8967" width="6.44140625" style="8" customWidth="1"/>
    <col min="8968" max="8968" width="6" style="8" customWidth="1"/>
    <col min="8969" max="8969" width="4" style="8" customWidth="1"/>
    <col min="8970" max="8970" width="5.5546875" style="8" customWidth="1"/>
    <col min="8971" max="8971" width="5" style="8" customWidth="1"/>
    <col min="8972" max="8972" width="4" style="8" customWidth="1"/>
    <col min="8973" max="8973" width="9.5546875" style="8" customWidth="1"/>
    <col min="8974" max="8974" width="10.6640625" style="8" customWidth="1"/>
    <col min="8975" max="8975" width="8" style="8" bestFit="1" customWidth="1"/>
    <col min="8976" max="8976" width="10.88671875" style="8" bestFit="1" customWidth="1"/>
    <col min="8977" max="8977" width="6.44140625" style="8" customWidth="1"/>
    <col min="8978" max="8978" width="4.6640625" style="8" customWidth="1"/>
    <col min="8979" max="8979" width="9.33203125" style="8" customWidth="1"/>
    <col min="8980" max="8980" width="11.5546875" style="8" customWidth="1"/>
    <col min="8981" max="8981" width="7.5546875" style="8" customWidth="1"/>
    <col min="8982" max="8982" width="5.6640625" style="8" customWidth="1"/>
    <col min="8983" max="9212" width="12.44140625" style="8" customWidth="1"/>
    <col min="9213" max="9216" width="3" style="8"/>
    <col min="9217" max="9217" width="8.109375" style="8" customWidth="1"/>
    <col min="9218" max="9218" width="13.88671875" style="8" customWidth="1"/>
    <col min="9219" max="9219" width="8.6640625" style="8" customWidth="1"/>
    <col min="9220" max="9221" width="8.109375" style="8" customWidth="1"/>
    <col min="9222" max="9222" width="30" style="8" customWidth="1"/>
    <col min="9223" max="9223" width="6.44140625" style="8" customWidth="1"/>
    <col min="9224" max="9224" width="6" style="8" customWidth="1"/>
    <col min="9225" max="9225" width="4" style="8" customWidth="1"/>
    <col min="9226" max="9226" width="5.5546875" style="8" customWidth="1"/>
    <col min="9227" max="9227" width="5" style="8" customWidth="1"/>
    <col min="9228" max="9228" width="4" style="8" customWidth="1"/>
    <col min="9229" max="9229" width="9.5546875" style="8" customWidth="1"/>
    <col min="9230" max="9230" width="10.6640625" style="8" customWidth="1"/>
    <col min="9231" max="9231" width="8" style="8" bestFit="1" customWidth="1"/>
    <col min="9232" max="9232" width="10.88671875" style="8" bestFit="1" customWidth="1"/>
    <col min="9233" max="9233" width="6.44140625" style="8" customWidth="1"/>
    <col min="9234" max="9234" width="4.6640625" style="8" customWidth="1"/>
    <col min="9235" max="9235" width="9.33203125" style="8" customWidth="1"/>
    <col min="9236" max="9236" width="11.5546875" style="8" customWidth="1"/>
    <col min="9237" max="9237" width="7.5546875" style="8" customWidth="1"/>
    <col min="9238" max="9238" width="5.6640625" style="8" customWidth="1"/>
    <col min="9239" max="9468" width="12.44140625" style="8" customWidth="1"/>
    <col min="9469" max="9472" width="3" style="8"/>
    <col min="9473" max="9473" width="8.109375" style="8" customWidth="1"/>
    <col min="9474" max="9474" width="13.88671875" style="8" customWidth="1"/>
    <col min="9475" max="9475" width="8.6640625" style="8" customWidth="1"/>
    <col min="9476" max="9477" width="8.109375" style="8" customWidth="1"/>
    <col min="9478" max="9478" width="30" style="8" customWidth="1"/>
    <col min="9479" max="9479" width="6.44140625" style="8" customWidth="1"/>
    <col min="9480" max="9480" width="6" style="8" customWidth="1"/>
    <col min="9481" max="9481" width="4" style="8" customWidth="1"/>
    <col min="9482" max="9482" width="5.5546875" style="8" customWidth="1"/>
    <col min="9483" max="9483" width="5" style="8" customWidth="1"/>
    <col min="9484" max="9484" width="4" style="8" customWidth="1"/>
    <col min="9485" max="9485" width="9.5546875" style="8" customWidth="1"/>
    <col min="9486" max="9486" width="10.6640625" style="8" customWidth="1"/>
    <col min="9487" max="9487" width="8" style="8" bestFit="1" customWidth="1"/>
    <col min="9488" max="9488" width="10.88671875" style="8" bestFit="1" customWidth="1"/>
    <col min="9489" max="9489" width="6.44140625" style="8" customWidth="1"/>
    <col min="9490" max="9490" width="4.6640625" style="8" customWidth="1"/>
    <col min="9491" max="9491" width="9.33203125" style="8" customWidth="1"/>
    <col min="9492" max="9492" width="11.5546875" style="8" customWidth="1"/>
    <col min="9493" max="9493" width="7.5546875" style="8" customWidth="1"/>
    <col min="9494" max="9494" width="5.6640625" style="8" customWidth="1"/>
    <col min="9495" max="9724" width="12.44140625" style="8" customWidth="1"/>
    <col min="9725" max="9728" width="3" style="8"/>
    <col min="9729" max="9729" width="8.109375" style="8" customWidth="1"/>
    <col min="9730" max="9730" width="13.88671875" style="8" customWidth="1"/>
    <col min="9731" max="9731" width="8.6640625" style="8" customWidth="1"/>
    <col min="9732" max="9733" width="8.109375" style="8" customWidth="1"/>
    <col min="9734" max="9734" width="30" style="8" customWidth="1"/>
    <col min="9735" max="9735" width="6.44140625" style="8" customWidth="1"/>
    <col min="9736" max="9736" width="6" style="8" customWidth="1"/>
    <col min="9737" max="9737" width="4" style="8" customWidth="1"/>
    <col min="9738" max="9738" width="5.5546875" style="8" customWidth="1"/>
    <col min="9739" max="9739" width="5" style="8" customWidth="1"/>
    <col min="9740" max="9740" width="4" style="8" customWidth="1"/>
    <col min="9741" max="9741" width="9.5546875" style="8" customWidth="1"/>
    <col min="9742" max="9742" width="10.6640625" style="8" customWidth="1"/>
    <col min="9743" max="9743" width="8" style="8" bestFit="1" customWidth="1"/>
    <col min="9744" max="9744" width="10.88671875" style="8" bestFit="1" customWidth="1"/>
    <col min="9745" max="9745" width="6.44140625" style="8" customWidth="1"/>
    <col min="9746" max="9746" width="4.6640625" style="8" customWidth="1"/>
    <col min="9747" max="9747" width="9.33203125" style="8" customWidth="1"/>
    <col min="9748" max="9748" width="11.5546875" style="8" customWidth="1"/>
    <col min="9749" max="9749" width="7.5546875" style="8" customWidth="1"/>
    <col min="9750" max="9750" width="5.6640625" style="8" customWidth="1"/>
    <col min="9751" max="9980" width="12.44140625" style="8" customWidth="1"/>
    <col min="9981" max="9984" width="3" style="8"/>
    <col min="9985" max="9985" width="8.109375" style="8" customWidth="1"/>
    <col min="9986" max="9986" width="13.88671875" style="8" customWidth="1"/>
    <col min="9987" max="9987" width="8.6640625" style="8" customWidth="1"/>
    <col min="9988" max="9989" width="8.109375" style="8" customWidth="1"/>
    <col min="9990" max="9990" width="30" style="8" customWidth="1"/>
    <col min="9991" max="9991" width="6.44140625" style="8" customWidth="1"/>
    <col min="9992" max="9992" width="6" style="8" customWidth="1"/>
    <col min="9993" max="9993" width="4" style="8" customWidth="1"/>
    <col min="9994" max="9994" width="5.5546875" style="8" customWidth="1"/>
    <col min="9995" max="9995" width="5" style="8" customWidth="1"/>
    <col min="9996" max="9996" width="4" style="8" customWidth="1"/>
    <col min="9997" max="9997" width="9.5546875" style="8" customWidth="1"/>
    <col min="9998" max="9998" width="10.6640625" style="8" customWidth="1"/>
    <col min="9999" max="9999" width="8" style="8" bestFit="1" customWidth="1"/>
    <col min="10000" max="10000" width="10.88671875" style="8" bestFit="1" customWidth="1"/>
    <col min="10001" max="10001" width="6.44140625" style="8" customWidth="1"/>
    <col min="10002" max="10002" width="4.6640625" style="8" customWidth="1"/>
    <col min="10003" max="10003" width="9.33203125" style="8" customWidth="1"/>
    <col min="10004" max="10004" width="11.5546875" style="8" customWidth="1"/>
    <col min="10005" max="10005" width="7.5546875" style="8" customWidth="1"/>
    <col min="10006" max="10006" width="5.6640625" style="8" customWidth="1"/>
    <col min="10007" max="10236" width="12.44140625" style="8" customWidth="1"/>
    <col min="10237" max="10240" width="3" style="8"/>
    <col min="10241" max="10241" width="8.109375" style="8" customWidth="1"/>
    <col min="10242" max="10242" width="13.88671875" style="8" customWidth="1"/>
    <col min="10243" max="10243" width="8.6640625" style="8" customWidth="1"/>
    <col min="10244" max="10245" width="8.109375" style="8" customWidth="1"/>
    <col min="10246" max="10246" width="30" style="8" customWidth="1"/>
    <col min="10247" max="10247" width="6.44140625" style="8" customWidth="1"/>
    <col min="10248" max="10248" width="6" style="8" customWidth="1"/>
    <col min="10249" max="10249" width="4" style="8" customWidth="1"/>
    <col min="10250" max="10250" width="5.5546875" style="8" customWidth="1"/>
    <col min="10251" max="10251" width="5" style="8" customWidth="1"/>
    <col min="10252" max="10252" width="4" style="8" customWidth="1"/>
    <col min="10253" max="10253" width="9.5546875" style="8" customWidth="1"/>
    <col min="10254" max="10254" width="10.6640625" style="8" customWidth="1"/>
    <col min="10255" max="10255" width="8" style="8" bestFit="1" customWidth="1"/>
    <col min="10256" max="10256" width="10.88671875" style="8" bestFit="1" customWidth="1"/>
    <col min="10257" max="10257" width="6.44140625" style="8" customWidth="1"/>
    <col min="10258" max="10258" width="4.6640625" style="8" customWidth="1"/>
    <col min="10259" max="10259" width="9.33203125" style="8" customWidth="1"/>
    <col min="10260" max="10260" width="11.5546875" style="8" customWidth="1"/>
    <col min="10261" max="10261" width="7.5546875" style="8" customWidth="1"/>
    <col min="10262" max="10262" width="5.6640625" style="8" customWidth="1"/>
    <col min="10263" max="10492" width="12.44140625" style="8" customWidth="1"/>
    <col min="10493" max="10496" width="3" style="8"/>
    <col min="10497" max="10497" width="8.109375" style="8" customWidth="1"/>
    <col min="10498" max="10498" width="13.88671875" style="8" customWidth="1"/>
    <col min="10499" max="10499" width="8.6640625" style="8" customWidth="1"/>
    <col min="10500" max="10501" width="8.109375" style="8" customWidth="1"/>
    <col min="10502" max="10502" width="30" style="8" customWidth="1"/>
    <col min="10503" max="10503" width="6.44140625" style="8" customWidth="1"/>
    <col min="10504" max="10504" width="6" style="8" customWidth="1"/>
    <col min="10505" max="10505" width="4" style="8" customWidth="1"/>
    <col min="10506" max="10506" width="5.5546875" style="8" customWidth="1"/>
    <col min="10507" max="10507" width="5" style="8" customWidth="1"/>
    <col min="10508" max="10508" width="4" style="8" customWidth="1"/>
    <col min="10509" max="10509" width="9.5546875" style="8" customWidth="1"/>
    <col min="10510" max="10510" width="10.6640625" style="8" customWidth="1"/>
    <col min="10511" max="10511" width="8" style="8" bestFit="1" customWidth="1"/>
    <col min="10512" max="10512" width="10.88671875" style="8" bestFit="1" customWidth="1"/>
    <col min="10513" max="10513" width="6.44140625" style="8" customWidth="1"/>
    <col min="10514" max="10514" width="4.6640625" style="8" customWidth="1"/>
    <col min="10515" max="10515" width="9.33203125" style="8" customWidth="1"/>
    <col min="10516" max="10516" width="11.5546875" style="8" customWidth="1"/>
    <col min="10517" max="10517" width="7.5546875" style="8" customWidth="1"/>
    <col min="10518" max="10518" width="5.6640625" style="8" customWidth="1"/>
    <col min="10519" max="10748" width="12.44140625" style="8" customWidth="1"/>
    <col min="10749" max="10752" width="3" style="8"/>
    <col min="10753" max="10753" width="8.109375" style="8" customWidth="1"/>
    <col min="10754" max="10754" width="13.88671875" style="8" customWidth="1"/>
    <col min="10755" max="10755" width="8.6640625" style="8" customWidth="1"/>
    <col min="10756" max="10757" width="8.109375" style="8" customWidth="1"/>
    <col min="10758" max="10758" width="30" style="8" customWidth="1"/>
    <col min="10759" max="10759" width="6.44140625" style="8" customWidth="1"/>
    <col min="10760" max="10760" width="6" style="8" customWidth="1"/>
    <col min="10761" max="10761" width="4" style="8" customWidth="1"/>
    <col min="10762" max="10762" width="5.5546875" style="8" customWidth="1"/>
    <col min="10763" max="10763" width="5" style="8" customWidth="1"/>
    <col min="10764" max="10764" width="4" style="8" customWidth="1"/>
    <col min="10765" max="10765" width="9.5546875" style="8" customWidth="1"/>
    <col min="10766" max="10766" width="10.6640625" style="8" customWidth="1"/>
    <col min="10767" max="10767" width="8" style="8" bestFit="1" customWidth="1"/>
    <col min="10768" max="10768" width="10.88671875" style="8" bestFit="1" customWidth="1"/>
    <col min="10769" max="10769" width="6.44140625" style="8" customWidth="1"/>
    <col min="10770" max="10770" width="4.6640625" style="8" customWidth="1"/>
    <col min="10771" max="10771" width="9.33203125" style="8" customWidth="1"/>
    <col min="10772" max="10772" width="11.5546875" style="8" customWidth="1"/>
    <col min="10773" max="10773" width="7.5546875" style="8" customWidth="1"/>
    <col min="10774" max="10774" width="5.6640625" style="8" customWidth="1"/>
    <col min="10775" max="11004" width="12.44140625" style="8" customWidth="1"/>
    <col min="11005" max="11008" width="3" style="8"/>
    <col min="11009" max="11009" width="8.109375" style="8" customWidth="1"/>
    <col min="11010" max="11010" width="13.88671875" style="8" customWidth="1"/>
    <col min="11011" max="11011" width="8.6640625" style="8" customWidth="1"/>
    <col min="11012" max="11013" width="8.109375" style="8" customWidth="1"/>
    <col min="11014" max="11014" width="30" style="8" customWidth="1"/>
    <col min="11015" max="11015" width="6.44140625" style="8" customWidth="1"/>
    <col min="11016" max="11016" width="6" style="8" customWidth="1"/>
    <col min="11017" max="11017" width="4" style="8" customWidth="1"/>
    <col min="11018" max="11018" width="5.5546875" style="8" customWidth="1"/>
    <col min="11019" max="11019" width="5" style="8" customWidth="1"/>
    <col min="11020" max="11020" width="4" style="8" customWidth="1"/>
    <col min="11021" max="11021" width="9.5546875" style="8" customWidth="1"/>
    <col min="11022" max="11022" width="10.6640625" style="8" customWidth="1"/>
    <col min="11023" max="11023" width="8" style="8" bestFit="1" customWidth="1"/>
    <col min="11024" max="11024" width="10.88671875" style="8" bestFit="1" customWidth="1"/>
    <col min="11025" max="11025" width="6.44140625" style="8" customWidth="1"/>
    <col min="11026" max="11026" width="4.6640625" style="8" customWidth="1"/>
    <col min="11027" max="11027" width="9.33203125" style="8" customWidth="1"/>
    <col min="11028" max="11028" width="11.5546875" style="8" customWidth="1"/>
    <col min="11029" max="11029" width="7.5546875" style="8" customWidth="1"/>
    <col min="11030" max="11030" width="5.6640625" style="8" customWidth="1"/>
    <col min="11031" max="11260" width="12.44140625" style="8" customWidth="1"/>
    <col min="11261" max="11264" width="3" style="8"/>
    <col min="11265" max="11265" width="8.109375" style="8" customWidth="1"/>
    <col min="11266" max="11266" width="13.88671875" style="8" customWidth="1"/>
    <col min="11267" max="11267" width="8.6640625" style="8" customWidth="1"/>
    <col min="11268" max="11269" width="8.109375" style="8" customWidth="1"/>
    <col min="11270" max="11270" width="30" style="8" customWidth="1"/>
    <col min="11271" max="11271" width="6.44140625" style="8" customWidth="1"/>
    <col min="11272" max="11272" width="6" style="8" customWidth="1"/>
    <col min="11273" max="11273" width="4" style="8" customWidth="1"/>
    <col min="11274" max="11274" width="5.5546875" style="8" customWidth="1"/>
    <col min="11275" max="11275" width="5" style="8" customWidth="1"/>
    <col min="11276" max="11276" width="4" style="8" customWidth="1"/>
    <col min="11277" max="11277" width="9.5546875" style="8" customWidth="1"/>
    <col min="11278" max="11278" width="10.6640625" style="8" customWidth="1"/>
    <col min="11279" max="11279" width="8" style="8" bestFit="1" customWidth="1"/>
    <col min="11280" max="11280" width="10.88671875" style="8" bestFit="1" customWidth="1"/>
    <col min="11281" max="11281" width="6.44140625" style="8" customWidth="1"/>
    <col min="11282" max="11282" width="4.6640625" style="8" customWidth="1"/>
    <col min="11283" max="11283" width="9.33203125" style="8" customWidth="1"/>
    <col min="11284" max="11284" width="11.5546875" style="8" customWidth="1"/>
    <col min="11285" max="11285" width="7.5546875" style="8" customWidth="1"/>
    <col min="11286" max="11286" width="5.6640625" style="8" customWidth="1"/>
    <col min="11287" max="11516" width="12.44140625" style="8" customWidth="1"/>
    <col min="11517" max="11520" width="3" style="8"/>
    <col min="11521" max="11521" width="8.109375" style="8" customWidth="1"/>
    <col min="11522" max="11522" width="13.88671875" style="8" customWidth="1"/>
    <col min="11523" max="11523" width="8.6640625" style="8" customWidth="1"/>
    <col min="11524" max="11525" width="8.109375" style="8" customWidth="1"/>
    <col min="11526" max="11526" width="30" style="8" customWidth="1"/>
    <col min="11527" max="11527" width="6.44140625" style="8" customWidth="1"/>
    <col min="11528" max="11528" width="6" style="8" customWidth="1"/>
    <col min="11529" max="11529" width="4" style="8" customWidth="1"/>
    <col min="11530" max="11530" width="5.5546875" style="8" customWidth="1"/>
    <col min="11531" max="11531" width="5" style="8" customWidth="1"/>
    <col min="11532" max="11532" width="4" style="8" customWidth="1"/>
    <col min="11533" max="11533" width="9.5546875" style="8" customWidth="1"/>
    <col min="11534" max="11534" width="10.6640625" style="8" customWidth="1"/>
    <col min="11535" max="11535" width="8" style="8" bestFit="1" customWidth="1"/>
    <col min="11536" max="11536" width="10.88671875" style="8" bestFit="1" customWidth="1"/>
    <col min="11537" max="11537" width="6.44140625" style="8" customWidth="1"/>
    <col min="11538" max="11538" width="4.6640625" style="8" customWidth="1"/>
    <col min="11539" max="11539" width="9.33203125" style="8" customWidth="1"/>
    <col min="11540" max="11540" width="11.5546875" style="8" customWidth="1"/>
    <col min="11541" max="11541" width="7.5546875" style="8" customWidth="1"/>
    <col min="11542" max="11542" width="5.6640625" style="8" customWidth="1"/>
    <col min="11543" max="11772" width="12.44140625" style="8" customWidth="1"/>
    <col min="11773" max="11776" width="3" style="8"/>
    <col min="11777" max="11777" width="8.109375" style="8" customWidth="1"/>
    <col min="11778" max="11778" width="13.88671875" style="8" customWidth="1"/>
    <col min="11779" max="11779" width="8.6640625" style="8" customWidth="1"/>
    <col min="11780" max="11781" width="8.109375" style="8" customWidth="1"/>
    <col min="11782" max="11782" width="30" style="8" customWidth="1"/>
    <col min="11783" max="11783" width="6.44140625" style="8" customWidth="1"/>
    <col min="11784" max="11784" width="6" style="8" customWidth="1"/>
    <col min="11785" max="11785" width="4" style="8" customWidth="1"/>
    <col min="11786" max="11786" width="5.5546875" style="8" customWidth="1"/>
    <col min="11787" max="11787" width="5" style="8" customWidth="1"/>
    <col min="11788" max="11788" width="4" style="8" customWidth="1"/>
    <col min="11789" max="11789" width="9.5546875" style="8" customWidth="1"/>
    <col min="11790" max="11790" width="10.6640625" style="8" customWidth="1"/>
    <col min="11791" max="11791" width="8" style="8" bestFit="1" customWidth="1"/>
    <col min="11792" max="11792" width="10.88671875" style="8" bestFit="1" customWidth="1"/>
    <col min="11793" max="11793" width="6.44140625" style="8" customWidth="1"/>
    <col min="11794" max="11794" width="4.6640625" style="8" customWidth="1"/>
    <col min="11795" max="11795" width="9.33203125" style="8" customWidth="1"/>
    <col min="11796" max="11796" width="11.5546875" style="8" customWidth="1"/>
    <col min="11797" max="11797" width="7.5546875" style="8" customWidth="1"/>
    <col min="11798" max="11798" width="5.6640625" style="8" customWidth="1"/>
    <col min="11799" max="12028" width="12.44140625" style="8" customWidth="1"/>
    <col min="12029" max="12032" width="3" style="8"/>
    <col min="12033" max="12033" width="8.109375" style="8" customWidth="1"/>
    <col min="12034" max="12034" width="13.88671875" style="8" customWidth="1"/>
    <col min="12035" max="12035" width="8.6640625" style="8" customWidth="1"/>
    <col min="12036" max="12037" width="8.109375" style="8" customWidth="1"/>
    <col min="12038" max="12038" width="30" style="8" customWidth="1"/>
    <col min="12039" max="12039" width="6.44140625" style="8" customWidth="1"/>
    <col min="12040" max="12040" width="6" style="8" customWidth="1"/>
    <col min="12041" max="12041" width="4" style="8" customWidth="1"/>
    <col min="12042" max="12042" width="5.5546875" style="8" customWidth="1"/>
    <col min="12043" max="12043" width="5" style="8" customWidth="1"/>
    <col min="12044" max="12044" width="4" style="8" customWidth="1"/>
    <col min="12045" max="12045" width="9.5546875" style="8" customWidth="1"/>
    <col min="12046" max="12046" width="10.6640625" style="8" customWidth="1"/>
    <col min="12047" max="12047" width="8" style="8" bestFit="1" customWidth="1"/>
    <col min="12048" max="12048" width="10.88671875" style="8" bestFit="1" customWidth="1"/>
    <col min="12049" max="12049" width="6.44140625" style="8" customWidth="1"/>
    <col min="12050" max="12050" width="4.6640625" style="8" customWidth="1"/>
    <col min="12051" max="12051" width="9.33203125" style="8" customWidth="1"/>
    <col min="12052" max="12052" width="11.5546875" style="8" customWidth="1"/>
    <col min="12053" max="12053" width="7.5546875" style="8" customWidth="1"/>
    <col min="12054" max="12054" width="5.6640625" style="8" customWidth="1"/>
    <col min="12055" max="12284" width="12.44140625" style="8" customWidth="1"/>
    <col min="12285" max="12288" width="3" style="8"/>
    <col min="12289" max="12289" width="8.109375" style="8" customWidth="1"/>
    <col min="12290" max="12290" width="13.88671875" style="8" customWidth="1"/>
    <col min="12291" max="12291" width="8.6640625" style="8" customWidth="1"/>
    <col min="12292" max="12293" width="8.109375" style="8" customWidth="1"/>
    <col min="12294" max="12294" width="30" style="8" customWidth="1"/>
    <col min="12295" max="12295" width="6.44140625" style="8" customWidth="1"/>
    <col min="12296" max="12296" width="6" style="8" customWidth="1"/>
    <col min="12297" max="12297" width="4" style="8" customWidth="1"/>
    <col min="12298" max="12298" width="5.5546875" style="8" customWidth="1"/>
    <col min="12299" max="12299" width="5" style="8" customWidth="1"/>
    <col min="12300" max="12300" width="4" style="8" customWidth="1"/>
    <col min="12301" max="12301" width="9.5546875" style="8" customWidth="1"/>
    <col min="12302" max="12302" width="10.6640625" style="8" customWidth="1"/>
    <col min="12303" max="12303" width="8" style="8" bestFit="1" customWidth="1"/>
    <col min="12304" max="12304" width="10.88671875" style="8" bestFit="1" customWidth="1"/>
    <col min="12305" max="12305" width="6.44140625" style="8" customWidth="1"/>
    <col min="12306" max="12306" width="4.6640625" style="8" customWidth="1"/>
    <col min="12307" max="12307" width="9.33203125" style="8" customWidth="1"/>
    <col min="12308" max="12308" width="11.5546875" style="8" customWidth="1"/>
    <col min="12309" max="12309" width="7.5546875" style="8" customWidth="1"/>
    <col min="12310" max="12310" width="5.6640625" style="8" customWidth="1"/>
    <col min="12311" max="12540" width="12.44140625" style="8" customWidth="1"/>
    <col min="12541" max="12544" width="3" style="8"/>
    <col min="12545" max="12545" width="8.109375" style="8" customWidth="1"/>
    <col min="12546" max="12546" width="13.88671875" style="8" customWidth="1"/>
    <col min="12547" max="12547" width="8.6640625" style="8" customWidth="1"/>
    <col min="12548" max="12549" width="8.109375" style="8" customWidth="1"/>
    <col min="12550" max="12550" width="30" style="8" customWidth="1"/>
    <col min="12551" max="12551" width="6.44140625" style="8" customWidth="1"/>
    <col min="12552" max="12552" width="6" style="8" customWidth="1"/>
    <col min="12553" max="12553" width="4" style="8" customWidth="1"/>
    <col min="12554" max="12554" width="5.5546875" style="8" customWidth="1"/>
    <col min="12555" max="12555" width="5" style="8" customWidth="1"/>
    <col min="12556" max="12556" width="4" style="8" customWidth="1"/>
    <col min="12557" max="12557" width="9.5546875" style="8" customWidth="1"/>
    <col min="12558" max="12558" width="10.6640625" style="8" customWidth="1"/>
    <col min="12559" max="12559" width="8" style="8" bestFit="1" customWidth="1"/>
    <col min="12560" max="12560" width="10.88671875" style="8" bestFit="1" customWidth="1"/>
    <col min="12561" max="12561" width="6.44140625" style="8" customWidth="1"/>
    <col min="12562" max="12562" width="4.6640625" style="8" customWidth="1"/>
    <col min="12563" max="12563" width="9.33203125" style="8" customWidth="1"/>
    <col min="12564" max="12564" width="11.5546875" style="8" customWidth="1"/>
    <col min="12565" max="12565" width="7.5546875" style="8" customWidth="1"/>
    <col min="12566" max="12566" width="5.6640625" style="8" customWidth="1"/>
    <col min="12567" max="12796" width="12.44140625" style="8" customWidth="1"/>
    <col min="12797" max="12800" width="3" style="8"/>
    <col min="12801" max="12801" width="8.109375" style="8" customWidth="1"/>
    <col min="12802" max="12802" width="13.88671875" style="8" customWidth="1"/>
    <col min="12803" max="12803" width="8.6640625" style="8" customWidth="1"/>
    <col min="12804" max="12805" width="8.109375" style="8" customWidth="1"/>
    <col min="12806" max="12806" width="30" style="8" customWidth="1"/>
    <col min="12807" max="12807" width="6.44140625" style="8" customWidth="1"/>
    <col min="12808" max="12808" width="6" style="8" customWidth="1"/>
    <col min="12809" max="12809" width="4" style="8" customWidth="1"/>
    <col min="12810" max="12810" width="5.5546875" style="8" customWidth="1"/>
    <col min="12811" max="12811" width="5" style="8" customWidth="1"/>
    <col min="12812" max="12812" width="4" style="8" customWidth="1"/>
    <col min="12813" max="12813" width="9.5546875" style="8" customWidth="1"/>
    <col min="12814" max="12814" width="10.6640625" style="8" customWidth="1"/>
    <col min="12815" max="12815" width="8" style="8" bestFit="1" customWidth="1"/>
    <col min="12816" max="12816" width="10.88671875" style="8" bestFit="1" customWidth="1"/>
    <col min="12817" max="12817" width="6.44140625" style="8" customWidth="1"/>
    <col min="12818" max="12818" width="4.6640625" style="8" customWidth="1"/>
    <col min="12819" max="12819" width="9.33203125" style="8" customWidth="1"/>
    <col min="12820" max="12820" width="11.5546875" style="8" customWidth="1"/>
    <col min="12821" max="12821" width="7.5546875" style="8" customWidth="1"/>
    <col min="12822" max="12822" width="5.6640625" style="8" customWidth="1"/>
    <col min="12823" max="13052" width="12.44140625" style="8" customWidth="1"/>
    <col min="13053" max="13056" width="3" style="8"/>
    <col min="13057" max="13057" width="8.109375" style="8" customWidth="1"/>
    <col min="13058" max="13058" width="13.88671875" style="8" customWidth="1"/>
    <col min="13059" max="13059" width="8.6640625" style="8" customWidth="1"/>
    <col min="13060" max="13061" width="8.109375" style="8" customWidth="1"/>
    <col min="13062" max="13062" width="30" style="8" customWidth="1"/>
    <col min="13063" max="13063" width="6.44140625" style="8" customWidth="1"/>
    <col min="13064" max="13064" width="6" style="8" customWidth="1"/>
    <col min="13065" max="13065" width="4" style="8" customWidth="1"/>
    <col min="13066" max="13066" width="5.5546875" style="8" customWidth="1"/>
    <col min="13067" max="13067" width="5" style="8" customWidth="1"/>
    <col min="13068" max="13068" width="4" style="8" customWidth="1"/>
    <col min="13069" max="13069" width="9.5546875" style="8" customWidth="1"/>
    <col min="13070" max="13070" width="10.6640625" style="8" customWidth="1"/>
    <col min="13071" max="13071" width="8" style="8" bestFit="1" customWidth="1"/>
    <col min="13072" max="13072" width="10.88671875" style="8" bestFit="1" customWidth="1"/>
    <col min="13073" max="13073" width="6.44140625" style="8" customWidth="1"/>
    <col min="13074" max="13074" width="4.6640625" style="8" customWidth="1"/>
    <col min="13075" max="13075" width="9.33203125" style="8" customWidth="1"/>
    <col min="13076" max="13076" width="11.5546875" style="8" customWidth="1"/>
    <col min="13077" max="13077" width="7.5546875" style="8" customWidth="1"/>
    <col min="13078" max="13078" width="5.6640625" style="8" customWidth="1"/>
    <col min="13079" max="13308" width="12.44140625" style="8" customWidth="1"/>
    <col min="13309" max="13312" width="3" style="8"/>
    <col min="13313" max="13313" width="8.109375" style="8" customWidth="1"/>
    <col min="13314" max="13314" width="13.88671875" style="8" customWidth="1"/>
    <col min="13315" max="13315" width="8.6640625" style="8" customWidth="1"/>
    <col min="13316" max="13317" width="8.109375" style="8" customWidth="1"/>
    <col min="13318" max="13318" width="30" style="8" customWidth="1"/>
    <col min="13319" max="13319" width="6.44140625" style="8" customWidth="1"/>
    <col min="13320" max="13320" width="6" style="8" customWidth="1"/>
    <col min="13321" max="13321" width="4" style="8" customWidth="1"/>
    <col min="13322" max="13322" width="5.5546875" style="8" customWidth="1"/>
    <col min="13323" max="13323" width="5" style="8" customWidth="1"/>
    <col min="13324" max="13324" width="4" style="8" customWidth="1"/>
    <col min="13325" max="13325" width="9.5546875" style="8" customWidth="1"/>
    <col min="13326" max="13326" width="10.6640625" style="8" customWidth="1"/>
    <col min="13327" max="13327" width="8" style="8" bestFit="1" customWidth="1"/>
    <col min="13328" max="13328" width="10.88671875" style="8" bestFit="1" customWidth="1"/>
    <col min="13329" max="13329" width="6.44140625" style="8" customWidth="1"/>
    <col min="13330" max="13330" width="4.6640625" style="8" customWidth="1"/>
    <col min="13331" max="13331" width="9.33203125" style="8" customWidth="1"/>
    <col min="13332" max="13332" width="11.5546875" style="8" customWidth="1"/>
    <col min="13333" max="13333" width="7.5546875" style="8" customWidth="1"/>
    <col min="13334" max="13334" width="5.6640625" style="8" customWidth="1"/>
    <col min="13335" max="13564" width="12.44140625" style="8" customWidth="1"/>
    <col min="13565" max="13568" width="3" style="8"/>
    <col min="13569" max="13569" width="8.109375" style="8" customWidth="1"/>
    <col min="13570" max="13570" width="13.88671875" style="8" customWidth="1"/>
    <col min="13571" max="13571" width="8.6640625" style="8" customWidth="1"/>
    <col min="13572" max="13573" width="8.109375" style="8" customWidth="1"/>
    <col min="13574" max="13574" width="30" style="8" customWidth="1"/>
    <col min="13575" max="13575" width="6.44140625" style="8" customWidth="1"/>
    <col min="13576" max="13576" width="6" style="8" customWidth="1"/>
    <col min="13577" max="13577" width="4" style="8" customWidth="1"/>
    <col min="13578" max="13578" width="5.5546875" style="8" customWidth="1"/>
    <col min="13579" max="13579" width="5" style="8" customWidth="1"/>
    <col min="13580" max="13580" width="4" style="8" customWidth="1"/>
    <col min="13581" max="13581" width="9.5546875" style="8" customWidth="1"/>
    <col min="13582" max="13582" width="10.6640625" style="8" customWidth="1"/>
    <col min="13583" max="13583" width="8" style="8" bestFit="1" customWidth="1"/>
    <col min="13584" max="13584" width="10.88671875" style="8" bestFit="1" customWidth="1"/>
    <col min="13585" max="13585" width="6.44140625" style="8" customWidth="1"/>
    <col min="13586" max="13586" width="4.6640625" style="8" customWidth="1"/>
    <col min="13587" max="13587" width="9.33203125" style="8" customWidth="1"/>
    <col min="13588" max="13588" width="11.5546875" style="8" customWidth="1"/>
    <col min="13589" max="13589" width="7.5546875" style="8" customWidth="1"/>
    <col min="13590" max="13590" width="5.6640625" style="8" customWidth="1"/>
    <col min="13591" max="13820" width="12.44140625" style="8" customWidth="1"/>
    <col min="13821" max="13824" width="3" style="8"/>
    <col min="13825" max="13825" width="8.109375" style="8" customWidth="1"/>
    <col min="13826" max="13826" width="13.88671875" style="8" customWidth="1"/>
    <col min="13827" max="13827" width="8.6640625" style="8" customWidth="1"/>
    <col min="13828" max="13829" width="8.109375" style="8" customWidth="1"/>
    <col min="13830" max="13830" width="30" style="8" customWidth="1"/>
    <col min="13831" max="13831" width="6.44140625" style="8" customWidth="1"/>
    <col min="13832" max="13832" width="6" style="8" customWidth="1"/>
    <col min="13833" max="13833" width="4" style="8" customWidth="1"/>
    <col min="13834" max="13834" width="5.5546875" style="8" customWidth="1"/>
    <col min="13835" max="13835" width="5" style="8" customWidth="1"/>
    <col min="13836" max="13836" width="4" style="8" customWidth="1"/>
    <col min="13837" max="13837" width="9.5546875" style="8" customWidth="1"/>
    <col min="13838" max="13838" width="10.6640625" style="8" customWidth="1"/>
    <col min="13839" max="13839" width="8" style="8" bestFit="1" customWidth="1"/>
    <col min="13840" max="13840" width="10.88671875" style="8" bestFit="1" customWidth="1"/>
    <col min="13841" max="13841" width="6.44140625" style="8" customWidth="1"/>
    <col min="13842" max="13842" width="4.6640625" style="8" customWidth="1"/>
    <col min="13843" max="13843" width="9.33203125" style="8" customWidth="1"/>
    <col min="13844" max="13844" width="11.5546875" style="8" customWidth="1"/>
    <col min="13845" max="13845" width="7.5546875" style="8" customWidth="1"/>
    <col min="13846" max="13846" width="5.6640625" style="8" customWidth="1"/>
    <col min="13847" max="14076" width="12.44140625" style="8" customWidth="1"/>
    <col min="14077" max="14080" width="3" style="8"/>
    <col min="14081" max="14081" width="8.109375" style="8" customWidth="1"/>
    <col min="14082" max="14082" width="13.88671875" style="8" customWidth="1"/>
    <col min="14083" max="14083" width="8.6640625" style="8" customWidth="1"/>
    <col min="14084" max="14085" width="8.109375" style="8" customWidth="1"/>
    <col min="14086" max="14086" width="30" style="8" customWidth="1"/>
    <col min="14087" max="14087" width="6.44140625" style="8" customWidth="1"/>
    <col min="14088" max="14088" width="6" style="8" customWidth="1"/>
    <col min="14089" max="14089" width="4" style="8" customWidth="1"/>
    <col min="14090" max="14090" width="5.5546875" style="8" customWidth="1"/>
    <col min="14091" max="14091" width="5" style="8" customWidth="1"/>
    <col min="14092" max="14092" width="4" style="8" customWidth="1"/>
    <col min="14093" max="14093" width="9.5546875" style="8" customWidth="1"/>
    <col min="14094" max="14094" width="10.6640625" style="8" customWidth="1"/>
    <col min="14095" max="14095" width="8" style="8" bestFit="1" customWidth="1"/>
    <col min="14096" max="14096" width="10.88671875" style="8" bestFit="1" customWidth="1"/>
    <col min="14097" max="14097" width="6.44140625" style="8" customWidth="1"/>
    <col min="14098" max="14098" width="4.6640625" style="8" customWidth="1"/>
    <col min="14099" max="14099" width="9.33203125" style="8" customWidth="1"/>
    <col min="14100" max="14100" width="11.5546875" style="8" customWidth="1"/>
    <col min="14101" max="14101" width="7.5546875" style="8" customWidth="1"/>
    <col min="14102" max="14102" width="5.6640625" style="8" customWidth="1"/>
    <col min="14103" max="14332" width="12.44140625" style="8" customWidth="1"/>
    <col min="14333" max="14336" width="3" style="8"/>
    <col min="14337" max="14337" width="8.109375" style="8" customWidth="1"/>
    <col min="14338" max="14338" width="13.88671875" style="8" customWidth="1"/>
    <col min="14339" max="14339" width="8.6640625" style="8" customWidth="1"/>
    <col min="14340" max="14341" width="8.109375" style="8" customWidth="1"/>
    <col min="14342" max="14342" width="30" style="8" customWidth="1"/>
    <col min="14343" max="14343" width="6.44140625" style="8" customWidth="1"/>
    <col min="14344" max="14344" width="6" style="8" customWidth="1"/>
    <col min="14345" max="14345" width="4" style="8" customWidth="1"/>
    <col min="14346" max="14346" width="5.5546875" style="8" customWidth="1"/>
    <col min="14347" max="14347" width="5" style="8" customWidth="1"/>
    <col min="14348" max="14348" width="4" style="8" customWidth="1"/>
    <col min="14349" max="14349" width="9.5546875" style="8" customWidth="1"/>
    <col min="14350" max="14350" width="10.6640625" style="8" customWidth="1"/>
    <col min="14351" max="14351" width="8" style="8" bestFit="1" customWidth="1"/>
    <col min="14352" max="14352" width="10.88671875" style="8" bestFit="1" customWidth="1"/>
    <col min="14353" max="14353" width="6.44140625" style="8" customWidth="1"/>
    <col min="14354" max="14354" width="4.6640625" style="8" customWidth="1"/>
    <col min="14355" max="14355" width="9.33203125" style="8" customWidth="1"/>
    <col min="14356" max="14356" width="11.5546875" style="8" customWidth="1"/>
    <col min="14357" max="14357" width="7.5546875" style="8" customWidth="1"/>
    <col min="14358" max="14358" width="5.6640625" style="8" customWidth="1"/>
    <col min="14359" max="14588" width="12.44140625" style="8" customWidth="1"/>
    <col min="14589" max="14592" width="3" style="8"/>
    <col min="14593" max="14593" width="8.109375" style="8" customWidth="1"/>
    <col min="14594" max="14594" width="13.88671875" style="8" customWidth="1"/>
    <col min="14595" max="14595" width="8.6640625" style="8" customWidth="1"/>
    <col min="14596" max="14597" width="8.109375" style="8" customWidth="1"/>
    <col min="14598" max="14598" width="30" style="8" customWidth="1"/>
    <col min="14599" max="14599" width="6.44140625" style="8" customWidth="1"/>
    <col min="14600" max="14600" width="6" style="8" customWidth="1"/>
    <col min="14601" max="14601" width="4" style="8" customWidth="1"/>
    <col min="14602" max="14602" width="5.5546875" style="8" customWidth="1"/>
    <col min="14603" max="14603" width="5" style="8" customWidth="1"/>
    <col min="14604" max="14604" width="4" style="8" customWidth="1"/>
    <col min="14605" max="14605" width="9.5546875" style="8" customWidth="1"/>
    <col min="14606" max="14606" width="10.6640625" style="8" customWidth="1"/>
    <col min="14607" max="14607" width="8" style="8" bestFit="1" customWidth="1"/>
    <col min="14608" max="14608" width="10.88671875" style="8" bestFit="1" customWidth="1"/>
    <col min="14609" max="14609" width="6.44140625" style="8" customWidth="1"/>
    <col min="14610" max="14610" width="4.6640625" style="8" customWidth="1"/>
    <col min="14611" max="14611" width="9.33203125" style="8" customWidth="1"/>
    <col min="14612" max="14612" width="11.5546875" style="8" customWidth="1"/>
    <col min="14613" max="14613" width="7.5546875" style="8" customWidth="1"/>
    <col min="14614" max="14614" width="5.6640625" style="8" customWidth="1"/>
    <col min="14615" max="14844" width="12.44140625" style="8" customWidth="1"/>
    <col min="14845" max="14848" width="3" style="8"/>
    <col min="14849" max="14849" width="8.109375" style="8" customWidth="1"/>
    <col min="14850" max="14850" width="13.88671875" style="8" customWidth="1"/>
    <col min="14851" max="14851" width="8.6640625" style="8" customWidth="1"/>
    <col min="14852" max="14853" width="8.109375" style="8" customWidth="1"/>
    <col min="14854" max="14854" width="30" style="8" customWidth="1"/>
    <col min="14855" max="14855" width="6.44140625" style="8" customWidth="1"/>
    <col min="14856" max="14856" width="6" style="8" customWidth="1"/>
    <col min="14857" max="14857" width="4" style="8" customWidth="1"/>
    <col min="14858" max="14858" width="5.5546875" style="8" customWidth="1"/>
    <col min="14859" max="14859" width="5" style="8" customWidth="1"/>
    <col min="14860" max="14860" width="4" style="8" customWidth="1"/>
    <col min="14861" max="14861" width="9.5546875" style="8" customWidth="1"/>
    <col min="14862" max="14862" width="10.6640625" style="8" customWidth="1"/>
    <col min="14863" max="14863" width="8" style="8" bestFit="1" customWidth="1"/>
    <col min="14864" max="14864" width="10.88671875" style="8" bestFit="1" customWidth="1"/>
    <col min="14865" max="14865" width="6.44140625" style="8" customWidth="1"/>
    <col min="14866" max="14866" width="4.6640625" style="8" customWidth="1"/>
    <col min="14867" max="14867" width="9.33203125" style="8" customWidth="1"/>
    <col min="14868" max="14868" width="11.5546875" style="8" customWidth="1"/>
    <col min="14869" max="14869" width="7.5546875" style="8" customWidth="1"/>
    <col min="14870" max="14870" width="5.6640625" style="8" customWidth="1"/>
    <col min="14871" max="15100" width="12.44140625" style="8" customWidth="1"/>
    <col min="15101" max="15104" width="3" style="8"/>
    <col min="15105" max="15105" width="8.109375" style="8" customWidth="1"/>
    <col min="15106" max="15106" width="13.88671875" style="8" customWidth="1"/>
    <col min="15107" max="15107" width="8.6640625" style="8" customWidth="1"/>
    <col min="15108" max="15109" width="8.109375" style="8" customWidth="1"/>
    <col min="15110" max="15110" width="30" style="8" customWidth="1"/>
    <col min="15111" max="15111" width="6.44140625" style="8" customWidth="1"/>
    <col min="15112" max="15112" width="6" style="8" customWidth="1"/>
    <col min="15113" max="15113" width="4" style="8" customWidth="1"/>
    <col min="15114" max="15114" width="5.5546875" style="8" customWidth="1"/>
    <col min="15115" max="15115" width="5" style="8" customWidth="1"/>
    <col min="15116" max="15116" width="4" style="8" customWidth="1"/>
    <col min="15117" max="15117" width="9.5546875" style="8" customWidth="1"/>
    <col min="15118" max="15118" width="10.6640625" style="8" customWidth="1"/>
    <col min="15119" max="15119" width="8" style="8" bestFit="1" customWidth="1"/>
    <col min="15120" max="15120" width="10.88671875" style="8" bestFit="1" customWidth="1"/>
    <col min="15121" max="15121" width="6.44140625" style="8" customWidth="1"/>
    <col min="15122" max="15122" width="4.6640625" style="8" customWidth="1"/>
    <col min="15123" max="15123" width="9.33203125" style="8" customWidth="1"/>
    <col min="15124" max="15124" width="11.5546875" style="8" customWidth="1"/>
    <col min="15125" max="15125" width="7.5546875" style="8" customWidth="1"/>
    <col min="15126" max="15126" width="5.6640625" style="8" customWidth="1"/>
    <col min="15127" max="15356" width="12.44140625" style="8" customWidth="1"/>
    <col min="15357" max="15360" width="3" style="8"/>
    <col min="15361" max="15361" width="8.109375" style="8" customWidth="1"/>
    <col min="15362" max="15362" width="13.88671875" style="8" customWidth="1"/>
    <col min="15363" max="15363" width="8.6640625" style="8" customWidth="1"/>
    <col min="15364" max="15365" width="8.109375" style="8" customWidth="1"/>
    <col min="15366" max="15366" width="30" style="8" customWidth="1"/>
    <col min="15367" max="15367" width="6.44140625" style="8" customWidth="1"/>
    <col min="15368" max="15368" width="6" style="8" customWidth="1"/>
    <col min="15369" max="15369" width="4" style="8" customWidth="1"/>
    <col min="15370" max="15370" width="5.5546875" style="8" customWidth="1"/>
    <col min="15371" max="15371" width="5" style="8" customWidth="1"/>
    <col min="15372" max="15372" width="4" style="8" customWidth="1"/>
    <col min="15373" max="15373" width="9.5546875" style="8" customWidth="1"/>
    <col min="15374" max="15374" width="10.6640625" style="8" customWidth="1"/>
    <col min="15375" max="15375" width="8" style="8" bestFit="1" customWidth="1"/>
    <col min="15376" max="15376" width="10.88671875" style="8" bestFit="1" customWidth="1"/>
    <col min="15377" max="15377" width="6.44140625" style="8" customWidth="1"/>
    <col min="15378" max="15378" width="4.6640625" style="8" customWidth="1"/>
    <col min="15379" max="15379" width="9.33203125" style="8" customWidth="1"/>
    <col min="15380" max="15380" width="11.5546875" style="8" customWidth="1"/>
    <col min="15381" max="15381" width="7.5546875" style="8" customWidth="1"/>
    <col min="15382" max="15382" width="5.6640625" style="8" customWidth="1"/>
    <col min="15383" max="15612" width="12.44140625" style="8" customWidth="1"/>
    <col min="15613" max="15616" width="3" style="8"/>
    <col min="15617" max="15617" width="8.109375" style="8" customWidth="1"/>
    <col min="15618" max="15618" width="13.88671875" style="8" customWidth="1"/>
    <col min="15619" max="15619" width="8.6640625" style="8" customWidth="1"/>
    <col min="15620" max="15621" width="8.109375" style="8" customWidth="1"/>
    <col min="15622" max="15622" width="30" style="8" customWidth="1"/>
    <col min="15623" max="15623" width="6.44140625" style="8" customWidth="1"/>
    <col min="15624" max="15624" width="6" style="8" customWidth="1"/>
    <col min="15625" max="15625" width="4" style="8" customWidth="1"/>
    <col min="15626" max="15626" width="5.5546875" style="8" customWidth="1"/>
    <col min="15627" max="15627" width="5" style="8" customWidth="1"/>
    <col min="15628" max="15628" width="4" style="8" customWidth="1"/>
    <col min="15629" max="15629" width="9.5546875" style="8" customWidth="1"/>
    <col min="15630" max="15630" width="10.6640625" style="8" customWidth="1"/>
    <col min="15631" max="15631" width="8" style="8" bestFit="1" customWidth="1"/>
    <col min="15632" max="15632" width="10.88671875" style="8" bestFit="1" customWidth="1"/>
    <col min="15633" max="15633" width="6.44140625" style="8" customWidth="1"/>
    <col min="15634" max="15634" width="4.6640625" style="8" customWidth="1"/>
    <col min="15635" max="15635" width="9.33203125" style="8" customWidth="1"/>
    <col min="15636" max="15636" width="11.5546875" style="8" customWidth="1"/>
    <col min="15637" max="15637" width="7.5546875" style="8" customWidth="1"/>
    <col min="15638" max="15638" width="5.6640625" style="8" customWidth="1"/>
    <col min="15639" max="15868" width="12.44140625" style="8" customWidth="1"/>
    <col min="15869" max="15872" width="3" style="8"/>
    <col min="15873" max="15873" width="8.109375" style="8" customWidth="1"/>
    <col min="15874" max="15874" width="13.88671875" style="8" customWidth="1"/>
    <col min="15875" max="15875" width="8.6640625" style="8" customWidth="1"/>
    <col min="15876" max="15877" width="8.109375" style="8" customWidth="1"/>
    <col min="15878" max="15878" width="30" style="8" customWidth="1"/>
    <col min="15879" max="15879" width="6.44140625" style="8" customWidth="1"/>
    <col min="15880" max="15880" width="6" style="8" customWidth="1"/>
    <col min="15881" max="15881" width="4" style="8" customWidth="1"/>
    <col min="15882" max="15882" width="5.5546875" style="8" customWidth="1"/>
    <col min="15883" max="15883" width="5" style="8" customWidth="1"/>
    <col min="15884" max="15884" width="4" style="8" customWidth="1"/>
    <col min="15885" max="15885" width="9.5546875" style="8" customWidth="1"/>
    <col min="15886" max="15886" width="10.6640625" style="8" customWidth="1"/>
    <col min="15887" max="15887" width="8" style="8" bestFit="1" customWidth="1"/>
    <col min="15888" max="15888" width="10.88671875" style="8" bestFit="1" customWidth="1"/>
    <col min="15889" max="15889" width="6.44140625" style="8" customWidth="1"/>
    <col min="15890" max="15890" width="4.6640625" style="8" customWidth="1"/>
    <col min="15891" max="15891" width="9.33203125" style="8" customWidth="1"/>
    <col min="15892" max="15892" width="11.5546875" style="8" customWidth="1"/>
    <col min="15893" max="15893" width="7.5546875" style="8" customWidth="1"/>
    <col min="15894" max="15894" width="5.6640625" style="8" customWidth="1"/>
    <col min="15895" max="16124" width="12.44140625" style="8" customWidth="1"/>
    <col min="16125" max="16128" width="3" style="8"/>
    <col min="16129" max="16129" width="8.109375" style="8" customWidth="1"/>
    <col min="16130" max="16130" width="13.88671875" style="8" customWidth="1"/>
    <col min="16131" max="16131" width="8.6640625" style="8" customWidth="1"/>
    <col min="16132" max="16133" width="8.109375" style="8" customWidth="1"/>
    <col min="16134" max="16134" width="30" style="8" customWidth="1"/>
    <col min="16135" max="16135" width="6.44140625" style="8" customWidth="1"/>
    <col min="16136" max="16136" width="6" style="8" customWidth="1"/>
    <col min="16137" max="16137" width="4" style="8" customWidth="1"/>
    <col min="16138" max="16138" width="5.5546875" style="8" customWidth="1"/>
    <col min="16139" max="16139" width="5" style="8" customWidth="1"/>
    <col min="16140" max="16140" width="4" style="8" customWidth="1"/>
    <col min="16141" max="16141" width="9.5546875" style="8" customWidth="1"/>
    <col min="16142" max="16142" width="10.6640625" style="8" customWidth="1"/>
    <col min="16143" max="16143" width="8" style="8" bestFit="1" customWidth="1"/>
    <col min="16144" max="16144" width="10.88671875" style="8" bestFit="1" customWidth="1"/>
    <col min="16145" max="16145" width="6.44140625" style="8" customWidth="1"/>
    <col min="16146" max="16146" width="4.6640625" style="8" customWidth="1"/>
    <col min="16147" max="16147" width="9.33203125" style="8" customWidth="1"/>
    <col min="16148" max="16148" width="11.5546875" style="8" customWidth="1"/>
    <col min="16149" max="16149" width="7.5546875" style="8" customWidth="1"/>
    <col min="16150" max="16150" width="5.6640625" style="8" customWidth="1"/>
    <col min="16151" max="16380" width="12.44140625" style="8" customWidth="1"/>
    <col min="16381" max="16384" width="3" style="8"/>
  </cols>
  <sheetData>
    <row r="1" spans="1:22" ht="12.75" customHeight="1" x14ac:dyDescent="0.25">
      <c r="A1" s="300"/>
      <c r="B1" s="301"/>
      <c r="C1" s="301"/>
      <c r="D1" s="301"/>
      <c r="E1" s="302"/>
      <c r="F1" s="309" t="s">
        <v>15</v>
      </c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1"/>
      <c r="V1" s="7"/>
    </row>
    <row r="2" spans="1:22" ht="15.75" customHeight="1" x14ac:dyDescent="0.25">
      <c r="A2" s="303"/>
      <c r="B2" s="304"/>
      <c r="C2" s="304"/>
      <c r="D2" s="304"/>
      <c r="E2" s="305"/>
      <c r="F2" s="312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4"/>
      <c r="V2" s="7"/>
    </row>
    <row r="3" spans="1:22" ht="15.75" customHeight="1" x14ac:dyDescent="0.25">
      <c r="A3" s="303"/>
      <c r="B3" s="304"/>
      <c r="C3" s="304"/>
      <c r="D3" s="304"/>
      <c r="E3" s="305"/>
      <c r="F3" s="312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4"/>
      <c r="V3" s="7"/>
    </row>
    <row r="4" spans="1:22" ht="15.75" customHeight="1" x14ac:dyDescent="0.25">
      <c r="A4" s="303"/>
      <c r="B4" s="304"/>
      <c r="C4" s="304"/>
      <c r="D4" s="304"/>
      <c r="E4" s="305"/>
      <c r="F4" s="312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T4" s="313"/>
      <c r="U4" s="314"/>
      <c r="V4" s="7"/>
    </row>
    <row r="5" spans="1:22" ht="15.75" customHeight="1" x14ac:dyDescent="0.25">
      <c r="A5" s="303"/>
      <c r="B5" s="304"/>
      <c r="C5" s="304"/>
      <c r="D5" s="304"/>
      <c r="E5" s="305"/>
      <c r="F5" s="312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3"/>
      <c r="T5" s="313"/>
      <c r="U5" s="314"/>
      <c r="V5" s="7"/>
    </row>
    <row r="6" spans="1:22" ht="24" customHeight="1" x14ac:dyDescent="0.25">
      <c r="A6" s="303"/>
      <c r="B6" s="304"/>
      <c r="C6" s="304"/>
      <c r="D6" s="304"/>
      <c r="E6" s="305"/>
      <c r="F6" s="312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3"/>
      <c r="T6" s="313"/>
      <c r="U6" s="314"/>
      <c r="V6" s="7"/>
    </row>
    <row r="7" spans="1:22" ht="16.5" customHeight="1" thickBot="1" x14ac:dyDescent="0.3">
      <c r="A7" s="306"/>
      <c r="B7" s="307"/>
      <c r="C7" s="307"/>
      <c r="D7" s="307"/>
      <c r="E7" s="308"/>
      <c r="F7" s="315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317"/>
      <c r="V7" s="7"/>
    </row>
    <row r="8" spans="1:22" ht="13.8" thickBot="1" x14ac:dyDescent="0.3">
      <c r="A8" s="318" t="s">
        <v>16</v>
      </c>
      <c r="B8" s="319"/>
      <c r="C8" s="319"/>
      <c r="D8" s="319"/>
      <c r="E8" s="319"/>
      <c r="F8" s="319"/>
      <c r="G8" s="319"/>
      <c r="H8" s="319"/>
      <c r="I8" s="320"/>
      <c r="J8" s="321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3"/>
      <c r="V8" s="9"/>
    </row>
    <row r="9" spans="1:22" ht="13.8" thickBot="1" x14ac:dyDescent="0.3">
      <c r="A9" s="324"/>
      <c r="B9" s="325"/>
      <c r="C9" s="325"/>
      <c r="D9" s="325"/>
      <c r="E9" s="325"/>
      <c r="F9" s="325"/>
      <c r="G9" s="325"/>
      <c r="H9" s="325"/>
      <c r="I9" s="325"/>
      <c r="J9" s="325"/>
      <c r="K9" s="325"/>
      <c r="L9" s="325"/>
      <c r="M9" s="325"/>
      <c r="N9" s="325"/>
      <c r="O9" s="325"/>
      <c r="P9" s="325"/>
      <c r="Q9" s="325"/>
      <c r="R9" s="325"/>
      <c r="S9" s="325"/>
      <c r="T9" s="325"/>
      <c r="U9" s="326"/>
      <c r="V9" s="10"/>
    </row>
    <row r="10" spans="1:22" ht="13.8" thickBot="1" x14ac:dyDescent="0.3">
      <c r="A10" s="295" t="s">
        <v>17</v>
      </c>
      <c r="B10" s="296"/>
      <c r="C10" s="11"/>
      <c r="D10" s="12" t="s">
        <v>18</v>
      </c>
      <c r="E10" s="13"/>
      <c r="F10" s="14"/>
      <c r="G10" s="15"/>
      <c r="H10" s="15"/>
      <c r="I10" s="15"/>
      <c r="J10" s="15"/>
      <c r="K10" s="15"/>
      <c r="L10" s="15"/>
      <c r="M10" s="15"/>
      <c r="N10" s="15"/>
      <c r="O10" s="16"/>
      <c r="P10" s="297" t="s">
        <v>19</v>
      </c>
      <c r="Q10" s="298"/>
      <c r="R10" s="298"/>
      <c r="S10" s="299"/>
      <c r="T10" s="17">
        <v>1</v>
      </c>
      <c r="U10" s="18"/>
      <c r="V10" s="19"/>
    </row>
    <row r="11" spans="1:22" ht="27" customHeight="1" thickBot="1" x14ac:dyDescent="0.3">
      <c r="A11" s="327" t="s">
        <v>20</v>
      </c>
      <c r="B11" s="328"/>
      <c r="C11" s="329" t="s">
        <v>118</v>
      </c>
      <c r="D11" s="330"/>
      <c r="E11" s="330"/>
      <c r="F11" s="330"/>
      <c r="G11" s="330"/>
      <c r="H11" s="330"/>
      <c r="I11" s="330"/>
      <c r="J11" s="330"/>
      <c r="K11" s="330"/>
      <c r="L11" s="330"/>
      <c r="M11" s="330"/>
      <c r="N11" s="330"/>
      <c r="O11" s="330"/>
      <c r="P11" s="330"/>
      <c r="Q11" s="330"/>
      <c r="R11" s="330"/>
      <c r="S11" s="330"/>
      <c r="T11" s="330"/>
      <c r="U11" s="331"/>
      <c r="V11" s="20"/>
    </row>
    <row r="12" spans="1:22" ht="13.8" thickBot="1" x14ac:dyDescent="0.3">
      <c r="A12" s="327" t="s">
        <v>21</v>
      </c>
      <c r="B12" s="328"/>
      <c r="C12" s="332"/>
      <c r="D12" s="333"/>
      <c r="E12" s="333"/>
      <c r="F12" s="333"/>
      <c r="G12" s="333"/>
      <c r="H12" s="333"/>
      <c r="I12" s="333"/>
      <c r="J12" s="333"/>
      <c r="K12" s="333"/>
      <c r="L12" s="333"/>
      <c r="M12" s="333"/>
      <c r="N12" s="333"/>
      <c r="O12" s="333"/>
      <c r="P12" s="333"/>
      <c r="Q12" s="333"/>
      <c r="R12" s="333"/>
      <c r="S12" s="333"/>
      <c r="T12" s="333"/>
      <c r="U12" s="334"/>
      <c r="V12" s="20"/>
    </row>
    <row r="13" spans="1:22" ht="13.8" thickBot="1" x14ac:dyDescent="0.3">
      <c r="A13" s="335" t="s">
        <v>22</v>
      </c>
      <c r="B13" s="336"/>
      <c r="C13" s="295"/>
      <c r="D13" s="337"/>
      <c r="E13" s="337"/>
      <c r="F13" s="337"/>
      <c r="G13" s="337"/>
      <c r="H13" s="337"/>
      <c r="I13" s="337"/>
      <c r="J13" s="337"/>
      <c r="K13" s="337"/>
      <c r="L13" s="337"/>
      <c r="M13" s="337"/>
      <c r="N13" s="337"/>
      <c r="O13" s="337"/>
      <c r="P13" s="337"/>
      <c r="Q13" s="338" t="s">
        <v>23</v>
      </c>
      <c r="R13" s="338"/>
      <c r="S13" s="338"/>
      <c r="T13" s="12">
        <v>1</v>
      </c>
      <c r="U13" s="21">
        <v>1</v>
      </c>
      <c r="V13" s="20"/>
    </row>
    <row r="14" spans="1:22" ht="13.8" thickBot="1" x14ac:dyDescent="0.3">
      <c r="A14" s="295" t="s">
        <v>24</v>
      </c>
      <c r="B14" s="296" t="s">
        <v>25</v>
      </c>
      <c r="C14" s="22">
        <f>+'PPTO GENERAL'!A18</f>
        <v>8</v>
      </c>
      <c r="D14" s="295" t="s">
        <v>26</v>
      </c>
      <c r="E14" s="296"/>
      <c r="F14" s="339" t="str">
        <f>+'PPTO GENERAL'!B18</f>
        <v>Suministro e instalacion de tablero trifasico de 18 circuitos</v>
      </c>
      <c r="G14" s="340"/>
      <c r="H14" s="340"/>
      <c r="I14" s="340"/>
      <c r="J14" s="340"/>
      <c r="K14" s="340"/>
      <c r="L14" s="340"/>
      <c r="M14" s="340"/>
      <c r="N14" s="340"/>
      <c r="O14" s="340"/>
      <c r="P14" s="341"/>
      <c r="Q14" s="342" t="s">
        <v>3</v>
      </c>
      <c r="R14" s="342"/>
      <c r="S14" s="342"/>
      <c r="T14" s="343" t="str">
        <f>+'PPTO GENERAL'!C18</f>
        <v>UND</v>
      </c>
      <c r="U14" s="344"/>
      <c r="V14" s="23"/>
    </row>
    <row r="15" spans="1:22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6"/>
      <c r="V15" s="27"/>
    </row>
    <row r="16" spans="1:22" x14ac:dyDescent="0.25">
      <c r="A16" s="349"/>
      <c r="B16" s="350"/>
      <c r="C16" s="350"/>
      <c r="D16" s="350"/>
      <c r="E16" s="350"/>
      <c r="F16" s="350"/>
      <c r="G16" s="350"/>
      <c r="H16" s="350"/>
      <c r="I16" s="350"/>
      <c r="J16" s="368"/>
      <c r="K16" s="372" t="s">
        <v>9</v>
      </c>
      <c r="L16" s="373"/>
      <c r="M16" s="374"/>
      <c r="N16" s="379" t="s">
        <v>27</v>
      </c>
      <c r="O16" s="378" t="s">
        <v>28</v>
      </c>
      <c r="P16" s="378"/>
      <c r="Q16" s="378"/>
      <c r="R16" s="379" t="s">
        <v>29</v>
      </c>
      <c r="S16" s="379"/>
      <c r="T16" s="372" t="s">
        <v>30</v>
      </c>
      <c r="U16" s="347" t="s">
        <v>8</v>
      </c>
      <c r="V16" s="29"/>
    </row>
    <row r="17" spans="1:22" ht="32.1" customHeight="1" x14ac:dyDescent="0.25">
      <c r="A17" s="369"/>
      <c r="B17" s="370"/>
      <c r="C17" s="370"/>
      <c r="D17" s="370"/>
      <c r="E17" s="370"/>
      <c r="F17" s="370"/>
      <c r="G17" s="370"/>
      <c r="H17" s="370"/>
      <c r="I17" s="370"/>
      <c r="J17" s="371"/>
      <c r="K17" s="375"/>
      <c r="L17" s="376"/>
      <c r="M17" s="336"/>
      <c r="N17" s="379" t="s">
        <v>27</v>
      </c>
      <c r="O17" s="30" t="s">
        <v>31</v>
      </c>
      <c r="P17" s="31" t="s">
        <v>32</v>
      </c>
      <c r="Q17" s="28" t="s">
        <v>33</v>
      </c>
      <c r="R17" s="379"/>
      <c r="S17" s="379"/>
      <c r="T17" s="375"/>
      <c r="U17" s="348"/>
      <c r="V17" s="29"/>
    </row>
    <row r="18" spans="1:22" x14ac:dyDescent="0.25">
      <c r="A18" s="349"/>
      <c r="B18" s="350"/>
      <c r="C18" s="350"/>
      <c r="D18" s="350"/>
      <c r="E18" s="350"/>
      <c r="F18" s="350"/>
      <c r="G18" s="350"/>
      <c r="H18" s="350"/>
      <c r="I18" s="350"/>
      <c r="J18" s="350"/>
      <c r="K18" s="355"/>
      <c r="L18" s="356"/>
      <c r="M18" s="356"/>
      <c r="N18" s="356"/>
      <c r="O18" s="356"/>
      <c r="P18" s="356"/>
      <c r="Q18" s="356"/>
      <c r="R18" s="356"/>
      <c r="S18" s="356"/>
      <c r="T18" s="356"/>
      <c r="U18" s="357"/>
      <c r="V18" s="33"/>
    </row>
    <row r="19" spans="1:22" ht="12.75" customHeight="1" x14ac:dyDescent="0.25">
      <c r="A19" s="351"/>
      <c r="B19" s="352"/>
      <c r="C19" s="352"/>
      <c r="D19" s="352"/>
      <c r="E19" s="352"/>
      <c r="F19" s="352"/>
      <c r="G19" s="352"/>
      <c r="H19" s="352"/>
      <c r="I19" s="352"/>
      <c r="J19" s="352"/>
      <c r="K19" s="363" t="s">
        <v>145</v>
      </c>
      <c r="L19" s="364"/>
      <c r="M19" s="365"/>
      <c r="N19" s="72">
        <v>1</v>
      </c>
      <c r="O19" s="73"/>
      <c r="P19" s="73"/>
      <c r="Q19" s="74"/>
      <c r="R19" s="366"/>
      <c r="S19" s="367"/>
      <c r="T19" s="74">
        <f>+N19</f>
        <v>1</v>
      </c>
      <c r="U19" s="32" t="str">
        <f>+T$14</f>
        <v>UND</v>
      </c>
      <c r="V19" s="33"/>
    </row>
    <row r="20" spans="1:22" x14ac:dyDescent="0.25">
      <c r="A20" s="351"/>
      <c r="B20" s="352"/>
      <c r="C20" s="352"/>
      <c r="D20" s="352"/>
      <c r="E20" s="352"/>
      <c r="F20" s="352"/>
      <c r="G20" s="352"/>
      <c r="H20" s="352"/>
      <c r="I20" s="352"/>
      <c r="J20" s="352"/>
      <c r="K20" s="363"/>
      <c r="L20" s="364"/>
      <c r="M20" s="365"/>
      <c r="N20" s="72"/>
      <c r="O20" s="71"/>
      <c r="P20" s="73"/>
      <c r="Q20" s="50"/>
      <c r="R20" s="384"/>
      <c r="S20" s="385"/>
      <c r="T20" s="74"/>
      <c r="U20" s="32"/>
      <c r="V20" s="33"/>
    </row>
    <row r="21" spans="1:22" x14ac:dyDescent="0.25">
      <c r="A21" s="351"/>
      <c r="B21" s="352"/>
      <c r="C21" s="352"/>
      <c r="D21" s="352"/>
      <c r="E21" s="352"/>
      <c r="F21" s="352"/>
      <c r="G21" s="352"/>
      <c r="H21" s="352"/>
      <c r="I21" s="352"/>
      <c r="J21" s="352"/>
      <c r="K21" s="363"/>
      <c r="L21" s="364"/>
      <c r="M21" s="365"/>
      <c r="N21" s="72"/>
      <c r="O21" s="73"/>
      <c r="P21" s="73"/>
      <c r="Q21" s="50"/>
      <c r="R21" s="361"/>
      <c r="S21" s="362"/>
      <c r="T21" s="74"/>
      <c r="U21" s="32"/>
      <c r="V21" s="33"/>
    </row>
    <row r="22" spans="1:22" ht="18.75" customHeight="1" x14ac:dyDescent="0.25">
      <c r="A22" s="351"/>
      <c r="B22" s="352"/>
      <c r="C22" s="352"/>
      <c r="D22" s="352"/>
      <c r="E22" s="352"/>
      <c r="F22" s="352"/>
      <c r="G22" s="352"/>
      <c r="H22" s="352"/>
      <c r="I22" s="352"/>
      <c r="J22" s="352"/>
      <c r="K22" s="380"/>
      <c r="L22" s="381"/>
      <c r="M22" s="382"/>
      <c r="N22" s="42"/>
      <c r="O22" s="34"/>
      <c r="P22" s="34"/>
      <c r="Q22" s="38"/>
      <c r="R22" s="361"/>
      <c r="S22" s="362"/>
      <c r="T22" s="38"/>
      <c r="U22" s="32"/>
      <c r="V22" s="33"/>
    </row>
    <row r="23" spans="1:22" ht="12.75" customHeight="1" x14ac:dyDescent="0.25">
      <c r="A23" s="351"/>
      <c r="B23" s="352"/>
      <c r="C23" s="352"/>
      <c r="D23" s="352"/>
      <c r="E23" s="352"/>
      <c r="F23" s="352"/>
      <c r="G23" s="352"/>
      <c r="H23" s="352"/>
      <c r="I23" s="352"/>
      <c r="J23" s="352"/>
      <c r="K23" s="380"/>
      <c r="L23" s="381"/>
      <c r="M23" s="382"/>
      <c r="N23" s="37"/>
      <c r="O23" s="43"/>
      <c r="P23" s="43"/>
      <c r="Q23" s="38"/>
      <c r="R23" s="361"/>
      <c r="S23" s="362"/>
      <c r="T23" s="38"/>
      <c r="U23" s="32"/>
      <c r="V23" s="33"/>
    </row>
    <row r="24" spans="1:22" x14ac:dyDescent="0.25">
      <c r="A24" s="351"/>
      <c r="B24" s="352"/>
      <c r="C24" s="352"/>
      <c r="D24" s="352"/>
      <c r="E24" s="352"/>
      <c r="F24" s="352"/>
      <c r="G24" s="352"/>
      <c r="H24" s="352"/>
      <c r="I24" s="352"/>
      <c r="J24" s="352"/>
      <c r="K24" s="380"/>
      <c r="L24" s="381"/>
      <c r="M24" s="382"/>
      <c r="N24" s="37"/>
      <c r="O24" s="43"/>
      <c r="P24" s="35"/>
      <c r="Q24" s="38"/>
      <c r="R24" s="361"/>
      <c r="S24" s="362"/>
      <c r="T24" s="38"/>
      <c r="U24" s="32"/>
      <c r="V24" s="33"/>
    </row>
    <row r="25" spans="1:22" x14ac:dyDescent="0.25">
      <c r="A25" s="351"/>
      <c r="B25" s="352"/>
      <c r="C25" s="352"/>
      <c r="D25" s="352"/>
      <c r="E25" s="352"/>
      <c r="F25" s="352"/>
      <c r="G25" s="352"/>
      <c r="H25" s="352"/>
      <c r="I25" s="352"/>
      <c r="J25" s="352"/>
      <c r="K25" s="383"/>
      <c r="L25" s="383"/>
      <c r="M25" s="383"/>
      <c r="N25" s="37"/>
      <c r="O25" s="43"/>
      <c r="P25" s="35"/>
      <c r="Q25" s="38"/>
      <c r="R25" s="361"/>
      <c r="S25" s="362"/>
      <c r="T25" s="38"/>
      <c r="U25" s="32"/>
      <c r="V25" s="33"/>
    </row>
    <row r="26" spans="1:22" x14ac:dyDescent="0.25">
      <c r="A26" s="351"/>
      <c r="B26" s="352"/>
      <c r="C26" s="352"/>
      <c r="D26" s="352"/>
      <c r="E26" s="352"/>
      <c r="F26" s="352"/>
      <c r="G26" s="352"/>
      <c r="H26" s="352"/>
      <c r="I26" s="352"/>
      <c r="J26" s="352"/>
      <c r="K26" s="39"/>
      <c r="L26" s="40"/>
      <c r="M26" s="41"/>
      <c r="N26" s="37"/>
      <c r="O26" s="43"/>
      <c r="P26" s="35"/>
      <c r="Q26" s="38"/>
      <c r="R26" s="36"/>
      <c r="S26" s="37"/>
      <c r="T26" s="38"/>
      <c r="U26" s="32"/>
      <c r="V26" s="33"/>
    </row>
    <row r="27" spans="1:22" x14ac:dyDescent="0.25">
      <c r="A27" s="351"/>
      <c r="B27" s="352"/>
      <c r="C27" s="352"/>
      <c r="D27" s="352"/>
      <c r="E27" s="352"/>
      <c r="F27" s="352"/>
      <c r="G27" s="352"/>
      <c r="H27" s="352"/>
      <c r="I27" s="352"/>
      <c r="J27" s="352"/>
      <c r="K27" s="39"/>
      <c r="L27" s="40"/>
      <c r="M27" s="41"/>
      <c r="N27" s="37"/>
      <c r="O27" s="43"/>
      <c r="P27" s="35"/>
      <c r="Q27" s="38"/>
      <c r="R27" s="36"/>
      <c r="S27" s="37"/>
      <c r="T27" s="38"/>
      <c r="U27" s="32"/>
      <c r="V27" s="33"/>
    </row>
    <row r="28" spans="1:22" x14ac:dyDescent="0.25">
      <c r="A28" s="351"/>
      <c r="B28" s="352"/>
      <c r="C28" s="352"/>
      <c r="D28" s="352"/>
      <c r="E28" s="352"/>
      <c r="F28" s="352"/>
      <c r="G28" s="352"/>
      <c r="H28" s="352"/>
      <c r="I28" s="352"/>
      <c r="J28" s="352"/>
      <c r="K28" s="421"/>
      <c r="L28" s="422"/>
      <c r="M28" s="423"/>
      <c r="N28" s="47"/>
      <c r="O28" s="48"/>
      <c r="P28" s="49"/>
      <c r="Q28" s="50"/>
      <c r="R28" s="384"/>
      <c r="S28" s="385"/>
      <c r="T28" s="50"/>
      <c r="U28" s="52"/>
      <c r="V28" s="33"/>
    </row>
    <row r="29" spans="1:22" x14ac:dyDescent="0.25">
      <c r="A29" s="351"/>
      <c r="B29" s="352"/>
      <c r="C29" s="352"/>
      <c r="D29" s="352"/>
      <c r="E29" s="352"/>
      <c r="F29" s="352"/>
      <c r="G29" s="352"/>
      <c r="H29" s="352"/>
      <c r="I29" s="352"/>
      <c r="J29" s="352"/>
      <c r="K29" s="44"/>
      <c r="L29" s="45"/>
      <c r="M29" s="46"/>
      <c r="N29" s="47"/>
      <c r="O29" s="48"/>
      <c r="P29" s="49"/>
      <c r="Q29" s="50"/>
      <c r="R29" s="51"/>
      <c r="S29" s="47"/>
      <c r="T29" s="50"/>
      <c r="U29" s="52"/>
      <c r="V29" s="33"/>
    </row>
    <row r="30" spans="1:22" x14ac:dyDescent="0.25">
      <c r="A30" s="351"/>
      <c r="B30" s="352"/>
      <c r="C30" s="352"/>
      <c r="D30" s="352"/>
      <c r="E30" s="352"/>
      <c r="F30" s="352"/>
      <c r="G30" s="352"/>
      <c r="H30" s="352"/>
      <c r="I30" s="352"/>
      <c r="J30" s="352"/>
      <c r="K30" s="44"/>
      <c r="L30" s="45"/>
      <c r="M30" s="46"/>
      <c r="N30" s="47"/>
      <c r="O30" s="48"/>
      <c r="P30" s="49"/>
      <c r="Q30" s="50"/>
      <c r="R30" s="51"/>
      <c r="S30" s="47"/>
      <c r="T30" s="50"/>
      <c r="U30" s="52"/>
      <c r="V30" s="33"/>
    </row>
    <row r="31" spans="1:22" x14ac:dyDescent="0.25">
      <c r="A31" s="351"/>
      <c r="B31" s="352"/>
      <c r="C31" s="352"/>
      <c r="D31" s="352"/>
      <c r="E31" s="352"/>
      <c r="F31" s="352"/>
      <c r="G31" s="352"/>
      <c r="H31" s="352"/>
      <c r="I31" s="352"/>
      <c r="J31" s="352"/>
      <c r="K31" s="44"/>
      <c r="L31" s="45"/>
      <c r="M31" s="46"/>
      <c r="N31" s="47"/>
      <c r="O31" s="48"/>
      <c r="P31" s="49"/>
      <c r="Q31" s="50"/>
      <c r="R31" s="51"/>
      <c r="S31" s="47"/>
      <c r="T31" s="50"/>
      <c r="U31" s="52"/>
      <c r="V31" s="33"/>
    </row>
    <row r="32" spans="1:22" x14ac:dyDescent="0.25">
      <c r="A32" s="351"/>
      <c r="B32" s="352"/>
      <c r="C32" s="352"/>
      <c r="D32" s="352"/>
      <c r="E32" s="352"/>
      <c r="F32" s="352"/>
      <c r="G32" s="352"/>
      <c r="H32" s="352"/>
      <c r="I32" s="352"/>
      <c r="J32" s="352"/>
      <c r="K32" s="44"/>
      <c r="L32" s="45"/>
      <c r="M32" s="46"/>
      <c r="N32" s="47"/>
      <c r="O32" s="48"/>
      <c r="P32" s="49"/>
      <c r="Q32" s="50"/>
      <c r="R32" s="51"/>
      <c r="S32" s="47"/>
      <c r="T32" s="50"/>
      <c r="U32" s="52"/>
      <c r="V32" s="33"/>
    </row>
    <row r="33" spans="1:22" x14ac:dyDescent="0.25">
      <c r="A33" s="351"/>
      <c r="B33" s="352"/>
      <c r="C33" s="352"/>
      <c r="D33" s="352"/>
      <c r="E33" s="352"/>
      <c r="F33" s="352"/>
      <c r="G33" s="352"/>
      <c r="H33" s="352"/>
      <c r="I33" s="352"/>
      <c r="J33" s="352"/>
      <c r="K33" s="383"/>
      <c r="L33" s="383"/>
      <c r="M33" s="383"/>
      <c r="N33" s="53"/>
      <c r="O33" s="34"/>
      <c r="P33" s="35"/>
      <c r="Q33" s="35"/>
      <c r="R33" s="361"/>
      <c r="S33" s="362"/>
      <c r="T33" s="38"/>
      <c r="U33" s="32"/>
      <c r="V33" s="33"/>
    </row>
    <row r="34" spans="1:22" x14ac:dyDescent="0.25">
      <c r="A34" s="351"/>
      <c r="B34" s="352"/>
      <c r="C34" s="352"/>
      <c r="D34" s="352"/>
      <c r="E34" s="352"/>
      <c r="F34" s="352"/>
      <c r="G34" s="352"/>
      <c r="H34" s="352"/>
      <c r="I34" s="352"/>
      <c r="J34" s="352"/>
      <c r="K34" s="383"/>
      <c r="L34" s="383"/>
      <c r="M34" s="383"/>
      <c r="N34" s="37"/>
      <c r="O34" s="43"/>
      <c r="P34" s="35"/>
      <c r="Q34" s="38"/>
      <c r="R34" s="361"/>
      <c r="S34" s="362"/>
      <c r="T34" s="38"/>
      <c r="U34" s="32"/>
      <c r="V34" s="33"/>
    </row>
    <row r="35" spans="1:22" x14ac:dyDescent="0.25">
      <c r="A35" s="351"/>
      <c r="B35" s="352"/>
      <c r="C35" s="352"/>
      <c r="D35" s="352"/>
      <c r="E35" s="352"/>
      <c r="F35" s="352"/>
      <c r="G35" s="352"/>
      <c r="H35" s="352"/>
      <c r="I35" s="352"/>
      <c r="J35" s="352"/>
      <c r="K35" s="421"/>
      <c r="L35" s="422"/>
      <c r="M35" s="423"/>
      <c r="N35" s="54"/>
      <c r="O35" s="44"/>
      <c r="P35" s="55"/>
      <c r="Q35" s="56"/>
      <c r="R35" s="386"/>
      <c r="S35" s="387"/>
      <c r="T35" s="56"/>
      <c r="U35" s="52"/>
      <c r="V35" s="33"/>
    </row>
    <row r="36" spans="1:22" x14ac:dyDescent="0.25">
      <c r="A36" s="351"/>
      <c r="B36" s="352"/>
      <c r="C36" s="352"/>
      <c r="D36" s="352"/>
      <c r="E36" s="352"/>
      <c r="F36" s="352"/>
      <c r="G36" s="352"/>
      <c r="H36" s="352"/>
      <c r="I36" s="352"/>
      <c r="J36" s="352"/>
      <c r="K36" s="383"/>
      <c r="L36" s="383"/>
      <c r="M36" s="383"/>
      <c r="N36" s="57"/>
      <c r="O36" s="58"/>
      <c r="P36" s="59"/>
      <c r="Q36" s="59"/>
      <c r="R36" s="355"/>
      <c r="S36" s="388"/>
      <c r="T36" s="60"/>
      <c r="U36" s="32"/>
      <c r="V36" s="33"/>
    </row>
    <row r="37" spans="1:22" x14ac:dyDescent="0.25">
      <c r="A37" s="351"/>
      <c r="B37" s="352"/>
      <c r="C37" s="352"/>
      <c r="D37" s="352"/>
      <c r="E37" s="352"/>
      <c r="F37" s="352"/>
      <c r="G37" s="352"/>
      <c r="H37" s="352"/>
      <c r="I37" s="352"/>
      <c r="J37" s="352"/>
      <c r="K37" s="383"/>
      <c r="L37" s="383"/>
      <c r="M37" s="383"/>
      <c r="N37" s="57"/>
      <c r="O37" s="58"/>
      <c r="P37" s="59"/>
      <c r="Q37" s="59"/>
      <c r="R37" s="355"/>
      <c r="S37" s="388"/>
      <c r="T37" s="38"/>
      <c r="U37" s="32"/>
      <c r="V37" s="33"/>
    </row>
    <row r="38" spans="1:22" x14ac:dyDescent="0.25">
      <c r="A38" s="351"/>
      <c r="B38" s="352"/>
      <c r="C38" s="352"/>
      <c r="D38" s="352"/>
      <c r="E38" s="352"/>
      <c r="F38" s="352"/>
      <c r="G38" s="352"/>
      <c r="H38" s="352"/>
      <c r="I38" s="352"/>
      <c r="J38" s="352"/>
      <c r="K38" s="383"/>
      <c r="L38" s="383"/>
      <c r="M38" s="383"/>
      <c r="N38" s="57"/>
      <c r="O38" s="58"/>
      <c r="P38" s="59"/>
      <c r="Q38" s="59"/>
      <c r="R38" s="355"/>
      <c r="S38" s="388"/>
      <c r="T38" s="38"/>
      <c r="U38" s="32"/>
      <c r="V38" s="33"/>
    </row>
    <row r="39" spans="1:22" x14ac:dyDescent="0.25">
      <c r="A39" s="351"/>
      <c r="B39" s="352"/>
      <c r="C39" s="352"/>
      <c r="D39" s="352"/>
      <c r="E39" s="352"/>
      <c r="F39" s="352"/>
      <c r="G39" s="352"/>
      <c r="H39" s="352"/>
      <c r="I39" s="352"/>
      <c r="J39" s="352"/>
      <c r="K39" s="383"/>
      <c r="L39" s="383"/>
      <c r="M39" s="383"/>
      <c r="N39" s="396" t="s">
        <v>34</v>
      </c>
      <c r="O39" s="397"/>
      <c r="P39" s="397"/>
      <c r="Q39" s="397"/>
      <c r="R39" s="397"/>
      <c r="S39" s="398"/>
      <c r="T39" s="38">
        <f>ROUNDUP(SUM(T19:T38),0)</f>
        <v>1</v>
      </c>
      <c r="U39" s="32" t="str">
        <f>+T14</f>
        <v>UND</v>
      </c>
      <c r="V39" s="33"/>
    </row>
    <row r="40" spans="1:22" x14ac:dyDescent="0.25">
      <c r="A40" s="351"/>
      <c r="B40" s="352"/>
      <c r="C40" s="352"/>
      <c r="D40" s="352"/>
      <c r="E40" s="352"/>
      <c r="F40" s="352"/>
      <c r="G40" s="352"/>
      <c r="H40" s="352"/>
      <c r="I40" s="352"/>
      <c r="J40" s="352"/>
      <c r="K40" s="383"/>
      <c r="L40" s="383"/>
      <c r="M40" s="383"/>
      <c r="N40" s="396" t="s">
        <v>35</v>
      </c>
      <c r="O40" s="397"/>
      <c r="P40" s="397"/>
      <c r="Q40" s="397"/>
      <c r="R40" s="397"/>
      <c r="S40" s="398"/>
      <c r="T40" s="38">
        <v>0</v>
      </c>
      <c r="U40" s="32" t="str">
        <f>+U39</f>
        <v>UND</v>
      </c>
      <c r="V40" s="33"/>
    </row>
    <row r="41" spans="1:22" ht="13.8" thickBot="1" x14ac:dyDescent="0.3">
      <c r="A41" s="353"/>
      <c r="B41" s="354"/>
      <c r="C41" s="354"/>
      <c r="D41" s="354"/>
      <c r="E41" s="354"/>
      <c r="F41" s="354"/>
      <c r="G41" s="354"/>
      <c r="H41" s="354"/>
      <c r="I41" s="354"/>
      <c r="J41" s="354"/>
      <c r="K41" s="399"/>
      <c r="L41" s="399"/>
      <c r="M41" s="399"/>
      <c r="N41" s="400" t="s">
        <v>36</v>
      </c>
      <c r="O41" s="401"/>
      <c r="P41" s="401"/>
      <c r="Q41" s="401"/>
      <c r="R41" s="401"/>
      <c r="S41" s="402"/>
      <c r="T41" s="61">
        <f>SUM(T39:T40)</f>
        <v>1</v>
      </c>
      <c r="U41" s="62" t="str">
        <f>+U40</f>
        <v>UND</v>
      </c>
      <c r="V41" s="33"/>
    </row>
    <row r="42" spans="1:22" ht="12.75" customHeight="1" x14ac:dyDescent="0.25">
      <c r="A42" s="403" t="s">
        <v>37</v>
      </c>
      <c r="B42" s="404"/>
      <c r="C42" s="404"/>
      <c r="D42" s="404"/>
      <c r="E42" s="404"/>
      <c r="F42" s="404"/>
      <c r="G42" s="404"/>
      <c r="H42" s="404"/>
      <c r="I42" s="404"/>
      <c r="J42" s="404"/>
      <c r="K42" s="404"/>
      <c r="L42" s="404"/>
      <c r="M42" s="404"/>
      <c r="N42" s="404"/>
      <c r="O42" s="404"/>
      <c r="P42" s="404"/>
      <c r="Q42" s="404"/>
      <c r="R42" s="404"/>
      <c r="S42" s="404"/>
      <c r="T42" s="404"/>
      <c r="U42" s="405"/>
    </row>
    <row r="43" spans="1:22" x14ac:dyDescent="0.25">
      <c r="A43" s="406"/>
      <c r="B43" s="407"/>
      <c r="C43" s="407"/>
      <c r="D43" s="407"/>
      <c r="E43" s="407"/>
      <c r="F43" s="407"/>
      <c r="G43" s="407"/>
      <c r="H43" s="407"/>
      <c r="I43" s="407"/>
      <c r="J43" s="407"/>
      <c r="K43" s="407"/>
      <c r="L43" s="407"/>
      <c r="M43" s="407"/>
      <c r="N43" s="407"/>
      <c r="O43" s="407"/>
      <c r="P43" s="407"/>
      <c r="Q43" s="407"/>
      <c r="R43" s="407"/>
      <c r="S43" s="407"/>
      <c r="T43" s="407"/>
      <c r="U43" s="408"/>
    </row>
    <row r="44" spans="1:22" ht="13.8" thickBot="1" x14ac:dyDescent="0.3">
      <c r="A44" s="409"/>
      <c r="B44" s="410"/>
      <c r="C44" s="410"/>
      <c r="D44" s="410"/>
      <c r="E44" s="410"/>
      <c r="F44" s="410"/>
      <c r="G44" s="410"/>
      <c r="H44" s="410"/>
      <c r="I44" s="410"/>
      <c r="J44" s="410"/>
      <c r="K44" s="410"/>
      <c r="L44" s="410"/>
      <c r="M44" s="410"/>
      <c r="N44" s="410"/>
      <c r="O44" s="410"/>
      <c r="P44" s="410"/>
      <c r="Q44" s="410"/>
      <c r="R44" s="410"/>
      <c r="S44" s="410"/>
      <c r="T44" s="410"/>
      <c r="U44" s="411"/>
    </row>
    <row r="45" spans="1:22" ht="18" customHeight="1" x14ac:dyDescent="0.25">
      <c r="A45" s="63" t="s">
        <v>38</v>
      </c>
      <c r="B45" s="389"/>
      <c r="C45" s="390"/>
      <c r="D45" s="390"/>
      <c r="E45" s="390"/>
      <c r="F45" s="390"/>
      <c r="G45" s="391"/>
      <c r="H45" s="392"/>
      <c r="I45" s="393"/>
      <c r="J45" s="393"/>
      <c r="K45" s="393"/>
      <c r="L45" s="393"/>
      <c r="M45" s="393"/>
      <c r="N45" s="393"/>
      <c r="O45" s="394"/>
      <c r="P45" s="392"/>
      <c r="Q45" s="393"/>
      <c r="R45" s="393"/>
      <c r="S45" s="393"/>
      <c r="T45" s="393"/>
      <c r="U45" s="395"/>
      <c r="V45" s="64"/>
    </row>
    <row r="46" spans="1:22" ht="12.75" customHeight="1" x14ac:dyDescent="0.25">
      <c r="A46" s="63" t="s">
        <v>39</v>
      </c>
      <c r="B46" s="380"/>
      <c r="C46" s="381"/>
      <c r="D46" s="381"/>
      <c r="E46" s="381"/>
      <c r="F46" s="381"/>
      <c r="G46" s="382"/>
      <c r="H46" s="389"/>
      <c r="I46" s="390"/>
      <c r="J46" s="390"/>
      <c r="K46" s="390"/>
      <c r="L46" s="390"/>
      <c r="M46" s="390"/>
      <c r="N46" s="390"/>
      <c r="O46" s="391"/>
      <c r="P46" s="389"/>
      <c r="Q46" s="390"/>
      <c r="R46" s="390"/>
      <c r="S46" s="390"/>
      <c r="T46" s="390"/>
      <c r="U46" s="390"/>
      <c r="V46" s="65"/>
    </row>
    <row r="47" spans="1:22" ht="13.5" customHeight="1" thickBot="1" x14ac:dyDescent="0.3">
      <c r="A47" s="66" t="s">
        <v>40</v>
      </c>
      <c r="B47" s="415" t="s">
        <v>41</v>
      </c>
      <c r="C47" s="416"/>
      <c r="D47" s="416"/>
      <c r="E47" s="416"/>
      <c r="F47" s="416"/>
      <c r="G47" s="417"/>
      <c r="H47" s="418"/>
      <c r="I47" s="419"/>
      <c r="J47" s="419"/>
      <c r="K47" s="419"/>
      <c r="L47" s="419"/>
      <c r="M47" s="419"/>
      <c r="N47" s="419"/>
      <c r="O47" s="420"/>
      <c r="P47" s="418" t="s">
        <v>42</v>
      </c>
      <c r="Q47" s="419"/>
      <c r="R47" s="419"/>
      <c r="S47" s="419"/>
      <c r="T47" s="419"/>
      <c r="U47" s="419"/>
      <c r="V47" s="65"/>
    </row>
    <row r="48" spans="1:22" ht="13.8" thickBot="1" x14ac:dyDescent="0.3">
      <c r="A48" s="67" t="s">
        <v>43</v>
      </c>
      <c r="B48" s="68" t="s">
        <v>44</v>
      </c>
      <c r="C48" s="68"/>
      <c r="D48" s="68" t="s">
        <v>45</v>
      </c>
      <c r="E48" s="68"/>
      <c r="F48" s="68">
        <v>2025</v>
      </c>
      <c r="G48" s="69"/>
      <c r="H48" s="412"/>
      <c r="I48" s="413"/>
      <c r="J48" s="413"/>
      <c r="K48" s="413"/>
      <c r="L48" s="413"/>
      <c r="M48" s="413"/>
      <c r="N48" s="413"/>
      <c r="O48" s="414"/>
      <c r="P48" s="413"/>
      <c r="Q48" s="413"/>
      <c r="R48" s="413"/>
      <c r="S48" s="413"/>
      <c r="T48" s="413"/>
      <c r="U48" s="413"/>
      <c r="V48" s="70"/>
    </row>
  </sheetData>
  <mergeCells count="74">
    <mergeCell ref="A10:B10"/>
    <mergeCell ref="P10:S10"/>
    <mergeCell ref="A1:E7"/>
    <mergeCell ref="F1:U7"/>
    <mergeCell ref="A8:I8"/>
    <mergeCell ref="J8:U8"/>
    <mergeCell ref="A9:U9"/>
    <mergeCell ref="A11:B11"/>
    <mergeCell ref="C11:U11"/>
    <mergeCell ref="A12:B12"/>
    <mergeCell ref="C12:U12"/>
    <mergeCell ref="A13:B13"/>
    <mergeCell ref="C13:P13"/>
    <mergeCell ref="Q13:S13"/>
    <mergeCell ref="A14:B14"/>
    <mergeCell ref="D14:E14"/>
    <mergeCell ref="F14:P14"/>
    <mergeCell ref="Q14:S14"/>
    <mergeCell ref="T14:U14"/>
    <mergeCell ref="T16:T17"/>
    <mergeCell ref="U16:U17"/>
    <mergeCell ref="A18:J41"/>
    <mergeCell ref="K18:U18"/>
    <mergeCell ref="K19:M19"/>
    <mergeCell ref="R19:S19"/>
    <mergeCell ref="K20:M20"/>
    <mergeCell ref="R20:S20"/>
    <mergeCell ref="K21:M21"/>
    <mergeCell ref="R21:S21"/>
    <mergeCell ref="A16:J17"/>
    <mergeCell ref="K16:M17"/>
    <mergeCell ref="N16:N17"/>
    <mergeCell ref="O16:Q16"/>
    <mergeCell ref="R16:S17"/>
    <mergeCell ref="K22:M22"/>
    <mergeCell ref="R22:S22"/>
    <mergeCell ref="K23:M23"/>
    <mergeCell ref="R23:S23"/>
    <mergeCell ref="K24:M24"/>
    <mergeCell ref="R24:S24"/>
    <mergeCell ref="K25:M25"/>
    <mergeCell ref="R25:S25"/>
    <mergeCell ref="K28:M28"/>
    <mergeCell ref="R28:S28"/>
    <mergeCell ref="K33:M33"/>
    <mergeCell ref="R33:S33"/>
    <mergeCell ref="K34:M34"/>
    <mergeCell ref="R34:S34"/>
    <mergeCell ref="K35:M35"/>
    <mergeCell ref="R35:S35"/>
    <mergeCell ref="K36:M36"/>
    <mergeCell ref="R36:S36"/>
    <mergeCell ref="B45:G45"/>
    <mergeCell ref="H45:O45"/>
    <mergeCell ref="P45:U45"/>
    <mergeCell ref="K37:M37"/>
    <mergeCell ref="R37:S37"/>
    <mergeCell ref="K38:M38"/>
    <mergeCell ref="R38:S38"/>
    <mergeCell ref="K39:M39"/>
    <mergeCell ref="N39:S39"/>
    <mergeCell ref="K40:M40"/>
    <mergeCell ref="N40:S40"/>
    <mergeCell ref="K41:M41"/>
    <mergeCell ref="N41:S41"/>
    <mergeCell ref="A42:U44"/>
    <mergeCell ref="H48:O48"/>
    <mergeCell ref="P48:U48"/>
    <mergeCell ref="B46:G46"/>
    <mergeCell ref="H46:O46"/>
    <mergeCell ref="P46:U46"/>
    <mergeCell ref="B47:G47"/>
    <mergeCell ref="H47:O47"/>
    <mergeCell ref="P47:U47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BA56C-DCEA-484F-895E-6C252A16A4C9}">
  <dimension ref="A1:V48"/>
  <sheetViews>
    <sheetView topLeftCell="A31" workbookViewId="0">
      <selection activeCell="A18" sqref="A1:XFD1048576"/>
    </sheetView>
  </sheetViews>
  <sheetFormatPr baseColWidth="10" defaultColWidth="3" defaultRowHeight="13.2" x14ac:dyDescent="0.25"/>
  <cols>
    <col min="1" max="1" width="8.109375" style="8" customWidth="1"/>
    <col min="2" max="2" width="13.88671875" style="8" customWidth="1"/>
    <col min="3" max="3" width="8.6640625" style="8" customWidth="1"/>
    <col min="4" max="5" width="8.109375" style="8" customWidth="1"/>
    <col min="6" max="6" width="30" style="8" customWidth="1"/>
    <col min="7" max="7" width="6.44140625" style="8" customWidth="1"/>
    <col min="8" max="8" width="6" style="8" customWidth="1"/>
    <col min="9" max="9" width="4" style="8" customWidth="1"/>
    <col min="10" max="10" width="5.5546875" style="8" customWidth="1"/>
    <col min="11" max="11" width="5" style="8" customWidth="1"/>
    <col min="12" max="12" width="4" style="8" customWidth="1"/>
    <col min="13" max="13" width="12.33203125" style="8" customWidth="1"/>
    <col min="14" max="14" width="12.109375" style="8" customWidth="1"/>
    <col min="15" max="15" width="8" style="8" bestFit="1" customWidth="1"/>
    <col min="16" max="16" width="10.88671875" style="8" bestFit="1" customWidth="1"/>
    <col min="17" max="17" width="7" style="8" bestFit="1" customWidth="1"/>
    <col min="18" max="18" width="4.6640625" style="8" customWidth="1"/>
    <col min="19" max="19" width="9.33203125" style="8" customWidth="1"/>
    <col min="20" max="20" width="11.5546875" style="8" customWidth="1"/>
    <col min="21" max="21" width="7.5546875" style="8" customWidth="1"/>
    <col min="22" max="22" width="5.6640625" style="8" customWidth="1"/>
    <col min="23" max="252" width="12.44140625" style="8" customWidth="1"/>
    <col min="253" max="256" width="3" style="8"/>
    <col min="257" max="257" width="8.109375" style="8" customWidth="1"/>
    <col min="258" max="258" width="13.88671875" style="8" customWidth="1"/>
    <col min="259" max="259" width="8.6640625" style="8" customWidth="1"/>
    <col min="260" max="261" width="8.109375" style="8" customWidth="1"/>
    <col min="262" max="262" width="30" style="8" customWidth="1"/>
    <col min="263" max="263" width="6.44140625" style="8" customWidth="1"/>
    <col min="264" max="264" width="6" style="8" customWidth="1"/>
    <col min="265" max="265" width="4" style="8" customWidth="1"/>
    <col min="266" max="266" width="5.5546875" style="8" customWidth="1"/>
    <col min="267" max="267" width="5" style="8" customWidth="1"/>
    <col min="268" max="268" width="4" style="8" customWidth="1"/>
    <col min="269" max="269" width="9.5546875" style="8" customWidth="1"/>
    <col min="270" max="270" width="10.6640625" style="8" customWidth="1"/>
    <col min="271" max="271" width="8" style="8" bestFit="1" customWidth="1"/>
    <col min="272" max="272" width="10.88671875" style="8" bestFit="1" customWidth="1"/>
    <col min="273" max="273" width="6.44140625" style="8" customWidth="1"/>
    <col min="274" max="274" width="4.6640625" style="8" customWidth="1"/>
    <col min="275" max="275" width="9.33203125" style="8" customWidth="1"/>
    <col min="276" max="276" width="11.5546875" style="8" customWidth="1"/>
    <col min="277" max="277" width="7.5546875" style="8" customWidth="1"/>
    <col min="278" max="278" width="5.6640625" style="8" customWidth="1"/>
    <col min="279" max="508" width="12.44140625" style="8" customWidth="1"/>
    <col min="509" max="512" width="3" style="8"/>
    <col min="513" max="513" width="8.109375" style="8" customWidth="1"/>
    <col min="514" max="514" width="13.88671875" style="8" customWidth="1"/>
    <col min="515" max="515" width="8.6640625" style="8" customWidth="1"/>
    <col min="516" max="517" width="8.109375" style="8" customWidth="1"/>
    <col min="518" max="518" width="30" style="8" customWidth="1"/>
    <col min="519" max="519" width="6.44140625" style="8" customWidth="1"/>
    <col min="520" max="520" width="6" style="8" customWidth="1"/>
    <col min="521" max="521" width="4" style="8" customWidth="1"/>
    <col min="522" max="522" width="5.5546875" style="8" customWidth="1"/>
    <col min="523" max="523" width="5" style="8" customWidth="1"/>
    <col min="524" max="524" width="4" style="8" customWidth="1"/>
    <col min="525" max="525" width="9.5546875" style="8" customWidth="1"/>
    <col min="526" max="526" width="10.6640625" style="8" customWidth="1"/>
    <col min="527" max="527" width="8" style="8" bestFit="1" customWidth="1"/>
    <col min="528" max="528" width="10.88671875" style="8" bestFit="1" customWidth="1"/>
    <col min="529" max="529" width="6.44140625" style="8" customWidth="1"/>
    <col min="530" max="530" width="4.6640625" style="8" customWidth="1"/>
    <col min="531" max="531" width="9.33203125" style="8" customWidth="1"/>
    <col min="532" max="532" width="11.5546875" style="8" customWidth="1"/>
    <col min="533" max="533" width="7.5546875" style="8" customWidth="1"/>
    <col min="534" max="534" width="5.6640625" style="8" customWidth="1"/>
    <col min="535" max="764" width="12.44140625" style="8" customWidth="1"/>
    <col min="765" max="768" width="3" style="8"/>
    <col min="769" max="769" width="8.109375" style="8" customWidth="1"/>
    <col min="770" max="770" width="13.88671875" style="8" customWidth="1"/>
    <col min="771" max="771" width="8.6640625" style="8" customWidth="1"/>
    <col min="772" max="773" width="8.109375" style="8" customWidth="1"/>
    <col min="774" max="774" width="30" style="8" customWidth="1"/>
    <col min="775" max="775" width="6.44140625" style="8" customWidth="1"/>
    <col min="776" max="776" width="6" style="8" customWidth="1"/>
    <col min="777" max="777" width="4" style="8" customWidth="1"/>
    <col min="778" max="778" width="5.5546875" style="8" customWidth="1"/>
    <col min="779" max="779" width="5" style="8" customWidth="1"/>
    <col min="780" max="780" width="4" style="8" customWidth="1"/>
    <col min="781" max="781" width="9.5546875" style="8" customWidth="1"/>
    <col min="782" max="782" width="10.6640625" style="8" customWidth="1"/>
    <col min="783" max="783" width="8" style="8" bestFit="1" customWidth="1"/>
    <col min="784" max="784" width="10.88671875" style="8" bestFit="1" customWidth="1"/>
    <col min="785" max="785" width="6.44140625" style="8" customWidth="1"/>
    <col min="786" max="786" width="4.6640625" style="8" customWidth="1"/>
    <col min="787" max="787" width="9.33203125" style="8" customWidth="1"/>
    <col min="788" max="788" width="11.5546875" style="8" customWidth="1"/>
    <col min="789" max="789" width="7.5546875" style="8" customWidth="1"/>
    <col min="790" max="790" width="5.6640625" style="8" customWidth="1"/>
    <col min="791" max="1020" width="12.44140625" style="8" customWidth="1"/>
    <col min="1021" max="1024" width="3" style="8"/>
    <col min="1025" max="1025" width="8.109375" style="8" customWidth="1"/>
    <col min="1026" max="1026" width="13.88671875" style="8" customWidth="1"/>
    <col min="1027" max="1027" width="8.6640625" style="8" customWidth="1"/>
    <col min="1028" max="1029" width="8.109375" style="8" customWidth="1"/>
    <col min="1030" max="1030" width="30" style="8" customWidth="1"/>
    <col min="1031" max="1031" width="6.44140625" style="8" customWidth="1"/>
    <col min="1032" max="1032" width="6" style="8" customWidth="1"/>
    <col min="1033" max="1033" width="4" style="8" customWidth="1"/>
    <col min="1034" max="1034" width="5.5546875" style="8" customWidth="1"/>
    <col min="1035" max="1035" width="5" style="8" customWidth="1"/>
    <col min="1036" max="1036" width="4" style="8" customWidth="1"/>
    <col min="1037" max="1037" width="9.5546875" style="8" customWidth="1"/>
    <col min="1038" max="1038" width="10.6640625" style="8" customWidth="1"/>
    <col min="1039" max="1039" width="8" style="8" bestFit="1" customWidth="1"/>
    <col min="1040" max="1040" width="10.88671875" style="8" bestFit="1" customWidth="1"/>
    <col min="1041" max="1041" width="6.44140625" style="8" customWidth="1"/>
    <col min="1042" max="1042" width="4.6640625" style="8" customWidth="1"/>
    <col min="1043" max="1043" width="9.33203125" style="8" customWidth="1"/>
    <col min="1044" max="1044" width="11.5546875" style="8" customWidth="1"/>
    <col min="1045" max="1045" width="7.5546875" style="8" customWidth="1"/>
    <col min="1046" max="1046" width="5.6640625" style="8" customWidth="1"/>
    <col min="1047" max="1276" width="12.44140625" style="8" customWidth="1"/>
    <col min="1277" max="1280" width="3" style="8"/>
    <col min="1281" max="1281" width="8.109375" style="8" customWidth="1"/>
    <col min="1282" max="1282" width="13.88671875" style="8" customWidth="1"/>
    <col min="1283" max="1283" width="8.6640625" style="8" customWidth="1"/>
    <col min="1284" max="1285" width="8.109375" style="8" customWidth="1"/>
    <col min="1286" max="1286" width="30" style="8" customWidth="1"/>
    <col min="1287" max="1287" width="6.44140625" style="8" customWidth="1"/>
    <col min="1288" max="1288" width="6" style="8" customWidth="1"/>
    <col min="1289" max="1289" width="4" style="8" customWidth="1"/>
    <col min="1290" max="1290" width="5.5546875" style="8" customWidth="1"/>
    <col min="1291" max="1291" width="5" style="8" customWidth="1"/>
    <col min="1292" max="1292" width="4" style="8" customWidth="1"/>
    <col min="1293" max="1293" width="9.5546875" style="8" customWidth="1"/>
    <col min="1294" max="1294" width="10.6640625" style="8" customWidth="1"/>
    <col min="1295" max="1295" width="8" style="8" bestFit="1" customWidth="1"/>
    <col min="1296" max="1296" width="10.88671875" style="8" bestFit="1" customWidth="1"/>
    <col min="1297" max="1297" width="6.44140625" style="8" customWidth="1"/>
    <col min="1298" max="1298" width="4.6640625" style="8" customWidth="1"/>
    <col min="1299" max="1299" width="9.33203125" style="8" customWidth="1"/>
    <col min="1300" max="1300" width="11.5546875" style="8" customWidth="1"/>
    <col min="1301" max="1301" width="7.5546875" style="8" customWidth="1"/>
    <col min="1302" max="1302" width="5.6640625" style="8" customWidth="1"/>
    <col min="1303" max="1532" width="12.44140625" style="8" customWidth="1"/>
    <col min="1533" max="1536" width="3" style="8"/>
    <col min="1537" max="1537" width="8.109375" style="8" customWidth="1"/>
    <col min="1538" max="1538" width="13.88671875" style="8" customWidth="1"/>
    <col min="1539" max="1539" width="8.6640625" style="8" customWidth="1"/>
    <col min="1540" max="1541" width="8.109375" style="8" customWidth="1"/>
    <col min="1542" max="1542" width="30" style="8" customWidth="1"/>
    <col min="1543" max="1543" width="6.44140625" style="8" customWidth="1"/>
    <col min="1544" max="1544" width="6" style="8" customWidth="1"/>
    <col min="1545" max="1545" width="4" style="8" customWidth="1"/>
    <col min="1546" max="1546" width="5.5546875" style="8" customWidth="1"/>
    <col min="1547" max="1547" width="5" style="8" customWidth="1"/>
    <col min="1548" max="1548" width="4" style="8" customWidth="1"/>
    <col min="1549" max="1549" width="9.5546875" style="8" customWidth="1"/>
    <col min="1550" max="1550" width="10.6640625" style="8" customWidth="1"/>
    <col min="1551" max="1551" width="8" style="8" bestFit="1" customWidth="1"/>
    <col min="1552" max="1552" width="10.88671875" style="8" bestFit="1" customWidth="1"/>
    <col min="1553" max="1553" width="6.44140625" style="8" customWidth="1"/>
    <col min="1554" max="1554" width="4.6640625" style="8" customWidth="1"/>
    <col min="1555" max="1555" width="9.33203125" style="8" customWidth="1"/>
    <col min="1556" max="1556" width="11.5546875" style="8" customWidth="1"/>
    <col min="1557" max="1557" width="7.5546875" style="8" customWidth="1"/>
    <col min="1558" max="1558" width="5.6640625" style="8" customWidth="1"/>
    <col min="1559" max="1788" width="12.44140625" style="8" customWidth="1"/>
    <col min="1789" max="1792" width="3" style="8"/>
    <col min="1793" max="1793" width="8.109375" style="8" customWidth="1"/>
    <col min="1794" max="1794" width="13.88671875" style="8" customWidth="1"/>
    <col min="1795" max="1795" width="8.6640625" style="8" customWidth="1"/>
    <col min="1796" max="1797" width="8.109375" style="8" customWidth="1"/>
    <col min="1798" max="1798" width="30" style="8" customWidth="1"/>
    <col min="1799" max="1799" width="6.44140625" style="8" customWidth="1"/>
    <col min="1800" max="1800" width="6" style="8" customWidth="1"/>
    <col min="1801" max="1801" width="4" style="8" customWidth="1"/>
    <col min="1802" max="1802" width="5.5546875" style="8" customWidth="1"/>
    <col min="1803" max="1803" width="5" style="8" customWidth="1"/>
    <col min="1804" max="1804" width="4" style="8" customWidth="1"/>
    <col min="1805" max="1805" width="9.5546875" style="8" customWidth="1"/>
    <col min="1806" max="1806" width="10.6640625" style="8" customWidth="1"/>
    <col min="1807" max="1807" width="8" style="8" bestFit="1" customWidth="1"/>
    <col min="1808" max="1808" width="10.88671875" style="8" bestFit="1" customWidth="1"/>
    <col min="1809" max="1809" width="6.44140625" style="8" customWidth="1"/>
    <col min="1810" max="1810" width="4.6640625" style="8" customWidth="1"/>
    <col min="1811" max="1811" width="9.33203125" style="8" customWidth="1"/>
    <col min="1812" max="1812" width="11.5546875" style="8" customWidth="1"/>
    <col min="1813" max="1813" width="7.5546875" style="8" customWidth="1"/>
    <col min="1814" max="1814" width="5.6640625" style="8" customWidth="1"/>
    <col min="1815" max="2044" width="12.44140625" style="8" customWidth="1"/>
    <col min="2045" max="2048" width="3" style="8"/>
    <col min="2049" max="2049" width="8.109375" style="8" customWidth="1"/>
    <col min="2050" max="2050" width="13.88671875" style="8" customWidth="1"/>
    <col min="2051" max="2051" width="8.6640625" style="8" customWidth="1"/>
    <col min="2052" max="2053" width="8.109375" style="8" customWidth="1"/>
    <col min="2054" max="2054" width="30" style="8" customWidth="1"/>
    <col min="2055" max="2055" width="6.44140625" style="8" customWidth="1"/>
    <col min="2056" max="2056" width="6" style="8" customWidth="1"/>
    <col min="2057" max="2057" width="4" style="8" customWidth="1"/>
    <col min="2058" max="2058" width="5.5546875" style="8" customWidth="1"/>
    <col min="2059" max="2059" width="5" style="8" customWidth="1"/>
    <col min="2060" max="2060" width="4" style="8" customWidth="1"/>
    <col min="2061" max="2061" width="9.5546875" style="8" customWidth="1"/>
    <col min="2062" max="2062" width="10.6640625" style="8" customWidth="1"/>
    <col min="2063" max="2063" width="8" style="8" bestFit="1" customWidth="1"/>
    <col min="2064" max="2064" width="10.88671875" style="8" bestFit="1" customWidth="1"/>
    <col min="2065" max="2065" width="6.44140625" style="8" customWidth="1"/>
    <col min="2066" max="2066" width="4.6640625" style="8" customWidth="1"/>
    <col min="2067" max="2067" width="9.33203125" style="8" customWidth="1"/>
    <col min="2068" max="2068" width="11.5546875" style="8" customWidth="1"/>
    <col min="2069" max="2069" width="7.5546875" style="8" customWidth="1"/>
    <col min="2070" max="2070" width="5.6640625" style="8" customWidth="1"/>
    <col min="2071" max="2300" width="12.44140625" style="8" customWidth="1"/>
    <col min="2301" max="2304" width="3" style="8"/>
    <col min="2305" max="2305" width="8.109375" style="8" customWidth="1"/>
    <col min="2306" max="2306" width="13.88671875" style="8" customWidth="1"/>
    <col min="2307" max="2307" width="8.6640625" style="8" customWidth="1"/>
    <col min="2308" max="2309" width="8.109375" style="8" customWidth="1"/>
    <col min="2310" max="2310" width="30" style="8" customWidth="1"/>
    <col min="2311" max="2311" width="6.44140625" style="8" customWidth="1"/>
    <col min="2312" max="2312" width="6" style="8" customWidth="1"/>
    <col min="2313" max="2313" width="4" style="8" customWidth="1"/>
    <col min="2314" max="2314" width="5.5546875" style="8" customWidth="1"/>
    <col min="2315" max="2315" width="5" style="8" customWidth="1"/>
    <col min="2316" max="2316" width="4" style="8" customWidth="1"/>
    <col min="2317" max="2317" width="9.5546875" style="8" customWidth="1"/>
    <col min="2318" max="2318" width="10.6640625" style="8" customWidth="1"/>
    <col min="2319" max="2319" width="8" style="8" bestFit="1" customWidth="1"/>
    <col min="2320" max="2320" width="10.88671875" style="8" bestFit="1" customWidth="1"/>
    <col min="2321" max="2321" width="6.44140625" style="8" customWidth="1"/>
    <col min="2322" max="2322" width="4.6640625" style="8" customWidth="1"/>
    <col min="2323" max="2323" width="9.33203125" style="8" customWidth="1"/>
    <col min="2324" max="2324" width="11.5546875" style="8" customWidth="1"/>
    <col min="2325" max="2325" width="7.5546875" style="8" customWidth="1"/>
    <col min="2326" max="2326" width="5.6640625" style="8" customWidth="1"/>
    <col min="2327" max="2556" width="12.44140625" style="8" customWidth="1"/>
    <col min="2557" max="2560" width="3" style="8"/>
    <col min="2561" max="2561" width="8.109375" style="8" customWidth="1"/>
    <col min="2562" max="2562" width="13.88671875" style="8" customWidth="1"/>
    <col min="2563" max="2563" width="8.6640625" style="8" customWidth="1"/>
    <col min="2564" max="2565" width="8.109375" style="8" customWidth="1"/>
    <col min="2566" max="2566" width="30" style="8" customWidth="1"/>
    <col min="2567" max="2567" width="6.44140625" style="8" customWidth="1"/>
    <col min="2568" max="2568" width="6" style="8" customWidth="1"/>
    <col min="2569" max="2569" width="4" style="8" customWidth="1"/>
    <col min="2570" max="2570" width="5.5546875" style="8" customWidth="1"/>
    <col min="2571" max="2571" width="5" style="8" customWidth="1"/>
    <col min="2572" max="2572" width="4" style="8" customWidth="1"/>
    <col min="2573" max="2573" width="9.5546875" style="8" customWidth="1"/>
    <col min="2574" max="2574" width="10.6640625" style="8" customWidth="1"/>
    <col min="2575" max="2575" width="8" style="8" bestFit="1" customWidth="1"/>
    <col min="2576" max="2576" width="10.88671875" style="8" bestFit="1" customWidth="1"/>
    <col min="2577" max="2577" width="6.44140625" style="8" customWidth="1"/>
    <col min="2578" max="2578" width="4.6640625" style="8" customWidth="1"/>
    <col min="2579" max="2579" width="9.33203125" style="8" customWidth="1"/>
    <col min="2580" max="2580" width="11.5546875" style="8" customWidth="1"/>
    <col min="2581" max="2581" width="7.5546875" style="8" customWidth="1"/>
    <col min="2582" max="2582" width="5.6640625" style="8" customWidth="1"/>
    <col min="2583" max="2812" width="12.44140625" style="8" customWidth="1"/>
    <col min="2813" max="2816" width="3" style="8"/>
    <col min="2817" max="2817" width="8.109375" style="8" customWidth="1"/>
    <col min="2818" max="2818" width="13.88671875" style="8" customWidth="1"/>
    <col min="2819" max="2819" width="8.6640625" style="8" customWidth="1"/>
    <col min="2820" max="2821" width="8.109375" style="8" customWidth="1"/>
    <col min="2822" max="2822" width="30" style="8" customWidth="1"/>
    <col min="2823" max="2823" width="6.44140625" style="8" customWidth="1"/>
    <col min="2824" max="2824" width="6" style="8" customWidth="1"/>
    <col min="2825" max="2825" width="4" style="8" customWidth="1"/>
    <col min="2826" max="2826" width="5.5546875" style="8" customWidth="1"/>
    <col min="2827" max="2827" width="5" style="8" customWidth="1"/>
    <col min="2828" max="2828" width="4" style="8" customWidth="1"/>
    <col min="2829" max="2829" width="9.5546875" style="8" customWidth="1"/>
    <col min="2830" max="2830" width="10.6640625" style="8" customWidth="1"/>
    <col min="2831" max="2831" width="8" style="8" bestFit="1" customWidth="1"/>
    <col min="2832" max="2832" width="10.88671875" style="8" bestFit="1" customWidth="1"/>
    <col min="2833" max="2833" width="6.44140625" style="8" customWidth="1"/>
    <col min="2834" max="2834" width="4.6640625" style="8" customWidth="1"/>
    <col min="2835" max="2835" width="9.33203125" style="8" customWidth="1"/>
    <col min="2836" max="2836" width="11.5546875" style="8" customWidth="1"/>
    <col min="2837" max="2837" width="7.5546875" style="8" customWidth="1"/>
    <col min="2838" max="2838" width="5.6640625" style="8" customWidth="1"/>
    <col min="2839" max="3068" width="12.44140625" style="8" customWidth="1"/>
    <col min="3069" max="3072" width="3" style="8"/>
    <col min="3073" max="3073" width="8.109375" style="8" customWidth="1"/>
    <col min="3074" max="3074" width="13.88671875" style="8" customWidth="1"/>
    <col min="3075" max="3075" width="8.6640625" style="8" customWidth="1"/>
    <col min="3076" max="3077" width="8.109375" style="8" customWidth="1"/>
    <col min="3078" max="3078" width="30" style="8" customWidth="1"/>
    <col min="3079" max="3079" width="6.44140625" style="8" customWidth="1"/>
    <col min="3080" max="3080" width="6" style="8" customWidth="1"/>
    <col min="3081" max="3081" width="4" style="8" customWidth="1"/>
    <col min="3082" max="3082" width="5.5546875" style="8" customWidth="1"/>
    <col min="3083" max="3083" width="5" style="8" customWidth="1"/>
    <col min="3084" max="3084" width="4" style="8" customWidth="1"/>
    <col min="3085" max="3085" width="9.5546875" style="8" customWidth="1"/>
    <col min="3086" max="3086" width="10.6640625" style="8" customWidth="1"/>
    <col min="3087" max="3087" width="8" style="8" bestFit="1" customWidth="1"/>
    <col min="3088" max="3088" width="10.88671875" style="8" bestFit="1" customWidth="1"/>
    <col min="3089" max="3089" width="6.44140625" style="8" customWidth="1"/>
    <col min="3090" max="3090" width="4.6640625" style="8" customWidth="1"/>
    <col min="3091" max="3091" width="9.33203125" style="8" customWidth="1"/>
    <col min="3092" max="3092" width="11.5546875" style="8" customWidth="1"/>
    <col min="3093" max="3093" width="7.5546875" style="8" customWidth="1"/>
    <col min="3094" max="3094" width="5.6640625" style="8" customWidth="1"/>
    <col min="3095" max="3324" width="12.44140625" style="8" customWidth="1"/>
    <col min="3325" max="3328" width="3" style="8"/>
    <col min="3329" max="3329" width="8.109375" style="8" customWidth="1"/>
    <col min="3330" max="3330" width="13.88671875" style="8" customWidth="1"/>
    <col min="3331" max="3331" width="8.6640625" style="8" customWidth="1"/>
    <col min="3332" max="3333" width="8.109375" style="8" customWidth="1"/>
    <col min="3334" max="3334" width="30" style="8" customWidth="1"/>
    <col min="3335" max="3335" width="6.44140625" style="8" customWidth="1"/>
    <col min="3336" max="3336" width="6" style="8" customWidth="1"/>
    <col min="3337" max="3337" width="4" style="8" customWidth="1"/>
    <col min="3338" max="3338" width="5.5546875" style="8" customWidth="1"/>
    <col min="3339" max="3339" width="5" style="8" customWidth="1"/>
    <col min="3340" max="3340" width="4" style="8" customWidth="1"/>
    <col min="3341" max="3341" width="9.5546875" style="8" customWidth="1"/>
    <col min="3342" max="3342" width="10.6640625" style="8" customWidth="1"/>
    <col min="3343" max="3343" width="8" style="8" bestFit="1" customWidth="1"/>
    <col min="3344" max="3344" width="10.88671875" style="8" bestFit="1" customWidth="1"/>
    <col min="3345" max="3345" width="6.44140625" style="8" customWidth="1"/>
    <col min="3346" max="3346" width="4.6640625" style="8" customWidth="1"/>
    <col min="3347" max="3347" width="9.33203125" style="8" customWidth="1"/>
    <col min="3348" max="3348" width="11.5546875" style="8" customWidth="1"/>
    <col min="3349" max="3349" width="7.5546875" style="8" customWidth="1"/>
    <col min="3350" max="3350" width="5.6640625" style="8" customWidth="1"/>
    <col min="3351" max="3580" width="12.44140625" style="8" customWidth="1"/>
    <col min="3581" max="3584" width="3" style="8"/>
    <col min="3585" max="3585" width="8.109375" style="8" customWidth="1"/>
    <col min="3586" max="3586" width="13.88671875" style="8" customWidth="1"/>
    <col min="3587" max="3587" width="8.6640625" style="8" customWidth="1"/>
    <col min="3588" max="3589" width="8.109375" style="8" customWidth="1"/>
    <col min="3590" max="3590" width="30" style="8" customWidth="1"/>
    <col min="3591" max="3591" width="6.44140625" style="8" customWidth="1"/>
    <col min="3592" max="3592" width="6" style="8" customWidth="1"/>
    <col min="3593" max="3593" width="4" style="8" customWidth="1"/>
    <col min="3594" max="3594" width="5.5546875" style="8" customWidth="1"/>
    <col min="3595" max="3595" width="5" style="8" customWidth="1"/>
    <col min="3596" max="3596" width="4" style="8" customWidth="1"/>
    <col min="3597" max="3597" width="9.5546875" style="8" customWidth="1"/>
    <col min="3598" max="3598" width="10.6640625" style="8" customWidth="1"/>
    <col min="3599" max="3599" width="8" style="8" bestFit="1" customWidth="1"/>
    <col min="3600" max="3600" width="10.88671875" style="8" bestFit="1" customWidth="1"/>
    <col min="3601" max="3601" width="6.44140625" style="8" customWidth="1"/>
    <col min="3602" max="3602" width="4.6640625" style="8" customWidth="1"/>
    <col min="3603" max="3603" width="9.33203125" style="8" customWidth="1"/>
    <col min="3604" max="3604" width="11.5546875" style="8" customWidth="1"/>
    <col min="3605" max="3605" width="7.5546875" style="8" customWidth="1"/>
    <col min="3606" max="3606" width="5.6640625" style="8" customWidth="1"/>
    <col min="3607" max="3836" width="12.44140625" style="8" customWidth="1"/>
    <col min="3837" max="3840" width="3" style="8"/>
    <col min="3841" max="3841" width="8.109375" style="8" customWidth="1"/>
    <col min="3842" max="3842" width="13.88671875" style="8" customWidth="1"/>
    <col min="3843" max="3843" width="8.6640625" style="8" customWidth="1"/>
    <col min="3844" max="3845" width="8.109375" style="8" customWidth="1"/>
    <col min="3846" max="3846" width="30" style="8" customWidth="1"/>
    <col min="3847" max="3847" width="6.44140625" style="8" customWidth="1"/>
    <col min="3848" max="3848" width="6" style="8" customWidth="1"/>
    <col min="3849" max="3849" width="4" style="8" customWidth="1"/>
    <col min="3850" max="3850" width="5.5546875" style="8" customWidth="1"/>
    <col min="3851" max="3851" width="5" style="8" customWidth="1"/>
    <col min="3852" max="3852" width="4" style="8" customWidth="1"/>
    <col min="3853" max="3853" width="9.5546875" style="8" customWidth="1"/>
    <col min="3854" max="3854" width="10.6640625" style="8" customWidth="1"/>
    <col min="3855" max="3855" width="8" style="8" bestFit="1" customWidth="1"/>
    <col min="3856" max="3856" width="10.88671875" style="8" bestFit="1" customWidth="1"/>
    <col min="3857" max="3857" width="6.44140625" style="8" customWidth="1"/>
    <col min="3858" max="3858" width="4.6640625" style="8" customWidth="1"/>
    <col min="3859" max="3859" width="9.33203125" style="8" customWidth="1"/>
    <col min="3860" max="3860" width="11.5546875" style="8" customWidth="1"/>
    <col min="3861" max="3861" width="7.5546875" style="8" customWidth="1"/>
    <col min="3862" max="3862" width="5.6640625" style="8" customWidth="1"/>
    <col min="3863" max="4092" width="12.44140625" style="8" customWidth="1"/>
    <col min="4093" max="4096" width="3" style="8"/>
    <col min="4097" max="4097" width="8.109375" style="8" customWidth="1"/>
    <col min="4098" max="4098" width="13.88671875" style="8" customWidth="1"/>
    <col min="4099" max="4099" width="8.6640625" style="8" customWidth="1"/>
    <col min="4100" max="4101" width="8.109375" style="8" customWidth="1"/>
    <col min="4102" max="4102" width="30" style="8" customWidth="1"/>
    <col min="4103" max="4103" width="6.44140625" style="8" customWidth="1"/>
    <col min="4104" max="4104" width="6" style="8" customWidth="1"/>
    <col min="4105" max="4105" width="4" style="8" customWidth="1"/>
    <col min="4106" max="4106" width="5.5546875" style="8" customWidth="1"/>
    <col min="4107" max="4107" width="5" style="8" customWidth="1"/>
    <col min="4108" max="4108" width="4" style="8" customWidth="1"/>
    <col min="4109" max="4109" width="9.5546875" style="8" customWidth="1"/>
    <col min="4110" max="4110" width="10.6640625" style="8" customWidth="1"/>
    <col min="4111" max="4111" width="8" style="8" bestFit="1" customWidth="1"/>
    <col min="4112" max="4112" width="10.88671875" style="8" bestFit="1" customWidth="1"/>
    <col min="4113" max="4113" width="6.44140625" style="8" customWidth="1"/>
    <col min="4114" max="4114" width="4.6640625" style="8" customWidth="1"/>
    <col min="4115" max="4115" width="9.33203125" style="8" customWidth="1"/>
    <col min="4116" max="4116" width="11.5546875" style="8" customWidth="1"/>
    <col min="4117" max="4117" width="7.5546875" style="8" customWidth="1"/>
    <col min="4118" max="4118" width="5.6640625" style="8" customWidth="1"/>
    <col min="4119" max="4348" width="12.44140625" style="8" customWidth="1"/>
    <col min="4349" max="4352" width="3" style="8"/>
    <col min="4353" max="4353" width="8.109375" style="8" customWidth="1"/>
    <col min="4354" max="4354" width="13.88671875" style="8" customWidth="1"/>
    <col min="4355" max="4355" width="8.6640625" style="8" customWidth="1"/>
    <col min="4356" max="4357" width="8.109375" style="8" customWidth="1"/>
    <col min="4358" max="4358" width="30" style="8" customWidth="1"/>
    <col min="4359" max="4359" width="6.44140625" style="8" customWidth="1"/>
    <col min="4360" max="4360" width="6" style="8" customWidth="1"/>
    <col min="4361" max="4361" width="4" style="8" customWidth="1"/>
    <col min="4362" max="4362" width="5.5546875" style="8" customWidth="1"/>
    <col min="4363" max="4363" width="5" style="8" customWidth="1"/>
    <col min="4364" max="4364" width="4" style="8" customWidth="1"/>
    <col min="4365" max="4365" width="9.5546875" style="8" customWidth="1"/>
    <col min="4366" max="4366" width="10.6640625" style="8" customWidth="1"/>
    <col min="4367" max="4367" width="8" style="8" bestFit="1" customWidth="1"/>
    <col min="4368" max="4368" width="10.88671875" style="8" bestFit="1" customWidth="1"/>
    <col min="4369" max="4369" width="6.44140625" style="8" customWidth="1"/>
    <col min="4370" max="4370" width="4.6640625" style="8" customWidth="1"/>
    <col min="4371" max="4371" width="9.33203125" style="8" customWidth="1"/>
    <col min="4372" max="4372" width="11.5546875" style="8" customWidth="1"/>
    <col min="4373" max="4373" width="7.5546875" style="8" customWidth="1"/>
    <col min="4374" max="4374" width="5.6640625" style="8" customWidth="1"/>
    <col min="4375" max="4604" width="12.44140625" style="8" customWidth="1"/>
    <col min="4605" max="4608" width="3" style="8"/>
    <col min="4609" max="4609" width="8.109375" style="8" customWidth="1"/>
    <col min="4610" max="4610" width="13.88671875" style="8" customWidth="1"/>
    <col min="4611" max="4611" width="8.6640625" style="8" customWidth="1"/>
    <col min="4612" max="4613" width="8.109375" style="8" customWidth="1"/>
    <col min="4614" max="4614" width="30" style="8" customWidth="1"/>
    <col min="4615" max="4615" width="6.44140625" style="8" customWidth="1"/>
    <col min="4616" max="4616" width="6" style="8" customWidth="1"/>
    <col min="4617" max="4617" width="4" style="8" customWidth="1"/>
    <col min="4618" max="4618" width="5.5546875" style="8" customWidth="1"/>
    <col min="4619" max="4619" width="5" style="8" customWidth="1"/>
    <col min="4620" max="4620" width="4" style="8" customWidth="1"/>
    <col min="4621" max="4621" width="9.5546875" style="8" customWidth="1"/>
    <col min="4622" max="4622" width="10.6640625" style="8" customWidth="1"/>
    <col min="4623" max="4623" width="8" style="8" bestFit="1" customWidth="1"/>
    <col min="4624" max="4624" width="10.88671875" style="8" bestFit="1" customWidth="1"/>
    <col min="4625" max="4625" width="6.44140625" style="8" customWidth="1"/>
    <col min="4626" max="4626" width="4.6640625" style="8" customWidth="1"/>
    <col min="4627" max="4627" width="9.33203125" style="8" customWidth="1"/>
    <col min="4628" max="4628" width="11.5546875" style="8" customWidth="1"/>
    <col min="4629" max="4629" width="7.5546875" style="8" customWidth="1"/>
    <col min="4630" max="4630" width="5.6640625" style="8" customWidth="1"/>
    <col min="4631" max="4860" width="12.44140625" style="8" customWidth="1"/>
    <col min="4861" max="4864" width="3" style="8"/>
    <col min="4865" max="4865" width="8.109375" style="8" customWidth="1"/>
    <col min="4866" max="4866" width="13.88671875" style="8" customWidth="1"/>
    <col min="4867" max="4867" width="8.6640625" style="8" customWidth="1"/>
    <col min="4868" max="4869" width="8.109375" style="8" customWidth="1"/>
    <col min="4870" max="4870" width="30" style="8" customWidth="1"/>
    <col min="4871" max="4871" width="6.44140625" style="8" customWidth="1"/>
    <col min="4872" max="4872" width="6" style="8" customWidth="1"/>
    <col min="4873" max="4873" width="4" style="8" customWidth="1"/>
    <col min="4874" max="4874" width="5.5546875" style="8" customWidth="1"/>
    <col min="4875" max="4875" width="5" style="8" customWidth="1"/>
    <col min="4876" max="4876" width="4" style="8" customWidth="1"/>
    <col min="4877" max="4877" width="9.5546875" style="8" customWidth="1"/>
    <col min="4878" max="4878" width="10.6640625" style="8" customWidth="1"/>
    <col min="4879" max="4879" width="8" style="8" bestFit="1" customWidth="1"/>
    <col min="4880" max="4880" width="10.88671875" style="8" bestFit="1" customWidth="1"/>
    <col min="4881" max="4881" width="6.44140625" style="8" customWidth="1"/>
    <col min="4882" max="4882" width="4.6640625" style="8" customWidth="1"/>
    <col min="4883" max="4883" width="9.33203125" style="8" customWidth="1"/>
    <col min="4884" max="4884" width="11.5546875" style="8" customWidth="1"/>
    <col min="4885" max="4885" width="7.5546875" style="8" customWidth="1"/>
    <col min="4886" max="4886" width="5.6640625" style="8" customWidth="1"/>
    <col min="4887" max="5116" width="12.44140625" style="8" customWidth="1"/>
    <col min="5117" max="5120" width="3" style="8"/>
    <col min="5121" max="5121" width="8.109375" style="8" customWidth="1"/>
    <col min="5122" max="5122" width="13.88671875" style="8" customWidth="1"/>
    <col min="5123" max="5123" width="8.6640625" style="8" customWidth="1"/>
    <col min="5124" max="5125" width="8.109375" style="8" customWidth="1"/>
    <col min="5126" max="5126" width="30" style="8" customWidth="1"/>
    <col min="5127" max="5127" width="6.44140625" style="8" customWidth="1"/>
    <col min="5128" max="5128" width="6" style="8" customWidth="1"/>
    <col min="5129" max="5129" width="4" style="8" customWidth="1"/>
    <col min="5130" max="5130" width="5.5546875" style="8" customWidth="1"/>
    <col min="5131" max="5131" width="5" style="8" customWidth="1"/>
    <col min="5132" max="5132" width="4" style="8" customWidth="1"/>
    <col min="5133" max="5133" width="9.5546875" style="8" customWidth="1"/>
    <col min="5134" max="5134" width="10.6640625" style="8" customWidth="1"/>
    <col min="5135" max="5135" width="8" style="8" bestFit="1" customWidth="1"/>
    <col min="5136" max="5136" width="10.88671875" style="8" bestFit="1" customWidth="1"/>
    <col min="5137" max="5137" width="6.44140625" style="8" customWidth="1"/>
    <col min="5138" max="5138" width="4.6640625" style="8" customWidth="1"/>
    <col min="5139" max="5139" width="9.33203125" style="8" customWidth="1"/>
    <col min="5140" max="5140" width="11.5546875" style="8" customWidth="1"/>
    <col min="5141" max="5141" width="7.5546875" style="8" customWidth="1"/>
    <col min="5142" max="5142" width="5.6640625" style="8" customWidth="1"/>
    <col min="5143" max="5372" width="12.44140625" style="8" customWidth="1"/>
    <col min="5373" max="5376" width="3" style="8"/>
    <col min="5377" max="5377" width="8.109375" style="8" customWidth="1"/>
    <col min="5378" max="5378" width="13.88671875" style="8" customWidth="1"/>
    <col min="5379" max="5379" width="8.6640625" style="8" customWidth="1"/>
    <col min="5380" max="5381" width="8.109375" style="8" customWidth="1"/>
    <col min="5382" max="5382" width="30" style="8" customWidth="1"/>
    <col min="5383" max="5383" width="6.44140625" style="8" customWidth="1"/>
    <col min="5384" max="5384" width="6" style="8" customWidth="1"/>
    <col min="5385" max="5385" width="4" style="8" customWidth="1"/>
    <col min="5386" max="5386" width="5.5546875" style="8" customWidth="1"/>
    <col min="5387" max="5387" width="5" style="8" customWidth="1"/>
    <col min="5388" max="5388" width="4" style="8" customWidth="1"/>
    <col min="5389" max="5389" width="9.5546875" style="8" customWidth="1"/>
    <col min="5390" max="5390" width="10.6640625" style="8" customWidth="1"/>
    <col min="5391" max="5391" width="8" style="8" bestFit="1" customWidth="1"/>
    <col min="5392" max="5392" width="10.88671875" style="8" bestFit="1" customWidth="1"/>
    <col min="5393" max="5393" width="6.44140625" style="8" customWidth="1"/>
    <col min="5394" max="5394" width="4.6640625" style="8" customWidth="1"/>
    <col min="5395" max="5395" width="9.33203125" style="8" customWidth="1"/>
    <col min="5396" max="5396" width="11.5546875" style="8" customWidth="1"/>
    <col min="5397" max="5397" width="7.5546875" style="8" customWidth="1"/>
    <col min="5398" max="5398" width="5.6640625" style="8" customWidth="1"/>
    <col min="5399" max="5628" width="12.44140625" style="8" customWidth="1"/>
    <col min="5629" max="5632" width="3" style="8"/>
    <col min="5633" max="5633" width="8.109375" style="8" customWidth="1"/>
    <col min="5634" max="5634" width="13.88671875" style="8" customWidth="1"/>
    <col min="5635" max="5635" width="8.6640625" style="8" customWidth="1"/>
    <col min="5636" max="5637" width="8.109375" style="8" customWidth="1"/>
    <col min="5638" max="5638" width="30" style="8" customWidth="1"/>
    <col min="5639" max="5639" width="6.44140625" style="8" customWidth="1"/>
    <col min="5640" max="5640" width="6" style="8" customWidth="1"/>
    <col min="5641" max="5641" width="4" style="8" customWidth="1"/>
    <col min="5642" max="5642" width="5.5546875" style="8" customWidth="1"/>
    <col min="5643" max="5643" width="5" style="8" customWidth="1"/>
    <col min="5644" max="5644" width="4" style="8" customWidth="1"/>
    <col min="5645" max="5645" width="9.5546875" style="8" customWidth="1"/>
    <col min="5646" max="5646" width="10.6640625" style="8" customWidth="1"/>
    <col min="5647" max="5647" width="8" style="8" bestFit="1" customWidth="1"/>
    <col min="5648" max="5648" width="10.88671875" style="8" bestFit="1" customWidth="1"/>
    <col min="5649" max="5649" width="6.44140625" style="8" customWidth="1"/>
    <col min="5650" max="5650" width="4.6640625" style="8" customWidth="1"/>
    <col min="5651" max="5651" width="9.33203125" style="8" customWidth="1"/>
    <col min="5652" max="5652" width="11.5546875" style="8" customWidth="1"/>
    <col min="5653" max="5653" width="7.5546875" style="8" customWidth="1"/>
    <col min="5654" max="5654" width="5.6640625" style="8" customWidth="1"/>
    <col min="5655" max="5884" width="12.44140625" style="8" customWidth="1"/>
    <col min="5885" max="5888" width="3" style="8"/>
    <col min="5889" max="5889" width="8.109375" style="8" customWidth="1"/>
    <col min="5890" max="5890" width="13.88671875" style="8" customWidth="1"/>
    <col min="5891" max="5891" width="8.6640625" style="8" customWidth="1"/>
    <col min="5892" max="5893" width="8.109375" style="8" customWidth="1"/>
    <col min="5894" max="5894" width="30" style="8" customWidth="1"/>
    <col min="5895" max="5895" width="6.44140625" style="8" customWidth="1"/>
    <col min="5896" max="5896" width="6" style="8" customWidth="1"/>
    <col min="5897" max="5897" width="4" style="8" customWidth="1"/>
    <col min="5898" max="5898" width="5.5546875" style="8" customWidth="1"/>
    <col min="5899" max="5899" width="5" style="8" customWidth="1"/>
    <col min="5900" max="5900" width="4" style="8" customWidth="1"/>
    <col min="5901" max="5901" width="9.5546875" style="8" customWidth="1"/>
    <col min="5902" max="5902" width="10.6640625" style="8" customWidth="1"/>
    <col min="5903" max="5903" width="8" style="8" bestFit="1" customWidth="1"/>
    <col min="5904" max="5904" width="10.88671875" style="8" bestFit="1" customWidth="1"/>
    <col min="5905" max="5905" width="6.44140625" style="8" customWidth="1"/>
    <col min="5906" max="5906" width="4.6640625" style="8" customWidth="1"/>
    <col min="5907" max="5907" width="9.33203125" style="8" customWidth="1"/>
    <col min="5908" max="5908" width="11.5546875" style="8" customWidth="1"/>
    <col min="5909" max="5909" width="7.5546875" style="8" customWidth="1"/>
    <col min="5910" max="5910" width="5.6640625" style="8" customWidth="1"/>
    <col min="5911" max="6140" width="12.44140625" style="8" customWidth="1"/>
    <col min="6141" max="6144" width="3" style="8"/>
    <col min="6145" max="6145" width="8.109375" style="8" customWidth="1"/>
    <col min="6146" max="6146" width="13.88671875" style="8" customWidth="1"/>
    <col min="6147" max="6147" width="8.6640625" style="8" customWidth="1"/>
    <col min="6148" max="6149" width="8.109375" style="8" customWidth="1"/>
    <col min="6150" max="6150" width="30" style="8" customWidth="1"/>
    <col min="6151" max="6151" width="6.44140625" style="8" customWidth="1"/>
    <col min="6152" max="6152" width="6" style="8" customWidth="1"/>
    <col min="6153" max="6153" width="4" style="8" customWidth="1"/>
    <col min="6154" max="6154" width="5.5546875" style="8" customWidth="1"/>
    <col min="6155" max="6155" width="5" style="8" customWidth="1"/>
    <col min="6156" max="6156" width="4" style="8" customWidth="1"/>
    <col min="6157" max="6157" width="9.5546875" style="8" customWidth="1"/>
    <col min="6158" max="6158" width="10.6640625" style="8" customWidth="1"/>
    <col min="6159" max="6159" width="8" style="8" bestFit="1" customWidth="1"/>
    <col min="6160" max="6160" width="10.88671875" style="8" bestFit="1" customWidth="1"/>
    <col min="6161" max="6161" width="6.44140625" style="8" customWidth="1"/>
    <col min="6162" max="6162" width="4.6640625" style="8" customWidth="1"/>
    <col min="6163" max="6163" width="9.33203125" style="8" customWidth="1"/>
    <col min="6164" max="6164" width="11.5546875" style="8" customWidth="1"/>
    <col min="6165" max="6165" width="7.5546875" style="8" customWidth="1"/>
    <col min="6166" max="6166" width="5.6640625" style="8" customWidth="1"/>
    <col min="6167" max="6396" width="12.44140625" style="8" customWidth="1"/>
    <col min="6397" max="6400" width="3" style="8"/>
    <col min="6401" max="6401" width="8.109375" style="8" customWidth="1"/>
    <col min="6402" max="6402" width="13.88671875" style="8" customWidth="1"/>
    <col min="6403" max="6403" width="8.6640625" style="8" customWidth="1"/>
    <col min="6404" max="6405" width="8.109375" style="8" customWidth="1"/>
    <col min="6406" max="6406" width="30" style="8" customWidth="1"/>
    <col min="6407" max="6407" width="6.44140625" style="8" customWidth="1"/>
    <col min="6408" max="6408" width="6" style="8" customWidth="1"/>
    <col min="6409" max="6409" width="4" style="8" customWidth="1"/>
    <col min="6410" max="6410" width="5.5546875" style="8" customWidth="1"/>
    <col min="6411" max="6411" width="5" style="8" customWidth="1"/>
    <col min="6412" max="6412" width="4" style="8" customWidth="1"/>
    <col min="6413" max="6413" width="9.5546875" style="8" customWidth="1"/>
    <col min="6414" max="6414" width="10.6640625" style="8" customWidth="1"/>
    <col min="6415" max="6415" width="8" style="8" bestFit="1" customWidth="1"/>
    <col min="6416" max="6416" width="10.88671875" style="8" bestFit="1" customWidth="1"/>
    <col min="6417" max="6417" width="6.44140625" style="8" customWidth="1"/>
    <col min="6418" max="6418" width="4.6640625" style="8" customWidth="1"/>
    <col min="6419" max="6419" width="9.33203125" style="8" customWidth="1"/>
    <col min="6420" max="6420" width="11.5546875" style="8" customWidth="1"/>
    <col min="6421" max="6421" width="7.5546875" style="8" customWidth="1"/>
    <col min="6422" max="6422" width="5.6640625" style="8" customWidth="1"/>
    <col min="6423" max="6652" width="12.44140625" style="8" customWidth="1"/>
    <col min="6653" max="6656" width="3" style="8"/>
    <col min="6657" max="6657" width="8.109375" style="8" customWidth="1"/>
    <col min="6658" max="6658" width="13.88671875" style="8" customWidth="1"/>
    <col min="6659" max="6659" width="8.6640625" style="8" customWidth="1"/>
    <col min="6660" max="6661" width="8.109375" style="8" customWidth="1"/>
    <col min="6662" max="6662" width="30" style="8" customWidth="1"/>
    <col min="6663" max="6663" width="6.44140625" style="8" customWidth="1"/>
    <col min="6664" max="6664" width="6" style="8" customWidth="1"/>
    <col min="6665" max="6665" width="4" style="8" customWidth="1"/>
    <col min="6666" max="6666" width="5.5546875" style="8" customWidth="1"/>
    <col min="6667" max="6667" width="5" style="8" customWidth="1"/>
    <col min="6668" max="6668" width="4" style="8" customWidth="1"/>
    <col min="6669" max="6669" width="9.5546875" style="8" customWidth="1"/>
    <col min="6670" max="6670" width="10.6640625" style="8" customWidth="1"/>
    <col min="6671" max="6671" width="8" style="8" bestFit="1" customWidth="1"/>
    <col min="6672" max="6672" width="10.88671875" style="8" bestFit="1" customWidth="1"/>
    <col min="6673" max="6673" width="6.44140625" style="8" customWidth="1"/>
    <col min="6674" max="6674" width="4.6640625" style="8" customWidth="1"/>
    <col min="6675" max="6675" width="9.33203125" style="8" customWidth="1"/>
    <col min="6676" max="6676" width="11.5546875" style="8" customWidth="1"/>
    <col min="6677" max="6677" width="7.5546875" style="8" customWidth="1"/>
    <col min="6678" max="6678" width="5.6640625" style="8" customWidth="1"/>
    <col min="6679" max="6908" width="12.44140625" style="8" customWidth="1"/>
    <col min="6909" max="6912" width="3" style="8"/>
    <col min="6913" max="6913" width="8.109375" style="8" customWidth="1"/>
    <col min="6914" max="6914" width="13.88671875" style="8" customWidth="1"/>
    <col min="6915" max="6915" width="8.6640625" style="8" customWidth="1"/>
    <col min="6916" max="6917" width="8.109375" style="8" customWidth="1"/>
    <col min="6918" max="6918" width="30" style="8" customWidth="1"/>
    <col min="6919" max="6919" width="6.44140625" style="8" customWidth="1"/>
    <col min="6920" max="6920" width="6" style="8" customWidth="1"/>
    <col min="6921" max="6921" width="4" style="8" customWidth="1"/>
    <col min="6922" max="6922" width="5.5546875" style="8" customWidth="1"/>
    <col min="6923" max="6923" width="5" style="8" customWidth="1"/>
    <col min="6924" max="6924" width="4" style="8" customWidth="1"/>
    <col min="6925" max="6925" width="9.5546875" style="8" customWidth="1"/>
    <col min="6926" max="6926" width="10.6640625" style="8" customWidth="1"/>
    <col min="6927" max="6927" width="8" style="8" bestFit="1" customWidth="1"/>
    <col min="6928" max="6928" width="10.88671875" style="8" bestFit="1" customWidth="1"/>
    <col min="6929" max="6929" width="6.44140625" style="8" customWidth="1"/>
    <col min="6930" max="6930" width="4.6640625" style="8" customWidth="1"/>
    <col min="6931" max="6931" width="9.33203125" style="8" customWidth="1"/>
    <col min="6932" max="6932" width="11.5546875" style="8" customWidth="1"/>
    <col min="6933" max="6933" width="7.5546875" style="8" customWidth="1"/>
    <col min="6934" max="6934" width="5.6640625" style="8" customWidth="1"/>
    <col min="6935" max="7164" width="12.44140625" style="8" customWidth="1"/>
    <col min="7165" max="7168" width="3" style="8"/>
    <col min="7169" max="7169" width="8.109375" style="8" customWidth="1"/>
    <col min="7170" max="7170" width="13.88671875" style="8" customWidth="1"/>
    <col min="7171" max="7171" width="8.6640625" style="8" customWidth="1"/>
    <col min="7172" max="7173" width="8.109375" style="8" customWidth="1"/>
    <col min="7174" max="7174" width="30" style="8" customWidth="1"/>
    <col min="7175" max="7175" width="6.44140625" style="8" customWidth="1"/>
    <col min="7176" max="7176" width="6" style="8" customWidth="1"/>
    <col min="7177" max="7177" width="4" style="8" customWidth="1"/>
    <col min="7178" max="7178" width="5.5546875" style="8" customWidth="1"/>
    <col min="7179" max="7179" width="5" style="8" customWidth="1"/>
    <col min="7180" max="7180" width="4" style="8" customWidth="1"/>
    <col min="7181" max="7181" width="9.5546875" style="8" customWidth="1"/>
    <col min="7182" max="7182" width="10.6640625" style="8" customWidth="1"/>
    <col min="7183" max="7183" width="8" style="8" bestFit="1" customWidth="1"/>
    <col min="7184" max="7184" width="10.88671875" style="8" bestFit="1" customWidth="1"/>
    <col min="7185" max="7185" width="6.44140625" style="8" customWidth="1"/>
    <col min="7186" max="7186" width="4.6640625" style="8" customWidth="1"/>
    <col min="7187" max="7187" width="9.33203125" style="8" customWidth="1"/>
    <col min="7188" max="7188" width="11.5546875" style="8" customWidth="1"/>
    <col min="7189" max="7189" width="7.5546875" style="8" customWidth="1"/>
    <col min="7190" max="7190" width="5.6640625" style="8" customWidth="1"/>
    <col min="7191" max="7420" width="12.44140625" style="8" customWidth="1"/>
    <col min="7421" max="7424" width="3" style="8"/>
    <col min="7425" max="7425" width="8.109375" style="8" customWidth="1"/>
    <col min="7426" max="7426" width="13.88671875" style="8" customWidth="1"/>
    <col min="7427" max="7427" width="8.6640625" style="8" customWidth="1"/>
    <col min="7428" max="7429" width="8.109375" style="8" customWidth="1"/>
    <col min="7430" max="7430" width="30" style="8" customWidth="1"/>
    <col min="7431" max="7431" width="6.44140625" style="8" customWidth="1"/>
    <col min="7432" max="7432" width="6" style="8" customWidth="1"/>
    <col min="7433" max="7433" width="4" style="8" customWidth="1"/>
    <col min="7434" max="7434" width="5.5546875" style="8" customWidth="1"/>
    <col min="7435" max="7435" width="5" style="8" customWidth="1"/>
    <col min="7436" max="7436" width="4" style="8" customWidth="1"/>
    <col min="7437" max="7437" width="9.5546875" style="8" customWidth="1"/>
    <col min="7438" max="7438" width="10.6640625" style="8" customWidth="1"/>
    <col min="7439" max="7439" width="8" style="8" bestFit="1" customWidth="1"/>
    <col min="7440" max="7440" width="10.88671875" style="8" bestFit="1" customWidth="1"/>
    <col min="7441" max="7441" width="6.44140625" style="8" customWidth="1"/>
    <col min="7442" max="7442" width="4.6640625" style="8" customWidth="1"/>
    <col min="7443" max="7443" width="9.33203125" style="8" customWidth="1"/>
    <col min="7444" max="7444" width="11.5546875" style="8" customWidth="1"/>
    <col min="7445" max="7445" width="7.5546875" style="8" customWidth="1"/>
    <col min="7446" max="7446" width="5.6640625" style="8" customWidth="1"/>
    <col min="7447" max="7676" width="12.44140625" style="8" customWidth="1"/>
    <col min="7677" max="7680" width="3" style="8"/>
    <col min="7681" max="7681" width="8.109375" style="8" customWidth="1"/>
    <col min="7682" max="7682" width="13.88671875" style="8" customWidth="1"/>
    <col min="7683" max="7683" width="8.6640625" style="8" customWidth="1"/>
    <col min="7684" max="7685" width="8.109375" style="8" customWidth="1"/>
    <col min="7686" max="7686" width="30" style="8" customWidth="1"/>
    <col min="7687" max="7687" width="6.44140625" style="8" customWidth="1"/>
    <col min="7688" max="7688" width="6" style="8" customWidth="1"/>
    <col min="7689" max="7689" width="4" style="8" customWidth="1"/>
    <col min="7690" max="7690" width="5.5546875" style="8" customWidth="1"/>
    <col min="7691" max="7691" width="5" style="8" customWidth="1"/>
    <col min="7692" max="7692" width="4" style="8" customWidth="1"/>
    <col min="7693" max="7693" width="9.5546875" style="8" customWidth="1"/>
    <col min="7694" max="7694" width="10.6640625" style="8" customWidth="1"/>
    <col min="7695" max="7695" width="8" style="8" bestFit="1" customWidth="1"/>
    <col min="7696" max="7696" width="10.88671875" style="8" bestFit="1" customWidth="1"/>
    <col min="7697" max="7697" width="6.44140625" style="8" customWidth="1"/>
    <col min="7698" max="7698" width="4.6640625" style="8" customWidth="1"/>
    <col min="7699" max="7699" width="9.33203125" style="8" customWidth="1"/>
    <col min="7700" max="7700" width="11.5546875" style="8" customWidth="1"/>
    <col min="7701" max="7701" width="7.5546875" style="8" customWidth="1"/>
    <col min="7702" max="7702" width="5.6640625" style="8" customWidth="1"/>
    <col min="7703" max="7932" width="12.44140625" style="8" customWidth="1"/>
    <col min="7933" max="7936" width="3" style="8"/>
    <col min="7937" max="7937" width="8.109375" style="8" customWidth="1"/>
    <col min="7938" max="7938" width="13.88671875" style="8" customWidth="1"/>
    <col min="7939" max="7939" width="8.6640625" style="8" customWidth="1"/>
    <col min="7940" max="7941" width="8.109375" style="8" customWidth="1"/>
    <col min="7942" max="7942" width="30" style="8" customWidth="1"/>
    <col min="7943" max="7943" width="6.44140625" style="8" customWidth="1"/>
    <col min="7944" max="7944" width="6" style="8" customWidth="1"/>
    <col min="7945" max="7945" width="4" style="8" customWidth="1"/>
    <col min="7946" max="7946" width="5.5546875" style="8" customWidth="1"/>
    <col min="7947" max="7947" width="5" style="8" customWidth="1"/>
    <col min="7948" max="7948" width="4" style="8" customWidth="1"/>
    <col min="7949" max="7949" width="9.5546875" style="8" customWidth="1"/>
    <col min="7950" max="7950" width="10.6640625" style="8" customWidth="1"/>
    <col min="7951" max="7951" width="8" style="8" bestFit="1" customWidth="1"/>
    <col min="7952" max="7952" width="10.88671875" style="8" bestFit="1" customWidth="1"/>
    <col min="7953" max="7953" width="6.44140625" style="8" customWidth="1"/>
    <col min="7954" max="7954" width="4.6640625" style="8" customWidth="1"/>
    <col min="7955" max="7955" width="9.33203125" style="8" customWidth="1"/>
    <col min="7956" max="7956" width="11.5546875" style="8" customWidth="1"/>
    <col min="7957" max="7957" width="7.5546875" style="8" customWidth="1"/>
    <col min="7958" max="7958" width="5.6640625" style="8" customWidth="1"/>
    <col min="7959" max="8188" width="12.44140625" style="8" customWidth="1"/>
    <col min="8189" max="8192" width="3" style="8"/>
    <col min="8193" max="8193" width="8.109375" style="8" customWidth="1"/>
    <col min="8194" max="8194" width="13.88671875" style="8" customWidth="1"/>
    <col min="8195" max="8195" width="8.6640625" style="8" customWidth="1"/>
    <col min="8196" max="8197" width="8.109375" style="8" customWidth="1"/>
    <col min="8198" max="8198" width="30" style="8" customWidth="1"/>
    <col min="8199" max="8199" width="6.44140625" style="8" customWidth="1"/>
    <col min="8200" max="8200" width="6" style="8" customWidth="1"/>
    <col min="8201" max="8201" width="4" style="8" customWidth="1"/>
    <col min="8202" max="8202" width="5.5546875" style="8" customWidth="1"/>
    <col min="8203" max="8203" width="5" style="8" customWidth="1"/>
    <col min="8204" max="8204" width="4" style="8" customWidth="1"/>
    <col min="8205" max="8205" width="9.5546875" style="8" customWidth="1"/>
    <col min="8206" max="8206" width="10.6640625" style="8" customWidth="1"/>
    <col min="8207" max="8207" width="8" style="8" bestFit="1" customWidth="1"/>
    <col min="8208" max="8208" width="10.88671875" style="8" bestFit="1" customWidth="1"/>
    <col min="8209" max="8209" width="6.44140625" style="8" customWidth="1"/>
    <col min="8210" max="8210" width="4.6640625" style="8" customWidth="1"/>
    <col min="8211" max="8211" width="9.33203125" style="8" customWidth="1"/>
    <col min="8212" max="8212" width="11.5546875" style="8" customWidth="1"/>
    <col min="8213" max="8213" width="7.5546875" style="8" customWidth="1"/>
    <col min="8214" max="8214" width="5.6640625" style="8" customWidth="1"/>
    <col min="8215" max="8444" width="12.44140625" style="8" customWidth="1"/>
    <col min="8445" max="8448" width="3" style="8"/>
    <col min="8449" max="8449" width="8.109375" style="8" customWidth="1"/>
    <col min="8450" max="8450" width="13.88671875" style="8" customWidth="1"/>
    <col min="8451" max="8451" width="8.6640625" style="8" customWidth="1"/>
    <col min="8452" max="8453" width="8.109375" style="8" customWidth="1"/>
    <col min="8454" max="8454" width="30" style="8" customWidth="1"/>
    <col min="8455" max="8455" width="6.44140625" style="8" customWidth="1"/>
    <col min="8456" max="8456" width="6" style="8" customWidth="1"/>
    <col min="8457" max="8457" width="4" style="8" customWidth="1"/>
    <col min="8458" max="8458" width="5.5546875" style="8" customWidth="1"/>
    <col min="8459" max="8459" width="5" style="8" customWidth="1"/>
    <col min="8460" max="8460" width="4" style="8" customWidth="1"/>
    <col min="8461" max="8461" width="9.5546875" style="8" customWidth="1"/>
    <col min="8462" max="8462" width="10.6640625" style="8" customWidth="1"/>
    <col min="8463" max="8463" width="8" style="8" bestFit="1" customWidth="1"/>
    <col min="8464" max="8464" width="10.88671875" style="8" bestFit="1" customWidth="1"/>
    <col min="8465" max="8465" width="6.44140625" style="8" customWidth="1"/>
    <col min="8466" max="8466" width="4.6640625" style="8" customWidth="1"/>
    <col min="8467" max="8467" width="9.33203125" style="8" customWidth="1"/>
    <col min="8468" max="8468" width="11.5546875" style="8" customWidth="1"/>
    <col min="8469" max="8469" width="7.5546875" style="8" customWidth="1"/>
    <col min="8470" max="8470" width="5.6640625" style="8" customWidth="1"/>
    <col min="8471" max="8700" width="12.44140625" style="8" customWidth="1"/>
    <col min="8701" max="8704" width="3" style="8"/>
    <col min="8705" max="8705" width="8.109375" style="8" customWidth="1"/>
    <col min="8706" max="8706" width="13.88671875" style="8" customWidth="1"/>
    <col min="8707" max="8707" width="8.6640625" style="8" customWidth="1"/>
    <col min="8708" max="8709" width="8.109375" style="8" customWidth="1"/>
    <col min="8710" max="8710" width="30" style="8" customWidth="1"/>
    <col min="8711" max="8711" width="6.44140625" style="8" customWidth="1"/>
    <col min="8712" max="8712" width="6" style="8" customWidth="1"/>
    <col min="8713" max="8713" width="4" style="8" customWidth="1"/>
    <col min="8714" max="8714" width="5.5546875" style="8" customWidth="1"/>
    <col min="8715" max="8715" width="5" style="8" customWidth="1"/>
    <col min="8716" max="8716" width="4" style="8" customWidth="1"/>
    <col min="8717" max="8717" width="9.5546875" style="8" customWidth="1"/>
    <col min="8718" max="8718" width="10.6640625" style="8" customWidth="1"/>
    <col min="8719" max="8719" width="8" style="8" bestFit="1" customWidth="1"/>
    <col min="8720" max="8720" width="10.88671875" style="8" bestFit="1" customWidth="1"/>
    <col min="8721" max="8721" width="6.44140625" style="8" customWidth="1"/>
    <col min="8722" max="8722" width="4.6640625" style="8" customWidth="1"/>
    <col min="8723" max="8723" width="9.33203125" style="8" customWidth="1"/>
    <col min="8724" max="8724" width="11.5546875" style="8" customWidth="1"/>
    <col min="8725" max="8725" width="7.5546875" style="8" customWidth="1"/>
    <col min="8726" max="8726" width="5.6640625" style="8" customWidth="1"/>
    <col min="8727" max="8956" width="12.44140625" style="8" customWidth="1"/>
    <col min="8957" max="8960" width="3" style="8"/>
    <col min="8961" max="8961" width="8.109375" style="8" customWidth="1"/>
    <col min="8962" max="8962" width="13.88671875" style="8" customWidth="1"/>
    <col min="8963" max="8963" width="8.6640625" style="8" customWidth="1"/>
    <col min="8964" max="8965" width="8.109375" style="8" customWidth="1"/>
    <col min="8966" max="8966" width="30" style="8" customWidth="1"/>
    <col min="8967" max="8967" width="6.44140625" style="8" customWidth="1"/>
    <col min="8968" max="8968" width="6" style="8" customWidth="1"/>
    <col min="8969" max="8969" width="4" style="8" customWidth="1"/>
    <col min="8970" max="8970" width="5.5546875" style="8" customWidth="1"/>
    <col min="8971" max="8971" width="5" style="8" customWidth="1"/>
    <col min="8972" max="8972" width="4" style="8" customWidth="1"/>
    <col min="8973" max="8973" width="9.5546875" style="8" customWidth="1"/>
    <col min="8974" max="8974" width="10.6640625" style="8" customWidth="1"/>
    <col min="8975" max="8975" width="8" style="8" bestFit="1" customWidth="1"/>
    <col min="8976" max="8976" width="10.88671875" style="8" bestFit="1" customWidth="1"/>
    <col min="8977" max="8977" width="6.44140625" style="8" customWidth="1"/>
    <col min="8978" max="8978" width="4.6640625" style="8" customWidth="1"/>
    <col min="8979" max="8979" width="9.33203125" style="8" customWidth="1"/>
    <col min="8980" max="8980" width="11.5546875" style="8" customWidth="1"/>
    <col min="8981" max="8981" width="7.5546875" style="8" customWidth="1"/>
    <col min="8982" max="8982" width="5.6640625" style="8" customWidth="1"/>
    <col min="8983" max="9212" width="12.44140625" style="8" customWidth="1"/>
    <col min="9213" max="9216" width="3" style="8"/>
    <col min="9217" max="9217" width="8.109375" style="8" customWidth="1"/>
    <col min="9218" max="9218" width="13.88671875" style="8" customWidth="1"/>
    <col min="9219" max="9219" width="8.6640625" style="8" customWidth="1"/>
    <col min="9220" max="9221" width="8.109375" style="8" customWidth="1"/>
    <col min="9222" max="9222" width="30" style="8" customWidth="1"/>
    <col min="9223" max="9223" width="6.44140625" style="8" customWidth="1"/>
    <col min="9224" max="9224" width="6" style="8" customWidth="1"/>
    <col min="9225" max="9225" width="4" style="8" customWidth="1"/>
    <col min="9226" max="9226" width="5.5546875" style="8" customWidth="1"/>
    <col min="9227" max="9227" width="5" style="8" customWidth="1"/>
    <col min="9228" max="9228" width="4" style="8" customWidth="1"/>
    <col min="9229" max="9229" width="9.5546875" style="8" customWidth="1"/>
    <col min="9230" max="9230" width="10.6640625" style="8" customWidth="1"/>
    <col min="9231" max="9231" width="8" style="8" bestFit="1" customWidth="1"/>
    <col min="9232" max="9232" width="10.88671875" style="8" bestFit="1" customWidth="1"/>
    <col min="9233" max="9233" width="6.44140625" style="8" customWidth="1"/>
    <col min="9234" max="9234" width="4.6640625" style="8" customWidth="1"/>
    <col min="9235" max="9235" width="9.33203125" style="8" customWidth="1"/>
    <col min="9236" max="9236" width="11.5546875" style="8" customWidth="1"/>
    <col min="9237" max="9237" width="7.5546875" style="8" customWidth="1"/>
    <col min="9238" max="9238" width="5.6640625" style="8" customWidth="1"/>
    <col min="9239" max="9468" width="12.44140625" style="8" customWidth="1"/>
    <col min="9469" max="9472" width="3" style="8"/>
    <col min="9473" max="9473" width="8.109375" style="8" customWidth="1"/>
    <col min="9474" max="9474" width="13.88671875" style="8" customWidth="1"/>
    <col min="9475" max="9475" width="8.6640625" style="8" customWidth="1"/>
    <col min="9476" max="9477" width="8.109375" style="8" customWidth="1"/>
    <col min="9478" max="9478" width="30" style="8" customWidth="1"/>
    <col min="9479" max="9479" width="6.44140625" style="8" customWidth="1"/>
    <col min="9480" max="9480" width="6" style="8" customWidth="1"/>
    <col min="9481" max="9481" width="4" style="8" customWidth="1"/>
    <col min="9482" max="9482" width="5.5546875" style="8" customWidth="1"/>
    <col min="9483" max="9483" width="5" style="8" customWidth="1"/>
    <col min="9484" max="9484" width="4" style="8" customWidth="1"/>
    <col min="9485" max="9485" width="9.5546875" style="8" customWidth="1"/>
    <col min="9486" max="9486" width="10.6640625" style="8" customWidth="1"/>
    <col min="9487" max="9487" width="8" style="8" bestFit="1" customWidth="1"/>
    <col min="9488" max="9488" width="10.88671875" style="8" bestFit="1" customWidth="1"/>
    <col min="9489" max="9489" width="6.44140625" style="8" customWidth="1"/>
    <col min="9490" max="9490" width="4.6640625" style="8" customWidth="1"/>
    <col min="9491" max="9491" width="9.33203125" style="8" customWidth="1"/>
    <col min="9492" max="9492" width="11.5546875" style="8" customWidth="1"/>
    <col min="9493" max="9493" width="7.5546875" style="8" customWidth="1"/>
    <col min="9494" max="9494" width="5.6640625" style="8" customWidth="1"/>
    <col min="9495" max="9724" width="12.44140625" style="8" customWidth="1"/>
    <col min="9725" max="9728" width="3" style="8"/>
    <col min="9729" max="9729" width="8.109375" style="8" customWidth="1"/>
    <col min="9730" max="9730" width="13.88671875" style="8" customWidth="1"/>
    <col min="9731" max="9731" width="8.6640625" style="8" customWidth="1"/>
    <col min="9732" max="9733" width="8.109375" style="8" customWidth="1"/>
    <col min="9734" max="9734" width="30" style="8" customWidth="1"/>
    <col min="9735" max="9735" width="6.44140625" style="8" customWidth="1"/>
    <col min="9736" max="9736" width="6" style="8" customWidth="1"/>
    <col min="9737" max="9737" width="4" style="8" customWidth="1"/>
    <col min="9738" max="9738" width="5.5546875" style="8" customWidth="1"/>
    <col min="9739" max="9739" width="5" style="8" customWidth="1"/>
    <col min="9740" max="9740" width="4" style="8" customWidth="1"/>
    <col min="9741" max="9741" width="9.5546875" style="8" customWidth="1"/>
    <col min="9742" max="9742" width="10.6640625" style="8" customWidth="1"/>
    <col min="9743" max="9743" width="8" style="8" bestFit="1" customWidth="1"/>
    <col min="9744" max="9744" width="10.88671875" style="8" bestFit="1" customWidth="1"/>
    <col min="9745" max="9745" width="6.44140625" style="8" customWidth="1"/>
    <col min="9746" max="9746" width="4.6640625" style="8" customWidth="1"/>
    <col min="9747" max="9747" width="9.33203125" style="8" customWidth="1"/>
    <col min="9748" max="9748" width="11.5546875" style="8" customWidth="1"/>
    <col min="9749" max="9749" width="7.5546875" style="8" customWidth="1"/>
    <col min="9750" max="9750" width="5.6640625" style="8" customWidth="1"/>
    <col min="9751" max="9980" width="12.44140625" style="8" customWidth="1"/>
    <col min="9981" max="9984" width="3" style="8"/>
    <col min="9985" max="9985" width="8.109375" style="8" customWidth="1"/>
    <col min="9986" max="9986" width="13.88671875" style="8" customWidth="1"/>
    <col min="9987" max="9987" width="8.6640625" style="8" customWidth="1"/>
    <col min="9988" max="9989" width="8.109375" style="8" customWidth="1"/>
    <col min="9990" max="9990" width="30" style="8" customWidth="1"/>
    <col min="9991" max="9991" width="6.44140625" style="8" customWidth="1"/>
    <col min="9992" max="9992" width="6" style="8" customWidth="1"/>
    <col min="9993" max="9993" width="4" style="8" customWidth="1"/>
    <col min="9994" max="9994" width="5.5546875" style="8" customWidth="1"/>
    <col min="9995" max="9995" width="5" style="8" customWidth="1"/>
    <col min="9996" max="9996" width="4" style="8" customWidth="1"/>
    <col min="9997" max="9997" width="9.5546875" style="8" customWidth="1"/>
    <col min="9998" max="9998" width="10.6640625" style="8" customWidth="1"/>
    <col min="9999" max="9999" width="8" style="8" bestFit="1" customWidth="1"/>
    <col min="10000" max="10000" width="10.88671875" style="8" bestFit="1" customWidth="1"/>
    <col min="10001" max="10001" width="6.44140625" style="8" customWidth="1"/>
    <col min="10002" max="10002" width="4.6640625" style="8" customWidth="1"/>
    <col min="10003" max="10003" width="9.33203125" style="8" customWidth="1"/>
    <col min="10004" max="10004" width="11.5546875" style="8" customWidth="1"/>
    <col min="10005" max="10005" width="7.5546875" style="8" customWidth="1"/>
    <col min="10006" max="10006" width="5.6640625" style="8" customWidth="1"/>
    <col min="10007" max="10236" width="12.44140625" style="8" customWidth="1"/>
    <col min="10237" max="10240" width="3" style="8"/>
    <col min="10241" max="10241" width="8.109375" style="8" customWidth="1"/>
    <col min="10242" max="10242" width="13.88671875" style="8" customWidth="1"/>
    <col min="10243" max="10243" width="8.6640625" style="8" customWidth="1"/>
    <col min="10244" max="10245" width="8.109375" style="8" customWidth="1"/>
    <col min="10246" max="10246" width="30" style="8" customWidth="1"/>
    <col min="10247" max="10247" width="6.44140625" style="8" customWidth="1"/>
    <col min="10248" max="10248" width="6" style="8" customWidth="1"/>
    <col min="10249" max="10249" width="4" style="8" customWidth="1"/>
    <col min="10250" max="10250" width="5.5546875" style="8" customWidth="1"/>
    <col min="10251" max="10251" width="5" style="8" customWidth="1"/>
    <col min="10252" max="10252" width="4" style="8" customWidth="1"/>
    <col min="10253" max="10253" width="9.5546875" style="8" customWidth="1"/>
    <col min="10254" max="10254" width="10.6640625" style="8" customWidth="1"/>
    <col min="10255" max="10255" width="8" style="8" bestFit="1" customWidth="1"/>
    <col min="10256" max="10256" width="10.88671875" style="8" bestFit="1" customWidth="1"/>
    <col min="10257" max="10257" width="6.44140625" style="8" customWidth="1"/>
    <col min="10258" max="10258" width="4.6640625" style="8" customWidth="1"/>
    <col min="10259" max="10259" width="9.33203125" style="8" customWidth="1"/>
    <col min="10260" max="10260" width="11.5546875" style="8" customWidth="1"/>
    <col min="10261" max="10261" width="7.5546875" style="8" customWidth="1"/>
    <col min="10262" max="10262" width="5.6640625" style="8" customWidth="1"/>
    <col min="10263" max="10492" width="12.44140625" style="8" customWidth="1"/>
    <col min="10493" max="10496" width="3" style="8"/>
    <col min="10497" max="10497" width="8.109375" style="8" customWidth="1"/>
    <col min="10498" max="10498" width="13.88671875" style="8" customWidth="1"/>
    <col min="10499" max="10499" width="8.6640625" style="8" customWidth="1"/>
    <col min="10500" max="10501" width="8.109375" style="8" customWidth="1"/>
    <col min="10502" max="10502" width="30" style="8" customWidth="1"/>
    <col min="10503" max="10503" width="6.44140625" style="8" customWidth="1"/>
    <col min="10504" max="10504" width="6" style="8" customWidth="1"/>
    <col min="10505" max="10505" width="4" style="8" customWidth="1"/>
    <col min="10506" max="10506" width="5.5546875" style="8" customWidth="1"/>
    <col min="10507" max="10507" width="5" style="8" customWidth="1"/>
    <col min="10508" max="10508" width="4" style="8" customWidth="1"/>
    <col min="10509" max="10509" width="9.5546875" style="8" customWidth="1"/>
    <col min="10510" max="10510" width="10.6640625" style="8" customWidth="1"/>
    <col min="10511" max="10511" width="8" style="8" bestFit="1" customWidth="1"/>
    <col min="10512" max="10512" width="10.88671875" style="8" bestFit="1" customWidth="1"/>
    <col min="10513" max="10513" width="6.44140625" style="8" customWidth="1"/>
    <col min="10514" max="10514" width="4.6640625" style="8" customWidth="1"/>
    <col min="10515" max="10515" width="9.33203125" style="8" customWidth="1"/>
    <col min="10516" max="10516" width="11.5546875" style="8" customWidth="1"/>
    <col min="10517" max="10517" width="7.5546875" style="8" customWidth="1"/>
    <col min="10518" max="10518" width="5.6640625" style="8" customWidth="1"/>
    <col min="10519" max="10748" width="12.44140625" style="8" customWidth="1"/>
    <col min="10749" max="10752" width="3" style="8"/>
    <col min="10753" max="10753" width="8.109375" style="8" customWidth="1"/>
    <col min="10754" max="10754" width="13.88671875" style="8" customWidth="1"/>
    <col min="10755" max="10755" width="8.6640625" style="8" customWidth="1"/>
    <col min="10756" max="10757" width="8.109375" style="8" customWidth="1"/>
    <col min="10758" max="10758" width="30" style="8" customWidth="1"/>
    <col min="10759" max="10759" width="6.44140625" style="8" customWidth="1"/>
    <col min="10760" max="10760" width="6" style="8" customWidth="1"/>
    <col min="10761" max="10761" width="4" style="8" customWidth="1"/>
    <col min="10762" max="10762" width="5.5546875" style="8" customWidth="1"/>
    <col min="10763" max="10763" width="5" style="8" customWidth="1"/>
    <col min="10764" max="10764" width="4" style="8" customWidth="1"/>
    <col min="10765" max="10765" width="9.5546875" style="8" customWidth="1"/>
    <col min="10766" max="10766" width="10.6640625" style="8" customWidth="1"/>
    <col min="10767" max="10767" width="8" style="8" bestFit="1" customWidth="1"/>
    <col min="10768" max="10768" width="10.88671875" style="8" bestFit="1" customWidth="1"/>
    <col min="10769" max="10769" width="6.44140625" style="8" customWidth="1"/>
    <col min="10770" max="10770" width="4.6640625" style="8" customWidth="1"/>
    <col min="10771" max="10771" width="9.33203125" style="8" customWidth="1"/>
    <col min="10772" max="10772" width="11.5546875" style="8" customWidth="1"/>
    <col min="10773" max="10773" width="7.5546875" style="8" customWidth="1"/>
    <col min="10774" max="10774" width="5.6640625" style="8" customWidth="1"/>
    <col min="10775" max="11004" width="12.44140625" style="8" customWidth="1"/>
    <col min="11005" max="11008" width="3" style="8"/>
    <col min="11009" max="11009" width="8.109375" style="8" customWidth="1"/>
    <col min="11010" max="11010" width="13.88671875" style="8" customWidth="1"/>
    <col min="11011" max="11011" width="8.6640625" style="8" customWidth="1"/>
    <col min="11012" max="11013" width="8.109375" style="8" customWidth="1"/>
    <col min="11014" max="11014" width="30" style="8" customWidth="1"/>
    <col min="11015" max="11015" width="6.44140625" style="8" customWidth="1"/>
    <col min="11016" max="11016" width="6" style="8" customWidth="1"/>
    <col min="11017" max="11017" width="4" style="8" customWidth="1"/>
    <col min="11018" max="11018" width="5.5546875" style="8" customWidth="1"/>
    <col min="11019" max="11019" width="5" style="8" customWidth="1"/>
    <col min="11020" max="11020" width="4" style="8" customWidth="1"/>
    <col min="11021" max="11021" width="9.5546875" style="8" customWidth="1"/>
    <col min="11022" max="11022" width="10.6640625" style="8" customWidth="1"/>
    <col min="11023" max="11023" width="8" style="8" bestFit="1" customWidth="1"/>
    <col min="11024" max="11024" width="10.88671875" style="8" bestFit="1" customWidth="1"/>
    <col min="11025" max="11025" width="6.44140625" style="8" customWidth="1"/>
    <col min="11026" max="11026" width="4.6640625" style="8" customWidth="1"/>
    <col min="11027" max="11027" width="9.33203125" style="8" customWidth="1"/>
    <col min="11028" max="11028" width="11.5546875" style="8" customWidth="1"/>
    <col min="11029" max="11029" width="7.5546875" style="8" customWidth="1"/>
    <col min="11030" max="11030" width="5.6640625" style="8" customWidth="1"/>
    <col min="11031" max="11260" width="12.44140625" style="8" customWidth="1"/>
    <col min="11261" max="11264" width="3" style="8"/>
    <col min="11265" max="11265" width="8.109375" style="8" customWidth="1"/>
    <col min="11266" max="11266" width="13.88671875" style="8" customWidth="1"/>
    <col min="11267" max="11267" width="8.6640625" style="8" customWidth="1"/>
    <col min="11268" max="11269" width="8.109375" style="8" customWidth="1"/>
    <col min="11270" max="11270" width="30" style="8" customWidth="1"/>
    <col min="11271" max="11271" width="6.44140625" style="8" customWidth="1"/>
    <col min="11272" max="11272" width="6" style="8" customWidth="1"/>
    <col min="11273" max="11273" width="4" style="8" customWidth="1"/>
    <col min="11274" max="11274" width="5.5546875" style="8" customWidth="1"/>
    <col min="11275" max="11275" width="5" style="8" customWidth="1"/>
    <col min="11276" max="11276" width="4" style="8" customWidth="1"/>
    <col min="11277" max="11277" width="9.5546875" style="8" customWidth="1"/>
    <col min="11278" max="11278" width="10.6640625" style="8" customWidth="1"/>
    <col min="11279" max="11279" width="8" style="8" bestFit="1" customWidth="1"/>
    <col min="11280" max="11280" width="10.88671875" style="8" bestFit="1" customWidth="1"/>
    <col min="11281" max="11281" width="6.44140625" style="8" customWidth="1"/>
    <col min="11282" max="11282" width="4.6640625" style="8" customWidth="1"/>
    <col min="11283" max="11283" width="9.33203125" style="8" customWidth="1"/>
    <col min="11284" max="11284" width="11.5546875" style="8" customWidth="1"/>
    <col min="11285" max="11285" width="7.5546875" style="8" customWidth="1"/>
    <col min="11286" max="11286" width="5.6640625" style="8" customWidth="1"/>
    <col min="11287" max="11516" width="12.44140625" style="8" customWidth="1"/>
    <col min="11517" max="11520" width="3" style="8"/>
    <col min="11521" max="11521" width="8.109375" style="8" customWidth="1"/>
    <col min="11522" max="11522" width="13.88671875" style="8" customWidth="1"/>
    <col min="11523" max="11523" width="8.6640625" style="8" customWidth="1"/>
    <col min="11524" max="11525" width="8.109375" style="8" customWidth="1"/>
    <col min="11526" max="11526" width="30" style="8" customWidth="1"/>
    <col min="11527" max="11527" width="6.44140625" style="8" customWidth="1"/>
    <col min="11528" max="11528" width="6" style="8" customWidth="1"/>
    <col min="11529" max="11529" width="4" style="8" customWidth="1"/>
    <col min="11530" max="11530" width="5.5546875" style="8" customWidth="1"/>
    <col min="11531" max="11531" width="5" style="8" customWidth="1"/>
    <col min="11532" max="11532" width="4" style="8" customWidth="1"/>
    <col min="11533" max="11533" width="9.5546875" style="8" customWidth="1"/>
    <col min="11534" max="11534" width="10.6640625" style="8" customWidth="1"/>
    <col min="11535" max="11535" width="8" style="8" bestFit="1" customWidth="1"/>
    <col min="11536" max="11536" width="10.88671875" style="8" bestFit="1" customWidth="1"/>
    <col min="11537" max="11537" width="6.44140625" style="8" customWidth="1"/>
    <col min="11538" max="11538" width="4.6640625" style="8" customWidth="1"/>
    <col min="11539" max="11539" width="9.33203125" style="8" customWidth="1"/>
    <col min="11540" max="11540" width="11.5546875" style="8" customWidth="1"/>
    <col min="11541" max="11541" width="7.5546875" style="8" customWidth="1"/>
    <col min="11542" max="11542" width="5.6640625" style="8" customWidth="1"/>
    <col min="11543" max="11772" width="12.44140625" style="8" customWidth="1"/>
    <col min="11773" max="11776" width="3" style="8"/>
    <col min="11777" max="11777" width="8.109375" style="8" customWidth="1"/>
    <col min="11778" max="11778" width="13.88671875" style="8" customWidth="1"/>
    <col min="11779" max="11779" width="8.6640625" style="8" customWidth="1"/>
    <col min="11780" max="11781" width="8.109375" style="8" customWidth="1"/>
    <col min="11782" max="11782" width="30" style="8" customWidth="1"/>
    <col min="11783" max="11783" width="6.44140625" style="8" customWidth="1"/>
    <col min="11784" max="11784" width="6" style="8" customWidth="1"/>
    <col min="11785" max="11785" width="4" style="8" customWidth="1"/>
    <col min="11786" max="11786" width="5.5546875" style="8" customWidth="1"/>
    <col min="11787" max="11787" width="5" style="8" customWidth="1"/>
    <col min="11788" max="11788" width="4" style="8" customWidth="1"/>
    <col min="11789" max="11789" width="9.5546875" style="8" customWidth="1"/>
    <col min="11790" max="11790" width="10.6640625" style="8" customWidth="1"/>
    <col min="11791" max="11791" width="8" style="8" bestFit="1" customWidth="1"/>
    <col min="11792" max="11792" width="10.88671875" style="8" bestFit="1" customWidth="1"/>
    <col min="11793" max="11793" width="6.44140625" style="8" customWidth="1"/>
    <col min="11794" max="11794" width="4.6640625" style="8" customWidth="1"/>
    <col min="11795" max="11795" width="9.33203125" style="8" customWidth="1"/>
    <col min="11796" max="11796" width="11.5546875" style="8" customWidth="1"/>
    <col min="11797" max="11797" width="7.5546875" style="8" customWidth="1"/>
    <col min="11798" max="11798" width="5.6640625" style="8" customWidth="1"/>
    <col min="11799" max="12028" width="12.44140625" style="8" customWidth="1"/>
    <col min="12029" max="12032" width="3" style="8"/>
    <col min="12033" max="12033" width="8.109375" style="8" customWidth="1"/>
    <col min="12034" max="12034" width="13.88671875" style="8" customWidth="1"/>
    <col min="12035" max="12035" width="8.6640625" style="8" customWidth="1"/>
    <col min="12036" max="12037" width="8.109375" style="8" customWidth="1"/>
    <col min="12038" max="12038" width="30" style="8" customWidth="1"/>
    <col min="12039" max="12039" width="6.44140625" style="8" customWidth="1"/>
    <col min="12040" max="12040" width="6" style="8" customWidth="1"/>
    <col min="12041" max="12041" width="4" style="8" customWidth="1"/>
    <col min="12042" max="12042" width="5.5546875" style="8" customWidth="1"/>
    <col min="12043" max="12043" width="5" style="8" customWidth="1"/>
    <col min="12044" max="12044" width="4" style="8" customWidth="1"/>
    <col min="12045" max="12045" width="9.5546875" style="8" customWidth="1"/>
    <col min="12046" max="12046" width="10.6640625" style="8" customWidth="1"/>
    <col min="12047" max="12047" width="8" style="8" bestFit="1" customWidth="1"/>
    <col min="12048" max="12048" width="10.88671875" style="8" bestFit="1" customWidth="1"/>
    <col min="12049" max="12049" width="6.44140625" style="8" customWidth="1"/>
    <col min="12050" max="12050" width="4.6640625" style="8" customWidth="1"/>
    <col min="12051" max="12051" width="9.33203125" style="8" customWidth="1"/>
    <col min="12052" max="12052" width="11.5546875" style="8" customWidth="1"/>
    <col min="12053" max="12053" width="7.5546875" style="8" customWidth="1"/>
    <col min="12054" max="12054" width="5.6640625" style="8" customWidth="1"/>
    <col min="12055" max="12284" width="12.44140625" style="8" customWidth="1"/>
    <col min="12285" max="12288" width="3" style="8"/>
    <col min="12289" max="12289" width="8.109375" style="8" customWidth="1"/>
    <col min="12290" max="12290" width="13.88671875" style="8" customWidth="1"/>
    <col min="12291" max="12291" width="8.6640625" style="8" customWidth="1"/>
    <col min="12292" max="12293" width="8.109375" style="8" customWidth="1"/>
    <col min="12294" max="12294" width="30" style="8" customWidth="1"/>
    <col min="12295" max="12295" width="6.44140625" style="8" customWidth="1"/>
    <col min="12296" max="12296" width="6" style="8" customWidth="1"/>
    <col min="12297" max="12297" width="4" style="8" customWidth="1"/>
    <col min="12298" max="12298" width="5.5546875" style="8" customWidth="1"/>
    <col min="12299" max="12299" width="5" style="8" customWidth="1"/>
    <col min="12300" max="12300" width="4" style="8" customWidth="1"/>
    <col min="12301" max="12301" width="9.5546875" style="8" customWidth="1"/>
    <col min="12302" max="12302" width="10.6640625" style="8" customWidth="1"/>
    <col min="12303" max="12303" width="8" style="8" bestFit="1" customWidth="1"/>
    <col min="12304" max="12304" width="10.88671875" style="8" bestFit="1" customWidth="1"/>
    <col min="12305" max="12305" width="6.44140625" style="8" customWidth="1"/>
    <col min="12306" max="12306" width="4.6640625" style="8" customWidth="1"/>
    <col min="12307" max="12307" width="9.33203125" style="8" customWidth="1"/>
    <col min="12308" max="12308" width="11.5546875" style="8" customWidth="1"/>
    <col min="12309" max="12309" width="7.5546875" style="8" customWidth="1"/>
    <col min="12310" max="12310" width="5.6640625" style="8" customWidth="1"/>
    <col min="12311" max="12540" width="12.44140625" style="8" customWidth="1"/>
    <col min="12541" max="12544" width="3" style="8"/>
    <col min="12545" max="12545" width="8.109375" style="8" customWidth="1"/>
    <col min="12546" max="12546" width="13.88671875" style="8" customWidth="1"/>
    <col min="12547" max="12547" width="8.6640625" style="8" customWidth="1"/>
    <col min="12548" max="12549" width="8.109375" style="8" customWidth="1"/>
    <col min="12550" max="12550" width="30" style="8" customWidth="1"/>
    <col min="12551" max="12551" width="6.44140625" style="8" customWidth="1"/>
    <col min="12552" max="12552" width="6" style="8" customWidth="1"/>
    <col min="12553" max="12553" width="4" style="8" customWidth="1"/>
    <col min="12554" max="12554" width="5.5546875" style="8" customWidth="1"/>
    <col min="12555" max="12555" width="5" style="8" customWidth="1"/>
    <col min="12556" max="12556" width="4" style="8" customWidth="1"/>
    <col min="12557" max="12557" width="9.5546875" style="8" customWidth="1"/>
    <col min="12558" max="12558" width="10.6640625" style="8" customWidth="1"/>
    <col min="12559" max="12559" width="8" style="8" bestFit="1" customWidth="1"/>
    <col min="12560" max="12560" width="10.88671875" style="8" bestFit="1" customWidth="1"/>
    <col min="12561" max="12561" width="6.44140625" style="8" customWidth="1"/>
    <col min="12562" max="12562" width="4.6640625" style="8" customWidth="1"/>
    <col min="12563" max="12563" width="9.33203125" style="8" customWidth="1"/>
    <col min="12564" max="12564" width="11.5546875" style="8" customWidth="1"/>
    <col min="12565" max="12565" width="7.5546875" style="8" customWidth="1"/>
    <col min="12566" max="12566" width="5.6640625" style="8" customWidth="1"/>
    <col min="12567" max="12796" width="12.44140625" style="8" customWidth="1"/>
    <col min="12797" max="12800" width="3" style="8"/>
    <col min="12801" max="12801" width="8.109375" style="8" customWidth="1"/>
    <col min="12802" max="12802" width="13.88671875" style="8" customWidth="1"/>
    <col min="12803" max="12803" width="8.6640625" style="8" customWidth="1"/>
    <col min="12804" max="12805" width="8.109375" style="8" customWidth="1"/>
    <col min="12806" max="12806" width="30" style="8" customWidth="1"/>
    <col min="12807" max="12807" width="6.44140625" style="8" customWidth="1"/>
    <col min="12808" max="12808" width="6" style="8" customWidth="1"/>
    <col min="12809" max="12809" width="4" style="8" customWidth="1"/>
    <col min="12810" max="12810" width="5.5546875" style="8" customWidth="1"/>
    <col min="12811" max="12811" width="5" style="8" customWidth="1"/>
    <col min="12812" max="12812" width="4" style="8" customWidth="1"/>
    <col min="12813" max="12813" width="9.5546875" style="8" customWidth="1"/>
    <col min="12814" max="12814" width="10.6640625" style="8" customWidth="1"/>
    <col min="12815" max="12815" width="8" style="8" bestFit="1" customWidth="1"/>
    <col min="12816" max="12816" width="10.88671875" style="8" bestFit="1" customWidth="1"/>
    <col min="12817" max="12817" width="6.44140625" style="8" customWidth="1"/>
    <col min="12818" max="12818" width="4.6640625" style="8" customWidth="1"/>
    <col min="12819" max="12819" width="9.33203125" style="8" customWidth="1"/>
    <col min="12820" max="12820" width="11.5546875" style="8" customWidth="1"/>
    <col min="12821" max="12821" width="7.5546875" style="8" customWidth="1"/>
    <col min="12822" max="12822" width="5.6640625" style="8" customWidth="1"/>
    <col min="12823" max="13052" width="12.44140625" style="8" customWidth="1"/>
    <col min="13053" max="13056" width="3" style="8"/>
    <col min="13057" max="13057" width="8.109375" style="8" customWidth="1"/>
    <col min="13058" max="13058" width="13.88671875" style="8" customWidth="1"/>
    <col min="13059" max="13059" width="8.6640625" style="8" customWidth="1"/>
    <col min="13060" max="13061" width="8.109375" style="8" customWidth="1"/>
    <col min="13062" max="13062" width="30" style="8" customWidth="1"/>
    <col min="13063" max="13063" width="6.44140625" style="8" customWidth="1"/>
    <col min="13064" max="13064" width="6" style="8" customWidth="1"/>
    <col min="13065" max="13065" width="4" style="8" customWidth="1"/>
    <col min="13066" max="13066" width="5.5546875" style="8" customWidth="1"/>
    <col min="13067" max="13067" width="5" style="8" customWidth="1"/>
    <col min="13068" max="13068" width="4" style="8" customWidth="1"/>
    <col min="13069" max="13069" width="9.5546875" style="8" customWidth="1"/>
    <col min="13070" max="13070" width="10.6640625" style="8" customWidth="1"/>
    <col min="13071" max="13071" width="8" style="8" bestFit="1" customWidth="1"/>
    <col min="13072" max="13072" width="10.88671875" style="8" bestFit="1" customWidth="1"/>
    <col min="13073" max="13073" width="6.44140625" style="8" customWidth="1"/>
    <col min="13074" max="13074" width="4.6640625" style="8" customWidth="1"/>
    <col min="13075" max="13075" width="9.33203125" style="8" customWidth="1"/>
    <col min="13076" max="13076" width="11.5546875" style="8" customWidth="1"/>
    <col min="13077" max="13077" width="7.5546875" style="8" customWidth="1"/>
    <col min="13078" max="13078" width="5.6640625" style="8" customWidth="1"/>
    <col min="13079" max="13308" width="12.44140625" style="8" customWidth="1"/>
    <col min="13309" max="13312" width="3" style="8"/>
    <col min="13313" max="13313" width="8.109375" style="8" customWidth="1"/>
    <col min="13314" max="13314" width="13.88671875" style="8" customWidth="1"/>
    <col min="13315" max="13315" width="8.6640625" style="8" customWidth="1"/>
    <col min="13316" max="13317" width="8.109375" style="8" customWidth="1"/>
    <col min="13318" max="13318" width="30" style="8" customWidth="1"/>
    <col min="13319" max="13319" width="6.44140625" style="8" customWidth="1"/>
    <col min="13320" max="13320" width="6" style="8" customWidth="1"/>
    <col min="13321" max="13321" width="4" style="8" customWidth="1"/>
    <col min="13322" max="13322" width="5.5546875" style="8" customWidth="1"/>
    <col min="13323" max="13323" width="5" style="8" customWidth="1"/>
    <col min="13324" max="13324" width="4" style="8" customWidth="1"/>
    <col min="13325" max="13325" width="9.5546875" style="8" customWidth="1"/>
    <col min="13326" max="13326" width="10.6640625" style="8" customWidth="1"/>
    <col min="13327" max="13327" width="8" style="8" bestFit="1" customWidth="1"/>
    <col min="13328" max="13328" width="10.88671875" style="8" bestFit="1" customWidth="1"/>
    <col min="13329" max="13329" width="6.44140625" style="8" customWidth="1"/>
    <col min="13330" max="13330" width="4.6640625" style="8" customWidth="1"/>
    <col min="13331" max="13331" width="9.33203125" style="8" customWidth="1"/>
    <col min="13332" max="13332" width="11.5546875" style="8" customWidth="1"/>
    <col min="13333" max="13333" width="7.5546875" style="8" customWidth="1"/>
    <col min="13334" max="13334" width="5.6640625" style="8" customWidth="1"/>
    <col min="13335" max="13564" width="12.44140625" style="8" customWidth="1"/>
    <col min="13565" max="13568" width="3" style="8"/>
    <col min="13569" max="13569" width="8.109375" style="8" customWidth="1"/>
    <col min="13570" max="13570" width="13.88671875" style="8" customWidth="1"/>
    <col min="13571" max="13571" width="8.6640625" style="8" customWidth="1"/>
    <col min="13572" max="13573" width="8.109375" style="8" customWidth="1"/>
    <col min="13574" max="13574" width="30" style="8" customWidth="1"/>
    <col min="13575" max="13575" width="6.44140625" style="8" customWidth="1"/>
    <col min="13576" max="13576" width="6" style="8" customWidth="1"/>
    <col min="13577" max="13577" width="4" style="8" customWidth="1"/>
    <col min="13578" max="13578" width="5.5546875" style="8" customWidth="1"/>
    <col min="13579" max="13579" width="5" style="8" customWidth="1"/>
    <col min="13580" max="13580" width="4" style="8" customWidth="1"/>
    <col min="13581" max="13581" width="9.5546875" style="8" customWidth="1"/>
    <col min="13582" max="13582" width="10.6640625" style="8" customWidth="1"/>
    <col min="13583" max="13583" width="8" style="8" bestFit="1" customWidth="1"/>
    <col min="13584" max="13584" width="10.88671875" style="8" bestFit="1" customWidth="1"/>
    <col min="13585" max="13585" width="6.44140625" style="8" customWidth="1"/>
    <col min="13586" max="13586" width="4.6640625" style="8" customWidth="1"/>
    <col min="13587" max="13587" width="9.33203125" style="8" customWidth="1"/>
    <col min="13588" max="13588" width="11.5546875" style="8" customWidth="1"/>
    <col min="13589" max="13589" width="7.5546875" style="8" customWidth="1"/>
    <col min="13590" max="13590" width="5.6640625" style="8" customWidth="1"/>
    <col min="13591" max="13820" width="12.44140625" style="8" customWidth="1"/>
    <col min="13821" max="13824" width="3" style="8"/>
    <col min="13825" max="13825" width="8.109375" style="8" customWidth="1"/>
    <col min="13826" max="13826" width="13.88671875" style="8" customWidth="1"/>
    <col min="13827" max="13827" width="8.6640625" style="8" customWidth="1"/>
    <col min="13828" max="13829" width="8.109375" style="8" customWidth="1"/>
    <col min="13830" max="13830" width="30" style="8" customWidth="1"/>
    <col min="13831" max="13831" width="6.44140625" style="8" customWidth="1"/>
    <col min="13832" max="13832" width="6" style="8" customWidth="1"/>
    <col min="13833" max="13833" width="4" style="8" customWidth="1"/>
    <col min="13834" max="13834" width="5.5546875" style="8" customWidth="1"/>
    <col min="13835" max="13835" width="5" style="8" customWidth="1"/>
    <col min="13836" max="13836" width="4" style="8" customWidth="1"/>
    <col min="13837" max="13837" width="9.5546875" style="8" customWidth="1"/>
    <col min="13838" max="13838" width="10.6640625" style="8" customWidth="1"/>
    <col min="13839" max="13839" width="8" style="8" bestFit="1" customWidth="1"/>
    <col min="13840" max="13840" width="10.88671875" style="8" bestFit="1" customWidth="1"/>
    <col min="13841" max="13841" width="6.44140625" style="8" customWidth="1"/>
    <col min="13842" max="13842" width="4.6640625" style="8" customWidth="1"/>
    <col min="13843" max="13843" width="9.33203125" style="8" customWidth="1"/>
    <col min="13844" max="13844" width="11.5546875" style="8" customWidth="1"/>
    <col min="13845" max="13845" width="7.5546875" style="8" customWidth="1"/>
    <col min="13846" max="13846" width="5.6640625" style="8" customWidth="1"/>
    <col min="13847" max="14076" width="12.44140625" style="8" customWidth="1"/>
    <col min="14077" max="14080" width="3" style="8"/>
    <col min="14081" max="14081" width="8.109375" style="8" customWidth="1"/>
    <col min="14082" max="14082" width="13.88671875" style="8" customWidth="1"/>
    <col min="14083" max="14083" width="8.6640625" style="8" customWidth="1"/>
    <col min="14084" max="14085" width="8.109375" style="8" customWidth="1"/>
    <col min="14086" max="14086" width="30" style="8" customWidth="1"/>
    <col min="14087" max="14087" width="6.44140625" style="8" customWidth="1"/>
    <col min="14088" max="14088" width="6" style="8" customWidth="1"/>
    <col min="14089" max="14089" width="4" style="8" customWidth="1"/>
    <col min="14090" max="14090" width="5.5546875" style="8" customWidth="1"/>
    <col min="14091" max="14091" width="5" style="8" customWidth="1"/>
    <col min="14092" max="14092" width="4" style="8" customWidth="1"/>
    <col min="14093" max="14093" width="9.5546875" style="8" customWidth="1"/>
    <col min="14094" max="14094" width="10.6640625" style="8" customWidth="1"/>
    <col min="14095" max="14095" width="8" style="8" bestFit="1" customWidth="1"/>
    <col min="14096" max="14096" width="10.88671875" style="8" bestFit="1" customWidth="1"/>
    <col min="14097" max="14097" width="6.44140625" style="8" customWidth="1"/>
    <col min="14098" max="14098" width="4.6640625" style="8" customWidth="1"/>
    <col min="14099" max="14099" width="9.33203125" style="8" customWidth="1"/>
    <col min="14100" max="14100" width="11.5546875" style="8" customWidth="1"/>
    <col min="14101" max="14101" width="7.5546875" style="8" customWidth="1"/>
    <col min="14102" max="14102" width="5.6640625" style="8" customWidth="1"/>
    <col min="14103" max="14332" width="12.44140625" style="8" customWidth="1"/>
    <col min="14333" max="14336" width="3" style="8"/>
    <col min="14337" max="14337" width="8.109375" style="8" customWidth="1"/>
    <col min="14338" max="14338" width="13.88671875" style="8" customWidth="1"/>
    <col min="14339" max="14339" width="8.6640625" style="8" customWidth="1"/>
    <col min="14340" max="14341" width="8.109375" style="8" customWidth="1"/>
    <col min="14342" max="14342" width="30" style="8" customWidth="1"/>
    <col min="14343" max="14343" width="6.44140625" style="8" customWidth="1"/>
    <col min="14344" max="14344" width="6" style="8" customWidth="1"/>
    <col min="14345" max="14345" width="4" style="8" customWidth="1"/>
    <col min="14346" max="14346" width="5.5546875" style="8" customWidth="1"/>
    <col min="14347" max="14347" width="5" style="8" customWidth="1"/>
    <col min="14348" max="14348" width="4" style="8" customWidth="1"/>
    <col min="14349" max="14349" width="9.5546875" style="8" customWidth="1"/>
    <col min="14350" max="14350" width="10.6640625" style="8" customWidth="1"/>
    <col min="14351" max="14351" width="8" style="8" bestFit="1" customWidth="1"/>
    <col min="14352" max="14352" width="10.88671875" style="8" bestFit="1" customWidth="1"/>
    <col min="14353" max="14353" width="6.44140625" style="8" customWidth="1"/>
    <col min="14354" max="14354" width="4.6640625" style="8" customWidth="1"/>
    <col min="14355" max="14355" width="9.33203125" style="8" customWidth="1"/>
    <col min="14356" max="14356" width="11.5546875" style="8" customWidth="1"/>
    <col min="14357" max="14357" width="7.5546875" style="8" customWidth="1"/>
    <col min="14358" max="14358" width="5.6640625" style="8" customWidth="1"/>
    <col min="14359" max="14588" width="12.44140625" style="8" customWidth="1"/>
    <col min="14589" max="14592" width="3" style="8"/>
    <col min="14593" max="14593" width="8.109375" style="8" customWidth="1"/>
    <col min="14594" max="14594" width="13.88671875" style="8" customWidth="1"/>
    <col min="14595" max="14595" width="8.6640625" style="8" customWidth="1"/>
    <col min="14596" max="14597" width="8.109375" style="8" customWidth="1"/>
    <col min="14598" max="14598" width="30" style="8" customWidth="1"/>
    <col min="14599" max="14599" width="6.44140625" style="8" customWidth="1"/>
    <col min="14600" max="14600" width="6" style="8" customWidth="1"/>
    <col min="14601" max="14601" width="4" style="8" customWidth="1"/>
    <col min="14602" max="14602" width="5.5546875" style="8" customWidth="1"/>
    <col min="14603" max="14603" width="5" style="8" customWidth="1"/>
    <col min="14604" max="14604" width="4" style="8" customWidth="1"/>
    <col min="14605" max="14605" width="9.5546875" style="8" customWidth="1"/>
    <col min="14606" max="14606" width="10.6640625" style="8" customWidth="1"/>
    <col min="14607" max="14607" width="8" style="8" bestFit="1" customWidth="1"/>
    <col min="14608" max="14608" width="10.88671875" style="8" bestFit="1" customWidth="1"/>
    <col min="14609" max="14609" width="6.44140625" style="8" customWidth="1"/>
    <col min="14610" max="14610" width="4.6640625" style="8" customWidth="1"/>
    <col min="14611" max="14611" width="9.33203125" style="8" customWidth="1"/>
    <col min="14612" max="14612" width="11.5546875" style="8" customWidth="1"/>
    <col min="14613" max="14613" width="7.5546875" style="8" customWidth="1"/>
    <col min="14614" max="14614" width="5.6640625" style="8" customWidth="1"/>
    <col min="14615" max="14844" width="12.44140625" style="8" customWidth="1"/>
    <col min="14845" max="14848" width="3" style="8"/>
    <col min="14849" max="14849" width="8.109375" style="8" customWidth="1"/>
    <col min="14850" max="14850" width="13.88671875" style="8" customWidth="1"/>
    <col min="14851" max="14851" width="8.6640625" style="8" customWidth="1"/>
    <col min="14852" max="14853" width="8.109375" style="8" customWidth="1"/>
    <col min="14854" max="14854" width="30" style="8" customWidth="1"/>
    <col min="14855" max="14855" width="6.44140625" style="8" customWidth="1"/>
    <col min="14856" max="14856" width="6" style="8" customWidth="1"/>
    <col min="14857" max="14857" width="4" style="8" customWidth="1"/>
    <col min="14858" max="14858" width="5.5546875" style="8" customWidth="1"/>
    <col min="14859" max="14859" width="5" style="8" customWidth="1"/>
    <col min="14860" max="14860" width="4" style="8" customWidth="1"/>
    <col min="14861" max="14861" width="9.5546875" style="8" customWidth="1"/>
    <col min="14862" max="14862" width="10.6640625" style="8" customWidth="1"/>
    <col min="14863" max="14863" width="8" style="8" bestFit="1" customWidth="1"/>
    <col min="14864" max="14864" width="10.88671875" style="8" bestFit="1" customWidth="1"/>
    <col min="14865" max="14865" width="6.44140625" style="8" customWidth="1"/>
    <col min="14866" max="14866" width="4.6640625" style="8" customWidth="1"/>
    <col min="14867" max="14867" width="9.33203125" style="8" customWidth="1"/>
    <col min="14868" max="14868" width="11.5546875" style="8" customWidth="1"/>
    <col min="14869" max="14869" width="7.5546875" style="8" customWidth="1"/>
    <col min="14870" max="14870" width="5.6640625" style="8" customWidth="1"/>
    <col min="14871" max="15100" width="12.44140625" style="8" customWidth="1"/>
    <col min="15101" max="15104" width="3" style="8"/>
    <col min="15105" max="15105" width="8.109375" style="8" customWidth="1"/>
    <col min="15106" max="15106" width="13.88671875" style="8" customWidth="1"/>
    <col min="15107" max="15107" width="8.6640625" style="8" customWidth="1"/>
    <col min="15108" max="15109" width="8.109375" style="8" customWidth="1"/>
    <col min="15110" max="15110" width="30" style="8" customWidth="1"/>
    <col min="15111" max="15111" width="6.44140625" style="8" customWidth="1"/>
    <col min="15112" max="15112" width="6" style="8" customWidth="1"/>
    <col min="15113" max="15113" width="4" style="8" customWidth="1"/>
    <col min="15114" max="15114" width="5.5546875" style="8" customWidth="1"/>
    <col min="15115" max="15115" width="5" style="8" customWidth="1"/>
    <col min="15116" max="15116" width="4" style="8" customWidth="1"/>
    <col min="15117" max="15117" width="9.5546875" style="8" customWidth="1"/>
    <col min="15118" max="15118" width="10.6640625" style="8" customWidth="1"/>
    <col min="15119" max="15119" width="8" style="8" bestFit="1" customWidth="1"/>
    <col min="15120" max="15120" width="10.88671875" style="8" bestFit="1" customWidth="1"/>
    <col min="15121" max="15121" width="6.44140625" style="8" customWidth="1"/>
    <col min="15122" max="15122" width="4.6640625" style="8" customWidth="1"/>
    <col min="15123" max="15123" width="9.33203125" style="8" customWidth="1"/>
    <col min="15124" max="15124" width="11.5546875" style="8" customWidth="1"/>
    <col min="15125" max="15125" width="7.5546875" style="8" customWidth="1"/>
    <col min="15126" max="15126" width="5.6640625" style="8" customWidth="1"/>
    <col min="15127" max="15356" width="12.44140625" style="8" customWidth="1"/>
    <col min="15357" max="15360" width="3" style="8"/>
    <col min="15361" max="15361" width="8.109375" style="8" customWidth="1"/>
    <col min="15362" max="15362" width="13.88671875" style="8" customWidth="1"/>
    <col min="15363" max="15363" width="8.6640625" style="8" customWidth="1"/>
    <col min="15364" max="15365" width="8.109375" style="8" customWidth="1"/>
    <col min="15366" max="15366" width="30" style="8" customWidth="1"/>
    <col min="15367" max="15367" width="6.44140625" style="8" customWidth="1"/>
    <col min="15368" max="15368" width="6" style="8" customWidth="1"/>
    <col min="15369" max="15369" width="4" style="8" customWidth="1"/>
    <col min="15370" max="15370" width="5.5546875" style="8" customWidth="1"/>
    <col min="15371" max="15371" width="5" style="8" customWidth="1"/>
    <col min="15372" max="15372" width="4" style="8" customWidth="1"/>
    <col min="15373" max="15373" width="9.5546875" style="8" customWidth="1"/>
    <col min="15374" max="15374" width="10.6640625" style="8" customWidth="1"/>
    <col min="15375" max="15375" width="8" style="8" bestFit="1" customWidth="1"/>
    <col min="15376" max="15376" width="10.88671875" style="8" bestFit="1" customWidth="1"/>
    <col min="15377" max="15377" width="6.44140625" style="8" customWidth="1"/>
    <col min="15378" max="15378" width="4.6640625" style="8" customWidth="1"/>
    <col min="15379" max="15379" width="9.33203125" style="8" customWidth="1"/>
    <col min="15380" max="15380" width="11.5546875" style="8" customWidth="1"/>
    <col min="15381" max="15381" width="7.5546875" style="8" customWidth="1"/>
    <col min="15382" max="15382" width="5.6640625" style="8" customWidth="1"/>
    <col min="15383" max="15612" width="12.44140625" style="8" customWidth="1"/>
    <col min="15613" max="15616" width="3" style="8"/>
    <col min="15617" max="15617" width="8.109375" style="8" customWidth="1"/>
    <col min="15618" max="15618" width="13.88671875" style="8" customWidth="1"/>
    <col min="15619" max="15619" width="8.6640625" style="8" customWidth="1"/>
    <col min="15620" max="15621" width="8.109375" style="8" customWidth="1"/>
    <col min="15622" max="15622" width="30" style="8" customWidth="1"/>
    <col min="15623" max="15623" width="6.44140625" style="8" customWidth="1"/>
    <col min="15624" max="15624" width="6" style="8" customWidth="1"/>
    <col min="15625" max="15625" width="4" style="8" customWidth="1"/>
    <col min="15626" max="15626" width="5.5546875" style="8" customWidth="1"/>
    <col min="15627" max="15627" width="5" style="8" customWidth="1"/>
    <col min="15628" max="15628" width="4" style="8" customWidth="1"/>
    <col min="15629" max="15629" width="9.5546875" style="8" customWidth="1"/>
    <col min="15630" max="15630" width="10.6640625" style="8" customWidth="1"/>
    <col min="15631" max="15631" width="8" style="8" bestFit="1" customWidth="1"/>
    <col min="15632" max="15632" width="10.88671875" style="8" bestFit="1" customWidth="1"/>
    <col min="15633" max="15633" width="6.44140625" style="8" customWidth="1"/>
    <col min="15634" max="15634" width="4.6640625" style="8" customWidth="1"/>
    <col min="15635" max="15635" width="9.33203125" style="8" customWidth="1"/>
    <col min="15636" max="15636" width="11.5546875" style="8" customWidth="1"/>
    <col min="15637" max="15637" width="7.5546875" style="8" customWidth="1"/>
    <col min="15638" max="15638" width="5.6640625" style="8" customWidth="1"/>
    <col min="15639" max="15868" width="12.44140625" style="8" customWidth="1"/>
    <col min="15869" max="15872" width="3" style="8"/>
    <col min="15873" max="15873" width="8.109375" style="8" customWidth="1"/>
    <col min="15874" max="15874" width="13.88671875" style="8" customWidth="1"/>
    <col min="15875" max="15875" width="8.6640625" style="8" customWidth="1"/>
    <col min="15876" max="15877" width="8.109375" style="8" customWidth="1"/>
    <col min="15878" max="15878" width="30" style="8" customWidth="1"/>
    <col min="15879" max="15879" width="6.44140625" style="8" customWidth="1"/>
    <col min="15880" max="15880" width="6" style="8" customWidth="1"/>
    <col min="15881" max="15881" width="4" style="8" customWidth="1"/>
    <col min="15882" max="15882" width="5.5546875" style="8" customWidth="1"/>
    <col min="15883" max="15883" width="5" style="8" customWidth="1"/>
    <col min="15884" max="15884" width="4" style="8" customWidth="1"/>
    <col min="15885" max="15885" width="9.5546875" style="8" customWidth="1"/>
    <col min="15886" max="15886" width="10.6640625" style="8" customWidth="1"/>
    <col min="15887" max="15887" width="8" style="8" bestFit="1" customWidth="1"/>
    <col min="15888" max="15888" width="10.88671875" style="8" bestFit="1" customWidth="1"/>
    <col min="15889" max="15889" width="6.44140625" style="8" customWidth="1"/>
    <col min="15890" max="15890" width="4.6640625" style="8" customWidth="1"/>
    <col min="15891" max="15891" width="9.33203125" style="8" customWidth="1"/>
    <col min="15892" max="15892" width="11.5546875" style="8" customWidth="1"/>
    <col min="15893" max="15893" width="7.5546875" style="8" customWidth="1"/>
    <col min="15894" max="15894" width="5.6640625" style="8" customWidth="1"/>
    <col min="15895" max="16124" width="12.44140625" style="8" customWidth="1"/>
    <col min="16125" max="16128" width="3" style="8"/>
    <col min="16129" max="16129" width="8.109375" style="8" customWidth="1"/>
    <col min="16130" max="16130" width="13.88671875" style="8" customWidth="1"/>
    <col min="16131" max="16131" width="8.6640625" style="8" customWidth="1"/>
    <col min="16132" max="16133" width="8.109375" style="8" customWidth="1"/>
    <col min="16134" max="16134" width="30" style="8" customWidth="1"/>
    <col min="16135" max="16135" width="6.44140625" style="8" customWidth="1"/>
    <col min="16136" max="16136" width="6" style="8" customWidth="1"/>
    <col min="16137" max="16137" width="4" style="8" customWidth="1"/>
    <col min="16138" max="16138" width="5.5546875" style="8" customWidth="1"/>
    <col min="16139" max="16139" width="5" style="8" customWidth="1"/>
    <col min="16140" max="16140" width="4" style="8" customWidth="1"/>
    <col min="16141" max="16141" width="9.5546875" style="8" customWidth="1"/>
    <col min="16142" max="16142" width="10.6640625" style="8" customWidth="1"/>
    <col min="16143" max="16143" width="8" style="8" bestFit="1" customWidth="1"/>
    <col min="16144" max="16144" width="10.88671875" style="8" bestFit="1" customWidth="1"/>
    <col min="16145" max="16145" width="6.44140625" style="8" customWidth="1"/>
    <col min="16146" max="16146" width="4.6640625" style="8" customWidth="1"/>
    <col min="16147" max="16147" width="9.33203125" style="8" customWidth="1"/>
    <col min="16148" max="16148" width="11.5546875" style="8" customWidth="1"/>
    <col min="16149" max="16149" width="7.5546875" style="8" customWidth="1"/>
    <col min="16150" max="16150" width="5.6640625" style="8" customWidth="1"/>
    <col min="16151" max="16380" width="12.44140625" style="8" customWidth="1"/>
    <col min="16381" max="16384" width="3" style="8"/>
  </cols>
  <sheetData>
    <row r="1" spans="1:22" ht="12.75" customHeight="1" x14ac:dyDescent="0.25">
      <c r="A1" s="300"/>
      <c r="B1" s="301"/>
      <c r="C1" s="301"/>
      <c r="D1" s="301"/>
      <c r="E1" s="302"/>
      <c r="F1" s="309" t="s">
        <v>15</v>
      </c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1"/>
      <c r="V1" s="7"/>
    </row>
    <row r="2" spans="1:22" ht="15.75" customHeight="1" x14ac:dyDescent="0.25">
      <c r="A2" s="303"/>
      <c r="B2" s="304"/>
      <c r="C2" s="304"/>
      <c r="D2" s="304"/>
      <c r="E2" s="305"/>
      <c r="F2" s="312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4"/>
      <c r="V2" s="7"/>
    </row>
    <row r="3" spans="1:22" ht="15.75" customHeight="1" x14ac:dyDescent="0.25">
      <c r="A3" s="303"/>
      <c r="B3" s="304"/>
      <c r="C3" s="304"/>
      <c r="D3" s="304"/>
      <c r="E3" s="305"/>
      <c r="F3" s="312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4"/>
      <c r="V3" s="7"/>
    </row>
    <row r="4" spans="1:22" ht="15.75" customHeight="1" x14ac:dyDescent="0.25">
      <c r="A4" s="303"/>
      <c r="B4" s="304"/>
      <c r="C4" s="304"/>
      <c r="D4" s="304"/>
      <c r="E4" s="305"/>
      <c r="F4" s="312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T4" s="313"/>
      <c r="U4" s="314"/>
      <c r="V4" s="7"/>
    </row>
    <row r="5" spans="1:22" ht="15.75" customHeight="1" x14ac:dyDescent="0.25">
      <c r="A5" s="303"/>
      <c r="B5" s="304"/>
      <c r="C5" s="304"/>
      <c r="D5" s="304"/>
      <c r="E5" s="305"/>
      <c r="F5" s="312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3"/>
      <c r="T5" s="313"/>
      <c r="U5" s="314"/>
      <c r="V5" s="7"/>
    </row>
    <row r="6" spans="1:22" ht="24" customHeight="1" x14ac:dyDescent="0.25">
      <c r="A6" s="303"/>
      <c r="B6" s="304"/>
      <c r="C6" s="304"/>
      <c r="D6" s="304"/>
      <c r="E6" s="305"/>
      <c r="F6" s="312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3"/>
      <c r="T6" s="313"/>
      <c r="U6" s="314"/>
      <c r="V6" s="7"/>
    </row>
    <row r="7" spans="1:22" ht="16.5" customHeight="1" thickBot="1" x14ac:dyDescent="0.3">
      <c r="A7" s="306"/>
      <c r="B7" s="307"/>
      <c r="C7" s="307"/>
      <c r="D7" s="307"/>
      <c r="E7" s="308"/>
      <c r="F7" s="315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317"/>
      <c r="V7" s="7"/>
    </row>
    <row r="8" spans="1:22" ht="13.8" thickBot="1" x14ac:dyDescent="0.3">
      <c r="A8" s="318" t="s">
        <v>16</v>
      </c>
      <c r="B8" s="319"/>
      <c r="C8" s="319"/>
      <c r="D8" s="319"/>
      <c r="E8" s="319"/>
      <c r="F8" s="319"/>
      <c r="G8" s="319"/>
      <c r="H8" s="319"/>
      <c r="I8" s="320"/>
      <c r="J8" s="321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3"/>
      <c r="V8" s="9"/>
    </row>
    <row r="9" spans="1:22" ht="13.8" thickBot="1" x14ac:dyDescent="0.3">
      <c r="A9" s="324"/>
      <c r="B9" s="325"/>
      <c r="C9" s="325"/>
      <c r="D9" s="325"/>
      <c r="E9" s="325"/>
      <c r="F9" s="325"/>
      <c r="G9" s="325"/>
      <c r="H9" s="325"/>
      <c r="I9" s="325"/>
      <c r="J9" s="325"/>
      <c r="K9" s="325"/>
      <c r="L9" s="325"/>
      <c r="M9" s="325"/>
      <c r="N9" s="325"/>
      <c r="O9" s="325"/>
      <c r="P9" s="325"/>
      <c r="Q9" s="325"/>
      <c r="R9" s="325"/>
      <c r="S9" s="325"/>
      <c r="T9" s="325"/>
      <c r="U9" s="326"/>
      <c r="V9" s="10"/>
    </row>
    <row r="10" spans="1:22" ht="13.8" thickBot="1" x14ac:dyDescent="0.3">
      <c r="A10" s="295" t="s">
        <v>17</v>
      </c>
      <c r="B10" s="296"/>
      <c r="C10" s="11"/>
      <c r="D10" s="12" t="s">
        <v>18</v>
      </c>
      <c r="E10" s="13"/>
      <c r="F10" s="14"/>
      <c r="G10" s="15"/>
      <c r="H10" s="15"/>
      <c r="I10" s="15"/>
      <c r="J10" s="15"/>
      <c r="K10" s="15"/>
      <c r="L10" s="15"/>
      <c r="M10" s="15"/>
      <c r="N10" s="15"/>
      <c r="O10" s="16"/>
      <c r="P10" s="297" t="s">
        <v>19</v>
      </c>
      <c r="Q10" s="298"/>
      <c r="R10" s="298"/>
      <c r="S10" s="299"/>
      <c r="T10" s="17">
        <v>1</v>
      </c>
      <c r="U10" s="18"/>
      <c r="V10" s="19"/>
    </row>
    <row r="11" spans="1:22" ht="27" customHeight="1" thickBot="1" x14ac:dyDescent="0.3">
      <c r="A11" s="327" t="s">
        <v>20</v>
      </c>
      <c r="B11" s="328"/>
      <c r="C11" s="329" t="s">
        <v>118</v>
      </c>
      <c r="D11" s="330"/>
      <c r="E11" s="330"/>
      <c r="F11" s="330"/>
      <c r="G11" s="330"/>
      <c r="H11" s="330"/>
      <c r="I11" s="330"/>
      <c r="J11" s="330"/>
      <c r="K11" s="330"/>
      <c r="L11" s="330"/>
      <c r="M11" s="330"/>
      <c r="N11" s="330"/>
      <c r="O11" s="330"/>
      <c r="P11" s="330"/>
      <c r="Q11" s="330"/>
      <c r="R11" s="330"/>
      <c r="S11" s="330"/>
      <c r="T11" s="330"/>
      <c r="U11" s="331"/>
      <c r="V11" s="20"/>
    </row>
    <row r="12" spans="1:22" ht="13.8" thickBot="1" x14ac:dyDescent="0.3">
      <c r="A12" s="327" t="s">
        <v>21</v>
      </c>
      <c r="B12" s="328"/>
      <c r="C12" s="332"/>
      <c r="D12" s="333"/>
      <c r="E12" s="333"/>
      <c r="F12" s="333"/>
      <c r="G12" s="333"/>
      <c r="H12" s="333"/>
      <c r="I12" s="333"/>
      <c r="J12" s="333"/>
      <c r="K12" s="333"/>
      <c r="L12" s="333"/>
      <c r="M12" s="333"/>
      <c r="N12" s="333"/>
      <c r="O12" s="333"/>
      <c r="P12" s="333"/>
      <c r="Q12" s="333"/>
      <c r="R12" s="333"/>
      <c r="S12" s="333"/>
      <c r="T12" s="333"/>
      <c r="U12" s="334"/>
      <c r="V12" s="20"/>
    </row>
    <row r="13" spans="1:22" ht="13.8" thickBot="1" x14ac:dyDescent="0.3">
      <c r="A13" s="335" t="s">
        <v>22</v>
      </c>
      <c r="B13" s="336"/>
      <c r="C13" s="295"/>
      <c r="D13" s="337"/>
      <c r="E13" s="337"/>
      <c r="F13" s="337"/>
      <c r="G13" s="337"/>
      <c r="H13" s="337"/>
      <c r="I13" s="337"/>
      <c r="J13" s="337"/>
      <c r="K13" s="337"/>
      <c r="L13" s="337"/>
      <c r="M13" s="337"/>
      <c r="N13" s="337"/>
      <c r="O13" s="337"/>
      <c r="P13" s="337"/>
      <c r="Q13" s="338" t="s">
        <v>23</v>
      </c>
      <c r="R13" s="338"/>
      <c r="S13" s="338"/>
      <c r="T13" s="12">
        <v>1</v>
      </c>
      <c r="U13" s="21">
        <v>1</v>
      </c>
      <c r="V13" s="20"/>
    </row>
    <row r="14" spans="1:22" ht="13.8" thickBot="1" x14ac:dyDescent="0.3">
      <c r="A14" s="295" t="s">
        <v>24</v>
      </c>
      <c r="B14" s="296" t="s">
        <v>25</v>
      </c>
      <c r="C14" s="22">
        <f>+'PPTO GENERAL'!A19</f>
        <v>9</v>
      </c>
      <c r="D14" s="295" t="s">
        <v>26</v>
      </c>
      <c r="E14" s="296"/>
      <c r="F14" s="339" t="str">
        <f>+'PPTO GENERAL'!B19</f>
        <v>Suministro e instalacion de acometida principal</v>
      </c>
      <c r="G14" s="340"/>
      <c r="H14" s="340"/>
      <c r="I14" s="340"/>
      <c r="J14" s="340"/>
      <c r="K14" s="340"/>
      <c r="L14" s="340"/>
      <c r="M14" s="340"/>
      <c r="N14" s="340"/>
      <c r="O14" s="340"/>
      <c r="P14" s="341"/>
      <c r="Q14" s="342" t="s">
        <v>3</v>
      </c>
      <c r="R14" s="342"/>
      <c r="S14" s="342"/>
      <c r="T14" s="343" t="str">
        <f>+'PPTO GENERAL'!C19</f>
        <v>ML</v>
      </c>
      <c r="U14" s="344"/>
      <c r="V14" s="23"/>
    </row>
    <row r="15" spans="1:22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6"/>
      <c r="V15" s="27"/>
    </row>
    <row r="16" spans="1:22" x14ac:dyDescent="0.25">
      <c r="A16" s="349"/>
      <c r="B16" s="350"/>
      <c r="C16" s="350"/>
      <c r="D16" s="350"/>
      <c r="E16" s="350"/>
      <c r="F16" s="350"/>
      <c r="G16" s="350"/>
      <c r="H16" s="350"/>
      <c r="I16" s="350"/>
      <c r="J16" s="368"/>
      <c r="K16" s="372" t="s">
        <v>9</v>
      </c>
      <c r="L16" s="373"/>
      <c r="M16" s="374"/>
      <c r="N16" s="379" t="s">
        <v>27</v>
      </c>
      <c r="O16" s="378" t="s">
        <v>28</v>
      </c>
      <c r="P16" s="378"/>
      <c r="Q16" s="378"/>
      <c r="R16" s="379" t="s">
        <v>29</v>
      </c>
      <c r="S16" s="379"/>
      <c r="T16" s="372" t="s">
        <v>30</v>
      </c>
      <c r="U16" s="347" t="s">
        <v>8</v>
      </c>
      <c r="V16" s="29"/>
    </row>
    <row r="17" spans="1:22" ht="32.1" customHeight="1" x14ac:dyDescent="0.25">
      <c r="A17" s="369"/>
      <c r="B17" s="370"/>
      <c r="C17" s="370"/>
      <c r="D17" s="370"/>
      <c r="E17" s="370"/>
      <c r="F17" s="370"/>
      <c r="G17" s="370"/>
      <c r="H17" s="370"/>
      <c r="I17" s="370"/>
      <c r="J17" s="371"/>
      <c r="K17" s="375"/>
      <c r="L17" s="376"/>
      <c r="M17" s="336"/>
      <c r="N17" s="379" t="s">
        <v>27</v>
      </c>
      <c r="O17" s="30" t="s">
        <v>31</v>
      </c>
      <c r="P17" s="31" t="s">
        <v>32</v>
      </c>
      <c r="Q17" s="28" t="s">
        <v>33</v>
      </c>
      <c r="R17" s="379"/>
      <c r="S17" s="379"/>
      <c r="T17" s="375"/>
      <c r="U17" s="348"/>
      <c r="V17" s="29"/>
    </row>
    <row r="18" spans="1:22" x14ac:dyDescent="0.25">
      <c r="A18" s="349"/>
      <c r="B18" s="350"/>
      <c r="C18" s="350"/>
      <c r="D18" s="350"/>
      <c r="E18" s="350"/>
      <c r="F18" s="350"/>
      <c r="G18" s="350"/>
      <c r="H18" s="350"/>
      <c r="I18" s="350"/>
      <c r="J18" s="350"/>
      <c r="K18" s="355"/>
      <c r="L18" s="356"/>
      <c r="M18" s="356"/>
      <c r="N18" s="356"/>
      <c r="O18" s="356"/>
      <c r="P18" s="356"/>
      <c r="Q18" s="356"/>
      <c r="R18" s="356"/>
      <c r="S18" s="356"/>
      <c r="T18" s="356"/>
      <c r="U18" s="357"/>
      <c r="V18" s="33"/>
    </row>
    <row r="19" spans="1:22" ht="24.75" customHeight="1" x14ac:dyDescent="0.25">
      <c r="A19" s="351"/>
      <c r="B19" s="352"/>
      <c r="C19" s="352"/>
      <c r="D19" s="352"/>
      <c r="E19" s="352"/>
      <c r="F19" s="352"/>
      <c r="G19" s="352"/>
      <c r="H19" s="352"/>
      <c r="I19" s="352"/>
      <c r="J19" s="352"/>
      <c r="K19" s="363" t="s">
        <v>168</v>
      </c>
      <c r="L19" s="364"/>
      <c r="M19" s="365"/>
      <c r="N19" s="72"/>
      <c r="O19" s="73"/>
      <c r="P19" s="73"/>
      <c r="Q19" s="74"/>
      <c r="R19" s="366"/>
      <c r="S19" s="367"/>
      <c r="T19" s="74">
        <f>+N19</f>
        <v>0</v>
      </c>
      <c r="U19" s="32"/>
      <c r="V19" s="33"/>
    </row>
    <row r="20" spans="1:22" ht="28.5" customHeight="1" x14ac:dyDescent="0.25">
      <c r="A20" s="351"/>
      <c r="B20" s="352"/>
      <c r="C20" s="352"/>
      <c r="D20" s="352"/>
      <c r="E20" s="352"/>
      <c r="F20" s="352"/>
      <c r="G20" s="352"/>
      <c r="H20" s="352"/>
      <c r="I20" s="352"/>
      <c r="J20" s="352"/>
      <c r="K20" s="363" t="s">
        <v>169</v>
      </c>
      <c r="L20" s="364"/>
      <c r="M20" s="365"/>
      <c r="N20" s="72">
        <v>1</v>
      </c>
      <c r="O20" s="71"/>
      <c r="P20" s="73">
        <v>10.7</v>
      </c>
      <c r="Q20" s="50"/>
      <c r="R20" s="384"/>
      <c r="S20" s="385"/>
      <c r="T20" s="74">
        <f>+N20*P20</f>
        <v>10.7</v>
      </c>
      <c r="U20" s="32" t="str">
        <f t="shared" ref="U20:U22" si="0">+T$14</f>
        <v>ML</v>
      </c>
      <c r="V20" s="33"/>
    </row>
    <row r="21" spans="1:22" ht="26.25" customHeight="1" x14ac:dyDescent="0.25">
      <c r="A21" s="351"/>
      <c r="B21" s="352"/>
      <c r="C21" s="352"/>
      <c r="D21" s="352"/>
      <c r="E21" s="352"/>
      <c r="F21" s="352"/>
      <c r="G21" s="352"/>
      <c r="H21" s="352"/>
      <c r="I21" s="352"/>
      <c r="J21" s="352"/>
      <c r="K21" s="363" t="s">
        <v>170</v>
      </c>
      <c r="L21" s="364"/>
      <c r="M21" s="365"/>
      <c r="N21" s="72">
        <v>1</v>
      </c>
      <c r="O21" s="73"/>
      <c r="P21" s="73">
        <v>34</v>
      </c>
      <c r="Q21" s="50"/>
      <c r="R21" s="361"/>
      <c r="S21" s="362"/>
      <c r="T21" s="74">
        <f>+N21*P21</f>
        <v>34</v>
      </c>
      <c r="U21" s="32" t="str">
        <f t="shared" si="0"/>
        <v>ML</v>
      </c>
      <c r="V21" s="33"/>
    </row>
    <row r="22" spans="1:22" ht="24" customHeight="1" x14ac:dyDescent="0.25">
      <c r="A22" s="351"/>
      <c r="B22" s="352"/>
      <c r="C22" s="352"/>
      <c r="D22" s="352"/>
      <c r="E22" s="352"/>
      <c r="F22" s="352"/>
      <c r="G22" s="352"/>
      <c r="H22" s="352"/>
      <c r="I22" s="352"/>
      <c r="J22" s="352"/>
      <c r="K22" s="363" t="s">
        <v>171</v>
      </c>
      <c r="L22" s="364"/>
      <c r="M22" s="365"/>
      <c r="N22" s="42">
        <v>1</v>
      </c>
      <c r="O22" s="34"/>
      <c r="P22" s="34">
        <v>5</v>
      </c>
      <c r="Q22" s="38"/>
      <c r="R22" s="361"/>
      <c r="S22" s="362"/>
      <c r="T22" s="38">
        <f>+N22*P22</f>
        <v>5</v>
      </c>
      <c r="U22" s="32" t="str">
        <f t="shared" si="0"/>
        <v>ML</v>
      </c>
      <c r="V22" s="33"/>
    </row>
    <row r="23" spans="1:22" ht="43.5" customHeight="1" x14ac:dyDescent="0.25">
      <c r="A23" s="351"/>
      <c r="B23" s="352"/>
      <c r="C23" s="352"/>
      <c r="D23" s="352"/>
      <c r="E23" s="352"/>
      <c r="F23" s="352"/>
      <c r="G23" s="352"/>
      <c r="H23" s="352"/>
      <c r="I23" s="352"/>
      <c r="J23" s="352"/>
      <c r="K23" s="380"/>
      <c r="L23" s="381"/>
      <c r="M23" s="382"/>
      <c r="N23" s="37"/>
      <c r="O23" s="43"/>
      <c r="P23" s="43"/>
      <c r="Q23" s="38"/>
      <c r="R23" s="361"/>
      <c r="S23" s="362"/>
      <c r="T23" s="38"/>
      <c r="U23" s="32"/>
      <c r="V23" s="33"/>
    </row>
    <row r="24" spans="1:22" x14ac:dyDescent="0.25">
      <c r="A24" s="351"/>
      <c r="B24" s="352"/>
      <c r="C24" s="352"/>
      <c r="D24" s="352"/>
      <c r="E24" s="352"/>
      <c r="F24" s="352"/>
      <c r="G24" s="352"/>
      <c r="H24" s="352"/>
      <c r="I24" s="352"/>
      <c r="J24" s="352"/>
      <c r="K24" s="363"/>
      <c r="L24" s="364"/>
      <c r="M24" s="365"/>
      <c r="N24" s="37"/>
      <c r="O24" s="43"/>
      <c r="P24" s="35"/>
      <c r="Q24" s="38"/>
      <c r="R24" s="361"/>
      <c r="S24" s="362"/>
      <c r="T24" s="38"/>
      <c r="U24" s="32" t="str">
        <f t="shared" ref="U24:U26" si="1">+T$14</f>
        <v>ML</v>
      </c>
      <c r="V24" s="33"/>
    </row>
    <row r="25" spans="1:22" x14ac:dyDescent="0.25">
      <c r="A25" s="351"/>
      <c r="B25" s="352"/>
      <c r="C25" s="352"/>
      <c r="D25" s="352"/>
      <c r="E25" s="352"/>
      <c r="F25" s="352"/>
      <c r="G25" s="352"/>
      <c r="H25" s="352"/>
      <c r="I25" s="352"/>
      <c r="J25" s="352"/>
      <c r="K25" s="363"/>
      <c r="L25" s="364"/>
      <c r="M25" s="365"/>
      <c r="N25" s="37"/>
      <c r="O25" s="43"/>
      <c r="P25" s="35"/>
      <c r="Q25" s="38"/>
      <c r="R25" s="361"/>
      <c r="S25" s="362"/>
      <c r="T25" s="38"/>
      <c r="U25" s="32" t="str">
        <f t="shared" si="1"/>
        <v>ML</v>
      </c>
      <c r="V25" s="33"/>
    </row>
    <row r="26" spans="1:22" ht="27" customHeight="1" x14ac:dyDescent="0.25">
      <c r="A26" s="351"/>
      <c r="B26" s="352"/>
      <c r="C26" s="352"/>
      <c r="D26" s="352"/>
      <c r="E26" s="352"/>
      <c r="F26" s="352"/>
      <c r="G26" s="352"/>
      <c r="H26" s="352"/>
      <c r="I26" s="352"/>
      <c r="J26" s="352"/>
      <c r="K26" s="380"/>
      <c r="L26" s="381"/>
      <c r="M26" s="382"/>
      <c r="N26" s="37"/>
      <c r="O26" s="43"/>
      <c r="P26" s="35"/>
      <c r="Q26" s="38"/>
      <c r="R26" s="36"/>
      <c r="S26" s="37"/>
      <c r="T26" s="38">
        <f>+N26*P26</f>
        <v>0</v>
      </c>
      <c r="U26" s="32" t="str">
        <f t="shared" si="1"/>
        <v>ML</v>
      </c>
      <c r="V26" s="33"/>
    </row>
    <row r="27" spans="1:22" x14ac:dyDescent="0.25">
      <c r="A27" s="351"/>
      <c r="B27" s="352"/>
      <c r="C27" s="352"/>
      <c r="D27" s="352"/>
      <c r="E27" s="352"/>
      <c r="F27" s="352"/>
      <c r="G27" s="352"/>
      <c r="H27" s="352"/>
      <c r="I27" s="352"/>
      <c r="J27" s="352"/>
      <c r="K27" s="39"/>
      <c r="L27" s="40"/>
      <c r="M27" s="41"/>
      <c r="N27" s="37"/>
      <c r="O27" s="43"/>
      <c r="P27" s="35"/>
      <c r="Q27" s="38"/>
      <c r="R27" s="36"/>
      <c r="S27" s="37"/>
      <c r="T27" s="38"/>
      <c r="U27" s="32"/>
      <c r="V27" s="33"/>
    </row>
    <row r="28" spans="1:22" x14ac:dyDescent="0.25">
      <c r="A28" s="351"/>
      <c r="B28" s="352"/>
      <c r="C28" s="352"/>
      <c r="D28" s="352"/>
      <c r="E28" s="352"/>
      <c r="F28" s="352"/>
      <c r="G28" s="352"/>
      <c r="H28" s="352"/>
      <c r="I28" s="352"/>
      <c r="J28" s="352"/>
      <c r="K28" s="421"/>
      <c r="L28" s="422"/>
      <c r="M28" s="423"/>
      <c r="N28" s="47"/>
      <c r="O28" s="48"/>
      <c r="P28" s="49"/>
      <c r="Q28" s="50"/>
      <c r="R28" s="384"/>
      <c r="S28" s="385"/>
      <c r="T28" s="50"/>
      <c r="U28" s="52"/>
      <c r="V28" s="33"/>
    </row>
    <row r="29" spans="1:22" x14ac:dyDescent="0.25">
      <c r="A29" s="351"/>
      <c r="B29" s="352"/>
      <c r="C29" s="352"/>
      <c r="D29" s="352"/>
      <c r="E29" s="352"/>
      <c r="F29" s="352"/>
      <c r="G29" s="352"/>
      <c r="H29" s="352"/>
      <c r="I29" s="352"/>
      <c r="J29" s="352"/>
      <c r="K29" s="44"/>
      <c r="L29" s="45"/>
      <c r="M29" s="46"/>
      <c r="N29" s="47"/>
      <c r="O29" s="48"/>
      <c r="P29" s="49"/>
      <c r="Q29" s="50"/>
      <c r="R29" s="51"/>
      <c r="S29" s="47"/>
      <c r="T29" s="50"/>
      <c r="U29" s="52"/>
      <c r="V29" s="33"/>
    </row>
    <row r="30" spans="1:22" x14ac:dyDescent="0.25">
      <c r="A30" s="351"/>
      <c r="B30" s="352"/>
      <c r="C30" s="352"/>
      <c r="D30" s="352"/>
      <c r="E30" s="352"/>
      <c r="F30" s="352"/>
      <c r="G30" s="352"/>
      <c r="H30" s="352"/>
      <c r="I30" s="352"/>
      <c r="J30" s="352"/>
      <c r="K30" s="44"/>
      <c r="L30" s="45"/>
      <c r="M30" s="46"/>
      <c r="N30" s="47"/>
      <c r="O30" s="48"/>
      <c r="P30" s="49"/>
      <c r="Q30" s="50"/>
      <c r="R30" s="51"/>
      <c r="S30" s="47"/>
      <c r="T30" s="50"/>
      <c r="U30" s="52"/>
      <c r="V30" s="33"/>
    </row>
    <row r="31" spans="1:22" x14ac:dyDescent="0.25">
      <c r="A31" s="351"/>
      <c r="B31" s="352"/>
      <c r="C31" s="352"/>
      <c r="D31" s="352"/>
      <c r="E31" s="352"/>
      <c r="F31" s="352"/>
      <c r="G31" s="352"/>
      <c r="H31" s="352"/>
      <c r="I31" s="352"/>
      <c r="J31" s="352"/>
      <c r="K31" s="44"/>
      <c r="L31" s="45"/>
      <c r="M31" s="46"/>
      <c r="N31" s="47"/>
      <c r="O31" s="48"/>
      <c r="P31" s="49"/>
      <c r="Q31" s="50"/>
      <c r="R31" s="51"/>
      <c r="S31" s="47"/>
      <c r="T31" s="50"/>
      <c r="U31" s="52"/>
      <c r="V31" s="33"/>
    </row>
    <row r="32" spans="1:22" x14ac:dyDescent="0.25">
      <c r="A32" s="351"/>
      <c r="B32" s="352"/>
      <c r="C32" s="352"/>
      <c r="D32" s="352"/>
      <c r="E32" s="352"/>
      <c r="F32" s="352"/>
      <c r="G32" s="352"/>
      <c r="H32" s="352"/>
      <c r="I32" s="352"/>
      <c r="J32" s="352"/>
      <c r="K32" s="44"/>
      <c r="L32" s="45"/>
      <c r="M32" s="46"/>
      <c r="N32" s="47"/>
      <c r="O32" s="48"/>
      <c r="P32" s="49"/>
      <c r="Q32" s="50"/>
      <c r="R32" s="51"/>
      <c r="S32" s="47"/>
      <c r="T32" s="50"/>
      <c r="U32" s="52"/>
      <c r="V32" s="33"/>
    </row>
    <row r="33" spans="1:22" x14ac:dyDescent="0.25">
      <c r="A33" s="351"/>
      <c r="B33" s="352"/>
      <c r="C33" s="352"/>
      <c r="D33" s="352"/>
      <c r="E33" s="352"/>
      <c r="F33" s="352"/>
      <c r="G33" s="352"/>
      <c r="H33" s="352"/>
      <c r="I33" s="352"/>
      <c r="J33" s="352"/>
      <c r="K33" s="383"/>
      <c r="L33" s="383"/>
      <c r="M33" s="383"/>
      <c r="N33" s="53"/>
      <c r="O33" s="34"/>
      <c r="P33" s="35"/>
      <c r="Q33" s="35"/>
      <c r="R33" s="361"/>
      <c r="S33" s="362"/>
      <c r="T33" s="38"/>
      <c r="U33" s="32"/>
      <c r="V33" s="33"/>
    </row>
    <row r="34" spans="1:22" x14ac:dyDescent="0.25">
      <c r="A34" s="351"/>
      <c r="B34" s="352"/>
      <c r="C34" s="352"/>
      <c r="D34" s="352"/>
      <c r="E34" s="352"/>
      <c r="F34" s="352"/>
      <c r="G34" s="352"/>
      <c r="H34" s="352"/>
      <c r="I34" s="352"/>
      <c r="J34" s="352"/>
      <c r="K34" s="383"/>
      <c r="L34" s="383"/>
      <c r="M34" s="383"/>
      <c r="N34" s="37"/>
      <c r="O34" s="43"/>
      <c r="P34" s="35"/>
      <c r="Q34" s="38"/>
      <c r="R34" s="361"/>
      <c r="S34" s="362"/>
      <c r="T34" s="38"/>
      <c r="U34" s="32"/>
      <c r="V34" s="33"/>
    </row>
    <row r="35" spans="1:22" x14ac:dyDescent="0.25">
      <c r="A35" s="351"/>
      <c r="B35" s="352"/>
      <c r="C35" s="352"/>
      <c r="D35" s="352"/>
      <c r="E35" s="352"/>
      <c r="F35" s="352"/>
      <c r="G35" s="352"/>
      <c r="H35" s="352"/>
      <c r="I35" s="352"/>
      <c r="J35" s="352"/>
      <c r="K35" s="421"/>
      <c r="L35" s="422"/>
      <c r="M35" s="423"/>
      <c r="N35" s="54"/>
      <c r="O35" s="44"/>
      <c r="P35" s="55"/>
      <c r="Q35" s="56"/>
      <c r="R35" s="386"/>
      <c r="S35" s="387"/>
      <c r="T35" s="56"/>
      <c r="U35" s="52"/>
      <c r="V35" s="33"/>
    </row>
    <row r="36" spans="1:22" x14ac:dyDescent="0.25">
      <c r="A36" s="351"/>
      <c r="B36" s="352"/>
      <c r="C36" s="352"/>
      <c r="D36" s="352"/>
      <c r="E36" s="352"/>
      <c r="F36" s="352"/>
      <c r="G36" s="352"/>
      <c r="H36" s="352"/>
      <c r="I36" s="352"/>
      <c r="J36" s="352"/>
      <c r="K36" s="383"/>
      <c r="L36" s="383"/>
      <c r="M36" s="383"/>
      <c r="N36" s="57"/>
      <c r="O36" s="58"/>
      <c r="P36" s="59"/>
      <c r="Q36" s="59"/>
      <c r="R36" s="355"/>
      <c r="S36" s="388"/>
      <c r="T36" s="60"/>
      <c r="U36" s="32"/>
      <c r="V36" s="33"/>
    </row>
    <row r="37" spans="1:22" x14ac:dyDescent="0.25">
      <c r="A37" s="351"/>
      <c r="B37" s="352"/>
      <c r="C37" s="352"/>
      <c r="D37" s="352"/>
      <c r="E37" s="352"/>
      <c r="F37" s="352"/>
      <c r="G37" s="352"/>
      <c r="H37" s="352"/>
      <c r="I37" s="352"/>
      <c r="J37" s="352"/>
      <c r="K37" s="383"/>
      <c r="L37" s="383"/>
      <c r="M37" s="383"/>
      <c r="N37" s="57"/>
      <c r="O37" s="58"/>
      <c r="P37" s="59"/>
      <c r="Q37" s="59"/>
      <c r="R37" s="355"/>
      <c r="S37" s="388"/>
      <c r="T37" s="38"/>
      <c r="U37" s="32"/>
      <c r="V37" s="33"/>
    </row>
    <row r="38" spans="1:22" x14ac:dyDescent="0.25">
      <c r="A38" s="351"/>
      <c r="B38" s="352"/>
      <c r="C38" s="352"/>
      <c r="D38" s="352"/>
      <c r="E38" s="352"/>
      <c r="F38" s="352"/>
      <c r="G38" s="352"/>
      <c r="H38" s="352"/>
      <c r="I38" s="352"/>
      <c r="J38" s="352"/>
      <c r="K38" s="383"/>
      <c r="L38" s="383"/>
      <c r="M38" s="383"/>
      <c r="N38" s="57"/>
      <c r="O38" s="58"/>
      <c r="P38" s="59"/>
      <c r="Q38" s="59"/>
      <c r="R38" s="355"/>
      <c r="S38" s="388"/>
      <c r="T38" s="38"/>
      <c r="U38" s="32"/>
      <c r="V38" s="33"/>
    </row>
    <row r="39" spans="1:22" x14ac:dyDescent="0.25">
      <c r="A39" s="351"/>
      <c r="B39" s="352"/>
      <c r="C39" s="352"/>
      <c r="D39" s="352"/>
      <c r="E39" s="352"/>
      <c r="F39" s="352"/>
      <c r="G39" s="352"/>
      <c r="H39" s="352"/>
      <c r="I39" s="352"/>
      <c r="J39" s="352"/>
      <c r="K39" s="383"/>
      <c r="L39" s="383"/>
      <c r="M39" s="383"/>
      <c r="N39" s="396" t="s">
        <v>34</v>
      </c>
      <c r="O39" s="397"/>
      <c r="P39" s="397"/>
      <c r="Q39" s="397"/>
      <c r="R39" s="397"/>
      <c r="S39" s="398"/>
      <c r="T39" s="38">
        <f>ROUNDUP(SUM(T19:T38),0)</f>
        <v>50</v>
      </c>
      <c r="U39" s="32" t="str">
        <f>+T14</f>
        <v>ML</v>
      </c>
      <c r="V39" s="33"/>
    </row>
    <row r="40" spans="1:22" x14ac:dyDescent="0.25">
      <c r="A40" s="351"/>
      <c r="B40" s="352"/>
      <c r="C40" s="352"/>
      <c r="D40" s="352"/>
      <c r="E40" s="352"/>
      <c r="F40" s="352"/>
      <c r="G40" s="352"/>
      <c r="H40" s="352"/>
      <c r="I40" s="352"/>
      <c r="J40" s="352"/>
      <c r="K40" s="383"/>
      <c r="L40" s="383"/>
      <c r="M40" s="383"/>
      <c r="N40" s="396" t="s">
        <v>35</v>
      </c>
      <c r="O40" s="397"/>
      <c r="P40" s="397"/>
      <c r="Q40" s="397"/>
      <c r="R40" s="397"/>
      <c r="S40" s="398"/>
      <c r="T40" s="38">
        <v>0</v>
      </c>
      <c r="U40" s="32" t="str">
        <f>+U39</f>
        <v>ML</v>
      </c>
      <c r="V40" s="33"/>
    </row>
    <row r="41" spans="1:22" ht="13.8" thickBot="1" x14ac:dyDescent="0.3">
      <c r="A41" s="353"/>
      <c r="B41" s="354"/>
      <c r="C41" s="354"/>
      <c r="D41" s="354"/>
      <c r="E41" s="354"/>
      <c r="F41" s="354"/>
      <c r="G41" s="354"/>
      <c r="H41" s="354"/>
      <c r="I41" s="354"/>
      <c r="J41" s="354"/>
      <c r="K41" s="399"/>
      <c r="L41" s="399"/>
      <c r="M41" s="399"/>
      <c r="N41" s="400" t="s">
        <v>36</v>
      </c>
      <c r="O41" s="401"/>
      <c r="P41" s="401"/>
      <c r="Q41" s="401"/>
      <c r="R41" s="401"/>
      <c r="S41" s="402"/>
      <c r="T41" s="61">
        <f>SUM(T39:T40)</f>
        <v>50</v>
      </c>
      <c r="U41" s="62" t="str">
        <f>+U40</f>
        <v>ML</v>
      </c>
      <c r="V41" s="33"/>
    </row>
    <row r="42" spans="1:22" ht="12.75" customHeight="1" x14ac:dyDescent="0.25">
      <c r="A42" s="403" t="s">
        <v>37</v>
      </c>
      <c r="B42" s="404"/>
      <c r="C42" s="404"/>
      <c r="D42" s="404"/>
      <c r="E42" s="404"/>
      <c r="F42" s="404"/>
      <c r="G42" s="404"/>
      <c r="H42" s="404"/>
      <c r="I42" s="404"/>
      <c r="J42" s="404"/>
      <c r="K42" s="404"/>
      <c r="L42" s="404"/>
      <c r="M42" s="404"/>
      <c r="N42" s="404"/>
      <c r="O42" s="404"/>
      <c r="P42" s="404"/>
      <c r="Q42" s="404"/>
      <c r="R42" s="404"/>
      <c r="S42" s="404"/>
      <c r="T42" s="404"/>
      <c r="U42" s="405"/>
    </row>
    <row r="43" spans="1:22" x14ac:dyDescent="0.25">
      <c r="A43" s="406"/>
      <c r="B43" s="407"/>
      <c r="C43" s="407"/>
      <c r="D43" s="407"/>
      <c r="E43" s="407"/>
      <c r="F43" s="407"/>
      <c r="G43" s="407"/>
      <c r="H43" s="407"/>
      <c r="I43" s="407"/>
      <c r="J43" s="407"/>
      <c r="K43" s="407"/>
      <c r="L43" s="407"/>
      <c r="M43" s="407"/>
      <c r="N43" s="407"/>
      <c r="O43" s="407"/>
      <c r="P43" s="407"/>
      <c r="Q43" s="407"/>
      <c r="R43" s="407"/>
      <c r="S43" s="407"/>
      <c r="T43" s="407"/>
      <c r="U43" s="408"/>
    </row>
    <row r="44" spans="1:22" ht="13.8" thickBot="1" x14ac:dyDescent="0.3">
      <c r="A44" s="409"/>
      <c r="B44" s="410"/>
      <c r="C44" s="410"/>
      <c r="D44" s="410"/>
      <c r="E44" s="410"/>
      <c r="F44" s="410"/>
      <c r="G44" s="410"/>
      <c r="H44" s="410"/>
      <c r="I44" s="410"/>
      <c r="J44" s="410"/>
      <c r="K44" s="410"/>
      <c r="L44" s="410"/>
      <c r="M44" s="410"/>
      <c r="N44" s="410"/>
      <c r="O44" s="410"/>
      <c r="P44" s="410"/>
      <c r="Q44" s="410"/>
      <c r="R44" s="410"/>
      <c r="S44" s="410"/>
      <c r="T44" s="410"/>
      <c r="U44" s="411"/>
    </row>
    <row r="45" spans="1:22" ht="18" customHeight="1" x14ac:dyDescent="0.25">
      <c r="A45" s="63" t="s">
        <v>38</v>
      </c>
      <c r="B45" s="389"/>
      <c r="C45" s="390"/>
      <c r="D45" s="390"/>
      <c r="E45" s="390"/>
      <c r="F45" s="390"/>
      <c r="G45" s="391"/>
      <c r="H45" s="392"/>
      <c r="I45" s="393"/>
      <c r="J45" s="393"/>
      <c r="K45" s="393"/>
      <c r="L45" s="393"/>
      <c r="M45" s="393"/>
      <c r="N45" s="393"/>
      <c r="O45" s="394"/>
      <c r="P45" s="392"/>
      <c r="Q45" s="393"/>
      <c r="R45" s="393"/>
      <c r="S45" s="393"/>
      <c r="T45" s="393"/>
      <c r="U45" s="395"/>
      <c r="V45" s="64"/>
    </row>
    <row r="46" spans="1:22" ht="12.75" customHeight="1" x14ac:dyDescent="0.25">
      <c r="A46" s="63" t="s">
        <v>39</v>
      </c>
      <c r="B46" s="380"/>
      <c r="C46" s="381"/>
      <c r="D46" s="381"/>
      <c r="E46" s="381"/>
      <c r="F46" s="381"/>
      <c r="G46" s="382"/>
      <c r="H46" s="389"/>
      <c r="I46" s="390"/>
      <c r="J46" s="390"/>
      <c r="K46" s="390"/>
      <c r="L46" s="390"/>
      <c r="M46" s="390"/>
      <c r="N46" s="390"/>
      <c r="O46" s="391"/>
      <c r="P46" s="389"/>
      <c r="Q46" s="390"/>
      <c r="R46" s="390"/>
      <c r="S46" s="390"/>
      <c r="T46" s="390"/>
      <c r="U46" s="390"/>
      <c r="V46" s="65"/>
    </row>
    <row r="47" spans="1:22" ht="13.5" customHeight="1" thickBot="1" x14ac:dyDescent="0.3">
      <c r="A47" s="66" t="s">
        <v>40</v>
      </c>
      <c r="B47" s="415" t="s">
        <v>41</v>
      </c>
      <c r="C47" s="416"/>
      <c r="D47" s="416"/>
      <c r="E47" s="416"/>
      <c r="F47" s="416"/>
      <c r="G47" s="417"/>
      <c r="H47" s="418"/>
      <c r="I47" s="419"/>
      <c r="J47" s="419"/>
      <c r="K47" s="419"/>
      <c r="L47" s="419"/>
      <c r="M47" s="419"/>
      <c r="N47" s="419"/>
      <c r="O47" s="420"/>
      <c r="P47" s="418" t="s">
        <v>42</v>
      </c>
      <c r="Q47" s="419"/>
      <c r="R47" s="419"/>
      <c r="S47" s="419"/>
      <c r="T47" s="419"/>
      <c r="U47" s="419"/>
      <c r="V47" s="65"/>
    </row>
    <row r="48" spans="1:22" ht="13.8" thickBot="1" x14ac:dyDescent="0.3">
      <c r="A48" s="67" t="s">
        <v>43</v>
      </c>
      <c r="B48" s="68" t="s">
        <v>44</v>
      </c>
      <c r="C48" s="68"/>
      <c r="D48" s="68" t="s">
        <v>45</v>
      </c>
      <c r="E48" s="68"/>
      <c r="F48" s="68">
        <v>2025</v>
      </c>
      <c r="G48" s="69"/>
      <c r="H48" s="412"/>
      <c r="I48" s="413"/>
      <c r="J48" s="413"/>
      <c r="K48" s="413"/>
      <c r="L48" s="413"/>
      <c r="M48" s="413"/>
      <c r="N48" s="413"/>
      <c r="O48" s="414"/>
      <c r="P48" s="413"/>
      <c r="Q48" s="413"/>
      <c r="R48" s="413"/>
      <c r="S48" s="413"/>
      <c r="T48" s="413"/>
      <c r="U48" s="413"/>
      <c r="V48" s="70"/>
    </row>
  </sheetData>
  <mergeCells count="75">
    <mergeCell ref="A10:B10"/>
    <mergeCell ref="P10:S10"/>
    <mergeCell ref="A1:E7"/>
    <mergeCell ref="F1:U7"/>
    <mergeCell ref="A8:I8"/>
    <mergeCell ref="J8:U8"/>
    <mergeCell ref="A9:U9"/>
    <mergeCell ref="A11:B11"/>
    <mergeCell ref="C11:U11"/>
    <mergeCell ref="A12:B12"/>
    <mergeCell ref="C12:U12"/>
    <mergeCell ref="A13:B13"/>
    <mergeCell ref="C13:P13"/>
    <mergeCell ref="Q13:S13"/>
    <mergeCell ref="A14:B14"/>
    <mergeCell ref="D14:E14"/>
    <mergeCell ref="F14:P14"/>
    <mergeCell ref="Q14:S14"/>
    <mergeCell ref="T14:U14"/>
    <mergeCell ref="T16:T17"/>
    <mergeCell ref="U16:U17"/>
    <mergeCell ref="A18:J41"/>
    <mergeCell ref="K18:U18"/>
    <mergeCell ref="K19:M19"/>
    <mergeCell ref="R19:S19"/>
    <mergeCell ref="K20:M20"/>
    <mergeCell ref="R20:S20"/>
    <mergeCell ref="K21:M21"/>
    <mergeCell ref="R21:S21"/>
    <mergeCell ref="A16:J17"/>
    <mergeCell ref="K16:M17"/>
    <mergeCell ref="N16:N17"/>
    <mergeCell ref="O16:Q16"/>
    <mergeCell ref="R16:S17"/>
    <mergeCell ref="K33:M33"/>
    <mergeCell ref="R33:S33"/>
    <mergeCell ref="K22:M22"/>
    <mergeCell ref="R22:S22"/>
    <mergeCell ref="K23:M23"/>
    <mergeCell ref="R23:S23"/>
    <mergeCell ref="K24:M24"/>
    <mergeCell ref="R24:S24"/>
    <mergeCell ref="K25:M25"/>
    <mergeCell ref="R25:S25"/>
    <mergeCell ref="K26:M26"/>
    <mergeCell ref="K28:M28"/>
    <mergeCell ref="R28:S28"/>
    <mergeCell ref="K34:M34"/>
    <mergeCell ref="R34:S34"/>
    <mergeCell ref="K35:M35"/>
    <mergeCell ref="R35:S35"/>
    <mergeCell ref="K36:M36"/>
    <mergeCell ref="R36:S36"/>
    <mergeCell ref="B45:G45"/>
    <mergeCell ref="H45:O45"/>
    <mergeCell ref="P45:U45"/>
    <mergeCell ref="K37:M37"/>
    <mergeCell ref="R37:S37"/>
    <mergeCell ref="K38:M38"/>
    <mergeCell ref="R38:S38"/>
    <mergeCell ref="K39:M39"/>
    <mergeCell ref="N39:S39"/>
    <mergeCell ref="K40:M40"/>
    <mergeCell ref="N40:S40"/>
    <mergeCell ref="K41:M41"/>
    <mergeCell ref="N41:S41"/>
    <mergeCell ref="A42:U44"/>
    <mergeCell ref="H48:O48"/>
    <mergeCell ref="P48:U48"/>
    <mergeCell ref="B46:G46"/>
    <mergeCell ref="H46:O46"/>
    <mergeCell ref="P46:U46"/>
    <mergeCell ref="B47:G47"/>
    <mergeCell ref="H47:O47"/>
    <mergeCell ref="P47:U47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FF4AE-E0DF-4570-B9B1-EE5D1B0E18E7}">
  <dimension ref="A1:V48"/>
  <sheetViews>
    <sheetView topLeftCell="A28" workbookViewId="0">
      <selection activeCell="P22" sqref="P22"/>
    </sheetView>
  </sheetViews>
  <sheetFormatPr baseColWidth="10" defaultColWidth="3" defaultRowHeight="13.2" x14ac:dyDescent="0.25"/>
  <cols>
    <col min="1" max="1" width="8.109375" style="8" customWidth="1"/>
    <col min="2" max="2" width="13.88671875" style="8" customWidth="1"/>
    <col min="3" max="3" width="8.6640625" style="8" customWidth="1"/>
    <col min="4" max="5" width="8.109375" style="8" customWidth="1"/>
    <col min="6" max="6" width="30" style="8" customWidth="1"/>
    <col min="7" max="7" width="6.44140625" style="8" customWidth="1"/>
    <col min="8" max="8" width="6" style="8" customWidth="1"/>
    <col min="9" max="9" width="4" style="8" customWidth="1"/>
    <col min="10" max="10" width="5.5546875" style="8" customWidth="1"/>
    <col min="11" max="11" width="5" style="8" customWidth="1"/>
    <col min="12" max="12" width="4" style="8" customWidth="1"/>
    <col min="13" max="13" width="12.33203125" style="8" customWidth="1"/>
    <col min="14" max="14" width="12.109375" style="8" customWidth="1"/>
    <col min="15" max="15" width="8" style="8" bestFit="1" customWidth="1"/>
    <col min="16" max="16" width="10.88671875" style="8" bestFit="1" customWidth="1"/>
    <col min="17" max="17" width="7" style="8" bestFit="1" customWidth="1"/>
    <col min="18" max="18" width="4.6640625" style="8" customWidth="1"/>
    <col min="19" max="19" width="9.33203125" style="8" customWidth="1"/>
    <col min="20" max="20" width="11.5546875" style="8" customWidth="1"/>
    <col min="21" max="21" width="7.5546875" style="8" customWidth="1"/>
    <col min="22" max="22" width="5.6640625" style="8" customWidth="1"/>
    <col min="23" max="252" width="12.44140625" style="8" customWidth="1"/>
    <col min="253" max="256" width="3" style="8"/>
    <col min="257" max="257" width="8.109375" style="8" customWidth="1"/>
    <col min="258" max="258" width="13.88671875" style="8" customWidth="1"/>
    <col min="259" max="259" width="8.6640625" style="8" customWidth="1"/>
    <col min="260" max="261" width="8.109375" style="8" customWidth="1"/>
    <col min="262" max="262" width="30" style="8" customWidth="1"/>
    <col min="263" max="263" width="6.44140625" style="8" customWidth="1"/>
    <col min="264" max="264" width="6" style="8" customWidth="1"/>
    <col min="265" max="265" width="4" style="8" customWidth="1"/>
    <col min="266" max="266" width="5.5546875" style="8" customWidth="1"/>
    <col min="267" max="267" width="5" style="8" customWidth="1"/>
    <col min="268" max="268" width="4" style="8" customWidth="1"/>
    <col min="269" max="269" width="9.5546875" style="8" customWidth="1"/>
    <col min="270" max="270" width="10.6640625" style="8" customWidth="1"/>
    <col min="271" max="271" width="8" style="8" bestFit="1" customWidth="1"/>
    <col min="272" max="272" width="10.88671875" style="8" bestFit="1" customWidth="1"/>
    <col min="273" max="273" width="6.44140625" style="8" customWidth="1"/>
    <col min="274" max="274" width="4.6640625" style="8" customWidth="1"/>
    <col min="275" max="275" width="9.33203125" style="8" customWidth="1"/>
    <col min="276" max="276" width="11.5546875" style="8" customWidth="1"/>
    <col min="277" max="277" width="7.5546875" style="8" customWidth="1"/>
    <col min="278" max="278" width="5.6640625" style="8" customWidth="1"/>
    <col min="279" max="508" width="12.44140625" style="8" customWidth="1"/>
    <col min="509" max="512" width="3" style="8"/>
    <col min="513" max="513" width="8.109375" style="8" customWidth="1"/>
    <col min="514" max="514" width="13.88671875" style="8" customWidth="1"/>
    <col min="515" max="515" width="8.6640625" style="8" customWidth="1"/>
    <col min="516" max="517" width="8.109375" style="8" customWidth="1"/>
    <col min="518" max="518" width="30" style="8" customWidth="1"/>
    <col min="519" max="519" width="6.44140625" style="8" customWidth="1"/>
    <col min="520" max="520" width="6" style="8" customWidth="1"/>
    <col min="521" max="521" width="4" style="8" customWidth="1"/>
    <col min="522" max="522" width="5.5546875" style="8" customWidth="1"/>
    <col min="523" max="523" width="5" style="8" customWidth="1"/>
    <col min="524" max="524" width="4" style="8" customWidth="1"/>
    <col min="525" max="525" width="9.5546875" style="8" customWidth="1"/>
    <col min="526" max="526" width="10.6640625" style="8" customWidth="1"/>
    <col min="527" max="527" width="8" style="8" bestFit="1" customWidth="1"/>
    <col min="528" max="528" width="10.88671875" style="8" bestFit="1" customWidth="1"/>
    <col min="529" max="529" width="6.44140625" style="8" customWidth="1"/>
    <col min="530" max="530" width="4.6640625" style="8" customWidth="1"/>
    <col min="531" max="531" width="9.33203125" style="8" customWidth="1"/>
    <col min="532" max="532" width="11.5546875" style="8" customWidth="1"/>
    <col min="533" max="533" width="7.5546875" style="8" customWidth="1"/>
    <col min="534" max="534" width="5.6640625" style="8" customWidth="1"/>
    <col min="535" max="764" width="12.44140625" style="8" customWidth="1"/>
    <col min="765" max="768" width="3" style="8"/>
    <col min="769" max="769" width="8.109375" style="8" customWidth="1"/>
    <col min="770" max="770" width="13.88671875" style="8" customWidth="1"/>
    <col min="771" max="771" width="8.6640625" style="8" customWidth="1"/>
    <col min="772" max="773" width="8.109375" style="8" customWidth="1"/>
    <col min="774" max="774" width="30" style="8" customWidth="1"/>
    <col min="775" max="775" width="6.44140625" style="8" customWidth="1"/>
    <col min="776" max="776" width="6" style="8" customWidth="1"/>
    <col min="777" max="777" width="4" style="8" customWidth="1"/>
    <col min="778" max="778" width="5.5546875" style="8" customWidth="1"/>
    <col min="779" max="779" width="5" style="8" customWidth="1"/>
    <col min="780" max="780" width="4" style="8" customWidth="1"/>
    <col min="781" max="781" width="9.5546875" style="8" customWidth="1"/>
    <col min="782" max="782" width="10.6640625" style="8" customWidth="1"/>
    <col min="783" max="783" width="8" style="8" bestFit="1" customWidth="1"/>
    <col min="784" max="784" width="10.88671875" style="8" bestFit="1" customWidth="1"/>
    <col min="785" max="785" width="6.44140625" style="8" customWidth="1"/>
    <col min="786" max="786" width="4.6640625" style="8" customWidth="1"/>
    <col min="787" max="787" width="9.33203125" style="8" customWidth="1"/>
    <col min="788" max="788" width="11.5546875" style="8" customWidth="1"/>
    <col min="789" max="789" width="7.5546875" style="8" customWidth="1"/>
    <col min="790" max="790" width="5.6640625" style="8" customWidth="1"/>
    <col min="791" max="1020" width="12.44140625" style="8" customWidth="1"/>
    <col min="1021" max="1024" width="3" style="8"/>
    <col min="1025" max="1025" width="8.109375" style="8" customWidth="1"/>
    <col min="1026" max="1026" width="13.88671875" style="8" customWidth="1"/>
    <col min="1027" max="1027" width="8.6640625" style="8" customWidth="1"/>
    <col min="1028" max="1029" width="8.109375" style="8" customWidth="1"/>
    <col min="1030" max="1030" width="30" style="8" customWidth="1"/>
    <col min="1031" max="1031" width="6.44140625" style="8" customWidth="1"/>
    <col min="1032" max="1032" width="6" style="8" customWidth="1"/>
    <col min="1033" max="1033" width="4" style="8" customWidth="1"/>
    <col min="1034" max="1034" width="5.5546875" style="8" customWidth="1"/>
    <col min="1035" max="1035" width="5" style="8" customWidth="1"/>
    <col min="1036" max="1036" width="4" style="8" customWidth="1"/>
    <col min="1037" max="1037" width="9.5546875" style="8" customWidth="1"/>
    <col min="1038" max="1038" width="10.6640625" style="8" customWidth="1"/>
    <col min="1039" max="1039" width="8" style="8" bestFit="1" customWidth="1"/>
    <col min="1040" max="1040" width="10.88671875" style="8" bestFit="1" customWidth="1"/>
    <col min="1041" max="1041" width="6.44140625" style="8" customWidth="1"/>
    <col min="1042" max="1042" width="4.6640625" style="8" customWidth="1"/>
    <col min="1043" max="1043" width="9.33203125" style="8" customWidth="1"/>
    <col min="1044" max="1044" width="11.5546875" style="8" customWidth="1"/>
    <col min="1045" max="1045" width="7.5546875" style="8" customWidth="1"/>
    <col min="1046" max="1046" width="5.6640625" style="8" customWidth="1"/>
    <col min="1047" max="1276" width="12.44140625" style="8" customWidth="1"/>
    <col min="1277" max="1280" width="3" style="8"/>
    <col min="1281" max="1281" width="8.109375" style="8" customWidth="1"/>
    <col min="1282" max="1282" width="13.88671875" style="8" customWidth="1"/>
    <col min="1283" max="1283" width="8.6640625" style="8" customWidth="1"/>
    <col min="1284" max="1285" width="8.109375" style="8" customWidth="1"/>
    <col min="1286" max="1286" width="30" style="8" customWidth="1"/>
    <col min="1287" max="1287" width="6.44140625" style="8" customWidth="1"/>
    <col min="1288" max="1288" width="6" style="8" customWidth="1"/>
    <col min="1289" max="1289" width="4" style="8" customWidth="1"/>
    <col min="1290" max="1290" width="5.5546875" style="8" customWidth="1"/>
    <col min="1291" max="1291" width="5" style="8" customWidth="1"/>
    <col min="1292" max="1292" width="4" style="8" customWidth="1"/>
    <col min="1293" max="1293" width="9.5546875" style="8" customWidth="1"/>
    <col min="1294" max="1294" width="10.6640625" style="8" customWidth="1"/>
    <col min="1295" max="1295" width="8" style="8" bestFit="1" customWidth="1"/>
    <col min="1296" max="1296" width="10.88671875" style="8" bestFit="1" customWidth="1"/>
    <col min="1297" max="1297" width="6.44140625" style="8" customWidth="1"/>
    <col min="1298" max="1298" width="4.6640625" style="8" customWidth="1"/>
    <col min="1299" max="1299" width="9.33203125" style="8" customWidth="1"/>
    <col min="1300" max="1300" width="11.5546875" style="8" customWidth="1"/>
    <col min="1301" max="1301" width="7.5546875" style="8" customWidth="1"/>
    <col min="1302" max="1302" width="5.6640625" style="8" customWidth="1"/>
    <col min="1303" max="1532" width="12.44140625" style="8" customWidth="1"/>
    <col min="1533" max="1536" width="3" style="8"/>
    <col min="1537" max="1537" width="8.109375" style="8" customWidth="1"/>
    <col min="1538" max="1538" width="13.88671875" style="8" customWidth="1"/>
    <col min="1539" max="1539" width="8.6640625" style="8" customWidth="1"/>
    <col min="1540" max="1541" width="8.109375" style="8" customWidth="1"/>
    <col min="1542" max="1542" width="30" style="8" customWidth="1"/>
    <col min="1543" max="1543" width="6.44140625" style="8" customWidth="1"/>
    <col min="1544" max="1544" width="6" style="8" customWidth="1"/>
    <col min="1545" max="1545" width="4" style="8" customWidth="1"/>
    <col min="1546" max="1546" width="5.5546875" style="8" customWidth="1"/>
    <col min="1547" max="1547" width="5" style="8" customWidth="1"/>
    <col min="1548" max="1548" width="4" style="8" customWidth="1"/>
    <col min="1549" max="1549" width="9.5546875" style="8" customWidth="1"/>
    <col min="1550" max="1550" width="10.6640625" style="8" customWidth="1"/>
    <col min="1551" max="1551" width="8" style="8" bestFit="1" customWidth="1"/>
    <col min="1552" max="1552" width="10.88671875" style="8" bestFit="1" customWidth="1"/>
    <col min="1553" max="1553" width="6.44140625" style="8" customWidth="1"/>
    <col min="1554" max="1554" width="4.6640625" style="8" customWidth="1"/>
    <col min="1555" max="1555" width="9.33203125" style="8" customWidth="1"/>
    <col min="1556" max="1556" width="11.5546875" style="8" customWidth="1"/>
    <col min="1557" max="1557" width="7.5546875" style="8" customWidth="1"/>
    <col min="1558" max="1558" width="5.6640625" style="8" customWidth="1"/>
    <col min="1559" max="1788" width="12.44140625" style="8" customWidth="1"/>
    <col min="1789" max="1792" width="3" style="8"/>
    <col min="1793" max="1793" width="8.109375" style="8" customWidth="1"/>
    <col min="1794" max="1794" width="13.88671875" style="8" customWidth="1"/>
    <col min="1795" max="1795" width="8.6640625" style="8" customWidth="1"/>
    <col min="1796" max="1797" width="8.109375" style="8" customWidth="1"/>
    <col min="1798" max="1798" width="30" style="8" customWidth="1"/>
    <col min="1799" max="1799" width="6.44140625" style="8" customWidth="1"/>
    <col min="1800" max="1800" width="6" style="8" customWidth="1"/>
    <col min="1801" max="1801" width="4" style="8" customWidth="1"/>
    <col min="1802" max="1802" width="5.5546875" style="8" customWidth="1"/>
    <col min="1803" max="1803" width="5" style="8" customWidth="1"/>
    <col min="1804" max="1804" width="4" style="8" customWidth="1"/>
    <col min="1805" max="1805" width="9.5546875" style="8" customWidth="1"/>
    <col min="1806" max="1806" width="10.6640625" style="8" customWidth="1"/>
    <col min="1807" max="1807" width="8" style="8" bestFit="1" customWidth="1"/>
    <col min="1808" max="1808" width="10.88671875" style="8" bestFit="1" customWidth="1"/>
    <col min="1809" max="1809" width="6.44140625" style="8" customWidth="1"/>
    <col min="1810" max="1810" width="4.6640625" style="8" customWidth="1"/>
    <col min="1811" max="1811" width="9.33203125" style="8" customWidth="1"/>
    <col min="1812" max="1812" width="11.5546875" style="8" customWidth="1"/>
    <col min="1813" max="1813" width="7.5546875" style="8" customWidth="1"/>
    <col min="1814" max="1814" width="5.6640625" style="8" customWidth="1"/>
    <col min="1815" max="2044" width="12.44140625" style="8" customWidth="1"/>
    <col min="2045" max="2048" width="3" style="8"/>
    <col min="2049" max="2049" width="8.109375" style="8" customWidth="1"/>
    <col min="2050" max="2050" width="13.88671875" style="8" customWidth="1"/>
    <col min="2051" max="2051" width="8.6640625" style="8" customWidth="1"/>
    <col min="2052" max="2053" width="8.109375" style="8" customWidth="1"/>
    <col min="2054" max="2054" width="30" style="8" customWidth="1"/>
    <col min="2055" max="2055" width="6.44140625" style="8" customWidth="1"/>
    <col min="2056" max="2056" width="6" style="8" customWidth="1"/>
    <col min="2057" max="2057" width="4" style="8" customWidth="1"/>
    <col min="2058" max="2058" width="5.5546875" style="8" customWidth="1"/>
    <col min="2059" max="2059" width="5" style="8" customWidth="1"/>
    <col min="2060" max="2060" width="4" style="8" customWidth="1"/>
    <col min="2061" max="2061" width="9.5546875" style="8" customWidth="1"/>
    <col min="2062" max="2062" width="10.6640625" style="8" customWidth="1"/>
    <col min="2063" max="2063" width="8" style="8" bestFit="1" customWidth="1"/>
    <col min="2064" max="2064" width="10.88671875" style="8" bestFit="1" customWidth="1"/>
    <col min="2065" max="2065" width="6.44140625" style="8" customWidth="1"/>
    <col min="2066" max="2066" width="4.6640625" style="8" customWidth="1"/>
    <col min="2067" max="2067" width="9.33203125" style="8" customWidth="1"/>
    <col min="2068" max="2068" width="11.5546875" style="8" customWidth="1"/>
    <col min="2069" max="2069" width="7.5546875" style="8" customWidth="1"/>
    <col min="2070" max="2070" width="5.6640625" style="8" customWidth="1"/>
    <col min="2071" max="2300" width="12.44140625" style="8" customWidth="1"/>
    <col min="2301" max="2304" width="3" style="8"/>
    <col min="2305" max="2305" width="8.109375" style="8" customWidth="1"/>
    <col min="2306" max="2306" width="13.88671875" style="8" customWidth="1"/>
    <col min="2307" max="2307" width="8.6640625" style="8" customWidth="1"/>
    <col min="2308" max="2309" width="8.109375" style="8" customWidth="1"/>
    <col min="2310" max="2310" width="30" style="8" customWidth="1"/>
    <col min="2311" max="2311" width="6.44140625" style="8" customWidth="1"/>
    <col min="2312" max="2312" width="6" style="8" customWidth="1"/>
    <col min="2313" max="2313" width="4" style="8" customWidth="1"/>
    <col min="2314" max="2314" width="5.5546875" style="8" customWidth="1"/>
    <col min="2315" max="2315" width="5" style="8" customWidth="1"/>
    <col min="2316" max="2316" width="4" style="8" customWidth="1"/>
    <col min="2317" max="2317" width="9.5546875" style="8" customWidth="1"/>
    <col min="2318" max="2318" width="10.6640625" style="8" customWidth="1"/>
    <col min="2319" max="2319" width="8" style="8" bestFit="1" customWidth="1"/>
    <col min="2320" max="2320" width="10.88671875" style="8" bestFit="1" customWidth="1"/>
    <col min="2321" max="2321" width="6.44140625" style="8" customWidth="1"/>
    <col min="2322" max="2322" width="4.6640625" style="8" customWidth="1"/>
    <col min="2323" max="2323" width="9.33203125" style="8" customWidth="1"/>
    <col min="2324" max="2324" width="11.5546875" style="8" customWidth="1"/>
    <col min="2325" max="2325" width="7.5546875" style="8" customWidth="1"/>
    <col min="2326" max="2326" width="5.6640625" style="8" customWidth="1"/>
    <col min="2327" max="2556" width="12.44140625" style="8" customWidth="1"/>
    <col min="2557" max="2560" width="3" style="8"/>
    <col min="2561" max="2561" width="8.109375" style="8" customWidth="1"/>
    <col min="2562" max="2562" width="13.88671875" style="8" customWidth="1"/>
    <col min="2563" max="2563" width="8.6640625" style="8" customWidth="1"/>
    <col min="2564" max="2565" width="8.109375" style="8" customWidth="1"/>
    <col min="2566" max="2566" width="30" style="8" customWidth="1"/>
    <col min="2567" max="2567" width="6.44140625" style="8" customWidth="1"/>
    <col min="2568" max="2568" width="6" style="8" customWidth="1"/>
    <col min="2569" max="2569" width="4" style="8" customWidth="1"/>
    <col min="2570" max="2570" width="5.5546875" style="8" customWidth="1"/>
    <col min="2571" max="2571" width="5" style="8" customWidth="1"/>
    <col min="2572" max="2572" width="4" style="8" customWidth="1"/>
    <col min="2573" max="2573" width="9.5546875" style="8" customWidth="1"/>
    <col min="2574" max="2574" width="10.6640625" style="8" customWidth="1"/>
    <col min="2575" max="2575" width="8" style="8" bestFit="1" customWidth="1"/>
    <col min="2576" max="2576" width="10.88671875" style="8" bestFit="1" customWidth="1"/>
    <col min="2577" max="2577" width="6.44140625" style="8" customWidth="1"/>
    <col min="2578" max="2578" width="4.6640625" style="8" customWidth="1"/>
    <col min="2579" max="2579" width="9.33203125" style="8" customWidth="1"/>
    <col min="2580" max="2580" width="11.5546875" style="8" customWidth="1"/>
    <col min="2581" max="2581" width="7.5546875" style="8" customWidth="1"/>
    <col min="2582" max="2582" width="5.6640625" style="8" customWidth="1"/>
    <col min="2583" max="2812" width="12.44140625" style="8" customWidth="1"/>
    <col min="2813" max="2816" width="3" style="8"/>
    <col min="2817" max="2817" width="8.109375" style="8" customWidth="1"/>
    <col min="2818" max="2818" width="13.88671875" style="8" customWidth="1"/>
    <col min="2819" max="2819" width="8.6640625" style="8" customWidth="1"/>
    <col min="2820" max="2821" width="8.109375" style="8" customWidth="1"/>
    <col min="2822" max="2822" width="30" style="8" customWidth="1"/>
    <col min="2823" max="2823" width="6.44140625" style="8" customWidth="1"/>
    <col min="2824" max="2824" width="6" style="8" customWidth="1"/>
    <col min="2825" max="2825" width="4" style="8" customWidth="1"/>
    <col min="2826" max="2826" width="5.5546875" style="8" customWidth="1"/>
    <col min="2827" max="2827" width="5" style="8" customWidth="1"/>
    <col min="2828" max="2828" width="4" style="8" customWidth="1"/>
    <col min="2829" max="2829" width="9.5546875" style="8" customWidth="1"/>
    <col min="2830" max="2830" width="10.6640625" style="8" customWidth="1"/>
    <col min="2831" max="2831" width="8" style="8" bestFit="1" customWidth="1"/>
    <col min="2832" max="2832" width="10.88671875" style="8" bestFit="1" customWidth="1"/>
    <col min="2833" max="2833" width="6.44140625" style="8" customWidth="1"/>
    <col min="2834" max="2834" width="4.6640625" style="8" customWidth="1"/>
    <col min="2835" max="2835" width="9.33203125" style="8" customWidth="1"/>
    <col min="2836" max="2836" width="11.5546875" style="8" customWidth="1"/>
    <col min="2837" max="2837" width="7.5546875" style="8" customWidth="1"/>
    <col min="2838" max="2838" width="5.6640625" style="8" customWidth="1"/>
    <col min="2839" max="3068" width="12.44140625" style="8" customWidth="1"/>
    <col min="3069" max="3072" width="3" style="8"/>
    <col min="3073" max="3073" width="8.109375" style="8" customWidth="1"/>
    <col min="3074" max="3074" width="13.88671875" style="8" customWidth="1"/>
    <col min="3075" max="3075" width="8.6640625" style="8" customWidth="1"/>
    <col min="3076" max="3077" width="8.109375" style="8" customWidth="1"/>
    <col min="3078" max="3078" width="30" style="8" customWidth="1"/>
    <col min="3079" max="3079" width="6.44140625" style="8" customWidth="1"/>
    <col min="3080" max="3080" width="6" style="8" customWidth="1"/>
    <col min="3081" max="3081" width="4" style="8" customWidth="1"/>
    <col min="3082" max="3082" width="5.5546875" style="8" customWidth="1"/>
    <col min="3083" max="3083" width="5" style="8" customWidth="1"/>
    <col min="3084" max="3084" width="4" style="8" customWidth="1"/>
    <col min="3085" max="3085" width="9.5546875" style="8" customWidth="1"/>
    <col min="3086" max="3086" width="10.6640625" style="8" customWidth="1"/>
    <col min="3087" max="3087" width="8" style="8" bestFit="1" customWidth="1"/>
    <col min="3088" max="3088" width="10.88671875" style="8" bestFit="1" customWidth="1"/>
    <col min="3089" max="3089" width="6.44140625" style="8" customWidth="1"/>
    <col min="3090" max="3090" width="4.6640625" style="8" customWidth="1"/>
    <col min="3091" max="3091" width="9.33203125" style="8" customWidth="1"/>
    <col min="3092" max="3092" width="11.5546875" style="8" customWidth="1"/>
    <col min="3093" max="3093" width="7.5546875" style="8" customWidth="1"/>
    <col min="3094" max="3094" width="5.6640625" style="8" customWidth="1"/>
    <col min="3095" max="3324" width="12.44140625" style="8" customWidth="1"/>
    <col min="3325" max="3328" width="3" style="8"/>
    <col min="3329" max="3329" width="8.109375" style="8" customWidth="1"/>
    <col min="3330" max="3330" width="13.88671875" style="8" customWidth="1"/>
    <col min="3331" max="3331" width="8.6640625" style="8" customWidth="1"/>
    <col min="3332" max="3333" width="8.109375" style="8" customWidth="1"/>
    <col min="3334" max="3334" width="30" style="8" customWidth="1"/>
    <col min="3335" max="3335" width="6.44140625" style="8" customWidth="1"/>
    <col min="3336" max="3336" width="6" style="8" customWidth="1"/>
    <col min="3337" max="3337" width="4" style="8" customWidth="1"/>
    <col min="3338" max="3338" width="5.5546875" style="8" customWidth="1"/>
    <col min="3339" max="3339" width="5" style="8" customWidth="1"/>
    <col min="3340" max="3340" width="4" style="8" customWidth="1"/>
    <col min="3341" max="3341" width="9.5546875" style="8" customWidth="1"/>
    <col min="3342" max="3342" width="10.6640625" style="8" customWidth="1"/>
    <col min="3343" max="3343" width="8" style="8" bestFit="1" customWidth="1"/>
    <col min="3344" max="3344" width="10.88671875" style="8" bestFit="1" customWidth="1"/>
    <col min="3345" max="3345" width="6.44140625" style="8" customWidth="1"/>
    <col min="3346" max="3346" width="4.6640625" style="8" customWidth="1"/>
    <col min="3347" max="3347" width="9.33203125" style="8" customWidth="1"/>
    <col min="3348" max="3348" width="11.5546875" style="8" customWidth="1"/>
    <col min="3349" max="3349" width="7.5546875" style="8" customWidth="1"/>
    <col min="3350" max="3350" width="5.6640625" style="8" customWidth="1"/>
    <col min="3351" max="3580" width="12.44140625" style="8" customWidth="1"/>
    <col min="3581" max="3584" width="3" style="8"/>
    <col min="3585" max="3585" width="8.109375" style="8" customWidth="1"/>
    <col min="3586" max="3586" width="13.88671875" style="8" customWidth="1"/>
    <col min="3587" max="3587" width="8.6640625" style="8" customWidth="1"/>
    <col min="3588" max="3589" width="8.109375" style="8" customWidth="1"/>
    <col min="3590" max="3590" width="30" style="8" customWidth="1"/>
    <col min="3591" max="3591" width="6.44140625" style="8" customWidth="1"/>
    <col min="3592" max="3592" width="6" style="8" customWidth="1"/>
    <col min="3593" max="3593" width="4" style="8" customWidth="1"/>
    <col min="3594" max="3594" width="5.5546875" style="8" customWidth="1"/>
    <col min="3595" max="3595" width="5" style="8" customWidth="1"/>
    <col min="3596" max="3596" width="4" style="8" customWidth="1"/>
    <col min="3597" max="3597" width="9.5546875" style="8" customWidth="1"/>
    <col min="3598" max="3598" width="10.6640625" style="8" customWidth="1"/>
    <col min="3599" max="3599" width="8" style="8" bestFit="1" customWidth="1"/>
    <col min="3600" max="3600" width="10.88671875" style="8" bestFit="1" customWidth="1"/>
    <col min="3601" max="3601" width="6.44140625" style="8" customWidth="1"/>
    <col min="3602" max="3602" width="4.6640625" style="8" customWidth="1"/>
    <col min="3603" max="3603" width="9.33203125" style="8" customWidth="1"/>
    <col min="3604" max="3604" width="11.5546875" style="8" customWidth="1"/>
    <col min="3605" max="3605" width="7.5546875" style="8" customWidth="1"/>
    <col min="3606" max="3606" width="5.6640625" style="8" customWidth="1"/>
    <col min="3607" max="3836" width="12.44140625" style="8" customWidth="1"/>
    <col min="3837" max="3840" width="3" style="8"/>
    <col min="3841" max="3841" width="8.109375" style="8" customWidth="1"/>
    <col min="3842" max="3842" width="13.88671875" style="8" customWidth="1"/>
    <col min="3843" max="3843" width="8.6640625" style="8" customWidth="1"/>
    <col min="3844" max="3845" width="8.109375" style="8" customWidth="1"/>
    <col min="3846" max="3846" width="30" style="8" customWidth="1"/>
    <col min="3847" max="3847" width="6.44140625" style="8" customWidth="1"/>
    <col min="3848" max="3848" width="6" style="8" customWidth="1"/>
    <col min="3849" max="3849" width="4" style="8" customWidth="1"/>
    <col min="3850" max="3850" width="5.5546875" style="8" customWidth="1"/>
    <col min="3851" max="3851" width="5" style="8" customWidth="1"/>
    <col min="3852" max="3852" width="4" style="8" customWidth="1"/>
    <col min="3853" max="3853" width="9.5546875" style="8" customWidth="1"/>
    <col min="3854" max="3854" width="10.6640625" style="8" customWidth="1"/>
    <col min="3855" max="3855" width="8" style="8" bestFit="1" customWidth="1"/>
    <col min="3856" max="3856" width="10.88671875" style="8" bestFit="1" customWidth="1"/>
    <col min="3857" max="3857" width="6.44140625" style="8" customWidth="1"/>
    <col min="3858" max="3858" width="4.6640625" style="8" customWidth="1"/>
    <col min="3859" max="3859" width="9.33203125" style="8" customWidth="1"/>
    <col min="3860" max="3860" width="11.5546875" style="8" customWidth="1"/>
    <col min="3861" max="3861" width="7.5546875" style="8" customWidth="1"/>
    <col min="3862" max="3862" width="5.6640625" style="8" customWidth="1"/>
    <col min="3863" max="4092" width="12.44140625" style="8" customWidth="1"/>
    <col min="4093" max="4096" width="3" style="8"/>
    <col min="4097" max="4097" width="8.109375" style="8" customWidth="1"/>
    <col min="4098" max="4098" width="13.88671875" style="8" customWidth="1"/>
    <col min="4099" max="4099" width="8.6640625" style="8" customWidth="1"/>
    <col min="4100" max="4101" width="8.109375" style="8" customWidth="1"/>
    <col min="4102" max="4102" width="30" style="8" customWidth="1"/>
    <col min="4103" max="4103" width="6.44140625" style="8" customWidth="1"/>
    <col min="4104" max="4104" width="6" style="8" customWidth="1"/>
    <col min="4105" max="4105" width="4" style="8" customWidth="1"/>
    <col min="4106" max="4106" width="5.5546875" style="8" customWidth="1"/>
    <col min="4107" max="4107" width="5" style="8" customWidth="1"/>
    <col min="4108" max="4108" width="4" style="8" customWidth="1"/>
    <col min="4109" max="4109" width="9.5546875" style="8" customWidth="1"/>
    <col min="4110" max="4110" width="10.6640625" style="8" customWidth="1"/>
    <col min="4111" max="4111" width="8" style="8" bestFit="1" customWidth="1"/>
    <col min="4112" max="4112" width="10.88671875" style="8" bestFit="1" customWidth="1"/>
    <col min="4113" max="4113" width="6.44140625" style="8" customWidth="1"/>
    <col min="4114" max="4114" width="4.6640625" style="8" customWidth="1"/>
    <col min="4115" max="4115" width="9.33203125" style="8" customWidth="1"/>
    <col min="4116" max="4116" width="11.5546875" style="8" customWidth="1"/>
    <col min="4117" max="4117" width="7.5546875" style="8" customWidth="1"/>
    <col min="4118" max="4118" width="5.6640625" style="8" customWidth="1"/>
    <col min="4119" max="4348" width="12.44140625" style="8" customWidth="1"/>
    <col min="4349" max="4352" width="3" style="8"/>
    <col min="4353" max="4353" width="8.109375" style="8" customWidth="1"/>
    <col min="4354" max="4354" width="13.88671875" style="8" customWidth="1"/>
    <col min="4355" max="4355" width="8.6640625" style="8" customWidth="1"/>
    <col min="4356" max="4357" width="8.109375" style="8" customWidth="1"/>
    <col min="4358" max="4358" width="30" style="8" customWidth="1"/>
    <col min="4359" max="4359" width="6.44140625" style="8" customWidth="1"/>
    <col min="4360" max="4360" width="6" style="8" customWidth="1"/>
    <col min="4361" max="4361" width="4" style="8" customWidth="1"/>
    <col min="4362" max="4362" width="5.5546875" style="8" customWidth="1"/>
    <col min="4363" max="4363" width="5" style="8" customWidth="1"/>
    <col min="4364" max="4364" width="4" style="8" customWidth="1"/>
    <col min="4365" max="4365" width="9.5546875" style="8" customWidth="1"/>
    <col min="4366" max="4366" width="10.6640625" style="8" customWidth="1"/>
    <col min="4367" max="4367" width="8" style="8" bestFit="1" customWidth="1"/>
    <col min="4368" max="4368" width="10.88671875" style="8" bestFit="1" customWidth="1"/>
    <col min="4369" max="4369" width="6.44140625" style="8" customWidth="1"/>
    <col min="4370" max="4370" width="4.6640625" style="8" customWidth="1"/>
    <col min="4371" max="4371" width="9.33203125" style="8" customWidth="1"/>
    <col min="4372" max="4372" width="11.5546875" style="8" customWidth="1"/>
    <col min="4373" max="4373" width="7.5546875" style="8" customWidth="1"/>
    <col min="4374" max="4374" width="5.6640625" style="8" customWidth="1"/>
    <col min="4375" max="4604" width="12.44140625" style="8" customWidth="1"/>
    <col min="4605" max="4608" width="3" style="8"/>
    <col min="4609" max="4609" width="8.109375" style="8" customWidth="1"/>
    <col min="4610" max="4610" width="13.88671875" style="8" customWidth="1"/>
    <col min="4611" max="4611" width="8.6640625" style="8" customWidth="1"/>
    <col min="4612" max="4613" width="8.109375" style="8" customWidth="1"/>
    <col min="4614" max="4614" width="30" style="8" customWidth="1"/>
    <col min="4615" max="4615" width="6.44140625" style="8" customWidth="1"/>
    <col min="4616" max="4616" width="6" style="8" customWidth="1"/>
    <col min="4617" max="4617" width="4" style="8" customWidth="1"/>
    <col min="4618" max="4618" width="5.5546875" style="8" customWidth="1"/>
    <col min="4619" max="4619" width="5" style="8" customWidth="1"/>
    <col min="4620" max="4620" width="4" style="8" customWidth="1"/>
    <col min="4621" max="4621" width="9.5546875" style="8" customWidth="1"/>
    <col min="4622" max="4622" width="10.6640625" style="8" customWidth="1"/>
    <col min="4623" max="4623" width="8" style="8" bestFit="1" customWidth="1"/>
    <col min="4624" max="4624" width="10.88671875" style="8" bestFit="1" customWidth="1"/>
    <col min="4625" max="4625" width="6.44140625" style="8" customWidth="1"/>
    <col min="4626" max="4626" width="4.6640625" style="8" customWidth="1"/>
    <col min="4627" max="4627" width="9.33203125" style="8" customWidth="1"/>
    <col min="4628" max="4628" width="11.5546875" style="8" customWidth="1"/>
    <col min="4629" max="4629" width="7.5546875" style="8" customWidth="1"/>
    <col min="4630" max="4630" width="5.6640625" style="8" customWidth="1"/>
    <col min="4631" max="4860" width="12.44140625" style="8" customWidth="1"/>
    <col min="4861" max="4864" width="3" style="8"/>
    <col min="4865" max="4865" width="8.109375" style="8" customWidth="1"/>
    <col min="4866" max="4866" width="13.88671875" style="8" customWidth="1"/>
    <col min="4867" max="4867" width="8.6640625" style="8" customWidth="1"/>
    <col min="4868" max="4869" width="8.109375" style="8" customWidth="1"/>
    <col min="4870" max="4870" width="30" style="8" customWidth="1"/>
    <col min="4871" max="4871" width="6.44140625" style="8" customWidth="1"/>
    <col min="4872" max="4872" width="6" style="8" customWidth="1"/>
    <col min="4873" max="4873" width="4" style="8" customWidth="1"/>
    <col min="4874" max="4874" width="5.5546875" style="8" customWidth="1"/>
    <col min="4875" max="4875" width="5" style="8" customWidth="1"/>
    <col min="4876" max="4876" width="4" style="8" customWidth="1"/>
    <col min="4877" max="4877" width="9.5546875" style="8" customWidth="1"/>
    <col min="4878" max="4878" width="10.6640625" style="8" customWidth="1"/>
    <col min="4879" max="4879" width="8" style="8" bestFit="1" customWidth="1"/>
    <col min="4880" max="4880" width="10.88671875" style="8" bestFit="1" customWidth="1"/>
    <col min="4881" max="4881" width="6.44140625" style="8" customWidth="1"/>
    <col min="4882" max="4882" width="4.6640625" style="8" customWidth="1"/>
    <col min="4883" max="4883" width="9.33203125" style="8" customWidth="1"/>
    <col min="4884" max="4884" width="11.5546875" style="8" customWidth="1"/>
    <col min="4885" max="4885" width="7.5546875" style="8" customWidth="1"/>
    <col min="4886" max="4886" width="5.6640625" style="8" customWidth="1"/>
    <col min="4887" max="5116" width="12.44140625" style="8" customWidth="1"/>
    <col min="5117" max="5120" width="3" style="8"/>
    <col min="5121" max="5121" width="8.109375" style="8" customWidth="1"/>
    <col min="5122" max="5122" width="13.88671875" style="8" customWidth="1"/>
    <col min="5123" max="5123" width="8.6640625" style="8" customWidth="1"/>
    <col min="5124" max="5125" width="8.109375" style="8" customWidth="1"/>
    <col min="5126" max="5126" width="30" style="8" customWidth="1"/>
    <col min="5127" max="5127" width="6.44140625" style="8" customWidth="1"/>
    <col min="5128" max="5128" width="6" style="8" customWidth="1"/>
    <col min="5129" max="5129" width="4" style="8" customWidth="1"/>
    <col min="5130" max="5130" width="5.5546875" style="8" customWidth="1"/>
    <col min="5131" max="5131" width="5" style="8" customWidth="1"/>
    <col min="5132" max="5132" width="4" style="8" customWidth="1"/>
    <col min="5133" max="5133" width="9.5546875" style="8" customWidth="1"/>
    <col min="5134" max="5134" width="10.6640625" style="8" customWidth="1"/>
    <col min="5135" max="5135" width="8" style="8" bestFit="1" customWidth="1"/>
    <col min="5136" max="5136" width="10.88671875" style="8" bestFit="1" customWidth="1"/>
    <col min="5137" max="5137" width="6.44140625" style="8" customWidth="1"/>
    <col min="5138" max="5138" width="4.6640625" style="8" customWidth="1"/>
    <col min="5139" max="5139" width="9.33203125" style="8" customWidth="1"/>
    <col min="5140" max="5140" width="11.5546875" style="8" customWidth="1"/>
    <col min="5141" max="5141" width="7.5546875" style="8" customWidth="1"/>
    <col min="5142" max="5142" width="5.6640625" style="8" customWidth="1"/>
    <col min="5143" max="5372" width="12.44140625" style="8" customWidth="1"/>
    <col min="5373" max="5376" width="3" style="8"/>
    <col min="5377" max="5377" width="8.109375" style="8" customWidth="1"/>
    <col min="5378" max="5378" width="13.88671875" style="8" customWidth="1"/>
    <col min="5379" max="5379" width="8.6640625" style="8" customWidth="1"/>
    <col min="5380" max="5381" width="8.109375" style="8" customWidth="1"/>
    <col min="5382" max="5382" width="30" style="8" customWidth="1"/>
    <col min="5383" max="5383" width="6.44140625" style="8" customWidth="1"/>
    <col min="5384" max="5384" width="6" style="8" customWidth="1"/>
    <col min="5385" max="5385" width="4" style="8" customWidth="1"/>
    <col min="5386" max="5386" width="5.5546875" style="8" customWidth="1"/>
    <col min="5387" max="5387" width="5" style="8" customWidth="1"/>
    <col min="5388" max="5388" width="4" style="8" customWidth="1"/>
    <col min="5389" max="5389" width="9.5546875" style="8" customWidth="1"/>
    <col min="5390" max="5390" width="10.6640625" style="8" customWidth="1"/>
    <col min="5391" max="5391" width="8" style="8" bestFit="1" customWidth="1"/>
    <col min="5392" max="5392" width="10.88671875" style="8" bestFit="1" customWidth="1"/>
    <col min="5393" max="5393" width="6.44140625" style="8" customWidth="1"/>
    <col min="5394" max="5394" width="4.6640625" style="8" customWidth="1"/>
    <col min="5395" max="5395" width="9.33203125" style="8" customWidth="1"/>
    <col min="5396" max="5396" width="11.5546875" style="8" customWidth="1"/>
    <col min="5397" max="5397" width="7.5546875" style="8" customWidth="1"/>
    <col min="5398" max="5398" width="5.6640625" style="8" customWidth="1"/>
    <col min="5399" max="5628" width="12.44140625" style="8" customWidth="1"/>
    <col min="5629" max="5632" width="3" style="8"/>
    <col min="5633" max="5633" width="8.109375" style="8" customWidth="1"/>
    <col min="5634" max="5634" width="13.88671875" style="8" customWidth="1"/>
    <col min="5635" max="5635" width="8.6640625" style="8" customWidth="1"/>
    <col min="5636" max="5637" width="8.109375" style="8" customWidth="1"/>
    <col min="5638" max="5638" width="30" style="8" customWidth="1"/>
    <col min="5639" max="5639" width="6.44140625" style="8" customWidth="1"/>
    <col min="5640" max="5640" width="6" style="8" customWidth="1"/>
    <col min="5641" max="5641" width="4" style="8" customWidth="1"/>
    <col min="5642" max="5642" width="5.5546875" style="8" customWidth="1"/>
    <col min="5643" max="5643" width="5" style="8" customWidth="1"/>
    <col min="5644" max="5644" width="4" style="8" customWidth="1"/>
    <col min="5645" max="5645" width="9.5546875" style="8" customWidth="1"/>
    <col min="5646" max="5646" width="10.6640625" style="8" customWidth="1"/>
    <col min="5647" max="5647" width="8" style="8" bestFit="1" customWidth="1"/>
    <col min="5648" max="5648" width="10.88671875" style="8" bestFit="1" customWidth="1"/>
    <col min="5649" max="5649" width="6.44140625" style="8" customWidth="1"/>
    <col min="5650" max="5650" width="4.6640625" style="8" customWidth="1"/>
    <col min="5651" max="5651" width="9.33203125" style="8" customWidth="1"/>
    <col min="5652" max="5652" width="11.5546875" style="8" customWidth="1"/>
    <col min="5653" max="5653" width="7.5546875" style="8" customWidth="1"/>
    <col min="5654" max="5654" width="5.6640625" style="8" customWidth="1"/>
    <col min="5655" max="5884" width="12.44140625" style="8" customWidth="1"/>
    <col min="5885" max="5888" width="3" style="8"/>
    <col min="5889" max="5889" width="8.109375" style="8" customWidth="1"/>
    <col min="5890" max="5890" width="13.88671875" style="8" customWidth="1"/>
    <col min="5891" max="5891" width="8.6640625" style="8" customWidth="1"/>
    <col min="5892" max="5893" width="8.109375" style="8" customWidth="1"/>
    <col min="5894" max="5894" width="30" style="8" customWidth="1"/>
    <col min="5895" max="5895" width="6.44140625" style="8" customWidth="1"/>
    <col min="5896" max="5896" width="6" style="8" customWidth="1"/>
    <col min="5897" max="5897" width="4" style="8" customWidth="1"/>
    <col min="5898" max="5898" width="5.5546875" style="8" customWidth="1"/>
    <col min="5899" max="5899" width="5" style="8" customWidth="1"/>
    <col min="5900" max="5900" width="4" style="8" customWidth="1"/>
    <col min="5901" max="5901" width="9.5546875" style="8" customWidth="1"/>
    <col min="5902" max="5902" width="10.6640625" style="8" customWidth="1"/>
    <col min="5903" max="5903" width="8" style="8" bestFit="1" customWidth="1"/>
    <col min="5904" max="5904" width="10.88671875" style="8" bestFit="1" customWidth="1"/>
    <col min="5905" max="5905" width="6.44140625" style="8" customWidth="1"/>
    <col min="5906" max="5906" width="4.6640625" style="8" customWidth="1"/>
    <col min="5907" max="5907" width="9.33203125" style="8" customWidth="1"/>
    <col min="5908" max="5908" width="11.5546875" style="8" customWidth="1"/>
    <col min="5909" max="5909" width="7.5546875" style="8" customWidth="1"/>
    <col min="5910" max="5910" width="5.6640625" style="8" customWidth="1"/>
    <col min="5911" max="6140" width="12.44140625" style="8" customWidth="1"/>
    <col min="6141" max="6144" width="3" style="8"/>
    <col min="6145" max="6145" width="8.109375" style="8" customWidth="1"/>
    <col min="6146" max="6146" width="13.88671875" style="8" customWidth="1"/>
    <col min="6147" max="6147" width="8.6640625" style="8" customWidth="1"/>
    <col min="6148" max="6149" width="8.109375" style="8" customWidth="1"/>
    <col min="6150" max="6150" width="30" style="8" customWidth="1"/>
    <col min="6151" max="6151" width="6.44140625" style="8" customWidth="1"/>
    <col min="6152" max="6152" width="6" style="8" customWidth="1"/>
    <col min="6153" max="6153" width="4" style="8" customWidth="1"/>
    <col min="6154" max="6154" width="5.5546875" style="8" customWidth="1"/>
    <col min="6155" max="6155" width="5" style="8" customWidth="1"/>
    <col min="6156" max="6156" width="4" style="8" customWidth="1"/>
    <col min="6157" max="6157" width="9.5546875" style="8" customWidth="1"/>
    <col min="6158" max="6158" width="10.6640625" style="8" customWidth="1"/>
    <col min="6159" max="6159" width="8" style="8" bestFit="1" customWidth="1"/>
    <col min="6160" max="6160" width="10.88671875" style="8" bestFit="1" customWidth="1"/>
    <col min="6161" max="6161" width="6.44140625" style="8" customWidth="1"/>
    <col min="6162" max="6162" width="4.6640625" style="8" customWidth="1"/>
    <col min="6163" max="6163" width="9.33203125" style="8" customWidth="1"/>
    <col min="6164" max="6164" width="11.5546875" style="8" customWidth="1"/>
    <col min="6165" max="6165" width="7.5546875" style="8" customWidth="1"/>
    <col min="6166" max="6166" width="5.6640625" style="8" customWidth="1"/>
    <col min="6167" max="6396" width="12.44140625" style="8" customWidth="1"/>
    <col min="6397" max="6400" width="3" style="8"/>
    <col min="6401" max="6401" width="8.109375" style="8" customWidth="1"/>
    <col min="6402" max="6402" width="13.88671875" style="8" customWidth="1"/>
    <col min="6403" max="6403" width="8.6640625" style="8" customWidth="1"/>
    <col min="6404" max="6405" width="8.109375" style="8" customWidth="1"/>
    <col min="6406" max="6406" width="30" style="8" customWidth="1"/>
    <col min="6407" max="6407" width="6.44140625" style="8" customWidth="1"/>
    <col min="6408" max="6408" width="6" style="8" customWidth="1"/>
    <col min="6409" max="6409" width="4" style="8" customWidth="1"/>
    <col min="6410" max="6410" width="5.5546875" style="8" customWidth="1"/>
    <col min="6411" max="6411" width="5" style="8" customWidth="1"/>
    <col min="6412" max="6412" width="4" style="8" customWidth="1"/>
    <col min="6413" max="6413" width="9.5546875" style="8" customWidth="1"/>
    <col min="6414" max="6414" width="10.6640625" style="8" customWidth="1"/>
    <col min="6415" max="6415" width="8" style="8" bestFit="1" customWidth="1"/>
    <col min="6416" max="6416" width="10.88671875" style="8" bestFit="1" customWidth="1"/>
    <col min="6417" max="6417" width="6.44140625" style="8" customWidth="1"/>
    <col min="6418" max="6418" width="4.6640625" style="8" customWidth="1"/>
    <col min="6419" max="6419" width="9.33203125" style="8" customWidth="1"/>
    <col min="6420" max="6420" width="11.5546875" style="8" customWidth="1"/>
    <col min="6421" max="6421" width="7.5546875" style="8" customWidth="1"/>
    <col min="6422" max="6422" width="5.6640625" style="8" customWidth="1"/>
    <col min="6423" max="6652" width="12.44140625" style="8" customWidth="1"/>
    <col min="6653" max="6656" width="3" style="8"/>
    <col min="6657" max="6657" width="8.109375" style="8" customWidth="1"/>
    <col min="6658" max="6658" width="13.88671875" style="8" customWidth="1"/>
    <col min="6659" max="6659" width="8.6640625" style="8" customWidth="1"/>
    <col min="6660" max="6661" width="8.109375" style="8" customWidth="1"/>
    <col min="6662" max="6662" width="30" style="8" customWidth="1"/>
    <col min="6663" max="6663" width="6.44140625" style="8" customWidth="1"/>
    <col min="6664" max="6664" width="6" style="8" customWidth="1"/>
    <col min="6665" max="6665" width="4" style="8" customWidth="1"/>
    <col min="6666" max="6666" width="5.5546875" style="8" customWidth="1"/>
    <col min="6667" max="6667" width="5" style="8" customWidth="1"/>
    <col min="6668" max="6668" width="4" style="8" customWidth="1"/>
    <col min="6669" max="6669" width="9.5546875" style="8" customWidth="1"/>
    <col min="6670" max="6670" width="10.6640625" style="8" customWidth="1"/>
    <col min="6671" max="6671" width="8" style="8" bestFit="1" customWidth="1"/>
    <col min="6672" max="6672" width="10.88671875" style="8" bestFit="1" customWidth="1"/>
    <col min="6673" max="6673" width="6.44140625" style="8" customWidth="1"/>
    <col min="6674" max="6674" width="4.6640625" style="8" customWidth="1"/>
    <col min="6675" max="6675" width="9.33203125" style="8" customWidth="1"/>
    <col min="6676" max="6676" width="11.5546875" style="8" customWidth="1"/>
    <col min="6677" max="6677" width="7.5546875" style="8" customWidth="1"/>
    <col min="6678" max="6678" width="5.6640625" style="8" customWidth="1"/>
    <col min="6679" max="6908" width="12.44140625" style="8" customWidth="1"/>
    <col min="6909" max="6912" width="3" style="8"/>
    <col min="6913" max="6913" width="8.109375" style="8" customWidth="1"/>
    <col min="6914" max="6914" width="13.88671875" style="8" customWidth="1"/>
    <col min="6915" max="6915" width="8.6640625" style="8" customWidth="1"/>
    <col min="6916" max="6917" width="8.109375" style="8" customWidth="1"/>
    <col min="6918" max="6918" width="30" style="8" customWidth="1"/>
    <col min="6919" max="6919" width="6.44140625" style="8" customWidth="1"/>
    <col min="6920" max="6920" width="6" style="8" customWidth="1"/>
    <col min="6921" max="6921" width="4" style="8" customWidth="1"/>
    <col min="6922" max="6922" width="5.5546875" style="8" customWidth="1"/>
    <col min="6923" max="6923" width="5" style="8" customWidth="1"/>
    <col min="6924" max="6924" width="4" style="8" customWidth="1"/>
    <col min="6925" max="6925" width="9.5546875" style="8" customWidth="1"/>
    <col min="6926" max="6926" width="10.6640625" style="8" customWidth="1"/>
    <col min="6927" max="6927" width="8" style="8" bestFit="1" customWidth="1"/>
    <col min="6928" max="6928" width="10.88671875" style="8" bestFit="1" customWidth="1"/>
    <col min="6929" max="6929" width="6.44140625" style="8" customWidth="1"/>
    <col min="6930" max="6930" width="4.6640625" style="8" customWidth="1"/>
    <col min="6931" max="6931" width="9.33203125" style="8" customWidth="1"/>
    <col min="6932" max="6932" width="11.5546875" style="8" customWidth="1"/>
    <col min="6933" max="6933" width="7.5546875" style="8" customWidth="1"/>
    <col min="6934" max="6934" width="5.6640625" style="8" customWidth="1"/>
    <col min="6935" max="7164" width="12.44140625" style="8" customWidth="1"/>
    <col min="7165" max="7168" width="3" style="8"/>
    <col min="7169" max="7169" width="8.109375" style="8" customWidth="1"/>
    <col min="7170" max="7170" width="13.88671875" style="8" customWidth="1"/>
    <col min="7171" max="7171" width="8.6640625" style="8" customWidth="1"/>
    <col min="7172" max="7173" width="8.109375" style="8" customWidth="1"/>
    <col min="7174" max="7174" width="30" style="8" customWidth="1"/>
    <col min="7175" max="7175" width="6.44140625" style="8" customWidth="1"/>
    <col min="7176" max="7176" width="6" style="8" customWidth="1"/>
    <col min="7177" max="7177" width="4" style="8" customWidth="1"/>
    <col min="7178" max="7178" width="5.5546875" style="8" customWidth="1"/>
    <col min="7179" max="7179" width="5" style="8" customWidth="1"/>
    <col min="7180" max="7180" width="4" style="8" customWidth="1"/>
    <col min="7181" max="7181" width="9.5546875" style="8" customWidth="1"/>
    <col min="7182" max="7182" width="10.6640625" style="8" customWidth="1"/>
    <col min="7183" max="7183" width="8" style="8" bestFit="1" customWidth="1"/>
    <col min="7184" max="7184" width="10.88671875" style="8" bestFit="1" customWidth="1"/>
    <col min="7185" max="7185" width="6.44140625" style="8" customWidth="1"/>
    <col min="7186" max="7186" width="4.6640625" style="8" customWidth="1"/>
    <col min="7187" max="7187" width="9.33203125" style="8" customWidth="1"/>
    <col min="7188" max="7188" width="11.5546875" style="8" customWidth="1"/>
    <col min="7189" max="7189" width="7.5546875" style="8" customWidth="1"/>
    <col min="7190" max="7190" width="5.6640625" style="8" customWidth="1"/>
    <col min="7191" max="7420" width="12.44140625" style="8" customWidth="1"/>
    <col min="7421" max="7424" width="3" style="8"/>
    <col min="7425" max="7425" width="8.109375" style="8" customWidth="1"/>
    <col min="7426" max="7426" width="13.88671875" style="8" customWidth="1"/>
    <col min="7427" max="7427" width="8.6640625" style="8" customWidth="1"/>
    <col min="7428" max="7429" width="8.109375" style="8" customWidth="1"/>
    <col min="7430" max="7430" width="30" style="8" customWidth="1"/>
    <col min="7431" max="7431" width="6.44140625" style="8" customWidth="1"/>
    <col min="7432" max="7432" width="6" style="8" customWidth="1"/>
    <col min="7433" max="7433" width="4" style="8" customWidth="1"/>
    <col min="7434" max="7434" width="5.5546875" style="8" customWidth="1"/>
    <col min="7435" max="7435" width="5" style="8" customWidth="1"/>
    <col min="7436" max="7436" width="4" style="8" customWidth="1"/>
    <col min="7437" max="7437" width="9.5546875" style="8" customWidth="1"/>
    <col min="7438" max="7438" width="10.6640625" style="8" customWidth="1"/>
    <col min="7439" max="7439" width="8" style="8" bestFit="1" customWidth="1"/>
    <col min="7440" max="7440" width="10.88671875" style="8" bestFit="1" customWidth="1"/>
    <col min="7441" max="7441" width="6.44140625" style="8" customWidth="1"/>
    <col min="7442" max="7442" width="4.6640625" style="8" customWidth="1"/>
    <col min="7443" max="7443" width="9.33203125" style="8" customWidth="1"/>
    <col min="7444" max="7444" width="11.5546875" style="8" customWidth="1"/>
    <col min="7445" max="7445" width="7.5546875" style="8" customWidth="1"/>
    <col min="7446" max="7446" width="5.6640625" style="8" customWidth="1"/>
    <col min="7447" max="7676" width="12.44140625" style="8" customWidth="1"/>
    <col min="7677" max="7680" width="3" style="8"/>
    <col min="7681" max="7681" width="8.109375" style="8" customWidth="1"/>
    <col min="7682" max="7682" width="13.88671875" style="8" customWidth="1"/>
    <col min="7683" max="7683" width="8.6640625" style="8" customWidth="1"/>
    <col min="7684" max="7685" width="8.109375" style="8" customWidth="1"/>
    <col min="7686" max="7686" width="30" style="8" customWidth="1"/>
    <col min="7687" max="7687" width="6.44140625" style="8" customWidth="1"/>
    <col min="7688" max="7688" width="6" style="8" customWidth="1"/>
    <col min="7689" max="7689" width="4" style="8" customWidth="1"/>
    <col min="7690" max="7690" width="5.5546875" style="8" customWidth="1"/>
    <col min="7691" max="7691" width="5" style="8" customWidth="1"/>
    <col min="7692" max="7692" width="4" style="8" customWidth="1"/>
    <col min="7693" max="7693" width="9.5546875" style="8" customWidth="1"/>
    <col min="7694" max="7694" width="10.6640625" style="8" customWidth="1"/>
    <col min="7695" max="7695" width="8" style="8" bestFit="1" customWidth="1"/>
    <col min="7696" max="7696" width="10.88671875" style="8" bestFit="1" customWidth="1"/>
    <col min="7697" max="7697" width="6.44140625" style="8" customWidth="1"/>
    <col min="7698" max="7698" width="4.6640625" style="8" customWidth="1"/>
    <col min="7699" max="7699" width="9.33203125" style="8" customWidth="1"/>
    <col min="7700" max="7700" width="11.5546875" style="8" customWidth="1"/>
    <col min="7701" max="7701" width="7.5546875" style="8" customWidth="1"/>
    <col min="7702" max="7702" width="5.6640625" style="8" customWidth="1"/>
    <col min="7703" max="7932" width="12.44140625" style="8" customWidth="1"/>
    <col min="7933" max="7936" width="3" style="8"/>
    <col min="7937" max="7937" width="8.109375" style="8" customWidth="1"/>
    <col min="7938" max="7938" width="13.88671875" style="8" customWidth="1"/>
    <col min="7939" max="7939" width="8.6640625" style="8" customWidth="1"/>
    <col min="7940" max="7941" width="8.109375" style="8" customWidth="1"/>
    <col min="7942" max="7942" width="30" style="8" customWidth="1"/>
    <col min="7943" max="7943" width="6.44140625" style="8" customWidth="1"/>
    <col min="7944" max="7944" width="6" style="8" customWidth="1"/>
    <col min="7945" max="7945" width="4" style="8" customWidth="1"/>
    <col min="7946" max="7946" width="5.5546875" style="8" customWidth="1"/>
    <col min="7947" max="7947" width="5" style="8" customWidth="1"/>
    <col min="7948" max="7948" width="4" style="8" customWidth="1"/>
    <col min="7949" max="7949" width="9.5546875" style="8" customWidth="1"/>
    <col min="7950" max="7950" width="10.6640625" style="8" customWidth="1"/>
    <col min="7951" max="7951" width="8" style="8" bestFit="1" customWidth="1"/>
    <col min="7952" max="7952" width="10.88671875" style="8" bestFit="1" customWidth="1"/>
    <col min="7953" max="7953" width="6.44140625" style="8" customWidth="1"/>
    <col min="7954" max="7954" width="4.6640625" style="8" customWidth="1"/>
    <col min="7955" max="7955" width="9.33203125" style="8" customWidth="1"/>
    <col min="7956" max="7956" width="11.5546875" style="8" customWidth="1"/>
    <col min="7957" max="7957" width="7.5546875" style="8" customWidth="1"/>
    <col min="7958" max="7958" width="5.6640625" style="8" customWidth="1"/>
    <col min="7959" max="8188" width="12.44140625" style="8" customWidth="1"/>
    <col min="8189" max="8192" width="3" style="8"/>
    <col min="8193" max="8193" width="8.109375" style="8" customWidth="1"/>
    <col min="8194" max="8194" width="13.88671875" style="8" customWidth="1"/>
    <col min="8195" max="8195" width="8.6640625" style="8" customWidth="1"/>
    <col min="8196" max="8197" width="8.109375" style="8" customWidth="1"/>
    <col min="8198" max="8198" width="30" style="8" customWidth="1"/>
    <col min="8199" max="8199" width="6.44140625" style="8" customWidth="1"/>
    <col min="8200" max="8200" width="6" style="8" customWidth="1"/>
    <col min="8201" max="8201" width="4" style="8" customWidth="1"/>
    <col min="8202" max="8202" width="5.5546875" style="8" customWidth="1"/>
    <col min="8203" max="8203" width="5" style="8" customWidth="1"/>
    <col min="8204" max="8204" width="4" style="8" customWidth="1"/>
    <col min="8205" max="8205" width="9.5546875" style="8" customWidth="1"/>
    <col min="8206" max="8206" width="10.6640625" style="8" customWidth="1"/>
    <col min="8207" max="8207" width="8" style="8" bestFit="1" customWidth="1"/>
    <col min="8208" max="8208" width="10.88671875" style="8" bestFit="1" customWidth="1"/>
    <col min="8209" max="8209" width="6.44140625" style="8" customWidth="1"/>
    <col min="8210" max="8210" width="4.6640625" style="8" customWidth="1"/>
    <col min="8211" max="8211" width="9.33203125" style="8" customWidth="1"/>
    <col min="8212" max="8212" width="11.5546875" style="8" customWidth="1"/>
    <col min="8213" max="8213" width="7.5546875" style="8" customWidth="1"/>
    <col min="8214" max="8214" width="5.6640625" style="8" customWidth="1"/>
    <col min="8215" max="8444" width="12.44140625" style="8" customWidth="1"/>
    <col min="8445" max="8448" width="3" style="8"/>
    <col min="8449" max="8449" width="8.109375" style="8" customWidth="1"/>
    <col min="8450" max="8450" width="13.88671875" style="8" customWidth="1"/>
    <col min="8451" max="8451" width="8.6640625" style="8" customWidth="1"/>
    <col min="8452" max="8453" width="8.109375" style="8" customWidth="1"/>
    <col min="8454" max="8454" width="30" style="8" customWidth="1"/>
    <col min="8455" max="8455" width="6.44140625" style="8" customWidth="1"/>
    <col min="8456" max="8456" width="6" style="8" customWidth="1"/>
    <col min="8457" max="8457" width="4" style="8" customWidth="1"/>
    <col min="8458" max="8458" width="5.5546875" style="8" customWidth="1"/>
    <col min="8459" max="8459" width="5" style="8" customWidth="1"/>
    <col min="8460" max="8460" width="4" style="8" customWidth="1"/>
    <col min="8461" max="8461" width="9.5546875" style="8" customWidth="1"/>
    <col min="8462" max="8462" width="10.6640625" style="8" customWidth="1"/>
    <col min="8463" max="8463" width="8" style="8" bestFit="1" customWidth="1"/>
    <col min="8464" max="8464" width="10.88671875" style="8" bestFit="1" customWidth="1"/>
    <col min="8465" max="8465" width="6.44140625" style="8" customWidth="1"/>
    <col min="8466" max="8466" width="4.6640625" style="8" customWidth="1"/>
    <col min="8467" max="8467" width="9.33203125" style="8" customWidth="1"/>
    <col min="8468" max="8468" width="11.5546875" style="8" customWidth="1"/>
    <col min="8469" max="8469" width="7.5546875" style="8" customWidth="1"/>
    <col min="8470" max="8470" width="5.6640625" style="8" customWidth="1"/>
    <col min="8471" max="8700" width="12.44140625" style="8" customWidth="1"/>
    <col min="8701" max="8704" width="3" style="8"/>
    <col min="8705" max="8705" width="8.109375" style="8" customWidth="1"/>
    <col min="8706" max="8706" width="13.88671875" style="8" customWidth="1"/>
    <col min="8707" max="8707" width="8.6640625" style="8" customWidth="1"/>
    <col min="8708" max="8709" width="8.109375" style="8" customWidth="1"/>
    <col min="8710" max="8710" width="30" style="8" customWidth="1"/>
    <col min="8711" max="8711" width="6.44140625" style="8" customWidth="1"/>
    <col min="8712" max="8712" width="6" style="8" customWidth="1"/>
    <col min="8713" max="8713" width="4" style="8" customWidth="1"/>
    <col min="8714" max="8714" width="5.5546875" style="8" customWidth="1"/>
    <col min="8715" max="8715" width="5" style="8" customWidth="1"/>
    <col min="8716" max="8716" width="4" style="8" customWidth="1"/>
    <col min="8717" max="8717" width="9.5546875" style="8" customWidth="1"/>
    <col min="8718" max="8718" width="10.6640625" style="8" customWidth="1"/>
    <col min="8719" max="8719" width="8" style="8" bestFit="1" customWidth="1"/>
    <col min="8720" max="8720" width="10.88671875" style="8" bestFit="1" customWidth="1"/>
    <col min="8721" max="8721" width="6.44140625" style="8" customWidth="1"/>
    <col min="8722" max="8722" width="4.6640625" style="8" customWidth="1"/>
    <col min="8723" max="8723" width="9.33203125" style="8" customWidth="1"/>
    <col min="8724" max="8724" width="11.5546875" style="8" customWidth="1"/>
    <col min="8725" max="8725" width="7.5546875" style="8" customWidth="1"/>
    <col min="8726" max="8726" width="5.6640625" style="8" customWidth="1"/>
    <col min="8727" max="8956" width="12.44140625" style="8" customWidth="1"/>
    <col min="8957" max="8960" width="3" style="8"/>
    <col min="8961" max="8961" width="8.109375" style="8" customWidth="1"/>
    <col min="8962" max="8962" width="13.88671875" style="8" customWidth="1"/>
    <col min="8963" max="8963" width="8.6640625" style="8" customWidth="1"/>
    <col min="8964" max="8965" width="8.109375" style="8" customWidth="1"/>
    <col min="8966" max="8966" width="30" style="8" customWidth="1"/>
    <col min="8967" max="8967" width="6.44140625" style="8" customWidth="1"/>
    <col min="8968" max="8968" width="6" style="8" customWidth="1"/>
    <col min="8969" max="8969" width="4" style="8" customWidth="1"/>
    <col min="8970" max="8970" width="5.5546875" style="8" customWidth="1"/>
    <col min="8971" max="8971" width="5" style="8" customWidth="1"/>
    <col min="8972" max="8972" width="4" style="8" customWidth="1"/>
    <col min="8973" max="8973" width="9.5546875" style="8" customWidth="1"/>
    <col min="8974" max="8974" width="10.6640625" style="8" customWidth="1"/>
    <col min="8975" max="8975" width="8" style="8" bestFit="1" customWidth="1"/>
    <col min="8976" max="8976" width="10.88671875" style="8" bestFit="1" customWidth="1"/>
    <col min="8977" max="8977" width="6.44140625" style="8" customWidth="1"/>
    <col min="8978" max="8978" width="4.6640625" style="8" customWidth="1"/>
    <col min="8979" max="8979" width="9.33203125" style="8" customWidth="1"/>
    <col min="8980" max="8980" width="11.5546875" style="8" customWidth="1"/>
    <col min="8981" max="8981" width="7.5546875" style="8" customWidth="1"/>
    <col min="8982" max="8982" width="5.6640625" style="8" customWidth="1"/>
    <col min="8983" max="9212" width="12.44140625" style="8" customWidth="1"/>
    <col min="9213" max="9216" width="3" style="8"/>
    <col min="9217" max="9217" width="8.109375" style="8" customWidth="1"/>
    <col min="9218" max="9218" width="13.88671875" style="8" customWidth="1"/>
    <col min="9219" max="9219" width="8.6640625" style="8" customWidth="1"/>
    <col min="9220" max="9221" width="8.109375" style="8" customWidth="1"/>
    <col min="9222" max="9222" width="30" style="8" customWidth="1"/>
    <col min="9223" max="9223" width="6.44140625" style="8" customWidth="1"/>
    <col min="9224" max="9224" width="6" style="8" customWidth="1"/>
    <col min="9225" max="9225" width="4" style="8" customWidth="1"/>
    <col min="9226" max="9226" width="5.5546875" style="8" customWidth="1"/>
    <col min="9227" max="9227" width="5" style="8" customWidth="1"/>
    <col min="9228" max="9228" width="4" style="8" customWidth="1"/>
    <col min="9229" max="9229" width="9.5546875" style="8" customWidth="1"/>
    <col min="9230" max="9230" width="10.6640625" style="8" customWidth="1"/>
    <col min="9231" max="9231" width="8" style="8" bestFit="1" customWidth="1"/>
    <col min="9232" max="9232" width="10.88671875" style="8" bestFit="1" customWidth="1"/>
    <col min="9233" max="9233" width="6.44140625" style="8" customWidth="1"/>
    <col min="9234" max="9234" width="4.6640625" style="8" customWidth="1"/>
    <col min="9235" max="9235" width="9.33203125" style="8" customWidth="1"/>
    <col min="9236" max="9236" width="11.5546875" style="8" customWidth="1"/>
    <col min="9237" max="9237" width="7.5546875" style="8" customWidth="1"/>
    <col min="9238" max="9238" width="5.6640625" style="8" customWidth="1"/>
    <col min="9239" max="9468" width="12.44140625" style="8" customWidth="1"/>
    <col min="9469" max="9472" width="3" style="8"/>
    <col min="9473" max="9473" width="8.109375" style="8" customWidth="1"/>
    <col min="9474" max="9474" width="13.88671875" style="8" customWidth="1"/>
    <col min="9475" max="9475" width="8.6640625" style="8" customWidth="1"/>
    <col min="9476" max="9477" width="8.109375" style="8" customWidth="1"/>
    <col min="9478" max="9478" width="30" style="8" customWidth="1"/>
    <col min="9479" max="9479" width="6.44140625" style="8" customWidth="1"/>
    <col min="9480" max="9480" width="6" style="8" customWidth="1"/>
    <col min="9481" max="9481" width="4" style="8" customWidth="1"/>
    <col min="9482" max="9482" width="5.5546875" style="8" customWidth="1"/>
    <col min="9483" max="9483" width="5" style="8" customWidth="1"/>
    <col min="9484" max="9484" width="4" style="8" customWidth="1"/>
    <col min="9485" max="9485" width="9.5546875" style="8" customWidth="1"/>
    <col min="9486" max="9486" width="10.6640625" style="8" customWidth="1"/>
    <col min="9487" max="9487" width="8" style="8" bestFit="1" customWidth="1"/>
    <col min="9488" max="9488" width="10.88671875" style="8" bestFit="1" customWidth="1"/>
    <col min="9489" max="9489" width="6.44140625" style="8" customWidth="1"/>
    <col min="9490" max="9490" width="4.6640625" style="8" customWidth="1"/>
    <col min="9491" max="9491" width="9.33203125" style="8" customWidth="1"/>
    <col min="9492" max="9492" width="11.5546875" style="8" customWidth="1"/>
    <col min="9493" max="9493" width="7.5546875" style="8" customWidth="1"/>
    <col min="9494" max="9494" width="5.6640625" style="8" customWidth="1"/>
    <col min="9495" max="9724" width="12.44140625" style="8" customWidth="1"/>
    <col min="9725" max="9728" width="3" style="8"/>
    <col min="9729" max="9729" width="8.109375" style="8" customWidth="1"/>
    <col min="9730" max="9730" width="13.88671875" style="8" customWidth="1"/>
    <col min="9731" max="9731" width="8.6640625" style="8" customWidth="1"/>
    <col min="9732" max="9733" width="8.109375" style="8" customWidth="1"/>
    <col min="9734" max="9734" width="30" style="8" customWidth="1"/>
    <col min="9735" max="9735" width="6.44140625" style="8" customWidth="1"/>
    <col min="9736" max="9736" width="6" style="8" customWidth="1"/>
    <col min="9737" max="9737" width="4" style="8" customWidth="1"/>
    <col min="9738" max="9738" width="5.5546875" style="8" customWidth="1"/>
    <col min="9739" max="9739" width="5" style="8" customWidth="1"/>
    <col min="9740" max="9740" width="4" style="8" customWidth="1"/>
    <col min="9741" max="9741" width="9.5546875" style="8" customWidth="1"/>
    <col min="9742" max="9742" width="10.6640625" style="8" customWidth="1"/>
    <col min="9743" max="9743" width="8" style="8" bestFit="1" customWidth="1"/>
    <col min="9744" max="9744" width="10.88671875" style="8" bestFit="1" customWidth="1"/>
    <col min="9745" max="9745" width="6.44140625" style="8" customWidth="1"/>
    <col min="9746" max="9746" width="4.6640625" style="8" customWidth="1"/>
    <col min="9747" max="9747" width="9.33203125" style="8" customWidth="1"/>
    <col min="9748" max="9748" width="11.5546875" style="8" customWidth="1"/>
    <col min="9749" max="9749" width="7.5546875" style="8" customWidth="1"/>
    <col min="9750" max="9750" width="5.6640625" style="8" customWidth="1"/>
    <col min="9751" max="9980" width="12.44140625" style="8" customWidth="1"/>
    <col min="9981" max="9984" width="3" style="8"/>
    <col min="9985" max="9985" width="8.109375" style="8" customWidth="1"/>
    <col min="9986" max="9986" width="13.88671875" style="8" customWidth="1"/>
    <col min="9987" max="9987" width="8.6640625" style="8" customWidth="1"/>
    <col min="9988" max="9989" width="8.109375" style="8" customWidth="1"/>
    <col min="9990" max="9990" width="30" style="8" customWidth="1"/>
    <col min="9991" max="9991" width="6.44140625" style="8" customWidth="1"/>
    <col min="9992" max="9992" width="6" style="8" customWidth="1"/>
    <col min="9993" max="9993" width="4" style="8" customWidth="1"/>
    <col min="9994" max="9994" width="5.5546875" style="8" customWidth="1"/>
    <col min="9995" max="9995" width="5" style="8" customWidth="1"/>
    <col min="9996" max="9996" width="4" style="8" customWidth="1"/>
    <col min="9997" max="9997" width="9.5546875" style="8" customWidth="1"/>
    <col min="9998" max="9998" width="10.6640625" style="8" customWidth="1"/>
    <col min="9999" max="9999" width="8" style="8" bestFit="1" customWidth="1"/>
    <col min="10000" max="10000" width="10.88671875" style="8" bestFit="1" customWidth="1"/>
    <col min="10001" max="10001" width="6.44140625" style="8" customWidth="1"/>
    <col min="10002" max="10002" width="4.6640625" style="8" customWidth="1"/>
    <col min="10003" max="10003" width="9.33203125" style="8" customWidth="1"/>
    <col min="10004" max="10004" width="11.5546875" style="8" customWidth="1"/>
    <col min="10005" max="10005" width="7.5546875" style="8" customWidth="1"/>
    <col min="10006" max="10006" width="5.6640625" style="8" customWidth="1"/>
    <col min="10007" max="10236" width="12.44140625" style="8" customWidth="1"/>
    <col min="10237" max="10240" width="3" style="8"/>
    <col min="10241" max="10241" width="8.109375" style="8" customWidth="1"/>
    <col min="10242" max="10242" width="13.88671875" style="8" customWidth="1"/>
    <col min="10243" max="10243" width="8.6640625" style="8" customWidth="1"/>
    <col min="10244" max="10245" width="8.109375" style="8" customWidth="1"/>
    <col min="10246" max="10246" width="30" style="8" customWidth="1"/>
    <col min="10247" max="10247" width="6.44140625" style="8" customWidth="1"/>
    <col min="10248" max="10248" width="6" style="8" customWidth="1"/>
    <col min="10249" max="10249" width="4" style="8" customWidth="1"/>
    <col min="10250" max="10250" width="5.5546875" style="8" customWidth="1"/>
    <col min="10251" max="10251" width="5" style="8" customWidth="1"/>
    <col min="10252" max="10252" width="4" style="8" customWidth="1"/>
    <col min="10253" max="10253" width="9.5546875" style="8" customWidth="1"/>
    <col min="10254" max="10254" width="10.6640625" style="8" customWidth="1"/>
    <col min="10255" max="10255" width="8" style="8" bestFit="1" customWidth="1"/>
    <col min="10256" max="10256" width="10.88671875" style="8" bestFit="1" customWidth="1"/>
    <col min="10257" max="10257" width="6.44140625" style="8" customWidth="1"/>
    <col min="10258" max="10258" width="4.6640625" style="8" customWidth="1"/>
    <col min="10259" max="10259" width="9.33203125" style="8" customWidth="1"/>
    <col min="10260" max="10260" width="11.5546875" style="8" customWidth="1"/>
    <col min="10261" max="10261" width="7.5546875" style="8" customWidth="1"/>
    <col min="10262" max="10262" width="5.6640625" style="8" customWidth="1"/>
    <col min="10263" max="10492" width="12.44140625" style="8" customWidth="1"/>
    <col min="10493" max="10496" width="3" style="8"/>
    <col min="10497" max="10497" width="8.109375" style="8" customWidth="1"/>
    <col min="10498" max="10498" width="13.88671875" style="8" customWidth="1"/>
    <col min="10499" max="10499" width="8.6640625" style="8" customWidth="1"/>
    <col min="10500" max="10501" width="8.109375" style="8" customWidth="1"/>
    <col min="10502" max="10502" width="30" style="8" customWidth="1"/>
    <col min="10503" max="10503" width="6.44140625" style="8" customWidth="1"/>
    <col min="10504" max="10504" width="6" style="8" customWidth="1"/>
    <col min="10505" max="10505" width="4" style="8" customWidth="1"/>
    <col min="10506" max="10506" width="5.5546875" style="8" customWidth="1"/>
    <col min="10507" max="10507" width="5" style="8" customWidth="1"/>
    <col min="10508" max="10508" width="4" style="8" customWidth="1"/>
    <col min="10509" max="10509" width="9.5546875" style="8" customWidth="1"/>
    <col min="10510" max="10510" width="10.6640625" style="8" customWidth="1"/>
    <col min="10511" max="10511" width="8" style="8" bestFit="1" customWidth="1"/>
    <col min="10512" max="10512" width="10.88671875" style="8" bestFit="1" customWidth="1"/>
    <col min="10513" max="10513" width="6.44140625" style="8" customWidth="1"/>
    <col min="10514" max="10514" width="4.6640625" style="8" customWidth="1"/>
    <col min="10515" max="10515" width="9.33203125" style="8" customWidth="1"/>
    <col min="10516" max="10516" width="11.5546875" style="8" customWidth="1"/>
    <col min="10517" max="10517" width="7.5546875" style="8" customWidth="1"/>
    <col min="10518" max="10518" width="5.6640625" style="8" customWidth="1"/>
    <col min="10519" max="10748" width="12.44140625" style="8" customWidth="1"/>
    <col min="10749" max="10752" width="3" style="8"/>
    <col min="10753" max="10753" width="8.109375" style="8" customWidth="1"/>
    <col min="10754" max="10754" width="13.88671875" style="8" customWidth="1"/>
    <col min="10755" max="10755" width="8.6640625" style="8" customWidth="1"/>
    <col min="10756" max="10757" width="8.109375" style="8" customWidth="1"/>
    <col min="10758" max="10758" width="30" style="8" customWidth="1"/>
    <col min="10759" max="10759" width="6.44140625" style="8" customWidth="1"/>
    <col min="10760" max="10760" width="6" style="8" customWidth="1"/>
    <col min="10761" max="10761" width="4" style="8" customWidth="1"/>
    <col min="10762" max="10762" width="5.5546875" style="8" customWidth="1"/>
    <col min="10763" max="10763" width="5" style="8" customWidth="1"/>
    <col min="10764" max="10764" width="4" style="8" customWidth="1"/>
    <col min="10765" max="10765" width="9.5546875" style="8" customWidth="1"/>
    <col min="10766" max="10766" width="10.6640625" style="8" customWidth="1"/>
    <col min="10767" max="10767" width="8" style="8" bestFit="1" customWidth="1"/>
    <col min="10768" max="10768" width="10.88671875" style="8" bestFit="1" customWidth="1"/>
    <col min="10769" max="10769" width="6.44140625" style="8" customWidth="1"/>
    <col min="10770" max="10770" width="4.6640625" style="8" customWidth="1"/>
    <col min="10771" max="10771" width="9.33203125" style="8" customWidth="1"/>
    <col min="10772" max="10772" width="11.5546875" style="8" customWidth="1"/>
    <col min="10773" max="10773" width="7.5546875" style="8" customWidth="1"/>
    <col min="10774" max="10774" width="5.6640625" style="8" customWidth="1"/>
    <col min="10775" max="11004" width="12.44140625" style="8" customWidth="1"/>
    <col min="11005" max="11008" width="3" style="8"/>
    <col min="11009" max="11009" width="8.109375" style="8" customWidth="1"/>
    <col min="11010" max="11010" width="13.88671875" style="8" customWidth="1"/>
    <col min="11011" max="11011" width="8.6640625" style="8" customWidth="1"/>
    <col min="11012" max="11013" width="8.109375" style="8" customWidth="1"/>
    <col min="11014" max="11014" width="30" style="8" customWidth="1"/>
    <col min="11015" max="11015" width="6.44140625" style="8" customWidth="1"/>
    <col min="11016" max="11016" width="6" style="8" customWidth="1"/>
    <col min="11017" max="11017" width="4" style="8" customWidth="1"/>
    <col min="11018" max="11018" width="5.5546875" style="8" customWidth="1"/>
    <col min="11019" max="11019" width="5" style="8" customWidth="1"/>
    <col min="11020" max="11020" width="4" style="8" customWidth="1"/>
    <col min="11021" max="11021" width="9.5546875" style="8" customWidth="1"/>
    <col min="11022" max="11022" width="10.6640625" style="8" customWidth="1"/>
    <col min="11023" max="11023" width="8" style="8" bestFit="1" customWidth="1"/>
    <col min="11024" max="11024" width="10.88671875" style="8" bestFit="1" customWidth="1"/>
    <col min="11025" max="11025" width="6.44140625" style="8" customWidth="1"/>
    <col min="11026" max="11026" width="4.6640625" style="8" customWidth="1"/>
    <col min="11027" max="11027" width="9.33203125" style="8" customWidth="1"/>
    <col min="11028" max="11028" width="11.5546875" style="8" customWidth="1"/>
    <col min="11029" max="11029" width="7.5546875" style="8" customWidth="1"/>
    <col min="11030" max="11030" width="5.6640625" style="8" customWidth="1"/>
    <col min="11031" max="11260" width="12.44140625" style="8" customWidth="1"/>
    <col min="11261" max="11264" width="3" style="8"/>
    <col min="11265" max="11265" width="8.109375" style="8" customWidth="1"/>
    <col min="11266" max="11266" width="13.88671875" style="8" customWidth="1"/>
    <col min="11267" max="11267" width="8.6640625" style="8" customWidth="1"/>
    <col min="11268" max="11269" width="8.109375" style="8" customWidth="1"/>
    <col min="11270" max="11270" width="30" style="8" customWidth="1"/>
    <col min="11271" max="11271" width="6.44140625" style="8" customWidth="1"/>
    <col min="11272" max="11272" width="6" style="8" customWidth="1"/>
    <col min="11273" max="11273" width="4" style="8" customWidth="1"/>
    <col min="11274" max="11274" width="5.5546875" style="8" customWidth="1"/>
    <col min="11275" max="11275" width="5" style="8" customWidth="1"/>
    <col min="11276" max="11276" width="4" style="8" customWidth="1"/>
    <col min="11277" max="11277" width="9.5546875" style="8" customWidth="1"/>
    <col min="11278" max="11278" width="10.6640625" style="8" customWidth="1"/>
    <col min="11279" max="11279" width="8" style="8" bestFit="1" customWidth="1"/>
    <col min="11280" max="11280" width="10.88671875" style="8" bestFit="1" customWidth="1"/>
    <col min="11281" max="11281" width="6.44140625" style="8" customWidth="1"/>
    <col min="11282" max="11282" width="4.6640625" style="8" customWidth="1"/>
    <col min="11283" max="11283" width="9.33203125" style="8" customWidth="1"/>
    <col min="11284" max="11284" width="11.5546875" style="8" customWidth="1"/>
    <col min="11285" max="11285" width="7.5546875" style="8" customWidth="1"/>
    <col min="11286" max="11286" width="5.6640625" style="8" customWidth="1"/>
    <col min="11287" max="11516" width="12.44140625" style="8" customWidth="1"/>
    <col min="11517" max="11520" width="3" style="8"/>
    <col min="11521" max="11521" width="8.109375" style="8" customWidth="1"/>
    <col min="11522" max="11522" width="13.88671875" style="8" customWidth="1"/>
    <col min="11523" max="11523" width="8.6640625" style="8" customWidth="1"/>
    <col min="11524" max="11525" width="8.109375" style="8" customWidth="1"/>
    <col min="11526" max="11526" width="30" style="8" customWidth="1"/>
    <col min="11527" max="11527" width="6.44140625" style="8" customWidth="1"/>
    <col min="11528" max="11528" width="6" style="8" customWidth="1"/>
    <col min="11529" max="11529" width="4" style="8" customWidth="1"/>
    <col min="11530" max="11530" width="5.5546875" style="8" customWidth="1"/>
    <col min="11531" max="11531" width="5" style="8" customWidth="1"/>
    <col min="11532" max="11532" width="4" style="8" customWidth="1"/>
    <col min="11533" max="11533" width="9.5546875" style="8" customWidth="1"/>
    <col min="11534" max="11534" width="10.6640625" style="8" customWidth="1"/>
    <col min="11535" max="11535" width="8" style="8" bestFit="1" customWidth="1"/>
    <col min="11536" max="11536" width="10.88671875" style="8" bestFit="1" customWidth="1"/>
    <col min="11537" max="11537" width="6.44140625" style="8" customWidth="1"/>
    <col min="11538" max="11538" width="4.6640625" style="8" customWidth="1"/>
    <col min="11539" max="11539" width="9.33203125" style="8" customWidth="1"/>
    <col min="11540" max="11540" width="11.5546875" style="8" customWidth="1"/>
    <col min="11541" max="11541" width="7.5546875" style="8" customWidth="1"/>
    <col min="11542" max="11542" width="5.6640625" style="8" customWidth="1"/>
    <col min="11543" max="11772" width="12.44140625" style="8" customWidth="1"/>
    <col min="11773" max="11776" width="3" style="8"/>
    <col min="11777" max="11777" width="8.109375" style="8" customWidth="1"/>
    <col min="11778" max="11778" width="13.88671875" style="8" customWidth="1"/>
    <col min="11779" max="11779" width="8.6640625" style="8" customWidth="1"/>
    <col min="11780" max="11781" width="8.109375" style="8" customWidth="1"/>
    <col min="11782" max="11782" width="30" style="8" customWidth="1"/>
    <col min="11783" max="11783" width="6.44140625" style="8" customWidth="1"/>
    <col min="11784" max="11784" width="6" style="8" customWidth="1"/>
    <col min="11785" max="11785" width="4" style="8" customWidth="1"/>
    <col min="11786" max="11786" width="5.5546875" style="8" customWidth="1"/>
    <col min="11787" max="11787" width="5" style="8" customWidth="1"/>
    <col min="11788" max="11788" width="4" style="8" customWidth="1"/>
    <col min="11789" max="11789" width="9.5546875" style="8" customWidth="1"/>
    <col min="11790" max="11790" width="10.6640625" style="8" customWidth="1"/>
    <col min="11791" max="11791" width="8" style="8" bestFit="1" customWidth="1"/>
    <col min="11792" max="11792" width="10.88671875" style="8" bestFit="1" customWidth="1"/>
    <col min="11793" max="11793" width="6.44140625" style="8" customWidth="1"/>
    <col min="11794" max="11794" width="4.6640625" style="8" customWidth="1"/>
    <col min="11795" max="11795" width="9.33203125" style="8" customWidth="1"/>
    <col min="11796" max="11796" width="11.5546875" style="8" customWidth="1"/>
    <col min="11797" max="11797" width="7.5546875" style="8" customWidth="1"/>
    <col min="11798" max="11798" width="5.6640625" style="8" customWidth="1"/>
    <col min="11799" max="12028" width="12.44140625" style="8" customWidth="1"/>
    <col min="12029" max="12032" width="3" style="8"/>
    <col min="12033" max="12033" width="8.109375" style="8" customWidth="1"/>
    <col min="12034" max="12034" width="13.88671875" style="8" customWidth="1"/>
    <col min="12035" max="12035" width="8.6640625" style="8" customWidth="1"/>
    <col min="12036" max="12037" width="8.109375" style="8" customWidth="1"/>
    <col min="12038" max="12038" width="30" style="8" customWidth="1"/>
    <col min="12039" max="12039" width="6.44140625" style="8" customWidth="1"/>
    <col min="12040" max="12040" width="6" style="8" customWidth="1"/>
    <col min="12041" max="12041" width="4" style="8" customWidth="1"/>
    <col min="12042" max="12042" width="5.5546875" style="8" customWidth="1"/>
    <col min="12043" max="12043" width="5" style="8" customWidth="1"/>
    <col min="12044" max="12044" width="4" style="8" customWidth="1"/>
    <col min="12045" max="12045" width="9.5546875" style="8" customWidth="1"/>
    <col min="12046" max="12046" width="10.6640625" style="8" customWidth="1"/>
    <col min="12047" max="12047" width="8" style="8" bestFit="1" customWidth="1"/>
    <col min="12048" max="12048" width="10.88671875" style="8" bestFit="1" customWidth="1"/>
    <col min="12049" max="12049" width="6.44140625" style="8" customWidth="1"/>
    <col min="12050" max="12050" width="4.6640625" style="8" customWidth="1"/>
    <col min="12051" max="12051" width="9.33203125" style="8" customWidth="1"/>
    <col min="12052" max="12052" width="11.5546875" style="8" customWidth="1"/>
    <col min="12053" max="12053" width="7.5546875" style="8" customWidth="1"/>
    <col min="12054" max="12054" width="5.6640625" style="8" customWidth="1"/>
    <col min="12055" max="12284" width="12.44140625" style="8" customWidth="1"/>
    <col min="12285" max="12288" width="3" style="8"/>
    <col min="12289" max="12289" width="8.109375" style="8" customWidth="1"/>
    <col min="12290" max="12290" width="13.88671875" style="8" customWidth="1"/>
    <col min="12291" max="12291" width="8.6640625" style="8" customWidth="1"/>
    <col min="12292" max="12293" width="8.109375" style="8" customWidth="1"/>
    <col min="12294" max="12294" width="30" style="8" customWidth="1"/>
    <col min="12295" max="12295" width="6.44140625" style="8" customWidth="1"/>
    <col min="12296" max="12296" width="6" style="8" customWidth="1"/>
    <col min="12297" max="12297" width="4" style="8" customWidth="1"/>
    <col min="12298" max="12298" width="5.5546875" style="8" customWidth="1"/>
    <col min="12299" max="12299" width="5" style="8" customWidth="1"/>
    <col min="12300" max="12300" width="4" style="8" customWidth="1"/>
    <col min="12301" max="12301" width="9.5546875" style="8" customWidth="1"/>
    <col min="12302" max="12302" width="10.6640625" style="8" customWidth="1"/>
    <col min="12303" max="12303" width="8" style="8" bestFit="1" customWidth="1"/>
    <col min="12304" max="12304" width="10.88671875" style="8" bestFit="1" customWidth="1"/>
    <col min="12305" max="12305" width="6.44140625" style="8" customWidth="1"/>
    <col min="12306" max="12306" width="4.6640625" style="8" customWidth="1"/>
    <col min="12307" max="12307" width="9.33203125" style="8" customWidth="1"/>
    <col min="12308" max="12308" width="11.5546875" style="8" customWidth="1"/>
    <col min="12309" max="12309" width="7.5546875" style="8" customWidth="1"/>
    <col min="12310" max="12310" width="5.6640625" style="8" customWidth="1"/>
    <col min="12311" max="12540" width="12.44140625" style="8" customWidth="1"/>
    <col min="12541" max="12544" width="3" style="8"/>
    <col min="12545" max="12545" width="8.109375" style="8" customWidth="1"/>
    <col min="12546" max="12546" width="13.88671875" style="8" customWidth="1"/>
    <col min="12547" max="12547" width="8.6640625" style="8" customWidth="1"/>
    <col min="12548" max="12549" width="8.109375" style="8" customWidth="1"/>
    <col min="12550" max="12550" width="30" style="8" customWidth="1"/>
    <col min="12551" max="12551" width="6.44140625" style="8" customWidth="1"/>
    <col min="12552" max="12552" width="6" style="8" customWidth="1"/>
    <col min="12553" max="12553" width="4" style="8" customWidth="1"/>
    <col min="12554" max="12554" width="5.5546875" style="8" customWidth="1"/>
    <col min="12555" max="12555" width="5" style="8" customWidth="1"/>
    <col min="12556" max="12556" width="4" style="8" customWidth="1"/>
    <col min="12557" max="12557" width="9.5546875" style="8" customWidth="1"/>
    <col min="12558" max="12558" width="10.6640625" style="8" customWidth="1"/>
    <col min="12559" max="12559" width="8" style="8" bestFit="1" customWidth="1"/>
    <col min="12560" max="12560" width="10.88671875" style="8" bestFit="1" customWidth="1"/>
    <col min="12561" max="12561" width="6.44140625" style="8" customWidth="1"/>
    <col min="12562" max="12562" width="4.6640625" style="8" customWidth="1"/>
    <col min="12563" max="12563" width="9.33203125" style="8" customWidth="1"/>
    <col min="12564" max="12564" width="11.5546875" style="8" customWidth="1"/>
    <col min="12565" max="12565" width="7.5546875" style="8" customWidth="1"/>
    <col min="12566" max="12566" width="5.6640625" style="8" customWidth="1"/>
    <col min="12567" max="12796" width="12.44140625" style="8" customWidth="1"/>
    <col min="12797" max="12800" width="3" style="8"/>
    <col min="12801" max="12801" width="8.109375" style="8" customWidth="1"/>
    <col min="12802" max="12802" width="13.88671875" style="8" customWidth="1"/>
    <col min="12803" max="12803" width="8.6640625" style="8" customWidth="1"/>
    <col min="12804" max="12805" width="8.109375" style="8" customWidth="1"/>
    <col min="12806" max="12806" width="30" style="8" customWidth="1"/>
    <col min="12807" max="12807" width="6.44140625" style="8" customWidth="1"/>
    <col min="12808" max="12808" width="6" style="8" customWidth="1"/>
    <col min="12809" max="12809" width="4" style="8" customWidth="1"/>
    <col min="12810" max="12810" width="5.5546875" style="8" customWidth="1"/>
    <col min="12811" max="12811" width="5" style="8" customWidth="1"/>
    <col min="12812" max="12812" width="4" style="8" customWidth="1"/>
    <col min="12813" max="12813" width="9.5546875" style="8" customWidth="1"/>
    <col min="12814" max="12814" width="10.6640625" style="8" customWidth="1"/>
    <col min="12815" max="12815" width="8" style="8" bestFit="1" customWidth="1"/>
    <col min="12816" max="12816" width="10.88671875" style="8" bestFit="1" customWidth="1"/>
    <col min="12817" max="12817" width="6.44140625" style="8" customWidth="1"/>
    <col min="12818" max="12818" width="4.6640625" style="8" customWidth="1"/>
    <col min="12819" max="12819" width="9.33203125" style="8" customWidth="1"/>
    <col min="12820" max="12820" width="11.5546875" style="8" customWidth="1"/>
    <col min="12821" max="12821" width="7.5546875" style="8" customWidth="1"/>
    <col min="12822" max="12822" width="5.6640625" style="8" customWidth="1"/>
    <col min="12823" max="13052" width="12.44140625" style="8" customWidth="1"/>
    <col min="13053" max="13056" width="3" style="8"/>
    <col min="13057" max="13057" width="8.109375" style="8" customWidth="1"/>
    <col min="13058" max="13058" width="13.88671875" style="8" customWidth="1"/>
    <col min="13059" max="13059" width="8.6640625" style="8" customWidth="1"/>
    <col min="13060" max="13061" width="8.109375" style="8" customWidth="1"/>
    <col min="13062" max="13062" width="30" style="8" customWidth="1"/>
    <col min="13063" max="13063" width="6.44140625" style="8" customWidth="1"/>
    <col min="13064" max="13064" width="6" style="8" customWidth="1"/>
    <col min="13065" max="13065" width="4" style="8" customWidth="1"/>
    <col min="13066" max="13066" width="5.5546875" style="8" customWidth="1"/>
    <col min="13067" max="13067" width="5" style="8" customWidth="1"/>
    <col min="13068" max="13068" width="4" style="8" customWidth="1"/>
    <col min="13069" max="13069" width="9.5546875" style="8" customWidth="1"/>
    <col min="13070" max="13070" width="10.6640625" style="8" customWidth="1"/>
    <col min="13071" max="13071" width="8" style="8" bestFit="1" customWidth="1"/>
    <col min="13072" max="13072" width="10.88671875" style="8" bestFit="1" customWidth="1"/>
    <col min="13073" max="13073" width="6.44140625" style="8" customWidth="1"/>
    <col min="13074" max="13074" width="4.6640625" style="8" customWidth="1"/>
    <col min="13075" max="13075" width="9.33203125" style="8" customWidth="1"/>
    <col min="13076" max="13076" width="11.5546875" style="8" customWidth="1"/>
    <col min="13077" max="13077" width="7.5546875" style="8" customWidth="1"/>
    <col min="13078" max="13078" width="5.6640625" style="8" customWidth="1"/>
    <col min="13079" max="13308" width="12.44140625" style="8" customWidth="1"/>
    <col min="13309" max="13312" width="3" style="8"/>
    <col min="13313" max="13313" width="8.109375" style="8" customWidth="1"/>
    <col min="13314" max="13314" width="13.88671875" style="8" customWidth="1"/>
    <col min="13315" max="13315" width="8.6640625" style="8" customWidth="1"/>
    <col min="13316" max="13317" width="8.109375" style="8" customWidth="1"/>
    <col min="13318" max="13318" width="30" style="8" customWidth="1"/>
    <col min="13319" max="13319" width="6.44140625" style="8" customWidth="1"/>
    <col min="13320" max="13320" width="6" style="8" customWidth="1"/>
    <col min="13321" max="13321" width="4" style="8" customWidth="1"/>
    <col min="13322" max="13322" width="5.5546875" style="8" customWidth="1"/>
    <col min="13323" max="13323" width="5" style="8" customWidth="1"/>
    <col min="13324" max="13324" width="4" style="8" customWidth="1"/>
    <col min="13325" max="13325" width="9.5546875" style="8" customWidth="1"/>
    <col min="13326" max="13326" width="10.6640625" style="8" customWidth="1"/>
    <col min="13327" max="13327" width="8" style="8" bestFit="1" customWidth="1"/>
    <col min="13328" max="13328" width="10.88671875" style="8" bestFit="1" customWidth="1"/>
    <col min="13329" max="13329" width="6.44140625" style="8" customWidth="1"/>
    <col min="13330" max="13330" width="4.6640625" style="8" customWidth="1"/>
    <col min="13331" max="13331" width="9.33203125" style="8" customWidth="1"/>
    <col min="13332" max="13332" width="11.5546875" style="8" customWidth="1"/>
    <col min="13333" max="13333" width="7.5546875" style="8" customWidth="1"/>
    <col min="13334" max="13334" width="5.6640625" style="8" customWidth="1"/>
    <col min="13335" max="13564" width="12.44140625" style="8" customWidth="1"/>
    <col min="13565" max="13568" width="3" style="8"/>
    <col min="13569" max="13569" width="8.109375" style="8" customWidth="1"/>
    <col min="13570" max="13570" width="13.88671875" style="8" customWidth="1"/>
    <col min="13571" max="13571" width="8.6640625" style="8" customWidth="1"/>
    <col min="13572" max="13573" width="8.109375" style="8" customWidth="1"/>
    <col min="13574" max="13574" width="30" style="8" customWidth="1"/>
    <col min="13575" max="13575" width="6.44140625" style="8" customWidth="1"/>
    <col min="13576" max="13576" width="6" style="8" customWidth="1"/>
    <col min="13577" max="13577" width="4" style="8" customWidth="1"/>
    <col min="13578" max="13578" width="5.5546875" style="8" customWidth="1"/>
    <col min="13579" max="13579" width="5" style="8" customWidth="1"/>
    <col min="13580" max="13580" width="4" style="8" customWidth="1"/>
    <col min="13581" max="13581" width="9.5546875" style="8" customWidth="1"/>
    <col min="13582" max="13582" width="10.6640625" style="8" customWidth="1"/>
    <col min="13583" max="13583" width="8" style="8" bestFit="1" customWidth="1"/>
    <col min="13584" max="13584" width="10.88671875" style="8" bestFit="1" customWidth="1"/>
    <col min="13585" max="13585" width="6.44140625" style="8" customWidth="1"/>
    <col min="13586" max="13586" width="4.6640625" style="8" customWidth="1"/>
    <col min="13587" max="13587" width="9.33203125" style="8" customWidth="1"/>
    <col min="13588" max="13588" width="11.5546875" style="8" customWidth="1"/>
    <col min="13589" max="13589" width="7.5546875" style="8" customWidth="1"/>
    <col min="13590" max="13590" width="5.6640625" style="8" customWidth="1"/>
    <col min="13591" max="13820" width="12.44140625" style="8" customWidth="1"/>
    <col min="13821" max="13824" width="3" style="8"/>
    <col min="13825" max="13825" width="8.109375" style="8" customWidth="1"/>
    <col min="13826" max="13826" width="13.88671875" style="8" customWidth="1"/>
    <col min="13827" max="13827" width="8.6640625" style="8" customWidth="1"/>
    <col min="13828" max="13829" width="8.109375" style="8" customWidth="1"/>
    <col min="13830" max="13830" width="30" style="8" customWidth="1"/>
    <col min="13831" max="13831" width="6.44140625" style="8" customWidth="1"/>
    <col min="13832" max="13832" width="6" style="8" customWidth="1"/>
    <col min="13833" max="13833" width="4" style="8" customWidth="1"/>
    <col min="13834" max="13834" width="5.5546875" style="8" customWidth="1"/>
    <col min="13835" max="13835" width="5" style="8" customWidth="1"/>
    <col min="13836" max="13836" width="4" style="8" customWidth="1"/>
    <col min="13837" max="13837" width="9.5546875" style="8" customWidth="1"/>
    <col min="13838" max="13838" width="10.6640625" style="8" customWidth="1"/>
    <col min="13839" max="13839" width="8" style="8" bestFit="1" customWidth="1"/>
    <col min="13840" max="13840" width="10.88671875" style="8" bestFit="1" customWidth="1"/>
    <col min="13841" max="13841" width="6.44140625" style="8" customWidth="1"/>
    <col min="13842" max="13842" width="4.6640625" style="8" customWidth="1"/>
    <col min="13843" max="13843" width="9.33203125" style="8" customWidth="1"/>
    <col min="13844" max="13844" width="11.5546875" style="8" customWidth="1"/>
    <col min="13845" max="13845" width="7.5546875" style="8" customWidth="1"/>
    <col min="13846" max="13846" width="5.6640625" style="8" customWidth="1"/>
    <col min="13847" max="14076" width="12.44140625" style="8" customWidth="1"/>
    <col min="14077" max="14080" width="3" style="8"/>
    <col min="14081" max="14081" width="8.109375" style="8" customWidth="1"/>
    <col min="14082" max="14082" width="13.88671875" style="8" customWidth="1"/>
    <col min="14083" max="14083" width="8.6640625" style="8" customWidth="1"/>
    <col min="14084" max="14085" width="8.109375" style="8" customWidth="1"/>
    <col min="14086" max="14086" width="30" style="8" customWidth="1"/>
    <col min="14087" max="14087" width="6.44140625" style="8" customWidth="1"/>
    <col min="14088" max="14088" width="6" style="8" customWidth="1"/>
    <col min="14089" max="14089" width="4" style="8" customWidth="1"/>
    <col min="14090" max="14090" width="5.5546875" style="8" customWidth="1"/>
    <col min="14091" max="14091" width="5" style="8" customWidth="1"/>
    <col min="14092" max="14092" width="4" style="8" customWidth="1"/>
    <col min="14093" max="14093" width="9.5546875" style="8" customWidth="1"/>
    <col min="14094" max="14094" width="10.6640625" style="8" customWidth="1"/>
    <col min="14095" max="14095" width="8" style="8" bestFit="1" customWidth="1"/>
    <col min="14096" max="14096" width="10.88671875" style="8" bestFit="1" customWidth="1"/>
    <col min="14097" max="14097" width="6.44140625" style="8" customWidth="1"/>
    <col min="14098" max="14098" width="4.6640625" style="8" customWidth="1"/>
    <col min="14099" max="14099" width="9.33203125" style="8" customWidth="1"/>
    <col min="14100" max="14100" width="11.5546875" style="8" customWidth="1"/>
    <col min="14101" max="14101" width="7.5546875" style="8" customWidth="1"/>
    <col min="14102" max="14102" width="5.6640625" style="8" customWidth="1"/>
    <col min="14103" max="14332" width="12.44140625" style="8" customWidth="1"/>
    <col min="14333" max="14336" width="3" style="8"/>
    <col min="14337" max="14337" width="8.109375" style="8" customWidth="1"/>
    <col min="14338" max="14338" width="13.88671875" style="8" customWidth="1"/>
    <col min="14339" max="14339" width="8.6640625" style="8" customWidth="1"/>
    <col min="14340" max="14341" width="8.109375" style="8" customWidth="1"/>
    <col min="14342" max="14342" width="30" style="8" customWidth="1"/>
    <col min="14343" max="14343" width="6.44140625" style="8" customWidth="1"/>
    <col min="14344" max="14344" width="6" style="8" customWidth="1"/>
    <col min="14345" max="14345" width="4" style="8" customWidth="1"/>
    <col min="14346" max="14346" width="5.5546875" style="8" customWidth="1"/>
    <col min="14347" max="14347" width="5" style="8" customWidth="1"/>
    <col min="14348" max="14348" width="4" style="8" customWidth="1"/>
    <col min="14349" max="14349" width="9.5546875" style="8" customWidth="1"/>
    <col min="14350" max="14350" width="10.6640625" style="8" customWidth="1"/>
    <col min="14351" max="14351" width="8" style="8" bestFit="1" customWidth="1"/>
    <col min="14352" max="14352" width="10.88671875" style="8" bestFit="1" customWidth="1"/>
    <col min="14353" max="14353" width="6.44140625" style="8" customWidth="1"/>
    <col min="14354" max="14354" width="4.6640625" style="8" customWidth="1"/>
    <col min="14355" max="14355" width="9.33203125" style="8" customWidth="1"/>
    <col min="14356" max="14356" width="11.5546875" style="8" customWidth="1"/>
    <col min="14357" max="14357" width="7.5546875" style="8" customWidth="1"/>
    <col min="14358" max="14358" width="5.6640625" style="8" customWidth="1"/>
    <col min="14359" max="14588" width="12.44140625" style="8" customWidth="1"/>
    <col min="14589" max="14592" width="3" style="8"/>
    <col min="14593" max="14593" width="8.109375" style="8" customWidth="1"/>
    <col min="14594" max="14594" width="13.88671875" style="8" customWidth="1"/>
    <col min="14595" max="14595" width="8.6640625" style="8" customWidth="1"/>
    <col min="14596" max="14597" width="8.109375" style="8" customWidth="1"/>
    <col min="14598" max="14598" width="30" style="8" customWidth="1"/>
    <col min="14599" max="14599" width="6.44140625" style="8" customWidth="1"/>
    <col min="14600" max="14600" width="6" style="8" customWidth="1"/>
    <col min="14601" max="14601" width="4" style="8" customWidth="1"/>
    <col min="14602" max="14602" width="5.5546875" style="8" customWidth="1"/>
    <col min="14603" max="14603" width="5" style="8" customWidth="1"/>
    <col min="14604" max="14604" width="4" style="8" customWidth="1"/>
    <col min="14605" max="14605" width="9.5546875" style="8" customWidth="1"/>
    <col min="14606" max="14606" width="10.6640625" style="8" customWidth="1"/>
    <col min="14607" max="14607" width="8" style="8" bestFit="1" customWidth="1"/>
    <col min="14608" max="14608" width="10.88671875" style="8" bestFit="1" customWidth="1"/>
    <col min="14609" max="14609" width="6.44140625" style="8" customWidth="1"/>
    <col min="14610" max="14610" width="4.6640625" style="8" customWidth="1"/>
    <col min="14611" max="14611" width="9.33203125" style="8" customWidth="1"/>
    <col min="14612" max="14612" width="11.5546875" style="8" customWidth="1"/>
    <col min="14613" max="14613" width="7.5546875" style="8" customWidth="1"/>
    <col min="14614" max="14614" width="5.6640625" style="8" customWidth="1"/>
    <col min="14615" max="14844" width="12.44140625" style="8" customWidth="1"/>
    <col min="14845" max="14848" width="3" style="8"/>
    <col min="14849" max="14849" width="8.109375" style="8" customWidth="1"/>
    <col min="14850" max="14850" width="13.88671875" style="8" customWidth="1"/>
    <col min="14851" max="14851" width="8.6640625" style="8" customWidth="1"/>
    <col min="14852" max="14853" width="8.109375" style="8" customWidth="1"/>
    <col min="14854" max="14854" width="30" style="8" customWidth="1"/>
    <col min="14855" max="14855" width="6.44140625" style="8" customWidth="1"/>
    <col min="14856" max="14856" width="6" style="8" customWidth="1"/>
    <col min="14857" max="14857" width="4" style="8" customWidth="1"/>
    <col min="14858" max="14858" width="5.5546875" style="8" customWidth="1"/>
    <col min="14859" max="14859" width="5" style="8" customWidth="1"/>
    <col min="14860" max="14860" width="4" style="8" customWidth="1"/>
    <col min="14861" max="14861" width="9.5546875" style="8" customWidth="1"/>
    <col min="14862" max="14862" width="10.6640625" style="8" customWidth="1"/>
    <col min="14863" max="14863" width="8" style="8" bestFit="1" customWidth="1"/>
    <col min="14864" max="14864" width="10.88671875" style="8" bestFit="1" customWidth="1"/>
    <col min="14865" max="14865" width="6.44140625" style="8" customWidth="1"/>
    <col min="14866" max="14866" width="4.6640625" style="8" customWidth="1"/>
    <col min="14867" max="14867" width="9.33203125" style="8" customWidth="1"/>
    <col min="14868" max="14868" width="11.5546875" style="8" customWidth="1"/>
    <col min="14869" max="14869" width="7.5546875" style="8" customWidth="1"/>
    <col min="14870" max="14870" width="5.6640625" style="8" customWidth="1"/>
    <col min="14871" max="15100" width="12.44140625" style="8" customWidth="1"/>
    <col min="15101" max="15104" width="3" style="8"/>
    <col min="15105" max="15105" width="8.109375" style="8" customWidth="1"/>
    <col min="15106" max="15106" width="13.88671875" style="8" customWidth="1"/>
    <col min="15107" max="15107" width="8.6640625" style="8" customWidth="1"/>
    <col min="15108" max="15109" width="8.109375" style="8" customWidth="1"/>
    <col min="15110" max="15110" width="30" style="8" customWidth="1"/>
    <col min="15111" max="15111" width="6.44140625" style="8" customWidth="1"/>
    <col min="15112" max="15112" width="6" style="8" customWidth="1"/>
    <col min="15113" max="15113" width="4" style="8" customWidth="1"/>
    <col min="15114" max="15114" width="5.5546875" style="8" customWidth="1"/>
    <col min="15115" max="15115" width="5" style="8" customWidth="1"/>
    <col min="15116" max="15116" width="4" style="8" customWidth="1"/>
    <col min="15117" max="15117" width="9.5546875" style="8" customWidth="1"/>
    <col min="15118" max="15118" width="10.6640625" style="8" customWidth="1"/>
    <col min="15119" max="15119" width="8" style="8" bestFit="1" customWidth="1"/>
    <col min="15120" max="15120" width="10.88671875" style="8" bestFit="1" customWidth="1"/>
    <col min="15121" max="15121" width="6.44140625" style="8" customWidth="1"/>
    <col min="15122" max="15122" width="4.6640625" style="8" customWidth="1"/>
    <col min="15123" max="15123" width="9.33203125" style="8" customWidth="1"/>
    <col min="15124" max="15124" width="11.5546875" style="8" customWidth="1"/>
    <col min="15125" max="15125" width="7.5546875" style="8" customWidth="1"/>
    <col min="15126" max="15126" width="5.6640625" style="8" customWidth="1"/>
    <col min="15127" max="15356" width="12.44140625" style="8" customWidth="1"/>
    <col min="15357" max="15360" width="3" style="8"/>
    <col min="15361" max="15361" width="8.109375" style="8" customWidth="1"/>
    <col min="15362" max="15362" width="13.88671875" style="8" customWidth="1"/>
    <col min="15363" max="15363" width="8.6640625" style="8" customWidth="1"/>
    <col min="15364" max="15365" width="8.109375" style="8" customWidth="1"/>
    <col min="15366" max="15366" width="30" style="8" customWidth="1"/>
    <col min="15367" max="15367" width="6.44140625" style="8" customWidth="1"/>
    <col min="15368" max="15368" width="6" style="8" customWidth="1"/>
    <col min="15369" max="15369" width="4" style="8" customWidth="1"/>
    <col min="15370" max="15370" width="5.5546875" style="8" customWidth="1"/>
    <col min="15371" max="15371" width="5" style="8" customWidth="1"/>
    <col min="15372" max="15372" width="4" style="8" customWidth="1"/>
    <col min="15373" max="15373" width="9.5546875" style="8" customWidth="1"/>
    <col min="15374" max="15374" width="10.6640625" style="8" customWidth="1"/>
    <col min="15375" max="15375" width="8" style="8" bestFit="1" customWidth="1"/>
    <col min="15376" max="15376" width="10.88671875" style="8" bestFit="1" customWidth="1"/>
    <col min="15377" max="15377" width="6.44140625" style="8" customWidth="1"/>
    <col min="15378" max="15378" width="4.6640625" style="8" customWidth="1"/>
    <col min="15379" max="15379" width="9.33203125" style="8" customWidth="1"/>
    <col min="15380" max="15380" width="11.5546875" style="8" customWidth="1"/>
    <col min="15381" max="15381" width="7.5546875" style="8" customWidth="1"/>
    <col min="15382" max="15382" width="5.6640625" style="8" customWidth="1"/>
    <col min="15383" max="15612" width="12.44140625" style="8" customWidth="1"/>
    <col min="15613" max="15616" width="3" style="8"/>
    <col min="15617" max="15617" width="8.109375" style="8" customWidth="1"/>
    <col min="15618" max="15618" width="13.88671875" style="8" customWidth="1"/>
    <col min="15619" max="15619" width="8.6640625" style="8" customWidth="1"/>
    <col min="15620" max="15621" width="8.109375" style="8" customWidth="1"/>
    <col min="15622" max="15622" width="30" style="8" customWidth="1"/>
    <col min="15623" max="15623" width="6.44140625" style="8" customWidth="1"/>
    <col min="15624" max="15624" width="6" style="8" customWidth="1"/>
    <col min="15625" max="15625" width="4" style="8" customWidth="1"/>
    <col min="15626" max="15626" width="5.5546875" style="8" customWidth="1"/>
    <col min="15627" max="15627" width="5" style="8" customWidth="1"/>
    <col min="15628" max="15628" width="4" style="8" customWidth="1"/>
    <col min="15629" max="15629" width="9.5546875" style="8" customWidth="1"/>
    <col min="15630" max="15630" width="10.6640625" style="8" customWidth="1"/>
    <col min="15631" max="15631" width="8" style="8" bestFit="1" customWidth="1"/>
    <col min="15632" max="15632" width="10.88671875" style="8" bestFit="1" customWidth="1"/>
    <col min="15633" max="15633" width="6.44140625" style="8" customWidth="1"/>
    <col min="15634" max="15634" width="4.6640625" style="8" customWidth="1"/>
    <col min="15635" max="15635" width="9.33203125" style="8" customWidth="1"/>
    <col min="15636" max="15636" width="11.5546875" style="8" customWidth="1"/>
    <col min="15637" max="15637" width="7.5546875" style="8" customWidth="1"/>
    <col min="15638" max="15638" width="5.6640625" style="8" customWidth="1"/>
    <col min="15639" max="15868" width="12.44140625" style="8" customWidth="1"/>
    <col min="15869" max="15872" width="3" style="8"/>
    <col min="15873" max="15873" width="8.109375" style="8" customWidth="1"/>
    <col min="15874" max="15874" width="13.88671875" style="8" customWidth="1"/>
    <col min="15875" max="15875" width="8.6640625" style="8" customWidth="1"/>
    <col min="15876" max="15877" width="8.109375" style="8" customWidth="1"/>
    <col min="15878" max="15878" width="30" style="8" customWidth="1"/>
    <col min="15879" max="15879" width="6.44140625" style="8" customWidth="1"/>
    <col min="15880" max="15880" width="6" style="8" customWidth="1"/>
    <col min="15881" max="15881" width="4" style="8" customWidth="1"/>
    <col min="15882" max="15882" width="5.5546875" style="8" customWidth="1"/>
    <col min="15883" max="15883" width="5" style="8" customWidth="1"/>
    <col min="15884" max="15884" width="4" style="8" customWidth="1"/>
    <col min="15885" max="15885" width="9.5546875" style="8" customWidth="1"/>
    <col min="15886" max="15886" width="10.6640625" style="8" customWidth="1"/>
    <col min="15887" max="15887" width="8" style="8" bestFit="1" customWidth="1"/>
    <col min="15888" max="15888" width="10.88671875" style="8" bestFit="1" customWidth="1"/>
    <col min="15889" max="15889" width="6.44140625" style="8" customWidth="1"/>
    <col min="15890" max="15890" width="4.6640625" style="8" customWidth="1"/>
    <col min="15891" max="15891" width="9.33203125" style="8" customWidth="1"/>
    <col min="15892" max="15892" width="11.5546875" style="8" customWidth="1"/>
    <col min="15893" max="15893" width="7.5546875" style="8" customWidth="1"/>
    <col min="15894" max="15894" width="5.6640625" style="8" customWidth="1"/>
    <col min="15895" max="16124" width="12.44140625" style="8" customWidth="1"/>
    <col min="16125" max="16128" width="3" style="8"/>
    <col min="16129" max="16129" width="8.109375" style="8" customWidth="1"/>
    <col min="16130" max="16130" width="13.88671875" style="8" customWidth="1"/>
    <col min="16131" max="16131" width="8.6640625" style="8" customWidth="1"/>
    <col min="16132" max="16133" width="8.109375" style="8" customWidth="1"/>
    <col min="16134" max="16134" width="30" style="8" customWidth="1"/>
    <col min="16135" max="16135" width="6.44140625" style="8" customWidth="1"/>
    <col min="16136" max="16136" width="6" style="8" customWidth="1"/>
    <col min="16137" max="16137" width="4" style="8" customWidth="1"/>
    <col min="16138" max="16138" width="5.5546875" style="8" customWidth="1"/>
    <col min="16139" max="16139" width="5" style="8" customWidth="1"/>
    <col min="16140" max="16140" width="4" style="8" customWidth="1"/>
    <col min="16141" max="16141" width="9.5546875" style="8" customWidth="1"/>
    <col min="16142" max="16142" width="10.6640625" style="8" customWidth="1"/>
    <col min="16143" max="16143" width="8" style="8" bestFit="1" customWidth="1"/>
    <col min="16144" max="16144" width="10.88671875" style="8" bestFit="1" customWidth="1"/>
    <col min="16145" max="16145" width="6.44140625" style="8" customWidth="1"/>
    <col min="16146" max="16146" width="4.6640625" style="8" customWidth="1"/>
    <col min="16147" max="16147" width="9.33203125" style="8" customWidth="1"/>
    <col min="16148" max="16148" width="11.5546875" style="8" customWidth="1"/>
    <col min="16149" max="16149" width="7.5546875" style="8" customWidth="1"/>
    <col min="16150" max="16150" width="5.6640625" style="8" customWidth="1"/>
    <col min="16151" max="16380" width="12.44140625" style="8" customWidth="1"/>
    <col min="16381" max="16384" width="3" style="8"/>
  </cols>
  <sheetData>
    <row r="1" spans="1:22" ht="12.75" customHeight="1" x14ac:dyDescent="0.25">
      <c r="A1" s="300"/>
      <c r="B1" s="301"/>
      <c r="C1" s="301"/>
      <c r="D1" s="301"/>
      <c r="E1" s="302"/>
      <c r="F1" s="309" t="s">
        <v>15</v>
      </c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1"/>
      <c r="V1" s="7"/>
    </row>
    <row r="2" spans="1:22" ht="15.75" customHeight="1" x14ac:dyDescent="0.25">
      <c r="A2" s="303"/>
      <c r="B2" s="304"/>
      <c r="C2" s="304"/>
      <c r="D2" s="304"/>
      <c r="E2" s="305"/>
      <c r="F2" s="312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4"/>
      <c r="V2" s="7"/>
    </row>
    <row r="3" spans="1:22" ht="15.75" customHeight="1" x14ac:dyDescent="0.25">
      <c r="A3" s="303"/>
      <c r="B3" s="304"/>
      <c r="C3" s="304"/>
      <c r="D3" s="304"/>
      <c r="E3" s="305"/>
      <c r="F3" s="312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4"/>
      <c r="V3" s="7"/>
    </row>
    <row r="4" spans="1:22" ht="15.75" customHeight="1" x14ac:dyDescent="0.25">
      <c r="A4" s="303"/>
      <c r="B4" s="304"/>
      <c r="C4" s="304"/>
      <c r="D4" s="304"/>
      <c r="E4" s="305"/>
      <c r="F4" s="312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T4" s="313"/>
      <c r="U4" s="314"/>
      <c r="V4" s="7"/>
    </row>
    <row r="5" spans="1:22" ht="15.75" customHeight="1" x14ac:dyDescent="0.25">
      <c r="A5" s="303"/>
      <c r="B5" s="304"/>
      <c r="C5" s="304"/>
      <c r="D5" s="304"/>
      <c r="E5" s="305"/>
      <c r="F5" s="312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3"/>
      <c r="T5" s="313"/>
      <c r="U5" s="314"/>
      <c r="V5" s="7"/>
    </row>
    <row r="6" spans="1:22" ht="24" customHeight="1" x14ac:dyDescent="0.25">
      <c r="A6" s="303"/>
      <c r="B6" s="304"/>
      <c r="C6" s="304"/>
      <c r="D6" s="304"/>
      <c r="E6" s="305"/>
      <c r="F6" s="312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3"/>
      <c r="T6" s="313"/>
      <c r="U6" s="314"/>
      <c r="V6" s="7"/>
    </row>
    <row r="7" spans="1:22" ht="16.5" customHeight="1" thickBot="1" x14ac:dyDescent="0.3">
      <c r="A7" s="306"/>
      <c r="B7" s="307"/>
      <c r="C7" s="307"/>
      <c r="D7" s="307"/>
      <c r="E7" s="308"/>
      <c r="F7" s="315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317"/>
      <c r="V7" s="7"/>
    </row>
    <row r="8" spans="1:22" ht="13.8" thickBot="1" x14ac:dyDescent="0.3">
      <c r="A8" s="318" t="s">
        <v>16</v>
      </c>
      <c r="B8" s="319"/>
      <c r="C8" s="319"/>
      <c r="D8" s="319"/>
      <c r="E8" s="319"/>
      <c r="F8" s="319"/>
      <c r="G8" s="319"/>
      <c r="H8" s="319"/>
      <c r="I8" s="320"/>
      <c r="J8" s="321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3"/>
      <c r="V8" s="9"/>
    </row>
    <row r="9" spans="1:22" ht="13.8" thickBot="1" x14ac:dyDescent="0.3">
      <c r="A9" s="324"/>
      <c r="B9" s="325"/>
      <c r="C9" s="325"/>
      <c r="D9" s="325"/>
      <c r="E9" s="325"/>
      <c r="F9" s="325"/>
      <c r="G9" s="325"/>
      <c r="H9" s="325"/>
      <c r="I9" s="325"/>
      <c r="J9" s="325"/>
      <c r="K9" s="325"/>
      <c r="L9" s="325"/>
      <c r="M9" s="325"/>
      <c r="N9" s="325"/>
      <c r="O9" s="325"/>
      <c r="P9" s="325"/>
      <c r="Q9" s="325"/>
      <c r="R9" s="325"/>
      <c r="S9" s="325"/>
      <c r="T9" s="325"/>
      <c r="U9" s="326"/>
      <c r="V9" s="10"/>
    </row>
    <row r="10" spans="1:22" ht="13.8" thickBot="1" x14ac:dyDescent="0.3">
      <c r="A10" s="295" t="s">
        <v>17</v>
      </c>
      <c r="B10" s="296"/>
      <c r="C10" s="11"/>
      <c r="D10" s="12" t="s">
        <v>18</v>
      </c>
      <c r="E10" s="13"/>
      <c r="F10" s="14"/>
      <c r="G10" s="15"/>
      <c r="H10" s="15"/>
      <c r="I10" s="15"/>
      <c r="J10" s="15"/>
      <c r="K10" s="15"/>
      <c r="L10" s="15"/>
      <c r="M10" s="15"/>
      <c r="N10" s="15"/>
      <c r="O10" s="16"/>
      <c r="P10" s="297" t="s">
        <v>19</v>
      </c>
      <c r="Q10" s="298"/>
      <c r="R10" s="298"/>
      <c r="S10" s="299"/>
      <c r="T10" s="17">
        <v>1</v>
      </c>
      <c r="U10" s="18"/>
      <c r="V10" s="19"/>
    </row>
    <row r="11" spans="1:22" ht="27" customHeight="1" thickBot="1" x14ac:dyDescent="0.3">
      <c r="A11" s="327" t="s">
        <v>20</v>
      </c>
      <c r="B11" s="328"/>
      <c r="C11" s="329" t="s">
        <v>118</v>
      </c>
      <c r="D11" s="330"/>
      <c r="E11" s="330"/>
      <c r="F11" s="330"/>
      <c r="G11" s="330"/>
      <c r="H11" s="330"/>
      <c r="I11" s="330"/>
      <c r="J11" s="330"/>
      <c r="K11" s="330"/>
      <c r="L11" s="330"/>
      <c r="M11" s="330"/>
      <c r="N11" s="330"/>
      <c r="O11" s="330"/>
      <c r="P11" s="330"/>
      <c r="Q11" s="330"/>
      <c r="R11" s="330"/>
      <c r="S11" s="330"/>
      <c r="T11" s="330"/>
      <c r="U11" s="331"/>
      <c r="V11" s="20"/>
    </row>
    <row r="12" spans="1:22" ht="13.8" thickBot="1" x14ac:dyDescent="0.3">
      <c r="A12" s="327" t="s">
        <v>21</v>
      </c>
      <c r="B12" s="328"/>
      <c r="C12" s="332"/>
      <c r="D12" s="333"/>
      <c r="E12" s="333"/>
      <c r="F12" s="333"/>
      <c r="G12" s="333"/>
      <c r="H12" s="333"/>
      <c r="I12" s="333"/>
      <c r="J12" s="333"/>
      <c r="K12" s="333"/>
      <c r="L12" s="333"/>
      <c r="M12" s="333"/>
      <c r="N12" s="333"/>
      <c r="O12" s="333"/>
      <c r="P12" s="333"/>
      <c r="Q12" s="333"/>
      <c r="R12" s="333"/>
      <c r="S12" s="333"/>
      <c r="T12" s="333"/>
      <c r="U12" s="334"/>
      <c r="V12" s="20"/>
    </row>
    <row r="13" spans="1:22" ht="13.8" thickBot="1" x14ac:dyDescent="0.3">
      <c r="A13" s="335" t="s">
        <v>22</v>
      </c>
      <c r="B13" s="336"/>
      <c r="C13" s="295"/>
      <c r="D13" s="337"/>
      <c r="E13" s="337"/>
      <c r="F13" s="337"/>
      <c r="G13" s="337"/>
      <c r="H13" s="337"/>
      <c r="I13" s="337"/>
      <c r="J13" s="337"/>
      <c r="K13" s="337"/>
      <c r="L13" s="337"/>
      <c r="M13" s="337"/>
      <c r="N13" s="337"/>
      <c r="O13" s="337"/>
      <c r="P13" s="337"/>
      <c r="Q13" s="338" t="s">
        <v>23</v>
      </c>
      <c r="R13" s="338"/>
      <c r="S13" s="338"/>
      <c r="T13" s="12">
        <v>1</v>
      </c>
      <c r="U13" s="21">
        <v>1</v>
      </c>
      <c r="V13" s="20"/>
    </row>
    <row r="14" spans="1:22" ht="13.8" thickBot="1" x14ac:dyDescent="0.3">
      <c r="A14" s="295" t="s">
        <v>24</v>
      </c>
      <c r="B14" s="296" t="s">
        <v>25</v>
      </c>
      <c r="C14" s="22">
        <f>+'PPTO GENERAL'!A20</f>
        <v>10</v>
      </c>
      <c r="D14" s="295" t="s">
        <v>26</v>
      </c>
      <c r="E14" s="296"/>
      <c r="F14" s="339" t="str">
        <f>+'PPTO GENERAL'!B20</f>
        <v>Suministro e instalacion de tubo rectangular 50 cm x 50 cm calibre 1.5 mm (Incluye anticorrosivo y pintura base aceite).</v>
      </c>
      <c r="G14" s="340"/>
      <c r="H14" s="340"/>
      <c r="I14" s="340"/>
      <c r="J14" s="340"/>
      <c r="K14" s="340"/>
      <c r="L14" s="340"/>
      <c r="M14" s="340"/>
      <c r="N14" s="340"/>
      <c r="O14" s="340"/>
      <c r="P14" s="341"/>
      <c r="Q14" s="342" t="s">
        <v>3</v>
      </c>
      <c r="R14" s="342"/>
      <c r="S14" s="342"/>
      <c r="T14" s="343" t="str">
        <f>+'PPTO GENERAL'!C20</f>
        <v>ML</v>
      </c>
      <c r="U14" s="344"/>
      <c r="V14" s="23"/>
    </row>
    <row r="15" spans="1:22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6"/>
      <c r="V15" s="27"/>
    </row>
    <row r="16" spans="1:22" x14ac:dyDescent="0.25">
      <c r="A16" s="349"/>
      <c r="B16" s="350"/>
      <c r="C16" s="350"/>
      <c r="D16" s="350"/>
      <c r="E16" s="350"/>
      <c r="F16" s="350"/>
      <c r="G16" s="350"/>
      <c r="H16" s="350"/>
      <c r="I16" s="350"/>
      <c r="J16" s="368"/>
      <c r="K16" s="372" t="s">
        <v>9</v>
      </c>
      <c r="L16" s="373"/>
      <c r="M16" s="374"/>
      <c r="N16" s="379" t="s">
        <v>27</v>
      </c>
      <c r="O16" s="378" t="s">
        <v>28</v>
      </c>
      <c r="P16" s="378"/>
      <c r="Q16" s="378"/>
      <c r="R16" s="379" t="s">
        <v>29</v>
      </c>
      <c r="S16" s="379"/>
      <c r="T16" s="372" t="s">
        <v>30</v>
      </c>
      <c r="U16" s="347" t="s">
        <v>8</v>
      </c>
      <c r="V16" s="29"/>
    </row>
    <row r="17" spans="1:22" ht="32.1" customHeight="1" x14ac:dyDescent="0.25">
      <c r="A17" s="369"/>
      <c r="B17" s="370"/>
      <c r="C17" s="370"/>
      <c r="D17" s="370"/>
      <c r="E17" s="370"/>
      <c r="F17" s="370"/>
      <c r="G17" s="370"/>
      <c r="H17" s="370"/>
      <c r="I17" s="370"/>
      <c r="J17" s="371"/>
      <c r="K17" s="375"/>
      <c r="L17" s="376"/>
      <c r="M17" s="336"/>
      <c r="N17" s="379" t="s">
        <v>27</v>
      </c>
      <c r="O17" s="30" t="s">
        <v>31</v>
      </c>
      <c r="P17" s="31" t="s">
        <v>32</v>
      </c>
      <c r="Q17" s="28" t="s">
        <v>33</v>
      </c>
      <c r="R17" s="379"/>
      <c r="S17" s="379"/>
      <c r="T17" s="375"/>
      <c r="U17" s="348"/>
      <c r="V17" s="29"/>
    </row>
    <row r="18" spans="1:22" x14ac:dyDescent="0.25">
      <c r="A18" s="349"/>
      <c r="B18" s="350"/>
      <c r="C18" s="350"/>
      <c r="D18" s="350"/>
      <c r="E18" s="350"/>
      <c r="F18" s="350"/>
      <c r="G18" s="350"/>
      <c r="H18" s="350"/>
      <c r="I18" s="350"/>
      <c r="J18" s="350"/>
      <c r="K18" s="355"/>
      <c r="L18" s="356"/>
      <c r="M18" s="356"/>
      <c r="N18" s="356"/>
      <c r="O18" s="356"/>
      <c r="P18" s="356"/>
      <c r="Q18" s="356"/>
      <c r="R18" s="356"/>
      <c r="S18" s="356"/>
      <c r="T18" s="356"/>
      <c r="U18" s="357"/>
      <c r="V18" s="33"/>
    </row>
    <row r="19" spans="1:22" ht="24.75" customHeight="1" x14ac:dyDescent="0.25">
      <c r="A19" s="351"/>
      <c r="B19" s="352"/>
      <c r="C19" s="352"/>
      <c r="D19" s="352"/>
      <c r="E19" s="352"/>
      <c r="F19" s="352"/>
      <c r="G19" s="352"/>
      <c r="H19" s="352"/>
      <c r="I19" s="352"/>
      <c r="J19" s="352"/>
      <c r="K19" s="363"/>
      <c r="L19" s="364"/>
      <c r="M19" s="365"/>
      <c r="N19" s="72"/>
      <c r="O19" s="73"/>
      <c r="P19" s="73"/>
      <c r="Q19" s="74"/>
      <c r="R19" s="366"/>
      <c r="S19" s="367"/>
      <c r="T19" s="74">
        <f>+N19</f>
        <v>0</v>
      </c>
      <c r="U19" s="32"/>
      <c r="V19" s="33"/>
    </row>
    <row r="20" spans="1:22" ht="28.5" customHeight="1" x14ac:dyDescent="0.25">
      <c r="A20" s="351"/>
      <c r="B20" s="352"/>
      <c r="C20" s="352"/>
      <c r="D20" s="352"/>
      <c r="E20" s="352"/>
      <c r="F20" s="352"/>
      <c r="G20" s="352"/>
      <c r="H20" s="352"/>
      <c r="I20" s="352"/>
      <c r="J20" s="352"/>
      <c r="K20" s="363" t="s">
        <v>176</v>
      </c>
      <c r="L20" s="364"/>
      <c r="M20" s="365"/>
      <c r="N20" s="72">
        <v>1</v>
      </c>
      <c r="O20" s="71"/>
      <c r="P20" s="73">
        <f>2.93+2.93+0.83+0.83</f>
        <v>7.5200000000000005</v>
      </c>
      <c r="Q20" s="50"/>
      <c r="R20" s="384"/>
      <c r="S20" s="385"/>
      <c r="T20" s="74">
        <f>+N20*P20</f>
        <v>7.5200000000000005</v>
      </c>
      <c r="U20" s="32" t="str">
        <f t="shared" ref="U20:U22" si="0">+T$14</f>
        <v>ML</v>
      </c>
      <c r="V20" s="33"/>
    </row>
    <row r="21" spans="1:22" ht="26.25" customHeight="1" x14ac:dyDescent="0.25">
      <c r="A21" s="351"/>
      <c r="B21" s="352"/>
      <c r="C21" s="352"/>
      <c r="D21" s="352"/>
      <c r="E21" s="352"/>
      <c r="F21" s="352"/>
      <c r="G21" s="352"/>
      <c r="H21" s="352"/>
      <c r="I21" s="352"/>
      <c r="J21" s="352"/>
      <c r="K21" s="363" t="s">
        <v>177</v>
      </c>
      <c r="L21" s="364"/>
      <c r="M21" s="365"/>
      <c r="N21" s="72">
        <v>1</v>
      </c>
      <c r="O21" s="73"/>
      <c r="P21" s="73">
        <f>2.93+2.93+0.7+0.7</f>
        <v>7.2600000000000007</v>
      </c>
      <c r="Q21" s="50"/>
      <c r="R21" s="361"/>
      <c r="S21" s="362"/>
      <c r="T21" s="74">
        <f>+N21*P21</f>
        <v>7.2600000000000007</v>
      </c>
      <c r="U21" s="32" t="str">
        <f t="shared" si="0"/>
        <v>ML</v>
      </c>
      <c r="V21" s="33"/>
    </row>
    <row r="22" spans="1:22" ht="24" customHeight="1" x14ac:dyDescent="0.25">
      <c r="A22" s="351"/>
      <c r="B22" s="352"/>
      <c r="C22" s="352"/>
      <c r="D22" s="352"/>
      <c r="E22" s="352"/>
      <c r="F22" s="352"/>
      <c r="G22" s="352"/>
      <c r="H22" s="352"/>
      <c r="I22" s="352"/>
      <c r="J22" s="352"/>
      <c r="K22" s="363"/>
      <c r="L22" s="364"/>
      <c r="M22" s="365"/>
      <c r="N22" s="42"/>
      <c r="O22" s="34"/>
      <c r="P22" s="34"/>
      <c r="Q22" s="38"/>
      <c r="R22" s="361"/>
      <c r="S22" s="362"/>
      <c r="T22" s="38">
        <f>+N22*P22</f>
        <v>0</v>
      </c>
      <c r="U22" s="32" t="str">
        <f t="shared" si="0"/>
        <v>ML</v>
      </c>
      <c r="V22" s="33"/>
    </row>
    <row r="23" spans="1:22" ht="43.5" customHeight="1" x14ac:dyDescent="0.25">
      <c r="A23" s="351"/>
      <c r="B23" s="352"/>
      <c r="C23" s="352"/>
      <c r="D23" s="352"/>
      <c r="E23" s="352"/>
      <c r="F23" s="352"/>
      <c r="G23" s="352"/>
      <c r="H23" s="352"/>
      <c r="I23" s="352"/>
      <c r="J23" s="352"/>
      <c r="K23" s="380"/>
      <c r="L23" s="381"/>
      <c r="M23" s="382"/>
      <c r="N23" s="37"/>
      <c r="O23" s="43"/>
      <c r="P23" s="43"/>
      <c r="Q23" s="38"/>
      <c r="R23" s="361"/>
      <c r="S23" s="362"/>
      <c r="T23" s="38"/>
      <c r="U23" s="32"/>
      <c r="V23" s="33"/>
    </row>
    <row r="24" spans="1:22" x14ac:dyDescent="0.25">
      <c r="A24" s="351"/>
      <c r="B24" s="352"/>
      <c r="C24" s="352"/>
      <c r="D24" s="352"/>
      <c r="E24" s="352"/>
      <c r="F24" s="352"/>
      <c r="G24" s="352"/>
      <c r="H24" s="352"/>
      <c r="I24" s="352"/>
      <c r="J24" s="352"/>
      <c r="K24" s="363"/>
      <c r="L24" s="364"/>
      <c r="M24" s="365"/>
      <c r="N24" s="37"/>
      <c r="O24" s="43"/>
      <c r="P24" s="35"/>
      <c r="Q24" s="38"/>
      <c r="R24" s="361"/>
      <c r="S24" s="362"/>
      <c r="T24" s="38"/>
      <c r="U24" s="32" t="str">
        <f t="shared" ref="U24:U26" si="1">+T$14</f>
        <v>ML</v>
      </c>
      <c r="V24" s="33"/>
    </row>
    <row r="25" spans="1:22" x14ac:dyDescent="0.25">
      <c r="A25" s="351"/>
      <c r="B25" s="352"/>
      <c r="C25" s="352"/>
      <c r="D25" s="352"/>
      <c r="E25" s="352"/>
      <c r="F25" s="352"/>
      <c r="G25" s="352"/>
      <c r="H25" s="352"/>
      <c r="I25" s="352"/>
      <c r="J25" s="352"/>
      <c r="K25" s="363"/>
      <c r="L25" s="364"/>
      <c r="M25" s="365"/>
      <c r="N25" s="37"/>
      <c r="O25" s="43"/>
      <c r="P25" s="35"/>
      <c r="Q25" s="38"/>
      <c r="R25" s="361"/>
      <c r="S25" s="362"/>
      <c r="T25" s="38"/>
      <c r="U25" s="32" t="str">
        <f t="shared" si="1"/>
        <v>ML</v>
      </c>
      <c r="V25" s="33"/>
    </row>
    <row r="26" spans="1:22" ht="27" customHeight="1" x14ac:dyDescent="0.25">
      <c r="A26" s="351"/>
      <c r="B26" s="352"/>
      <c r="C26" s="352"/>
      <c r="D26" s="352"/>
      <c r="E26" s="352"/>
      <c r="F26" s="352"/>
      <c r="G26" s="352"/>
      <c r="H26" s="352"/>
      <c r="I26" s="352"/>
      <c r="J26" s="352"/>
      <c r="K26" s="380"/>
      <c r="L26" s="381"/>
      <c r="M26" s="382"/>
      <c r="N26" s="37"/>
      <c r="O26" s="43"/>
      <c r="P26" s="35"/>
      <c r="Q26" s="38"/>
      <c r="R26" s="36"/>
      <c r="S26" s="37"/>
      <c r="T26" s="38">
        <f>+N26*P26</f>
        <v>0</v>
      </c>
      <c r="U26" s="32" t="str">
        <f t="shared" si="1"/>
        <v>ML</v>
      </c>
      <c r="V26" s="33"/>
    </row>
    <row r="27" spans="1:22" x14ac:dyDescent="0.25">
      <c r="A27" s="351"/>
      <c r="B27" s="352"/>
      <c r="C27" s="352"/>
      <c r="D27" s="352"/>
      <c r="E27" s="352"/>
      <c r="F27" s="352"/>
      <c r="G27" s="352"/>
      <c r="H27" s="352"/>
      <c r="I27" s="352"/>
      <c r="J27" s="352"/>
      <c r="K27" s="39"/>
      <c r="L27" s="40"/>
      <c r="M27" s="41"/>
      <c r="N27" s="37"/>
      <c r="O27" s="43"/>
      <c r="P27" s="35"/>
      <c r="Q27" s="38"/>
      <c r="R27" s="36"/>
      <c r="S27" s="37"/>
      <c r="T27" s="38"/>
      <c r="U27" s="32"/>
      <c r="V27" s="33"/>
    </row>
    <row r="28" spans="1:22" x14ac:dyDescent="0.25">
      <c r="A28" s="351"/>
      <c r="B28" s="352"/>
      <c r="C28" s="352"/>
      <c r="D28" s="352"/>
      <c r="E28" s="352"/>
      <c r="F28" s="352"/>
      <c r="G28" s="352"/>
      <c r="H28" s="352"/>
      <c r="I28" s="352"/>
      <c r="J28" s="352"/>
      <c r="K28" s="421"/>
      <c r="L28" s="422"/>
      <c r="M28" s="423"/>
      <c r="N28" s="47"/>
      <c r="O28" s="48"/>
      <c r="P28" s="49"/>
      <c r="Q28" s="50"/>
      <c r="R28" s="384"/>
      <c r="S28" s="385"/>
      <c r="T28" s="50"/>
      <c r="U28" s="52"/>
      <c r="V28" s="33"/>
    </row>
    <row r="29" spans="1:22" x14ac:dyDescent="0.25">
      <c r="A29" s="351"/>
      <c r="B29" s="352"/>
      <c r="C29" s="352"/>
      <c r="D29" s="352"/>
      <c r="E29" s="352"/>
      <c r="F29" s="352"/>
      <c r="G29" s="352"/>
      <c r="H29" s="352"/>
      <c r="I29" s="352"/>
      <c r="J29" s="352"/>
      <c r="K29" s="44"/>
      <c r="L29" s="45"/>
      <c r="M29" s="46"/>
      <c r="N29" s="47"/>
      <c r="O29" s="48"/>
      <c r="P29" s="49"/>
      <c r="Q29" s="50"/>
      <c r="R29" s="51"/>
      <c r="S29" s="47"/>
      <c r="T29" s="50"/>
      <c r="U29" s="52"/>
      <c r="V29" s="33"/>
    </row>
    <row r="30" spans="1:22" x14ac:dyDescent="0.25">
      <c r="A30" s="351"/>
      <c r="B30" s="352"/>
      <c r="C30" s="352"/>
      <c r="D30" s="352"/>
      <c r="E30" s="352"/>
      <c r="F30" s="352"/>
      <c r="G30" s="352"/>
      <c r="H30" s="352"/>
      <c r="I30" s="352"/>
      <c r="J30" s="352"/>
      <c r="K30" s="44"/>
      <c r="L30" s="45"/>
      <c r="M30" s="46"/>
      <c r="N30" s="47"/>
      <c r="O30" s="48"/>
      <c r="P30" s="49"/>
      <c r="Q30" s="50"/>
      <c r="R30" s="51"/>
      <c r="S30" s="47"/>
      <c r="T30" s="50"/>
      <c r="U30" s="52"/>
      <c r="V30" s="33"/>
    </row>
    <row r="31" spans="1:22" x14ac:dyDescent="0.25">
      <c r="A31" s="351"/>
      <c r="B31" s="352"/>
      <c r="C31" s="352"/>
      <c r="D31" s="352"/>
      <c r="E31" s="352"/>
      <c r="F31" s="352"/>
      <c r="G31" s="352"/>
      <c r="H31" s="352"/>
      <c r="I31" s="352"/>
      <c r="J31" s="352"/>
      <c r="K31" s="44"/>
      <c r="L31" s="45"/>
      <c r="M31" s="46"/>
      <c r="N31" s="47"/>
      <c r="O31" s="48"/>
      <c r="P31" s="49"/>
      <c r="Q31" s="50"/>
      <c r="R31" s="51"/>
      <c r="S31" s="47"/>
      <c r="T31" s="50"/>
      <c r="U31" s="52"/>
      <c r="V31" s="33"/>
    </row>
    <row r="32" spans="1:22" x14ac:dyDescent="0.25">
      <c r="A32" s="351"/>
      <c r="B32" s="352"/>
      <c r="C32" s="352"/>
      <c r="D32" s="352"/>
      <c r="E32" s="352"/>
      <c r="F32" s="352"/>
      <c r="G32" s="352"/>
      <c r="H32" s="352"/>
      <c r="I32" s="352"/>
      <c r="J32" s="352"/>
      <c r="K32" s="44"/>
      <c r="L32" s="45"/>
      <c r="M32" s="46"/>
      <c r="N32" s="47"/>
      <c r="O32" s="48"/>
      <c r="P32" s="49"/>
      <c r="Q32" s="50"/>
      <c r="R32" s="51"/>
      <c r="S32" s="47"/>
      <c r="T32" s="50"/>
      <c r="U32" s="52"/>
      <c r="V32" s="33"/>
    </row>
    <row r="33" spans="1:22" x14ac:dyDescent="0.25">
      <c r="A33" s="351"/>
      <c r="B33" s="352"/>
      <c r="C33" s="352"/>
      <c r="D33" s="352"/>
      <c r="E33" s="352"/>
      <c r="F33" s="352"/>
      <c r="G33" s="352"/>
      <c r="H33" s="352"/>
      <c r="I33" s="352"/>
      <c r="J33" s="352"/>
      <c r="K33" s="383"/>
      <c r="L33" s="383"/>
      <c r="M33" s="383"/>
      <c r="N33" s="53"/>
      <c r="O33" s="34"/>
      <c r="P33" s="35"/>
      <c r="Q33" s="35"/>
      <c r="R33" s="361"/>
      <c r="S33" s="362"/>
      <c r="T33" s="38"/>
      <c r="U33" s="32"/>
      <c r="V33" s="33"/>
    </row>
    <row r="34" spans="1:22" x14ac:dyDescent="0.25">
      <c r="A34" s="351"/>
      <c r="B34" s="352"/>
      <c r="C34" s="352"/>
      <c r="D34" s="352"/>
      <c r="E34" s="352"/>
      <c r="F34" s="352"/>
      <c r="G34" s="352"/>
      <c r="H34" s="352"/>
      <c r="I34" s="352"/>
      <c r="J34" s="352"/>
      <c r="K34" s="383"/>
      <c r="L34" s="383"/>
      <c r="M34" s="383"/>
      <c r="N34" s="37"/>
      <c r="O34" s="43"/>
      <c r="P34" s="35"/>
      <c r="Q34" s="38"/>
      <c r="R34" s="361"/>
      <c r="S34" s="362"/>
      <c r="T34" s="38"/>
      <c r="U34" s="32"/>
      <c r="V34" s="33"/>
    </row>
    <row r="35" spans="1:22" x14ac:dyDescent="0.25">
      <c r="A35" s="351"/>
      <c r="B35" s="352"/>
      <c r="C35" s="352"/>
      <c r="D35" s="352"/>
      <c r="E35" s="352"/>
      <c r="F35" s="352"/>
      <c r="G35" s="352"/>
      <c r="H35" s="352"/>
      <c r="I35" s="352"/>
      <c r="J35" s="352"/>
      <c r="K35" s="421"/>
      <c r="L35" s="422"/>
      <c r="M35" s="423"/>
      <c r="N35" s="54"/>
      <c r="O35" s="44"/>
      <c r="P35" s="55"/>
      <c r="Q35" s="56"/>
      <c r="R35" s="386"/>
      <c r="S35" s="387"/>
      <c r="T35" s="56"/>
      <c r="U35" s="52"/>
      <c r="V35" s="33"/>
    </row>
    <row r="36" spans="1:22" x14ac:dyDescent="0.25">
      <c r="A36" s="351"/>
      <c r="B36" s="352"/>
      <c r="C36" s="352"/>
      <c r="D36" s="352"/>
      <c r="E36" s="352"/>
      <c r="F36" s="352"/>
      <c r="G36" s="352"/>
      <c r="H36" s="352"/>
      <c r="I36" s="352"/>
      <c r="J36" s="352"/>
      <c r="K36" s="383"/>
      <c r="L36" s="383"/>
      <c r="M36" s="383"/>
      <c r="N36" s="57"/>
      <c r="O36" s="58"/>
      <c r="P36" s="59"/>
      <c r="Q36" s="59"/>
      <c r="R36" s="355"/>
      <c r="S36" s="388"/>
      <c r="T36" s="60"/>
      <c r="U36" s="32"/>
      <c r="V36" s="33"/>
    </row>
    <row r="37" spans="1:22" x14ac:dyDescent="0.25">
      <c r="A37" s="351"/>
      <c r="B37" s="352"/>
      <c r="C37" s="352"/>
      <c r="D37" s="352"/>
      <c r="E37" s="352"/>
      <c r="F37" s="352"/>
      <c r="G37" s="352"/>
      <c r="H37" s="352"/>
      <c r="I37" s="352"/>
      <c r="J37" s="352"/>
      <c r="K37" s="383"/>
      <c r="L37" s="383"/>
      <c r="M37" s="383"/>
      <c r="N37" s="57"/>
      <c r="O37" s="58"/>
      <c r="P37" s="59"/>
      <c r="Q37" s="59"/>
      <c r="R37" s="355"/>
      <c r="S37" s="388"/>
      <c r="T37" s="38"/>
      <c r="U37" s="32"/>
      <c r="V37" s="33"/>
    </row>
    <row r="38" spans="1:22" x14ac:dyDescent="0.25">
      <c r="A38" s="351"/>
      <c r="B38" s="352"/>
      <c r="C38" s="352"/>
      <c r="D38" s="352"/>
      <c r="E38" s="352"/>
      <c r="F38" s="352"/>
      <c r="G38" s="352"/>
      <c r="H38" s="352"/>
      <c r="I38" s="352"/>
      <c r="J38" s="352"/>
      <c r="K38" s="383"/>
      <c r="L38" s="383"/>
      <c r="M38" s="383"/>
      <c r="N38" s="57"/>
      <c r="O38" s="58"/>
      <c r="P38" s="59"/>
      <c r="Q38" s="59"/>
      <c r="R38" s="355"/>
      <c r="S38" s="388"/>
      <c r="T38" s="38"/>
      <c r="U38" s="32"/>
      <c r="V38" s="33"/>
    </row>
    <row r="39" spans="1:22" x14ac:dyDescent="0.25">
      <c r="A39" s="351"/>
      <c r="B39" s="352"/>
      <c r="C39" s="352"/>
      <c r="D39" s="352"/>
      <c r="E39" s="352"/>
      <c r="F39" s="352"/>
      <c r="G39" s="352"/>
      <c r="H39" s="352"/>
      <c r="I39" s="352"/>
      <c r="J39" s="352"/>
      <c r="K39" s="383"/>
      <c r="L39" s="383"/>
      <c r="M39" s="383"/>
      <c r="N39" s="396" t="s">
        <v>34</v>
      </c>
      <c r="O39" s="397"/>
      <c r="P39" s="397"/>
      <c r="Q39" s="397"/>
      <c r="R39" s="397"/>
      <c r="S39" s="398"/>
      <c r="T39" s="38">
        <f>ROUNDUP(SUM(T19:T38),0)</f>
        <v>15</v>
      </c>
      <c r="U39" s="32" t="str">
        <f>+T14</f>
        <v>ML</v>
      </c>
      <c r="V39" s="33"/>
    </row>
    <row r="40" spans="1:22" x14ac:dyDescent="0.25">
      <c r="A40" s="351"/>
      <c r="B40" s="352"/>
      <c r="C40" s="352"/>
      <c r="D40" s="352"/>
      <c r="E40" s="352"/>
      <c r="F40" s="352"/>
      <c r="G40" s="352"/>
      <c r="H40" s="352"/>
      <c r="I40" s="352"/>
      <c r="J40" s="352"/>
      <c r="K40" s="383"/>
      <c r="L40" s="383"/>
      <c r="M40" s="383"/>
      <c r="N40" s="396" t="s">
        <v>35</v>
      </c>
      <c r="O40" s="397"/>
      <c r="P40" s="397"/>
      <c r="Q40" s="397"/>
      <c r="R40" s="397"/>
      <c r="S40" s="398"/>
      <c r="T40" s="38">
        <v>0</v>
      </c>
      <c r="U40" s="32" t="str">
        <f>+U39</f>
        <v>ML</v>
      </c>
      <c r="V40" s="33"/>
    </row>
    <row r="41" spans="1:22" ht="13.8" thickBot="1" x14ac:dyDescent="0.3">
      <c r="A41" s="353"/>
      <c r="B41" s="354"/>
      <c r="C41" s="354"/>
      <c r="D41" s="354"/>
      <c r="E41" s="354"/>
      <c r="F41" s="354"/>
      <c r="G41" s="354"/>
      <c r="H41" s="354"/>
      <c r="I41" s="354"/>
      <c r="J41" s="354"/>
      <c r="K41" s="399"/>
      <c r="L41" s="399"/>
      <c r="M41" s="399"/>
      <c r="N41" s="400" t="s">
        <v>36</v>
      </c>
      <c r="O41" s="401"/>
      <c r="P41" s="401"/>
      <c r="Q41" s="401"/>
      <c r="R41" s="401"/>
      <c r="S41" s="402"/>
      <c r="T41" s="61">
        <f>SUM(T39:T40)</f>
        <v>15</v>
      </c>
      <c r="U41" s="62" t="str">
        <f>+U40</f>
        <v>ML</v>
      </c>
      <c r="V41" s="33"/>
    </row>
    <row r="42" spans="1:22" ht="12.75" customHeight="1" x14ac:dyDescent="0.25">
      <c r="A42" s="403" t="s">
        <v>37</v>
      </c>
      <c r="B42" s="404"/>
      <c r="C42" s="404"/>
      <c r="D42" s="404"/>
      <c r="E42" s="404"/>
      <c r="F42" s="404"/>
      <c r="G42" s="404"/>
      <c r="H42" s="404"/>
      <c r="I42" s="404"/>
      <c r="J42" s="404"/>
      <c r="K42" s="404"/>
      <c r="L42" s="404"/>
      <c r="M42" s="404"/>
      <c r="N42" s="404"/>
      <c r="O42" s="404"/>
      <c r="P42" s="404"/>
      <c r="Q42" s="404"/>
      <c r="R42" s="404"/>
      <c r="S42" s="404"/>
      <c r="T42" s="404"/>
      <c r="U42" s="405"/>
    </row>
    <row r="43" spans="1:22" x14ac:dyDescent="0.25">
      <c r="A43" s="406"/>
      <c r="B43" s="407"/>
      <c r="C43" s="407"/>
      <c r="D43" s="407"/>
      <c r="E43" s="407"/>
      <c r="F43" s="407"/>
      <c r="G43" s="407"/>
      <c r="H43" s="407"/>
      <c r="I43" s="407"/>
      <c r="J43" s="407"/>
      <c r="K43" s="407"/>
      <c r="L43" s="407"/>
      <c r="M43" s="407"/>
      <c r="N43" s="407"/>
      <c r="O43" s="407"/>
      <c r="P43" s="407"/>
      <c r="Q43" s="407"/>
      <c r="R43" s="407"/>
      <c r="S43" s="407"/>
      <c r="T43" s="407"/>
      <c r="U43" s="408"/>
    </row>
    <row r="44" spans="1:22" ht="13.8" thickBot="1" x14ac:dyDescent="0.3">
      <c r="A44" s="409"/>
      <c r="B44" s="410"/>
      <c r="C44" s="410"/>
      <c r="D44" s="410"/>
      <c r="E44" s="410"/>
      <c r="F44" s="410"/>
      <c r="G44" s="410"/>
      <c r="H44" s="410"/>
      <c r="I44" s="410"/>
      <c r="J44" s="410"/>
      <c r="K44" s="410"/>
      <c r="L44" s="410"/>
      <c r="M44" s="410"/>
      <c r="N44" s="410"/>
      <c r="O44" s="410"/>
      <c r="P44" s="410"/>
      <c r="Q44" s="410"/>
      <c r="R44" s="410"/>
      <c r="S44" s="410"/>
      <c r="T44" s="410"/>
      <c r="U44" s="411"/>
    </row>
    <row r="45" spans="1:22" ht="18" customHeight="1" x14ac:dyDescent="0.25">
      <c r="A45" s="63" t="s">
        <v>38</v>
      </c>
      <c r="B45" s="389"/>
      <c r="C45" s="390"/>
      <c r="D45" s="390"/>
      <c r="E45" s="390"/>
      <c r="F45" s="390"/>
      <c r="G45" s="391"/>
      <c r="H45" s="392"/>
      <c r="I45" s="393"/>
      <c r="J45" s="393"/>
      <c r="K45" s="393"/>
      <c r="L45" s="393"/>
      <c r="M45" s="393"/>
      <c r="N45" s="393"/>
      <c r="O45" s="394"/>
      <c r="P45" s="392"/>
      <c r="Q45" s="393"/>
      <c r="R45" s="393"/>
      <c r="S45" s="393"/>
      <c r="T45" s="393"/>
      <c r="U45" s="395"/>
      <c r="V45" s="64"/>
    </row>
    <row r="46" spans="1:22" ht="12.75" customHeight="1" x14ac:dyDescent="0.25">
      <c r="A46" s="63" t="s">
        <v>39</v>
      </c>
      <c r="B46" s="380"/>
      <c r="C46" s="381"/>
      <c r="D46" s="381"/>
      <c r="E46" s="381"/>
      <c r="F46" s="381"/>
      <c r="G46" s="382"/>
      <c r="H46" s="389"/>
      <c r="I46" s="390"/>
      <c r="J46" s="390"/>
      <c r="K46" s="390"/>
      <c r="L46" s="390"/>
      <c r="M46" s="390"/>
      <c r="N46" s="390"/>
      <c r="O46" s="391"/>
      <c r="P46" s="389"/>
      <c r="Q46" s="390"/>
      <c r="R46" s="390"/>
      <c r="S46" s="390"/>
      <c r="T46" s="390"/>
      <c r="U46" s="390"/>
      <c r="V46" s="65"/>
    </row>
    <row r="47" spans="1:22" ht="13.5" customHeight="1" thickBot="1" x14ac:dyDescent="0.3">
      <c r="A47" s="66" t="s">
        <v>40</v>
      </c>
      <c r="B47" s="415" t="s">
        <v>41</v>
      </c>
      <c r="C47" s="416"/>
      <c r="D47" s="416"/>
      <c r="E47" s="416"/>
      <c r="F47" s="416"/>
      <c r="G47" s="417"/>
      <c r="H47" s="418"/>
      <c r="I47" s="419"/>
      <c r="J47" s="419"/>
      <c r="K47" s="419"/>
      <c r="L47" s="419"/>
      <c r="M47" s="419"/>
      <c r="N47" s="419"/>
      <c r="O47" s="420"/>
      <c r="P47" s="418" t="s">
        <v>42</v>
      </c>
      <c r="Q47" s="419"/>
      <c r="R47" s="419"/>
      <c r="S47" s="419"/>
      <c r="T47" s="419"/>
      <c r="U47" s="419"/>
      <c r="V47" s="65"/>
    </row>
    <row r="48" spans="1:22" ht="13.8" thickBot="1" x14ac:dyDescent="0.3">
      <c r="A48" s="67" t="s">
        <v>43</v>
      </c>
      <c r="B48" s="68" t="s">
        <v>44</v>
      </c>
      <c r="C48" s="68"/>
      <c r="D48" s="68" t="s">
        <v>45</v>
      </c>
      <c r="E48" s="68"/>
      <c r="F48" s="68">
        <v>2025</v>
      </c>
      <c r="G48" s="69"/>
      <c r="H48" s="412"/>
      <c r="I48" s="413"/>
      <c r="J48" s="413"/>
      <c r="K48" s="413"/>
      <c r="L48" s="413"/>
      <c r="M48" s="413"/>
      <c r="N48" s="413"/>
      <c r="O48" s="414"/>
      <c r="P48" s="413"/>
      <c r="Q48" s="413"/>
      <c r="R48" s="413"/>
      <c r="S48" s="413"/>
      <c r="T48" s="413"/>
      <c r="U48" s="413"/>
      <c r="V48" s="70"/>
    </row>
  </sheetData>
  <mergeCells count="75">
    <mergeCell ref="H48:O48"/>
    <mergeCell ref="P48:U48"/>
    <mergeCell ref="B46:G46"/>
    <mergeCell ref="H46:O46"/>
    <mergeCell ref="P46:U46"/>
    <mergeCell ref="B47:G47"/>
    <mergeCell ref="H47:O47"/>
    <mergeCell ref="P47:U47"/>
    <mergeCell ref="B45:G45"/>
    <mergeCell ref="H45:O45"/>
    <mergeCell ref="P45:U45"/>
    <mergeCell ref="K37:M37"/>
    <mergeCell ref="R37:S37"/>
    <mergeCell ref="K38:M38"/>
    <mergeCell ref="R38:S38"/>
    <mergeCell ref="K39:M39"/>
    <mergeCell ref="N39:S39"/>
    <mergeCell ref="K40:M40"/>
    <mergeCell ref="N40:S40"/>
    <mergeCell ref="K41:M41"/>
    <mergeCell ref="N41:S41"/>
    <mergeCell ref="A42:U44"/>
    <mergeCell ref="K34:M34"/>
    <mergeCell ref="R34:S34"/>
    <mergeCell ref="K35:M35"/>
    <mergeCell ref="R35:S35"/>
    <mergeCell ref="K36:M36"/>
    <mergeCell ref="R36:S36"/>
    <mergeCell ref="R33:S33"/>
    <mergeCell ref="K22:M22"/>
    <mergeCell ref="R22:S22"/>
    <mergeCell ref="K23:M23"/>
    <mergeCell ref="R23:S23"/>
    <mergeCell ref="K24:M24"/>
    <mergeCell ref="R24:S24"/>
    <mergeCell ref="K25:M25"/>
    <mergeCell ref="R25:S25"/>
    <mergeCell ref="K26:M26"/>
    <mergeCell ref="K28:M28"/>
    <mergeCell ref="R28:S28"/>
    <mergeCell ref="T16:T17"/>
    <mergeCell ref="U16:U17"/>
    <mergeCell ref="A18:J41"/>
    <mergeCell ref="K18:U18"/>
    <mergeCell ref="K19:M19"/>
    <mergeCell ref="R19:S19"/>
    <mergeCell ref="K20:M20"/>
    <mergeCell ref="R20:S20"/>
    <mergeCell ref="K21:M21"/>
    <mergeCell ref="R21:S21"/>
    <mergeCell ref="A16:J17"/>
    <mergeCell ref="K16:M17"/>
    <mergeCell ref="N16:N17"/>
    <mergeCell ref="O16:Q16"/>
    <mergeCell ref="R16:S17"/>
    <mergeCell ref="K33:M33"/>
    <mergeCell ref="A14:B14"/>
    <mergeCell ref="D14:E14"/>
    <mergeCell ref="F14:P14"/>
    <mergeCell ref="Q14:S14"/>
    <mergeCell ref="T14:U14"/>
    <mergeCell ref="A11:B11"/>
    <mergeCell ref="C11:U11"/>
    <mergeCell ref="A12:B12"/>
    <mergeCell ref="C12:U12"/>
    <mergeCell ref="A13:B13"/>
    <mergeCell ref="C13:P13"/>
    <mergeCell ref="Q13:S13"/>
    <mergeCell ref="A10:B10"/>
    <mergeCell ref="P10:S10"/>
    <mergeCell ref="A1:E7"/>
    <mergeCell ref="F1:U7"/>
    <mergeCell ref="A8:I8"/>
    <mergeCell ref="J8:U8"/>
    <mergeCell ref="A9:U9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4A3E6-C6B2-4545-B7CD-5B8A60499401}">
  <dimension ref="A1:V48"/>
  <sheetViews>
    <sheetView workbookViewId="0">
      <selection activeCell="A18" sqref="A18:J41"/>
    </sheetView>
  </sheetViews>
  <sheetFormatPr baseColWidth="10" defaultColWidth="3" defaultRowHeight="13.2" x14ac:dyDescent="0.25"/>
  <cols>
    <col min="1" max="1" width="8.109375" style="8" customWidth="1"/>
    <col min="2" max="2" width="13.88671875" style="8" customWidth="1"/>
    <col min="3" max="3" width="8.6640625" style="8" customWidth="1"/>
    <col min="4" max="5" width="8.109375" style="8" customWidth="1"/>
    <col min="6" max="6" width="30" style="8" customWidth="1"/>
    <col min="7" max="7" width="6.44140625" style="8" customWidth="1"/>
    <col min="8" max="8" width="6" style="8" customWidth="1"/>
    <col min="9" max="9" width="4" style="8" customWidth="1"/>
    <col min="10" max="10" width="5.5546875" style="8" customWidth="1"/>
    <col min="11" max="11" width="5" style="8" customWidth="1"/>
    <col min="12" max="12" width="4" style="8" customWidth="1"/>
    <col min="13" max="13" width="12.33203125" style="8" customWidth="1"/>
    <col min="14" max="14" width="12.109375" style="8" customWidth="1"/>
    <col min="15" max="15" width="8" style="8" bestFit="1" customWidth="1"/>
    <col min="16" max="16" width="10.88671875" style="8" bestFit="1" customWidth="1"/>
    <col min="17" max="17" width="7" style="8" bestFit="1" customWidth="1"/>
    <col min="18" max="18" width="4.6640625" style="8" customWidth="1"/>
    <col min="19" max="19" width="9.33203125" style="8" customWidth="1"/>
    <col min="20" max="20" width="11.5546875" style="8" customWidth="1"/>
    <col min="21" max="21" width="7.5546875" style="8" customWidth="1"/>
    <col min="22" max="22" width="5.6640625" style="8" customWidth="1"/>
    <col min="23" max="252" width="12.44140625" style="8" customWidth="1"/>
    <col min="253" max="256" width="3" style="8"/>
    <col min="257" max="257" width="8.109375" style="8" customWidth="1"/>
    <col min="258" max="258" width="13.88671875" style="8" customWidth="1"/>
    <col min="259" max="259" width="8.6640625" style="8" customWidth="1"/>
    <col min="260" max="261" width="8.109375" style="8" customWidth="1"/>
    <col min="262" max="262" width="30" style="8" customWidth="1"/>
    <col min="263" max="263" width="6.44140625" style="8" customWidth="1"/>
    <col min="264" max="264" width="6" style="8" customWidth="1"/>
    <col min="265" max="265" width="4" style="8" customWidth="1"/>
    <col min="266" max="266" width="5.5546875" style="8" customWidth="1"/>
    <col min="267" max="267" width="5" style="8" customWidth="1"/>
    <col min="268" max="268" width="4" style="8" customWidth="1"/>
    <col min="269" max="269" width="9.5546875" style="8" customWidth="1"/>
    <col min="270" max="270" width="10.6640625" style="8" customWidth="1"/>
    <col min="271" max="271" width="8" style="8" bestFit="1" customWidth="1"/>
    <col min="272" max="272" width="10.88671875" style="8" bestFit="1" customWidth="1"/>
    <col min="273" max="273" width="6.44140625" style="8" customWidth="1"/>
    <col min="274" max="274" width="4.6640625" style="8" customWidth="1"/>
    <col min="275" max="275" width="9.33203125" style="8" customWidth="1"/>
    <col min="276" max="276" width="11.5546875" style="8" customWidth="1"/>
    <col min="277" max="277" width="7.5546875" style="8" customWidth="1"/>
    <col min="278" max="278" width="5.6640625" style="8" customWidth="1"/>
    <col min="279" max="508" width="12.44140625" style="8" customWidth="1"/>
    <col min="509" max="512" width="3" style="8"/>
    <col min="513" max="513" width="8.109375" style="8" customWidth="1"/>
    <col min="514" max="514" width="13.88671875" style="8" customWidth="1"/>
    <col min="515" max="515" width="8.6640625" style="8" customWidth="1"/>
    <col min="516" max="517" width="8.109375" style="8" customWidth="1"/>
    <col min="518" max="518" width="30" style="8" customWidth="1"/>
    <col min="519" max="519" width="6.44140625" style="8" customWidth="1"/>
    <col min="520" max="520" width="6" style="8" customWidth="1"/>
    <col min="521" max="521" width="4" style="8" customWidth="1"/>
    <col min="522" max="522" width="5.5546875" style="8" customWidth="1"/>
    <col min="523" max="523" width="5" style="8" customWidth="1"/>
    <col min="524" max="524" width="4" style="8" customWidth="1"/>
    <col min="525" max="525" width="9.5546875" style="8" customWidth="1"/>
    <col min="526" max="526" width="10.6640625" style="8" customWidth="1"/>
    <col min="527" max="527" width="8" style="8" bestFit="1" customWidth="1"/>
    <col min="528" max="528" width="10.88671875" style="8" bestFit="1" customWidth="1"/>
    <col min="529" max="529" width="6.44140625" style="8" customWidth="1"/>
    <col min="530" max="530" width="4.6640625" style="8" customWidth="1"/>
    <col min="531" max="531" width="9.33203125" style="8" customWidth="1"/>
    <col min="532" max="532" width="11.5546875" style="8" customWidth="1"/>
    <col min="533" max="533" width="7.5546875" style="8" customWidth="1"/>
    <col min="534" max="534" width="5.6640625" style="8" customWidth="1"/>
    <col min="535" max="764" width="12.44140625" style="8" customWidth="1"/>
    <col min="765" max="768" width="3" style="8"/>
    <col min="769" max="769" width="8.109375" style="8" customWidth="1"/>
    <col min="770" max="770" width="13.88671875" style="8" customWidth="1"/>
    <col min="771" max="771" width="8.6640625" style="8" customWidth="1"/>
    <col min="772" max="773" width="8.109375" style="8" customWidth="1"/>
    <col min="774" max="774" width="30" style="8" customWidth="1"/>
    <col min="775" max="775" width="6.44140625" style="8" customWidth="1"/>
    <col min="776" max="776" width="6" style="8" customWidth="1"/>
    <col min="777" max="777" width="4" style="8" customWidth="1"/>
    <col min="778" max="778" width="5.5546875" style="8" customWidth="1"/>
    <col min="779" max="779" width="5" style="8" customWidth="1"/>
    <col min="780" max="780" width="4" style="8" customWidth="1"/>
    <col min="781" max="781" width="9.5546875" style="8" customWidth="1"/>
    <col min="782" max="782" width="10.6640625" style="8" customWidth="1"/>
    <col min="783" max="783" width="8" style="8" bestFit="1" customWidth="1"/>
    <col min="784" max="784" width="10.88671875" style="8" bestFit="1" customWidth="1"/>
    <col min="785" max="785" width="6.44140625" style="8" customWidth="1"/>
    <col min="786" max="786" width="4.6640625" style="8" customWidth="1"/>
    <col min="787" max="787" width="9.33203125" style="8" customWidth="1"/>
    <col min="788" max="788" width="11.5546875" style="8" customWidth="1"/>
    <col min="789" max="789" width="7.5546875" style="8" customWidth="1"/>
    <col min="790" max="790" width="5.6640625" style="8" customWidth="1"/>
    <col min="791" max="1020" width="12.44140625" style="8" customWidth="1"/>
    <col min="1021" max="1024" width="3" style="8"/>
    <col min="1025" max="1025" width="8.109375" style="8" customWidth="1"/>
    <col min="1026" max="1026" width="13.88671875" style="8" customWidth="1"/>
    <col min="1027" max="1027" width="8.6640625" style="8" customWidth="1"/>
    <col min="1028" max="1029" width="8.109375" style="8" customWidth="1"/>
    <col min="1030" max="1030" width="30" style="8" customWidth="1"/>
    <col min="1031" max="1031" width="6.44140625" style="8" customWidth="1"/>
    <col min="1032" max="1032" width="6" style="8" customWidth="1"/>
    <col min="1033" max="1033" width="4" style="8" customWidth="1"/>
    <col min="1034" max="1034" width="5.5546875" style="8" customWidth="1"/>
    <col min="1035" max="1035" width="5" style="8" customWidth="1"/>
    <col min="1036" max="1036" width="4" style="8" customWidth="1"/>
    <col min="1037" max="1037" width="9.5546875" style="8" customWidth="1"/>
    <col min="1038" max="1038" width="10.6640625" style="8" customWidth="1"/>
    <col min="1039" max="1039" width="8" style="8" bestFit="1" customWidth="1"/>
    <col min="1040" max="1040" width="10.88671875" style="8" bestFit="1" customWidth="1"/>
    <col min="1041" max="1041" width="6.44140625" style="8" customWidth="1"/>
    <col min="1042" max="1042" width="4.6640625" style="8" customWidth="1"/>
    <col min="1043" max="1043" width="9.33203125" style="8" customWidth="1"/>
    <col min="1044" max="1044" width="11.5546875" style="8" customWidth="1"/>
    <col min="1045" max="1045" width="7.5546875" style="8" customWidth="1"/>
    <col min="1046" max="1046" width="5.6640625" style="8" customWidth="1"/>
    <col min="1047" max="1276" width="12.44140625" style="8" customWidth="1"/>
    <col min="1277" max="1280" width="3" style="8"/>
    <col min="1281" max="1281" width="8.109375" style="8" customWidth="1"/>
    <col min="1282" max="1282" width="13.88671875" style="8" customWidth="1"/>
    <col min="1283" max="1283" width="8.6640625" style="8" customWidth="1"/>
    <col min="1284" max="1285" width="8.109375" style="8" customWidth="1"/>
    <col min="1286" max="1286" width="30" style="8" customWidth="1"/>
    <col min="1287" max="1287" width="6.44140625" style="8" customWidth="1"/>
    <col min="1288" max="1288" width="6" style="8" customWidth="1"/>
    <col min="1289" max="1289" width="4" style="8" customWidth="1"/>
    <col min="1290" max="1290" width="5.5546875" style="8" customWidth="1"/>
    <col min="1291" max="1291" width="5" style="8" customWidth="1"/>
    <col min="1292" max="1292" width="4" style="8" customWidth="1"/>
    <col min="1293" max="1293" width="9.5546875" style="8" customWidth="1"/>
    <col min="1294" max="1294" width="10.6640625" style="8" customWidth="1"/>
    <col min="1295" max="1295" width="8" style="8" bestFit="1" customWidth="1"/>
    <col min="1296" max="1296" width="10.88671875" style="8" bestFit="1" customWidth="1"/>
    <col min="1297" max="1297" width="6.44140625" style="8" customWidth="1"/>
    <col min="1298" max="1298" width="4.6640625" style="8" customWidth="1"/>
    <col min="1299" max="1299" width="9.33203125" style="8" customWidth="1"/>
    <col min="1300" max="1300" width="11.5546875" style="8" customWidth="1"/>
    <col min="1301" max="1301" width="7.5546875" style="8" customWidth="1"/>
    <col min="1302" max="1302" width="5.6640625" style="8" customWidth="1"/>
    <col min="1303" max="1532" width="12.44140625" style="8" customWidth="1"/>
    <col min="1533" max="1536" width="3" style="8"/>
    <col min="1537" max="1537" width="8.109375" style="8" customWidth="1"/>
    <col min="1538" max="1538" width="13.88671875" style="8" customWidth="1"/>
    <col min="1539" max="1539" width="8.6640625" style="8" customWidth="1"/>
    <col min="1540" max="1541" width="8.109375" style="8" customWidth="1"/>
    <col min="1542" max="1542" width="30" style="8" customWidth="1"/>
    <col min="1543" max="1543" width="6.44140625" style="8" customWidth="1"/>
    <col min="1544" max="1544" width="6" style="8" customWidth="1"/>
    <col min="1545" max="1545" width="4" style="8" customWidth="1"/>
    <col min="1546" max="1546" width="5.5546875" style="8" customWidth="1"/>
    <col min="1547" max="1547" width="5" style="8" customWidth="1"/>
    <col min="1548" max="1548" width="4" style="8" customWidth="1"/>
    <col min="1549" max="1549" width="9.5546875" style="8" customWidth="1"/>
    <col min="1550" max="1550" width="10.6640625" style="8" customWidth="1"/>
    <col min="1551" max="1551" width="8" style="8" bestFit="1" customWidth="1"/>
    <col min="1552" max="1552" width="10.88671875" style="8" bestFit="1" customWidth="1"/>
    <col min="1553" max="1553" width="6.44140625" style="8" customWidth="1"/>
    <col min="1554" max="1554" width="4.6640625" style="8" customWidth="1"/>
    <col min="1555" max="1555" width="9.33203125" style="8" customWidth="1"/>
    <col min="1556" max="1556" width="11.5546875" style="8" customWidth="1"/>
    <col min="1557" max="1557" width="7.5546875" style="8" customWidth="1"/>
    <col min="1558" max="1558" width="5.6640625" style="8" customWidth="1"/>
    <col min="1559" max="1788" width="12.44140625" style="8" customWidth="1"/>
    <col min="1789" max="1792" width="3" style="8"/>
    <col min="1793" max="1793" width="8.109375" style="8" customWidth="1"/>
    <col min="1794" max="1794" width="13.88671875" style="8" customWidth="1"/>
    <col min="1795" max="1795" width="8.6640625" style="8" customWidth="1"/>
    <col min="1796" max="1797" width="8.109375" style="8" customWidth="1"/>
    <col min="1798" max="1798" width="30" style="8" customWidth="1"/>
    <col min="1799" max="1799" width="6.44140625" style="8" customWidth="1"/>
    <col min="1800" max="1800" width="6" style="8" customWidth="1"/>
    <col min="1801" max="1801" width="4" style="8" customWidth="1"/>
    <col min="1802" max="1802" width="5.5546875" style="8" customWidth="1"/>
    <col min="1803" max="1803" width="5" style="8" customWidth="1"/>
    <col min="1804" max="1804" width="4" style="8" customWidth="1"/>
    <col min="1805" max="1805" width="9.5546875" style="8" customWidth="1"/>
    <col min="1806" max="1806" width="10.6640625" style="8" customWidth="1"/>
    <col min="1807" max="1807" width="8" style="8" bestFit="1" customWidth="1"/>
    <col min="1808" max="1808" width="10.88671875" style="8" bestFit="1" customWidth="1"/>
    <col min="1809" max="1809" width="6.44140625" style="8" customWidth="1"/>
    <col min="1810" max="1810" width="4.6640625" style="8" customWidth="1"/>
    <col min="1811" max="1811" width="9.33203125" style="8" customWidth="1"/>
    <col min="1812" max="1812" width="11.5546875" style="8" customWidth="1"/>
    <col min="1813" max="1813" width="7.5546875" style="8" customWidth="1"/>
    <col min="1814" max="1814" width="5.6640625" style="8" customWidth="1"/>
    <col min="1815" max="2044" width="12.44140625" style="8" customWidth="1"/>
    <col min="2045" max="2048" width="3" style="8"/>
    <col min="2049" max="2049" width="8.109375" style="8" customWidth="1"/>
    <col min="2050" max="2050" width="13.88671875" style="8" customWidth="1"/>
    <col min="2051" max="2051" width="8.6640625" style="8" customWidth="1"/>
    <col min="2052" max="2053" width="8.109375" style="8" customWidth="1"/>
    <col min="2054" max="2054" width="30" style="8" customWidth="1"/>
    <col min="2055" max="2055" width="6.44140625" style="8" customWidth="1"/>
    <col min="2056" max="2056" width="6" style="8" customWidth="1"/>
    <col min="2057" max="2057" width="4" style="8" customWidth="1"/>
    <col min="2058" max="2058" width="5.5546875" style="8" customWidth="1"/>
    <col min="2059" max="2059" width="5" style="8" customWidth="1"/>
    <col min="2060" max="2060" width="4" style="8" customWidth="1"/>
    <col min="2061" max="2061" width="9.5546875" style="8" customWidth="1"/>
    <col min="2062" max="2062" width="10.6640625" style="8" customWidth="1"/>
    <col min="2063" max="2063" width="8" style="8" bestFit="1" customWidth="1"/>
    <col min="2064" max="2064" width="10.88671875" style="8" bestFit="1" customWidth="1"/>
    <col min="2065" max="2065" width="6.44140625" style="8" customWidth="1"/>
    <col min="2066" max="2066" width="4.6640625" style="8" customWidth="1"/>
    <col min="2067" max="2067" width="9.33203125" style="8" customWidth="1"/>
    <col min="2068" max="2068" width="11.5546875" style="8" customWidth="1"/>
    <col min="2069" max="2069" width="7.5546875" style="8" customWidth="1"/>
    <col min="2070" max="2070" width="5.6640625" style="8" customWidth="1"/>
    <col min="2071" max="2300" width="12.44140625" style="8" customWidth="1"/>
    <col min="2301" max="2304" width="3" style="8"/>
    <col min="2305" max="2305" width="8.109375" style="8" customWidth="1"/>
    <col min="2306" max="2306" width="13.88671875" style="8" customWidth="1"/>
    <col min="2307" max="2307" width="8.6640625" style="8" customWidth="1"/>
    <col min="2308" max="2309" width="8.109375" style="8" customWidth="1"/>
    <col min="2310" max="2310" width="30" style="8" customWidth="1"/>
    <col min="2311" max="2311" width="6.44140625" style="8" customWidth="1"/>
    <col min="2312" max="2312" width="6" style="8" customWidth="1"/>
    <col min="2313" max="2313" width="4" style="8" customWidth="1"/>
    <col min="2314" max="2314" width="5.5546875" style="8" customWidth="1"/>
    <col min="2315" max="2315" width="5" style="8" customWidth="1"/>
    <col min="2316" max="2316" width="4" style="8" customWidth="1"/>
    <col min="2317" max="2317" width="9.5546875" style="8" customWidth="1"/>
    <col min="2318" max="2318" width="10.6640625" style="8" customWidth="1"/>
    <col min="2319" max="2319" width="8" style="8" bestFit="1" customWidth="1"/>
    <col min="2320" max="2320" width="10.88671875" style="8" bestFit="1" customWidth="1"/>
    <col min="2321" max="2321" width="6.44140625" style="8" customWidth="1"/>
    <col min="2322" max="2322" width="4.6640625" style="8" customWidth="1"/>
    <col min="2323" max="2323" width="9.33203125" style="8" customWidth="1"/>
    <col min="2324" max="2324" width="11.5546875" style="8" customWidth="1"/>
    <col min="2325" max="2325" width="7.5546875" style="8" customWidth="1"/>
    <col min="2326" max="2326" width="5.6640625" style="8" customWidth="1"/>
    <col min="2327" max="2556" width="12.44140625" style="8" customWidth="1"/>
    <col min="2557" max="2560" width="3" style="8"/>
    <col min="2561" max="2561" width="8.109375" style="8" customWidth="1"/>
    <col min="2562" max="2562" width="13.88671875" style="8" customWidth="1"/>
    <col min="2563" max="2563" width="8.6640625" style="8" customWidth="1"/>
    <col min="2564" max="2565" width="8.109375" style="8" customWidth="1"/>
    <col min="2566" max="2566" width="30" style="8" customWidth="1"/>
    <col min="2567" max="2567" width="6.44140625" style="8" customWidth="1"/>
    <col min="2568" max="2568" width="6" style="8" customWidth="1"/>
    <col min="2569" max="2569" width="4" style="8" customWidth="1"/>
    <col min="2570" max="2570" width="5.5546875" style="8" customWidth="1"/>
    <col min="2571" max="2571" width="5" style="8" customWidth="1"/>
    <col min="2572" max="2572" width="4" style="8" customWidth="1"/>
    <col min="2573" max="2573" width="9.5546875" style="8" customWidth="1"/>
    <col min="2574" max="2574" width="10.6640625" style="8" customWidth="1"/>
    <col min="2575" max="2575" width="8" style="8" bestFit="1" customWidth="1"/>
    <col min="2576" max="2576" width="10.88671875" style="8" bestFit="1" customWidth="1"/>
    <col min="2577" max="2577" width="6.44140625" style="8" customWidth="1"/>
    <col min="2578" max="2578" width="4.6640625" style="8" customWidth="1"/>
    <col min="2579" max="2579" width="9.33203125" style="8" customWidth="1"/>
    <col min="2580" max="2580" width="11.5546875" style="8" customWidth="1"/>
    <col min="2581" max="2581" width="7.5546875" style="8" customWidth="1"/>
    <col min="2582" max="2582" width="5.6640625" style="8" customWidth="1"/>
    <col min="2583" max="2812" width="12.44140625" style="8" customWidth="1"/>
    <col min="2813" max="2816" width="3" style="8"/>
    <col min="2817" max="2817" width="8.109375" style="8" customWidth="1"/>
    <col min="2818" max="2818" width="13.88671875" style="8" customWidth="1"/>
    <col min="2819" max="2819" width="8.6640625" style="8" customWidth="1"/>
    <col min="2820" max="2821" width="8.109375" style="8" customWidth="1"/>
    <col min="2822" max="2822" width="30" style="8" customWidth="1"/>
    <col min="2823" max="2823" width="6.44140625" style="8" customWidth="1"/>
    <col min="2824" max="2824" width="6" style="8" customWidth="1"/>
    <col min="2825" max="2825" width="4" style="8" customWidth="1"/>
    <col min="2826" max="2826" width="5.5546875" style="8" customWidth="1"/>
    <col min="2827" max="2827" width="5" style="8" customWidth="1"/>
    <col min="2828" max="2828" width="4" style="8" customWidth="1"/>
    <col min="2829" max="2829" width="9.5546875" style="8" customWidth="1"/>
    <col min="2830" max="2830" width="10.6640625" style="8" customWidth="1"/>
    <col min="2831" max="2831" width="8" style="8" bestFit="1" customWidth="1"/>
    <col min="2832" max="2832" width="10.88671875" style="8" bestFit="1" customWidth="1"/>
    <col min="2833" max="2833" width="6.44140625" style="8" customWidth="1"/>
    <col min="2834" max="2834" width="4.6640625" style="8" customWidth="1"/>
    <col min="2835" max="2835" width="9.33203125" style="8" customWidth="1"/>
    <col min="2836" max="2836" width="11.5546875" style="8" customWidth="1"/>
    <col min="2837" max="2837" width="7.5546875" style="8" customWidth="1"/>
    <col min="2838" max="2838" width="5.6640625" style="8" customWidth="1"/>
    <col min="2839" max="3068" width="12.44140625" style="8" customWidth="1"/>
    <col min="3069" max="3072" width="3" style="8"/>
    <col min="3073" max="3073" width="8.109375" style="8" customWidth="1"/>
    <col min="3074" max="3074" width="13.88671875" style="8" customWidth="1"/>
    <col min="3075" max="3075" width="8.6640625" style="8" customWidth="1"/>
    <col min="3076" max="3077" width="8.109375" style="8" customWidth="1"/>
    <col min="3078" max="3078" width="30" style="8" customWidth="1"/>
    <col min="3079" max="3079" width="6.44140625" style="8" customWidth="1"/>
    <col min="3080" max="3080" width="6" style="8" customWidth="1"/>
    <col min="3081" max="3081" width="4" style="8" customWidth="1"/>
    <col min="3082" max="3082" width="5.5546875" style="8" customWidth="1"/>
    <col min="3083" max="3083" width="5" style="8" customWidth="1"/>
    <col min="3084" max="3084" width="4" style="8" customWidth="1"/>
    <col min="3085" max="3085" width="9.5546875" style="8" customWidth="1"/>
    <col min="3086" max="3086" width="10.6640625" style="8" customWidth="1"/>
    <col min="3087" max="3087" width="8" style="8" bestFit="1" customWidth="1"/>
    <col min="3088" max="3088" width="10.88671875" style="8" bestFit="1" customWidth="1"/>
    <col min="3089" max="3089" width="6.44140625" style="8" customWidth="1"/>
    <col min="3090" max="3090" width="4.6640625" style="8" customWidth="1"/>
    <col min="3091" max="3091" width="9.33203125" style="8" customWidth="1"/>
    <col min="3092" max="3092" width="11.5546875" style="8" customWidth="1"/>
    <col min="3093" max="3093" width="7.5546875" style="8" customWidth="1"/>
    <col min="3094" max="3094" width="5.6640625" style="8" customWidth="1"/>
    <col min="3095" max="3324" width="12.44140625" style="8" customWidth="1"/>
    <col min="3325" max="3328" width="3" style="8"/>
    <col min="3329" max="3329" width="8.109375" style="8" customWidth="1"/>
    <col min="3330" max="3330" width="13.88671875" style="8" customWidth="1"/>
    <col min="3331" max="3331" width="8.6640625" style="8" customWidth="1"/>
    <col min="3332" max="3333" width="8.109375" style="8" customWidth="1"/>
    <col min="3334" max="3334" width="30" style="8" customWidth="1"/>
    <col min="3335" max="3335" width="6.44140625" style="8" customWidth="1"/>
    <col min="3336" max="3336" width="6" style="8" customWidth="1"/>
    <col min="3337" max="3337" width="4" style="8" customWidth="1"/>
    <col min="3338" max="3338" width="5.5546875" style="8" customWidth="1"/>
    <col min="3339" max="3339" width="5" style="8" customWidth="1"/>
    <col min="3340" max="3340" width="4" style="8" customWidth="1"/>
    <col min="3341" max="3341" width="9.5546875" style="8" customWidth="1"/>
    <col min="3342" max="3342" width="10.6640625" style="8" customWidth="1"/>
    <col min="3343" max="3343" width="8" style="8" bestFit="1" customWidth="1"/>
    <col min="3344" max="3344" width="10.88671875" style="8" bestFit="1" customWidth="1"/>
    <col min="3345" max="3345" width="6.44140625" style="8" customWidth="1"/>
    <col min="3346" max="3346" width="4.6640625" style="8" customWidth="1"/>
    <col min="3347" max="3347" width="9.33203125" style="8" customWidth="1"/>
    <col min="3348" max="3348" width="11.5546875" style="8" customWidth="1"/>
    <col min="3349" max="3349" width="7.5546875" style="8" customWidth="1"/>
    <col min="3350" max="3350" width="5.6640625" style="8" customWidth="1"/>
    <col min="3351" max="3580" width="12.44140625" style="8" customWidth="1"/>
    <col min="3581" max="3584" width="3" style="8"/>
    <col min="3585" max="3585" width="8.109375" style="8" customWidth="1"/>
    <col min="3586" max="3586" width="13.88671875" style="8" customWidth="1"/>
    <col min="3587" max="3587" width="8.6640625" style="8" customWidth="1"/>
    <col min="3588" max="3589" width="8.109375" style="8" customWidth="1"/>
    <col min="3590" max="3590" width="30" style="8" customWidth="1"/>
    <col min="3591" max="3591" width="6.44140625" style="8" customWidth="1"/>
    <col min="3592" max="3592" width="6" style="8" customWidth="1"/>
    <col min="3593" max="3593" width="4" style="8" customWidth="1"/>
    <col min="3594" max="3594" width="5.5546875" style="8" customWidth="1"/>
    <col min="3595" max="3595" width="5" style="8" customWidth="1"/>
    <col min="3596" max="3596" width="4" style="8" customWidth="1"/>
    <col min="3597" max="3597" width="9.5546875" style="8" customWidth="1"/>
    <col min="3598" max="3598" width="10.6640625" style="8" customWidth="1"/>
    <col min="3599" max="3599" width="8" style="8" bestFit="1" customWidth="1"/>
    <col min="3600" max="3600" width="10.88671875" style="8" bestFit="1" customWidth="1"/>
    <col min="3601" max="3601" width="6.44140625" style="8" customWidth="1"/>
    <col min="3602" max="3602" width="4.6640625" style="8" customWidth="1"/>
    <col min="3603" max="3603" width="9.33203125" style="8" customWidth="1"/>
    <col min="3604" max="3604" width="11.5546875" style="8" customWidth="1"/>
    <col min="3605" max="3605" width="7.5546875" style="8" customWidth="1"/>
    <col min="3606" max="3606" width="5.6640625" style="8" customWidth="1"/>
    <col min="3607" max="3836" width="12.44140625" style="8" customWidth="1"/>
    <col min="3837" max="3840" width="3" style="8"/>
    <col min="3841" max="3841" width="8.109375" style="8" customWidth="1"/>
    <col min="3842" max="3842" width="13.88671875" style="8" customWidth="1"/>
    <col min="3843" max="3843" width="8.6640625" style="8" customWidth="1"/>
    <col min="3844" max="3845" width="8.109375" style="8" customWidth="1"/>
    <col min="3846" max="3846" width="30" style="8" customWidth="1"/>
    <col min="3847" max="3847" width="6.44140625" style="8" customWidth="1"/>
    <col min="3848" max="3848" width="6" style="8" customWidth="1"/>
    <col min="3849" max="3849" width="4" style="8" customWidth="1"/>
    <col min="3850" max="3850" width="5.5546875" style="8" customWidth="1"/>
    <col min="3851" max="3851" width="5" style="8" customWidth="1"/>
    <col min="3852" max="3852" width="4" style="8" customWidth="1"/>
    <col min="3853" max="3853" width="9.5546875" style="8" customWidth="1"/>
    <col min="3854" max="3854" width="10.6640625" style="8" customWidth="1"/>
    <col min="3855" max="3855" width="8" style="8" bestFit="1" customWidth="1"/>
    <col min="3856" max="3856" width="10.88671875" style="8" bestFit="1" customWidth="1"/>
    <col min="3857" max="3857" width="6.44140625" style="8" customWidth="1"/>
    <col min="3858" max="3858" width="4.6640625" style="8" customWidth="1"/>
    <col min="3859" max="3859" width="9.33203125" style="8" customWidth="1"/>
    <col min="3860" max="3860" width="11.5546875" style="8" customWidth="1"/>
    <col min="3861" max="3861" width="7.5546875" style="8" customWidth="1"/>
    <col min="3862" max="3862" width="5.6640625" style="8" customWidth="1"/>
    <col min="3863" max="4092" width="12.44140625" style="8" customWidth="1"/>
    <col min="4093" max="4096" width="3" style="8"/>
    <col min="4097" max="4097" width="8.109375" style="8" customWidth="1"/>
    <col min="4098" max="4098" width="13.88671875" style="8" customWidth="1"/>
    <col min="4099" max="4099" width="8.6640625" style="8" customWidth="1"/>
    <col min="4100" max="4101" width="8.109375" style="8" customWidth="1"/>
    <col min="4102" max="4102" width="30" style="8" customWidth="1"/>
    <col min="4103" max="4103" width="6.44140625" style="8" customWidth="1"/>
    <col min="4104" max="4104" width="6" style="8" customWidth="1"/>
    <col min="4105" max="4105" width="4" style="8" customWidth="1"/>
    <col min="4106" max="4106" width="5.5546875" style="8" customWidth="1"/>
    <col min="4107" max="4107" width="5" style="8" customWidth="1"/>
    <col min="4108" max="4108" width="4" style="8" customWidth="1"/>
    <col min="4109" max="4109" width="9.5546875" style="8" customWidth="1"/>
    <col min="4110" max="4110" width="10.6640625" style="8" customWidth="1"/>
    <col min="4111" max="4111" width="8" style="8" bestFit="1" customWidth="1"/>
    <col min="4112" max="4112" width="10.88671875" style="8" bestFit="1" customWidth="1"/>
    <col min="4113" max="4113" width="6.44140625" style="8" customWidth="1"/>
    <col min="4114" max="4114" width="4.6640625" style="8" customWidth="1"/>
    <col min="4115" max="4115" width="9.33203125" style="8" customWidth="1"/>
    <col min="4116" max="4116" width="11.5546875" style="8" customWidth="1"/>
    <col min="4117" max="4117" width="7.5546875" style="8" customWidth="1"/>
    <col min="4118" max="4118" width="5.6640625" style="8" customWidth="1"/>
    <col min="4119" max="4348" width="12.44140625" style="8" customWidth="1"/>
    <col min="4349" max="4352" width="3" style="8"/>
    <col min="4353" max="4353" width="8.109375" style="8" customWidth="1"/>
    <col min="4354" max="4354" width="13.88671875" style="8" customWidth="1"/>
    <col min="4355" max="4355" width="8.6640625" style="8" customWidth="1"/>
    <col min="4356" max="4357" width="8.109375" style="8" customWidth="1"/>
    <col min="4358" max="4358" width="30" style="8" customWidth="1"/>
    <col min="4359" max="4359" width="6.44140625" style="8" customWidth="1"/>
    <col min="4360" max="4360" width="6" style="8" customWidth="1"/>
    <col min="4361" max="4361" width="4" style="8" customWidth="1"/>
    <col min="4362" max="4362" width="5.5546875" style="8" customWidth="1"/>
    <col min="4363" max="4363" width="5" style="8" customWidth="1"/>
    <col min="4364" max="4364" width="4" style="8" customWidth="1"/>
    <col min="4365" max="4365" width="9.5546875" style="8" customWidth="1"/>
    <col min="4366" max="4366" width="10.6640625" style="8" customWidth="1"/>
    <col min="4367" max="4367" width="8" style="8" bestFit="1" customWidth="1"/>
    <col min="4368" max="4368" width="10.88671875" style="8" bestFit="1" customWidth="1"/>
    <col min="4369" max="4369" width="6.44140625" style="8" customWidth="1"/>
    <col min="4370" max="4370" width="4.6640625" style="8" customWidth="1"/>
    <col min="4371" max="4371" width="9.33203125" style="8" customWidth="1"/>
    <col min="4372" max="4372" width="11.5546875" style="8" customWidth="1"/>
    <col min="4373" max="4373" width="7.5546875" style="8" customWidth="1"/>
    <col min="4374" max="4374" width="5.6640625" style="8" customWidth="1"/>
    <col min="4375" max="4604" width="12.44140625" style="8" customWidth="1"/>
    <col min="4605" max="4608" width="3" style="8"/>
    <col min="4609" max="4609" width="8.109375" style="8" customWidth="1"/>
    <col min="4610" max="4610" width="13.88671875" style="8" customWidth="1"/>
    <col min="4611" max="4611" width="8.6640625" style="8" customWidth="1"/>
    <col min="4612" max="4613" width="8.109375" style="8" customWidth="1"/>
    <col min="4614" max="4614" width="30" style="8" customWidth="1"/>
    <col min="4615" max="4615" width="6.44140625" style="8" customWidth="1"/>
    <col min="4616" max="4616" width="6" style="8" customWidth="1"/>
    <col min="4617" max="4617" width="4" style="8" customWidth="1"/>
    <col min="4618" max="4618" width="5.5546875" style="8" customWidth="1"/>
    <col min="4619" max="4619" width="5" style="8" customWidth="1"/>
    <col min="4620" max="4620" width="4" style="8" customWidth="1"/>
    <col min="4621" max="4621" width="9.5546875" style="8" customWidth="1"/>
    <col min="4622" max="4622" width="10.6640625" style="8" customWidth="1"/>
    <col min="4623" max="4623" width="8" style="8" bestFit="1" customWidth="1"/>
    <col min="4624" max="4624" width="10.88671875" style="8" bestFit="1" customWidth="1"/>
    <col min="4625" max="4625" width="6.44140625" style="8" customWidth="1"/>
    <col min="4626" max="4626" width="4.6640625" style="8" customWidth="1"/>
    <col min="4627" max="4627" width="9.33203125" style="8" customWidth="1"/>
    <col min="4628" max="4628" width="11.5546875" style="8" customWidth="1"/>
    <col min="4629" max="4629" width="7.5546875" style="8" customWidth="1"/>
    <col min="4630" max="4630" width="5.6640625" style="8" customWidth="1"/>
    <col min="4631" max="4860" width="12.44140625" style="8" customWidth="1"/>
    <col min="4861" max="4864" width="3" style="8"/>
    <col min="4865" max="4865" width="8.109375" style="8" customWidth="1"/>
    <col min="4866" max="4866" width="13.88671875" style="8" customWidth="1"/>
    <col min="4867" max="4867" width="8.6640625" style="8" customWidth="1"/>
    <col min="4868" max="4869" width="8.109375" style="8" customWidth="1"/>
    <col min="4870" max="4870" width="30" style="8" customWidth="1"/>
    <col min="4871" max="4871" width="6.44140625" style="8" customWidth="1"/>
    <col min="4872" max="4872" width="6" style="8" customWidth="1"/>
    <col min="4873" max="4873" width="4" style="8" customWidth="1"/>
    <col min="4874" max="4874" width="5.5546875" style="8" customWidth="1"/>
    <col min="4875" max="4875" width="5" style="8" customWidth="1"/>
    <col min="4876" max="4876" width="4" style="8" customWidth="1"/>
    <col min="4877" max="4877" width="9.5546875" style="8" customWidth="1"/>
    <col min="4878" max="4878" width="10.6640625" style="8" customWidth="1"/>
    <col min="4879" max="4879" width="8" style="8" bestFit="1" customWidth="1"/>
    <col min="4880" max="4880" width="10.88671875" style="8" bestFit="1" customWidth="1"/>
    <col min="4881" max="4881" width="6.44140625" style="8" customWidth="1"/>
    <col min="4882" max="4882" width="4.6640625" style="8" customWidth="1"/>
    <col min="4883" max="4883" width="9.33203125" style="8" customWidth="1"/>
    <col min="4884" max="4884" width="11.5546875" style="8" customWidth="1"/>
    <col min="4885" max="4885" width="7.5546875" style="8" customWidth="1"/>
    <col min="4886" max="4886" width="5.6640625" style="8" customWidth="1"/>
    <col min="4887" max="5116" width="12.44140625" style="8" customWidth="1"/>
    <col min="5117" max="5120" width="3" style="8"/>
    <col min="5121" max="5121" width="8.109375" style="8" customWidth="1"/>
    <col min="5122" max="5122" width="13.88671875" style="8" customWidth="1"/>
    <col min="5123" max="5123" width="8.6640625" style="8" customWidth="1"/>
    <col min="5124" max="5125" width="8.109375" style="8" customWidth="1"/>
    <col min="5126" max="5126" width="30" style="8" customWidth="1"/>
    <col min="5127" max="5127" width="6.44140625" style="8" customWidth="1"/>
    <col min="5128" max="5128" width="6" style="8" customWidth="1"/>
    <col min="5129" max="5129" width="4" style="8" customWidth="1"/>
    <col min="5130" max="5130" width="5.5546875" style="8" customWidth="1"/>
    <col min="5131" max="5131" width="5" style="8" customWidth="1"/>
    <col min="5132" max="5132" width="4" style="8" customWidth="1"/>
    <col min="5133" max="5133" width="9.5546875" style="8" customWidth="1"/>
    <col min="5134" max="5134" width="10.6640625" style="8" customWidth="1"/>
    <col min="5135" max="5135" width="8" style="8" bestFit="1" customWidth="1"/>
    <col min="5136" max="5136" width="10.88671875" style="8" bestFit="1" customWidth="1"/>
    <col min="5137" max="5137" width="6.44140625" style="8" customWidth="1"/>
    <col min="5138" max="5138" width="4.6640625" style="8" customWidth="1"/>
    <col min="5139" max="5139" width="9.33203125" style="8" customWidth="1"/>
    <col min="5140" max="5140" width="11.5546875" style="8" customWidth="1"/>
    <col min="5141" max="5141" width="7.5546875" style="8" customWidth="1"/>
    <col min="5142" max="5142" width="5.6640625" style="8" customWidth="1"/>
    <col min="5143" max="5372" width="12.44140625" style="8" customWidth="1"/>
    <col min="5373" max="5376" width="3" style="8"/>
    <col min="5377" max="5377" width="8.109375" style="8" customWidth="1"/>
    <col min="5378" max="5378" width="13.88671875" style="8" customWidth="1"/>
    <col min="5379" max="5379" width="8.6640625" style="8" customWidth="1"/>
    <col min="5380" max="5381" width="8.109375" style="8" customWidth="1"/>
    <col min="5382" max="5382" width="30" style="8" customWidth="1"/>
    <col min="5383" max="5383" width="6.44140625" style="8" customWidth="1"/>
    <col min="5384" max="5384" width="6" style="8" customWidth="1"/>
    <col min="5385" max="5385" width="4" style="8" customWidth="1"/>
    <col min="5386" max="5386" width="5.5546875" style="8" customWidth="1"/>
    <col min="5387" max="5387" width="5" style="8" customWidth="1"/>
    <col min="5388" max="5388" width="4" style="8" customWidth="1"/>
    <col min="5389" max="5389" width="9.5546875" style="8" customWidth="1"/>
    <col min="5390" max="5390" width="10.6640625" style="8" customWidth="1"/>
    <col min="5391" max="5391" width="8" style="8" bestFit="1" customWidth="1"/>
    <col min="5392" max="5392" width="10.88671875" style="8" bestFit="1" customWidth="1"/>
    <col min="5393" max="5393" width="6.44140625" style="8" customWidth="1"/>
    <col min="5394" max="5394" width="4.6640625" style="8" customWidth="1"/>
    <col min="5395" max="5395" width="9.33203125" style="8" customWidth="1"/>
    <col min="5396" max="5396" width="11.5546875" style="8" customWidth="1"/>
    <col min="5397" max="5397" width="7.5546875" style="8" customWidth="1"/>
    <col min="5398" max="5398" width="5.6640625" style="8" customWidth="1"/>
    <col min="5399" max="5628" width="12.44140625" style="8" customWidth="1"/>
    <col min="5629" max="5632" width="3" style="8"/>
    <col min="5633" max="5633" width="8.109375" style="8" customWidth="1"/>
    <col min="5634" max="5634" width="13.88671875" style="8" customWidth="1"/>
    <col min="5635" max="5635" width="8.6640625" style="8" customWidth="1"/>
    <col min="5636" max="5637" width="8.109375" style="8" customWidth="1"/>
    <col min="5638" max="5638" width="30" style="8" customWidth="1"/>
    <col min="5639" max="5639" width="6.44140625" style="8" customWidth="1"/>
    <col min="5640" max="5640" width="6" style="8" customWidth="1"/>
    <col min="5641" max="5641" width="4" style="8" customWidth="1"/>
    <col min="5642" max="5642" width="5.5546875" style="8" customWidth="1"/>
    <col min="5643" max="5643" width="5" style="8" customWidth="1"/>
    <col min="5644" max="5644" width="4" style="8" customWidth="1"/>
    <col min="5645" max="5645" width="9.5546875" style="8" customWidth="1"/>
    <col min="5646" max="5646" width="10.6640625" style="8" customWidth="1"/>
    <col min="5647" max="5647" width="8" style="8" bestFit="1" customWidth="1"/>
    <col min="5648" max="5648" width="10.88671875" style="8" bestFit="1" customWidth="1"/>
    <col min="5649" max="5649" width="6.44140625" style="8" customWidth="1"/>
    <col min="5650" max="5650" width="4.6640625" style="8" customWidth="1"/>
    <col min="5651" max="5651" width="9.33203125" style="8" customWidth="1"/>
    <col min="5652" max="5652" width="11.5546875" style="8" customWidth="1"/>
    <col min="5653" max="5653" width="7.5546875" style="8" customWidth="1"/>
    <col min="5654" max="5654" width="5.6640625" style="8" customWidth="1"/>
    <col min="5655" max="5884" width="12.44140625" style="8" customWidth="1"/>
    <col min="5885" max="5888" width="3" style="8"/>
    <col min="5889" max="5889" width="8.109375" style="8" customWidth="1"/>
    <col min="5890" max="5890" width="13.88671875" style="8" customWidth="1"/>
    <col min="5891" max="5891" width="8.6640625" style="8" customWidth="1"/>
    <col min="5892" max="5893" width="8.109375" style="8" customWidth="1"/>
    <col min="5894" max="5894" width="30" style="8" customWidth="1"/>
    <col min="5895" max="5895" width="6.44140625" style="8" customWidth="1"/>
    <col min="5896" max="5896" width="6" style="8" customWidth="1"/>
    <col min="5897" max="5897" width="4" style="8" customWidth="1"/>
    <col min="5898" max="5898" width="5.5546875" style="8" customWidth="1"/>
    <col min="5899" max="5899" width="5" style="8" customWidth="1"/>
    <col min="5900" max="5900" width="4" style="8" customWidth="1"/>
    <col min="5901" max="5901" width="9.5546875" style="8" customWidth="1"/>
    <col min="5902" max="5902" width="10.6640625" style="8" customWidth="1"/>
    <col min="5903" max="5903" width="8" style="8" bestFit="1" customWidth="1"/>
    <col min="5904" max="5904" width="10.88671875" style="8" bestFit="1" customWidth="1"/>
    <col min="5905" max="5905" width="6.44140625" style="8" customWidth="1"/>
    <col min="5906" max="5906" width="4.6640625" style="8" customWidth="1"/>
    <col min="5907" max="5907" width="9.33203125" style="8" customWidth="1"/>
    <col min="5908" max="5908" width="11.5546875" style="8" customWidth="1"/>
    <col min="5909" max="5909" width="7.5546875" style="8" customWidth="1"/>
    <col min="5910" max="5910" width="5.6640625" style="8" customWidth="1"/>
    <col min="5911" max="6140" width="12.44140625" style="8" customWidth="1"/>
    <col min="6141" max="6144" width="3" style="8"/>
    <col min="6145" max="6145" width="8.109375" style="8" customWidth="1"/>
    <col min="6146" max="6146" width="13.88671875" style="8" customWidth="1"/>
    <col min="6147" max="6147" width="8.6640625" style="8" customWidth="1"/>
    <col min="6148" max="6149" width="8.109375" style="8" customWidth="1"/>
    <col min="6150" max="6150" width="30" style="8" customWidth="1"/>
    <col min="6151" max="6151" width="6.44140625" style="8" customWidth="1"/>
    <col min="6152" max="6152" width="6" style="8" customWidth="1"/>
    <col min="6153" max="6153" width="4" style="8" customWidth="1"/>
    <col min="6154" max="6154" width="5.5546875" style="8" customWidth="1"/>
    <col min="6155" max="6155" width="5" style="8" customWidth="1"/>
    <col min="6156" max="6156" width="4" style="8" customWidth="1"/>
    <col min="6157" max="6157" width="9.5546875" style="8" customWidth="1"/>
    <col min="6158" max="6158" width="10.6640625" style="8" customWidth="1"/>
    <col min="6159" max="6159" width="8" style="8" bestFit="1" customWidth="1"/>
    <col min="6160" max="6160" width="10.88671875" style="8" bestFit="1" customWidth="1"/>
    <col min="6161" max="6161" width="6.44140625" style="8" customWidth="1"/>
    <col min="6162" max="6162" width="4.6640625" style="8" customWidth="1"/>
    <col min="6163" max="6163" width="9.33203125" style="8" customWidth="1"/>
    <col min="6164" max="6164" width="11.5546875" style="8" customWidth="1"/>
    <col min="6165" max="6165" width="7.5546875" style="8" customWidth="1"/>
    <col min="6166" max="6166" width="5.6640625" style="8" customWidth="1"/>
    <col min="6167" max="6396" width="12.44140625" style="8" customWidth="1"/>
    <col min="6397" max="6400" width="3" style="8"/>
    <col min="6401" max="6401" width="8.109375" style="8" customWidth="1"/>
    <col min="6402" max="6402" width="13.88671875" style="8" customWidth="1"/>
    <col min="6403" max="6403" width="8.6640625" style="8" customWidth="1"/>
    <col min="6404" max="6405" width="8.109375" style="8" customWidth="1"/>
    <col min="6406" max="6406" width="30" style="8" customWidth="1"/>
    <col min="6407" max="6407" width="6.44140625" style="8" customWidth="1"/>
    <col min="6408" max="6408" width="6" style="8" customWidth="1"/>
    <col min="6409" max="6409" width="4" style="8" customWidth="1"/>
    <col min="6410" max="6410" width="5.5546875" style="8" customWidth="1"/>
    <col min="6411" max="6411" width="5" style="8" customWidth="1"/>
    <col min="6412" max="6412" width="4" style="8" customWidth="1"/>
    <col min="6413" max="6413" width="9.5546875" style="8" customWidth="1"/>
    <col min="6414" max="6414" width="10.6640625" style="8" customWidth="1"/>
    <col min="6415" max="6415" width="8" style="8" bestFit="1" customWidth="1"/>
    <col min="6416" max="6416" width="10.88671875" style="8" bestFit="1" customWidth="1"/>
    <col min="6417" max="6417" width="6.44140625" style="8" customWidth="1"/>
    <col min="6418" max="6418" width="4.6640625" style="8" customWidth="1"/>
    <col min="6419" max="6419" width="9.33203125" style="8" customWidth="1"/>
    <col min="6420" max="6420" width="11.5546875" style="8" customWidth="1"/>
    <col min="6421" max="6421" width="7.5546875" style="8" customWidth="1"/>
    <col min="6422" max="6422" width="5.6640625" style="8" customWidth="1"/>
    <col min="6423" max="6652" width="12.44140625" style="8" customWidth="1"/>
    <col min="6653" max="6656" width="3" style="8"/>
    <col min="6657" max="6657" width="8.109375" style="8" customWidth="1"/>
    <col min="6658" max="6658" width="13.88671875" style="8" customWidth="1"/>
    <col min="6659" max="6659" width="8.6640625" style="8" customWidth="1"/>
    <col min="6660" max="6661" width="8.109375" style="8" customWidth="1"/>
    <col min="6662" max="6662" width="30" style="8" customWidth="1"/>
    <col min="6663" max="6663" width="6.44140625" style="8" customWidth="1"/>
    <col min="6664" max="6664" width="6" style="8" customWidth="1"/>
    <col min="6665" max="6665" width="4" style="8" customWidth="1"/>
    <col min="6666" max="6666" width="5.5546875" style="8" customWidth="1"/>
    <col min="6667" max="6667" width="5" style="8" customWidth="1"/>
    <col min="6668" max="6668" width="4" style="8" customWidth="1"/>
    <col min="6669" max="6669" width="9.5546875" style="8" customWidth="1"/>
    <col min="6670" max="6670" width="10.6640625" style="8" customWidth="1"/>
    <col min="6671" max="6671" width="8" style="8" bestFit="1" customWidth="1"/>
    <col min="6672" max="6672" width="10.88671875" style="8" bestFit="1" customWidth="1"/>
    <col min="6673" max="6673" width="6.44140625" style="8" customWidth="1"/>
    <col min="6674" max="6674" width="4.6640625" style="8" customWidth="1"/>
    <col min="6675" max="6675" width="9.33203125" style="8" customWidth="1"/>
    <col min="6676" max="6676" width="11.5546875" style="8" customWidth="1"/>
    <col min="6677" max="6677" width="7.5546875" style="8" customWidth="1"/>
    <col min="6678" max="6678" width="5.6640625" style="8" customWidth="1"/>
    <col min="6679" max="6908" width="12.44140625" style="8" customWidth="1"/>
    <col min="6909" max="6912" width="3" style="8"/>
    <col min="6913" max="6913" width="8.109375" style="8" customWidth="1"/>
    <col min="6914" max="6914" width="13.88671875" style="8" customWidth="1"/>
    <col min="6915" max="6915" width="8.6640625" style="8" customWidth="1"/>
    <col min="6916" max="6917" width="8.109375" style="8" customWidth="1"/>
    <col min="6918" max="6918" width="30" style="8" customWidth="1"/>
    <col min="6919" max="6919" width="6.44140625" style="8" customWidth="1"/>
    <col min="6920" max="6920" width="6" style="8" customWidth="1"/>
    <col min="6921" max="6921" width="4" style="8" customWidth="1"/>
    <col min="6922" max="6922" width="5.5546875" style="8" customWidth="1"/>
    <col min="6923" max="6923" width="5" style="8" customWidth="1"/>
    <col min="6924" max="6924" width="4" style="8" customWidth="1"/>
    <col min="6925" max="6925" width="9.5546875" style="8" customWidth="1"/>
    <col min="6926" max="6926" width="10.6640625" style="8" customWidth="1"/>
    <col min="6927" max="6927" width="8" style="8" bestFit="1" customWidth="1"/>
    <col min="6928" max="6928" width="10.88671875" style="8" bestFit="1" customWidth="1"/>
    <col min="6929" max="6929" width="6.44140625" style="8" customWidth="1"/>
    <col min="6930" max="6930" width="4.6640625" style="8" customWidth="1"/>
    <col min="6931" max="6931" width="9.33203125" style="8" customWidth="1"/>
    <col min="6932" max="6932" width="11.5546875" style="8" customWidth="1"/>
    <col min="6933" max="6933" width="7.5546875" style="8" customWidth="1"/>
    <col min="6934" max="6934" width="5.6640625" style="8" customWidth="1"/>
    <col min="6935" max="7164" width="12.44140625" style="8" customWidth="1"/>
    <col min="7165" max="7168" width="3" style="8"/>
    <col min="7169" max="7169" width="8.109375" style="8" customWidth="1"/>
    <col min="7170" max="7170" width="13.88671875" style="8" customWidth="1"/>
    <col min="7171" max="7171" width="8.6640625" style="8" customWidth="1"/>
    <col min="7172" max="7173" width="8.109375" style="8" customWidth="1"/>
    <col min="7174" max="7174" width="30" style="8" customWidth="1"/>
    <col min="7175" max="7175" width="6.44140625" style="8" customWidth="1"/>
    <col min="7176" max="7176" width="6" style="8" customWidth="1"/>
    <col min="7177" max="7177" width="4" style="8" customWidth="1"/>
    <col min="7178" max="7178" width="5.5546875" style="8" customWidth="1"/>
    <col min="7179" max="7179" width="5" style="8" customWidth="1"/>
    <col min="7180" max="7180" width="4" style="8" customWidth="1"/>
    <col min="7181" max="7181" width="9.5546875" style="8" customWidth="1"/>
    <col min="7182" max="7182" width="10.6640625" style="8" customWidth="1"/>
    <col min="7183" max="7183" width="8" style="8" bestFit="1" customWidth="1"/>
    <col min="7184" max="7184" width="10.88671875" style="8" bestFit="1" customWidth="1"/>
    <col min="7185" max="7185" width="6.44140625" style="8" customWidth="1"/>
    <col min="7186" max="7186" width="4.6640625" style="8" customWidth="1"/>
    <col min="7187" max="7187" width="9.33203125" style="8" customWidth="1"/>
    <col min="7188" max="7188" width="11.5546875" style="8" customWidth="1"/>
    <col min="7189" max="7189" width="7.5546875" style="8" customWidth="1"/>
    <col min="7190" max="7190" width="5.6640625" style="8" customWidth="1"/>
    <col min="7191" max="7420" width="12.44140625" style="8" customWidth="1"/>
    <col min="7421" max="7424" width="3" style="8"/>
    <col min="7425" max="7425" width="8.109375" style="8" customWidth="1"/>
    <col min="7426" max="7426" width="13.88671875" style="8" customWidth="1"/>
    <col min="7427" max="7427" width="8.6640625" style="8" customWidth="1"/>
    <col min="7428" max="7429" width="8.109375" style="8" customWidth="1"/>
    <col min="7430" max="7430" width="30" style="8" customWidth="1"/>
    <col min="7431" max="7431" width="6.44140625" style="8" customWidth="1"/>
    <col min="7432" max="7432" width="6" style="8" customWidth="1"/>
    <col min="7433" max="7433" width="4" style="8" customWidth="1"/>
    <col min="7434" max="7434" width="5.5546875" style="8" customWidth="1"/>
    <col min="7435" max="7435" width="5" style="8" customWidth="1"/>
    <col min="7436" max="7436" width="4" style="8" customWidth="1"/>
    <col min="7437" max="7437" width="9.5546875" style="8" customWidth="1"/>
    <col min="7438" max="7438" width="10.6640625" style="8" customWidth="1"/>
    <col min="7439" max="7439" width="8" style="8" bestFit="1" customWidth="1"/>
    <col min="7440" max="7440" width="10.88671875" style="8" bestFit="1" customWidth="1"/>
    <col min="7441" max="7441" width="6.44140625" style="8" customWidth="1"/>
    <col min="7442" max="7442" width="4.6640625" style="8" customWidth="1"/>
    <col min="7443" max="7443" width="9.33203125" style="8" customWidth="1"/>
    <col min="7444" max="7444" width="11.5546875" style="8" customWidth="1"/>
    <col min="7445" max="7445" width="7.5546875" style="8" customWidth="1"/>
    <col min="7446" max="7446" width="5.6640625" style="8" customWidth="1"/>
    <col min="7447" max="7676" width="12.44140625" style="8" customWidth="1"/>
    <col min="7677" max="7680" width="3" style="8"/>
    <col min="7681" max="7681" width="8.109375" style="8" customWidth="1"/>
    <col min="7682" max="7682" width="13.88671875" style="8" customWidth="1"/>
    <col min="7683" max="7683" width="8.6640625" style="8" customWidth="1"/>
    <col min="7684" max="7685" width="8.109375" style="8" customWidth="1"/>
    <col min="7686" max="7686" width="30" style="8" customWidth="1"/>
    <col min="7687" max="7687" width="6.44140625" style="8" customWidth="1"/>
    <col min="7688" max="7688" width="6" style="8" customWidth="1"/>
    <col min="7689" max="7689" width="4" style="8" customWidth="1"/>
    <col min="7690" max="7690" width="5.5546875" style="8" customWidth="1"/>
    <col min="7691" max="7691" width="5" style="8" customWidth="1"/>
    <col min="7692" max="7692" width="4" style="8" customWidth="1"/>
    <col min="7693" max="7693" width="9.5546875" style="8" customWidth="1"/>
    <col min="7694" max="7694" width="10.6640625" style="8" customWidth="1"/>
    <col min="7695" max="7695" width="8" style="8" bestFit="1" customWidth="1"/>
    <col min="7696" max="7696" width="10.88671875" style="8" bestFit="1" customWidth="1"/>
    <col min="7697" max="7697" width="6.44140625" style="8" customWidth="1"/>
    <col min="7698" max="7698" width="4.6640625" style="8" customWidth="1"/>
    <col min="7699" max="7699" width="9.33203125" style="8" customWidth="1"/>
    <col min="7700" max="7700" width="11.5546875" style="8" customWidth="1"/>
    <col min="7701" max="7701" width="7.5546875" style="8" customWidth="1"/>
    <col min="7702" max="7702" width="5.6640625" style="8" customWidth="1"/>
    <col min="7703" max="7932" width="12.44140625" style="8" customWidth="1"/>
    <col min="7933" max="7936" width="3" style="8"/>
    <col min="7937" max="7937" width="8.109375" style="8" customWidth="1"/>
    <col min="7938" max="7938" width="13.88671875" style="8" customWidth="1"/>
    <col min="7939" max="7939" width="8.6640625" style="8" customWidth="1"/>
    <col min="7940" max="7941" width="8.109375" style="8" customWidth="1"/>
    <col min="7942" max="7942" width="30" style="8" customWidth="1"/>
    <col min="7943" max="7943" width="6.44140625" style="8" customWidth="1"/>
    <col min="7944" max="7944" width="6" style="8" customWidth="1"/>
    <col min="7945" max="7945" width="4" style="8" customWidth="1"/>
    <col min="7946" max="7946" width="5.5546875" style="8" customWidth="1"/>
    <col min="7947" max="7947" width="5" style="8" customWidth="1"/>
    <col min="7948" max="7948" width="4" style="8" customWidth="1"/>
    <col min="7949" max="7949" width="9.5546875" style="8" customWidth="1"/>
    <col min="7950" max="7950" width="10.6640625" style="8" customWidth="1"/>
    <col min="7951" max="7951" width="8" style="8" bestFit="1" customWidth="1"/>
    <col min="7952" max="7952" width="10.88671875" style="8" bestFit="1" customWidth="1"/>
    <col min="7953" max="7953" width="6.44140625" style="8" customWidth="1"/>
    <col min="7954" max="7954" width="4.6640625" style="8" customWidth="1"/>
    <col min="7955" max="7955" width="9.33203125" style="8" customWidth="1"/>
    <col min="7956" max="7956" width="11.5546875" style="8" customWidth="1"/>
    <col min="7957" max="7957" width="7.5546875" style="8" customWidth="1"/>
    <col min="7958" max="7958" width="5.6640625" style="8" customWidth="1"/>
    <col min="7959" max="8188" width="12.44140625" style="8" customWidth="1"/>
    <col min="8189" max="8192" width="3" style="8"/>
    <col min="8193" max="8193" width="8.109375" style="8" customWidth="1"/>
    <col min="8194" max="8194" width="13.88671875" style="8" customWidth="1"/>
    <col min="8195" max="8195" width="8.6640625" style="8" customWidth="1"/>
    <col min="8196" max="8197" width="8.109375" style="8" customWidth="1"/>
    <col min="8198" max="8198" width="30" style="8" customWidth="1"/>
    <col min="8199" max="8199" width="6.44140625" style="8" customWidth="1"/>
    <col min="8200" max="8200" width="6" style="8" customWidth="1"/>
    <col min="8201" max="8201" width="4" style="8" customWidth="1"/>
    <col min="8202" max="8202" width="5.5546875" style="8" customWidth="1"/>
    <col min="8203" max="8203" width="5" style="8" customWidth="1"/>
    <col min="8204" max="8204" width="4" style="8" customWidth="1"/>
    <col min="8205" max="8205" width="9.5546875" style="8" customWidth="1"/>
    <col min="8206" max="8206" width="10.6640625" style="8" customWidth="1"/>
    <col min="8207" max="8207" width="8" style="8" bestFit="1" customWidth="1"/>
    <col min="8208" max="8208" width="10.88671875" style="8" bestFit="1" customWidth="1"/>
    <col min="8209" max="8209" width="6.44140625" style="8" customWidth="1"/>
    <col min="8210" max="8210" width="4.6640625" style="8" customWidth="1"/>
    <col min="8211" max="8211" width="9.33203125" style="8" customWidth="1"/>
    <col min="8212" max="8212" width="11.5546875" style="8" customWidth="1"/>
    <col min="8213" max="8213" width="7.5546875" style="8" customWidth="1"/>
    <col min="8214" max="8214" width="5.6640625" style="8" customWidth="1"/>
    <col min="8215" max="8444" width="12.44140625" style="8" customWidth="1"/>
    <col min="8445" max="8448" width="3" style="8"/>
    <col min="8449" max="8449" width="8.109375" style="8" customWidth="1"/>
    <col min="8450" max="8450" width="13.88671875" style="8" customWidth="1"/>
    <col min="8451" max="8451" width="8.6640625" style="8" customWidth="1"/>
    <col min="8452" max="8453" width="8.109375" style="8" customWidth="1"/>
    <col min="8454" max="8454" width="30" style="8" customWidth="1"/>
    <col min="8455" max="8455" width="6.44140625" style="8" customWidth="1"/>
    <col min="8456" max="8456" width="6" style="8" customWidth="1"/>
    <col min="8457" max="8457" width="4" style="8" customWidth="1"/>
    <col min="8458" max="8458" width="5.5546875" style="8" customWidth="1"/>
    <col min="8459" max="8459" width="5" style="8" customWidth="1"/>
    <col min="8460" max="8460" width="4" style="8" customWidth="1"/>
    <col min="8461" max="8461" width="9.5546875" style="8" customWidth="1"/>
    <col min="8462" max="8462" width="10.6640625" style="8" customWidth="1"/>
    <col min="8463" max="8463" width="8" style="8" bestFit="1" customWidth="1"/>
    <col min="8464" max="8464" width="10.88671875" style="8" bestFit="1" customWidth="1"/>
    <col min="8465" max="8465" width="6.44140625" style="8" customWidth="1"/>
    <col min="8466" max="8466" width="4.6640625" style="8" customWidth="1"/>
    <col min="8467" max="8467" width="9.33203125" style="8" customWidth="1"/>
    <col min="8468" max="8468" width="11.5546875" style="8" customWidth="1"/>
    <col min="8469" max="8469" width="7.5546875" style="8" customWidth="1"/>
    <col min="8470" max="8470" width="5.6640625" style="8" customWidth="1"/>
    <col min="8471" max="8700" width="12.44140625" style="8" customWidth="1"/>
    <col min="8701" max="8704" width="3" style="8"/>
    <col min="8705" max="8705" width="8.109375" style="8" customWidth="1"/>
    <col min="8706" max="8706" width="13.88671875" style="8" customWidth="1"/>
    <col min="8707" max="8707" width="8.6640625" style="8" customWidth="1"/>
    <col min="8708" max="8709" width="8.109375" style="8" customWidth="1"/>
    <col min="8710" max="8710" width="30" style="8" customWidth="1"/>
    <col min="8711" max="8711" width="6.44140625" style="8" customWidth="1"/>
    <col min="8712" max="8712" width="6" style="8" customWidth="1"/>
    <col min="8713" max="8713" width="4" style="8" customWidth="1"/>
    <col min="8714" max="8714" width="5.5546875" style="8" customWidth="1"/>
    <col min="8715" max="8715" width="5" style="8" customWidth="1"/>
    <col min="8716" max="8716" width="4" style="8" customWidth="1"/>
    <col min="8717" max="8717" width="9.5546875" style="8" customWidth="1"/>
    <col min="8718" max="8718" width="10.6640625" style="8" customWidth="1"/>
    <col min="8719" max="8719" width="8" style="8" bestFit="1" customWidth="1"/>
    <col min="8720" max="8720" width="10.88671875" style="8" bestFit="1" customWidth="1"/>
    <col min="8721" max="8721" width="6.44140625" style="8" customWidth="1"/>
    <col min="8722" max="8722" width="4.6640625" style="8" customWidth="1"/>
    <col min="8723" max="8723" width="9.33203125" style="8" customWidth="1"/>
    <col min="8724" max="8724" width="11.5546875" style="8" customWidth="1"/>
    <col min="8725" max="8725" width="7.5546875" style="8" customWidth="1"/>
    <col min="8726" max="8726" width="5.6640625" style="8" customWidth="1"/>
    <col min="8727" max="8956" width="12.44140625" style="8" customWidth="1"/>
    <col min="8957" max="8960" width="3" style="8"/>
    <col min="8961" max="8961" width="8.109375" style="8" customWidth="1"/>
    <col min="8962" max="8962" width="13.88671875" style="8" customWidth="1"/>
    <col min="8963" max="8963" width="8.6640625" style="8" customWidth="1"/>
    <col min="8964" max="8965" width="8.109375" style="8" customWidth="1"/>
    <col min="8966" max="8966" width="30" style="8" customWidth="1"/>
    <col min="8967" max="8967" width="6.44140625" style="8" customWidth="1"/>
    <col min="8968" max="8968" width="6" style="8" customWidth="1"/>
    <col min="8969" max="8969" width="4" style="8" customWidth="1"/>
    <col min="8970" max="8970" width="5.5546875" style="8" customWidth="1"/>
    <col min="8971" max="8971" width="5" style="8" customWidth="1"/>
    <col min="8972" max="8972" width="4" style="8" customWidth="1"/>
    <col min="8973" max="8973" width="9.5546875" style="8" customWidth="1"/>
    <col min="8974" max="8974" width="10.6640625" style="8" customWidth="1"/>
    <col min="8975" max="8975" width="8" style="8" bestFit="1" customWidth="1"/>
    <col min="8976" max="8976" width="10.88671875" style="8" bestFit="1" customWidth="1"/>
    <col min="8977" max="8977" width="6.44140625" style="8" customWidth="1"/>
    <col min="8978" max="8978" width="4.6640625" style="8" customWidth="1"/>
    <col min="8979" max="8979" width="9.33203125" style="8" customWidth="1"/>
    <col min="8980" max="8980" width="11.5546875" style="8" customWidth="1"/>
    <col min="8981" max="8981" width="7.5546875" style="8" customWidth="1"/>
    <col min="8982" max="8982" width="5.6640625" style="8" customWidth="1"/>
    <col min="8983" max="9212" width="12.44140625" style="8" customWidth="1"/>
    <col min="9213" max="9216" width="3" style="8"/>
    <col min="9217" max="9217" width="8.109375" style="8" customWidth="1"/>
    <col min="9218" max="9218" width="13.88671875" style="8" customWidth="1"/>
    <col min="9219" max="9219" width="8.6640625" style="8" customWidth="1"/>
    <col min="9220" max="9221" width="8.109375" style="8" customWidth="1"/>
    <col min="9222" max="9222" width="30" style="8" customWidth="1"/>
    <col min="9223" max="9223" width="6.44140625" style="8" customWidth="1"/>
    <col min="9224" max="9224" width="6" style="8" customWidth="1"/>
    <col min="9225" max="9225" width="4" style="8" customWidth="1"/>
    <col min="9226" max="9226" width="5.5546875" style="8" customWidth="1"/>
    <col min="9227" max="9227" width="5" style="8" customWidth="1"/>
    <col min="9228" max="9228" width="4" style="8" customWidth="1"/>
    <col min="9229" max="9229" width="9.5546875" style="8" customWidth="1"/>
    <col min="9230" max="9230" width="10.6640625" style="8" customWidth="1"/>
    <col min="9231" max="9231" width="8" style="8" bestFit="1" customWidth="1"/>
    <col min="9232" max="9232" width="10.88671875" style="8" bestFit="1" customWidth="1"/>
    <col min="9233" max="9233" width="6.44140625" style="8" customWidth="1"/>
    <col min="9234" max="9234" width="4.6640625" style="8" customWidth="1"/>
    <col min="9235" max="9235" width="9.33203125" style="8" customWidth="1"/>
    <col min="9236" max="9236" width="11.5546875" style="8" customWidth="1"/>
    <col min="9237" max="9237" width="7.5546875" style="8" customWidth="1"/>
    <col min="9238" max="9238" width="5.6640625" style="8" customWidth="1"/>
    <col min="9239" max="9468" width="12.44140625" style="8" customWidth="1"/>
    <col min="9469" max="9472" width="3" style="8"/>
    <col min="9473" max="9473" width="8.109375" style="8" customWidth="1"/>
    <col min="9474" max="9474" width="13.88671875" style="8" customWidth="1"/>
    <col min="9475" max="9475" width="8.6640625" style="8" customWidth="1"/>
    <col min="9476" max="9477" width="8.109375" style="8" customWidth="1"/>
    <col min="9478" max="9478" width="30" style="8" customWidth="1"/>
    <col min="9479" max="9479" width="6.44140625" style="8" customWidth="1"/>
    <col min="9480" max="9480" width="6" style="8" customWidth="1"/>
    <col min="9481" max="9481" width="4" style="8" customWidth="1"/>
    <col min="9482" max="9482" width="5.5546875" style="8" customWidth="1"/>
    <col min="9483" max="9483" width="5" style="8" customWidth="1"/>
    <col min="9484" max="9484" width="4" style="8" customWidth="1"/>
    <col min="9485" max="9485" width="9.5546875" style="8" customWidth="1"/>
    <col min="9486" max="9486" width="10.6640625" style="8" customWidth="1"/>
    <col min="9487" max="9487" width="8" style="8" bestFit="1" customWidth="1"/>
    <col min="9488" max="9488" width="10.88671875" style="8" bestFit="1" customWidth="1"/>
    <col min="9489" max="9489" width="6.44140625" style="8" customWidth="1"/>
    <col min="9490" max="9490" width="4.6640625" style="8" customWidth="1"/>
    <col min="9491" max="9491" width="9.33203125" style="8" customWidth="1"/>
    <col min="9492" max="9492" width="11.5546875" style="8" customWidth="1"/>
    <col min="9493" max="9493" width="7.5546875" style="8" customWidth="1"/>
    <col min="9494" max="9494" width="5.6640625" style="8" customWidth="1"/>
    <col min="9495" max="9724" width="12.44140625" style="8" customWidth="1"/>
    <col min="9725" max="9728" width="3" style="8"/>
    <col min="9729" max="9729" width="8.109375" style="8" customWidth="1"/>
    <col min="9730" max="9730" width="13.88671875" style="8" customWidth="1"/>
    <col min="9731" max="9731" width="8.6640625" style="8" customWidth="1"/>
    <col min="9732" max="9733" width="8.109375" style="8" customWidth="1"/>
    <col min="9734" max="9734" width="30" style="8" customWidth="1"/>
    <col min="9735" max="9735" width="6.44140625" style="8" customWidth="1"/>
    <col min="9736" max="9736" width="6" style="8" customWidth="1"/>
    <col min="9737" max="9737" width="4" style="8" customWidth="1"/>
    <col min="9738" max="9738" width="5.5546875" style="8" customWidth="1"/>
    <col min="9739" max="9739" width="5" style="8" customWidth="1"/>
    <col min="9740" max="9740" width="4" style="8" customWidth="1"/>
    <col min="9741" max="9741" width="9.5546875" style="8" customWidth="1"/>
    <col min="9742" max="9742" width="10.6640625" style="8" customWidth="1"/>
    <col min="9743" max="9743" width="8" style="8" bestFit="1" customWidth="1"/>
    <col min="9744" max="9744" width="10.88671875" style="8" bestFit="1" customWidth="1"/>
    <col min="9745" max="9745" width="6.44140625" style="8" customWidth="1"/>
    <col min="9746" max="9746" width="4.6640625" style="8" customWidth="1"/>
    <col min="9747" max="9747" width="9.33203125" style="8" customWidth="1"/>
    <col min="9748" max="9748" width="11.5546875" style="8" customWidth="1"/>
    <col min="9749" max="9749" width="7.5546875" style="8" customWidth="1"/>
    <col min="9750" max="9750" width="5.6640625" style="8" customWidth="1"/>
    <col min="9751" max="9980" width="12.44140625" style="8" customWidth="1"/>
    <col min="9981" max="9984" width="3" style="8"/>
    <col min="9985" max="9985" width="8.109375" style="8" customWidth="1"/>
    <col min="9986" max="9986" width="13.88671875" style="8" customWidth="1"/>
    <col min="9987" max="9987" width="8.6640625" style="8" customWidth="1"/>
    <col min="9988" max="9989" width="8.109375" style="8" customWidth="1"/>
    <col min="9990" max="9990" width="30" style="8" customWidth="1"/>
    <col min="9991" max="9991" width="6.44140625" style="8" customWidth="1"/>
    <col min="9992" max="9992" width="6" style="8" customWidth="1"/>
    <col min="9993" max="9993" width="4" style="8" customWidth="1"/>
    <col min="9994" max="9994" width="5.5546875" style="8" customWidth="1"/>
    <col min="9995" max="9995" width="5" style="8" customWidth="1"/>
    <col min="9996" max="9996" width="4" style="8" customWidth="1"/>
    <col min="9997" max="9997" width="9.5546875" style="8" customWidth="1"/>
    <col min="9998" max="9998" width="10.6640625" style="8" customWidth="1"/>
    <col min="9999" max="9999" width="8" style="8" bestFit="1" customWidth="1"/>
    <col min="10000" max="10000" width="10.88671875" style="8" bestFit="1" customWidth="1"/>
    <col min="10001" max="10001" width="6.44140625" style="8" customWidth="1"/>
    <col min="10002" max="10002" width="4.6640625" style="8" customWidth="1"/>
    <col min="10003" max="10003" width="9.33203125" style="8" customWidth="1"/>
    <col min="10004" max="10004" width="11.5546875" style="8" customWidth="1"/>
    <col min="10005" max="10005" width="7.5546875" style="8" customWidth="1"/>
    <col min="10006" max="10006" width="5.6640625" style="8" customWidth="1"/>
    <col min="10007" max="10236" width="12.44140625" style="8" customWidth="1"/>
    <col min="10237" max="10240" width="3" style="8"/>
    <col min="10241" max="10241" width="8.109375" style="8" customWidth="1"/>
    <col min="10242" max="10242" width="13.88671875" style="8" customWidth="1"/>
    <col min="10243" max="10243" width="8.6640625" style="8" customWidth="1"/>
    <col min="10244" max="10245" width="8.109375" style="8" customWidth="1"/>
    <col min="10246" max="10246" width="30" style="8" customWidth="1"/>
    <col min="10247" max="10247" width="6.44140625" style="8" customWidth="1"/>
    <col min="10248" max="10248" width="6" style="8" customWidth="1"/>
    <col min="10249" max="10249" width="4" style="8" customWidth="1"/>
    <col min="10250" max="10250" width="5.5546875" style="8" customWidth="1"/>
    <col min="10251" max="10251" width="5" style="8" customWidth="1"/>
    <col min="10252" max="10252" width="4" style="8" customWidth="1"/>
    <col min="10253" max="10253" width="9.5546875" style="8" customWidth="1"/>
    <col min="10254" max="10254" width="10.6640625" style="8" customWidth="1"/>
    <col min="10255" max="10255" width="8" style="8" bestFit="1" customWidth="1"/>
    <col min="10256" max="10256" width="10.88671875" style="8" bestFit="1" customWidth="1"/>
    <col min="10257" max="10257" width="6.44140625" style="8" customWidth="1"/>
    <col min="10258" max="10258" width="4.6640625" style="8" customWidth="1"/>
    <col min="10259" max="10259" width="9.33203125" style="8" customWidth="1"/>
    <col min="10260" max="10260" width="11.5546875" style="8" customWidth="1"/>
    <col min="10261" max="10261" width="7.5546875" style="8" customWidth="1"/>
    <col min="10262" max="10262" width="5.6640625" style="8" customWidth="1"/>
    <col min="10263" max="10492" width="12.44140625" style="8" customWidth="1"/>
    <col min="10493" max="10496" width="3" style="8"/>
    <col min="10497" max="10497" width="8.109375" style="8" customWidth="1"/>
    <col min="10498" max="10498" width="13.88671875" style="8" customWidth="1"/>
    <col min="10499" max="10499" width="8.6640625" style="8" customWidth="1"/>
    <col min="10500" max="10501" width="8.109375" style="8" customWidth="1"/>
    <col min="10502" max="10502" width="30" style="8" customWidth="1"/>
    <col min="10503" max="10503" width="6.44140625" style="8" customWidth="1"/>
    <col min="10504" max="10504" width="6" style="8" customWidth="1"/>
    <col min="10505" max="10505" width="4" style="8" customWidth="1"/>
    <col min="10506" max="10506" width="5.5546875" style="8" customWidth="1"/>
    <col min="10507" max="10507" width="5" style="8" customWidth="1"/>
    <col min="10508" max="10508" width="4" style="8" customWidth="1"/>
    <col min="10509" max="10509" width="9.5546875" style="8" customWidth="1"/>
    <col min="10510" max="10510" width="10.6640625" style="8" customWidth="1"/>
    <col min="10511" max="10511" width="8" style="8" bestFit="1" customWidth="1"/>
    <col min="10512" max="10512" width="10.88671875" style="8" bestFit="1" customWidth="1"/>
    <col min="10513" max="10513" width="6.44140625" style="8" customWidth="1"/>
    <col min="10514" max="10514" width="4.6640625" style="8" customWidth="1"/>
    <col min="10515" max="10515" width="9.33203125" style="8" customWidth="1"/>
    <col min="10516" max="10516" width="11.5546875" style="8" customWidth="1"/>
    <col min="10517" max="10517" width="7.5546875" style="8" customWidth="1"/>
    <col min="10518" max="10518" width="5.6640625" style="8" customWidth="1"/>
    <col min="10519" max="10748" width="12.44140625" style="8" customWidth="1"/>
    <col min="10749" max="10752" width="3" style="8"/>
    <col min="10753" max="10753" width="8.109375" style="8" customWidth="1"/>
    <col min="10754" max="10754" width="13.88671875" style="8" customWidth="1"/>
    <col min="10755" max="10755" width="8.6640625" style="8" customWidth="1"/>
    <col min="10756" max="10757" width="8.109375" style="8" customWidth="1"/>
    <col min="10758" max="10758" width="30" style="8" customWidth="1"/>
    <col min="10759" max="10759" width="6.44140625" style="8" customWidth="1"/>
    <col min="10760" max="10760" width="6" style="8" customWidth="1"/>
    <col min="10761" max="10761" width="4" style="8" customWidth="1"/>
    <col min="10762" max="10762" width="5.5546875" style="8" customWidth="1"/>
    <col min="10763" max="10763" width="5" style="8" customWidth="1"/>
    <col min="10764" max="10764" width="4" style="8" customWidth="1"/>
    <col min="10765" max="10765" width="9.5546875" style="8" customWidth="1"/>
    <col min="10766" max="10766" width="10.6640625" style="8" customWidth="1"/>
    <col min="10767" max="10767" width="8" style="8" bestFit="1" customWidth="1"/>
    <col min="10768" max="10768" width="10.88671875" style="8" bestFit="1" customWidth="1"/>
    <col min="10769" max="10769" width="6.44140625" style="8" customWidth="1"/>
    <col min="10770" max="10770" width="4.6640625" style="8" customWidth="1"/>
    <col min="10771" max="10771" width="9.33203125" style="8" customWidth="1"/>
    <col min="10772" max="10772" width="11.5546875" style="8" customWidth="1"/>
    <col min="10773" max="10773" width="7.5546875" style="8" customWidth="1"/>
    <col min="10774" max="10774" width="5.6640625" style="8" customWidth="1"/>
    <col min="10775" max="11004" width="12.44140625" style="8" customWidth="1"/>
    <col min="11005" max="11008" width="3" style="8"/>
    <col min="11009" max="11009" width="8.109375" style="8" customWidth="1"/>
    <col min="11010" max="11010" width="13.88671875" style="8" customWidth="1"/>
    <col min="11011" max="11011" width="8.6640625" style="8" customWidth="1"/>
    <col min="11012" max="11013" width="8.109375" style="8" customWidth="1"/>
    <col min="11014" max="11014" width="30" style="8" customWidth="1"/>
    <col min="11015" max="11015" width="6.44140625" style="8" customWidth="1"/>
    <col min="11016" max="11016" width="6" style="8" customWidth="1"/>
    <col min="11017" max="11017" width="4" style="8" customWidth="1"/>
    <col min="11018" max="11018" width="5.5546875" style="8" customWidth="1"/>
    <col min="11019" max="11019" width="5" style="8" customWidth="1"/>
    <col min="11020" max="11020" width="4" style="8" customWidth="1"/>
    <col min="11021" max="11021" width="9.5546875" style="8" customWidth="1"/>
    <col min="11022" max="11022" width="10.6640625" style="8" customWidth="1"/>
    <col min="11023" max="11023" width="8" style="8" bestFit="1" customWidth="1"/>
    <col min="11024" max="11024" width="10.88671875" style="8" bestFit="1" customWidth="1"/>
    <col min="11025" max="11025" width="6.44140625" style="8" customWidth="1"/>
    <col min="11026" max="11026" width="4.6640625" style="8" customWidth="1"/>
    <col min="11027" max="11027" width="9.33203125" style="8" customWidth="1"/>
    <col min="11028" max="11028" width="11.5546875" style="8" customWidth="1"/>
    <col min="11029" max="11029" width="7.5546875" style="8" customWidth="1"/>
    <col min="11030" max="11030" width="5.6640625" style="8" customWidth="1"/>
    <col min="11031" max="11260" width="12.44140625" style="8" customWidth="1"/>
    <col min="11261" max="11264" width="3" style="8"/>
    <col min="11265" max="11265" width="8.109375" style="8" customWidth="1"/>
    <col min="11266" max="11266" width="13.88671875" style="8" customWidth="1"/>
    <col min="11267" max="11267" width="8.6640625" style="8" customWidth="1"/>
    <col min="11268" max="11269" width="8.109375" style="8" customWidth="1"/>
    <col min="11270" max="11270" width="30" style="8" customWidth="1"/>
    <col min="11271" max="11271" width="6.44140625" style="8" customWidth="1"/>
    <col min="11272" max="11272" width="6" style="8" customWidth="1"/>
    <col min="11273" max="11273" width="4" style="8" customWidth="1"/>
    <col min="11274" max="11274" width="5.5546875" style="8" customWidth="1"/>
    <col min="11275" max="11275" width="5" style="8" customWidth="1"/>
    <col min="11276" max="11276" width="4" style="8" customWidth="1"/>
    <col min="11277" max="11277" width="9.5546875" style="8" customWidth="1"/>
    <col min="11278" max="11278" width="10.6640625" style="8" customWidth="1"/>
    <col min="11279" max="11279" width="8" style="8" bestFit="1" customWidth="1"/>
    <col min="11280" max="11280" width="10.88671875" style="8" bestFit="1" customWidth="1"/>
    <col min="11281" max="11281" width="6.44140625" style="8" customWidth="1"/>
    <col min="11282" max="11282" width="4.6640625" style="8" customWidth="1"/>
    <col min="11283" max="11283" width="9.33203125" style="8" customWidth="1"/>
    <col min="11284" max="11284" width="11.5546875" style="8" customWidth="1"/>
    <col min="11285" max="11285" width="7.5546875" style="8" customWidth="1"/>
    <col min="11286" max="11286" width="5.6640625" style="8" customWidth="1"/>
    <col min="11287" max="11516" width="12.44140625" style="8" customWidth="1"/>
    <col min="11517" max="11520" width="3" style="8"/>
    <col min="11521" max="11521" width="8.109375" style="8" customWidth="1"/>
    <col min="11522" max="11522" width="13.88671875" style="8" customWidth="1"/>
    <col min="11523" max="11523" width="8.6640625" style="8" customWidth="1"/>
    <col min="11524" max="11525" width="8.109375" style="8" customWidth="1"/>
    <col min="11526" max="11526" width="30" style="8" customWidth="1"/>
    <col min="11527" max="11527" width="6.44140625" style="8" customWidth="1"/>
    <col min="11528" max="11528" width="6" style="8" customWidth="1"/>
    <col min="11529" max="11529" width="4" style="8" customWidth="1"/>
    <col min="11530" max="11530" width="5.5546875" style="8" customWidth="1"/>
    <col min="11531" max="11531" width="5" style="8" customWidth="1"/>
    <col min="11532" max="11532" width="4" style="8" customWidth="1"/>
    <col min="11533" max="11533" width="9.5546875" style="8" customWidth="1"/>
    <col min="11534" max="11534" width="10.6640625" style="8" customWidth="1"/>
    <col min="11535" max="11535" width="8" style="8" bestFit="1" customWidth="1"/>
    <col min="11536" max="11536" width="10.88671875" style="8" bestFit="1" customWidth="1"/>
    <col min="11537" max="11537" width="6.44140625" style="8" customWidth="1"/>
    <col min="11538" max="11538" width="4.6640625" style="8" customWidth="1"/>
    <col min="11539" max="11539" width="9.33203125" style="8" customWidth="1"/>
    <col min="11540" max="11540" width="11.5546875" style="8" customWidth="1"/>
    <col min="11541" max="11541" width="7.5546875" style="8" customWidth="1"/>
    <col min="11542" max="11542" width="5.6640625" style="8" customWidth="1"/>
    <col min="11543" max="11772" width="12.44140625" style="8" customWidth="1"/>
    <col min="11773" max="11776" width="3" style="8"/>
    <col min="11777" max="11777" width="8.109375" style="8" customWidth="1"/>
    <col min="11778" max="11778" width="13.88671875" style="8" customWidth="1"/>
    <col min="11779" max="11779" width="8.6640625" style="8" customWidth="1"/>
    <col min="11780" max="11781" width="8.109375" style="8" customWidth="1"/>
    <col min="11782" max="11782" width="30" style="8" customWidth="1"/>
    <col min="11783" max="11783" width="6.44140625" style="8" customWidth="1"/>
    <col min="11784" max="11784" width="6" style="8" customWidth="1"/>
    <col min="11785" max="11785" width="4" style="8" customWidth="1"/>
    <col min="11786" max="11786" width="5.5546875" style="8" customWidth="1"/>
    <col min="11787" max="11787" width="5" style="8" customWidth="1"/>
    <col min="11788" max="11788" width="4" style="8" customWidth="1"/>
    <col min="11789" max="11789" width="9.5546875" style="8" customWidth="1"/>
    <col min="11790" max="11790" width="10.6640625" style="8" customWidth="1"/>
    <col min="11791" max="11791" width="8" style="8" bestFit="1" customWidth="1"/>
    <col min="11792" max="11792" width="10.88671875" style="8" bestFit="1" customWidth="1"/>
    <col min="11793" max="11793" width="6.44140625" style="8" customWidth="1"/>
    <col min="11794" max="11794" width="4.6640625" style="8" customWidth="1"/>
    <col min="11795" max="11795" width="9.33203125" style="8" customWidth="1"/>
    <col min="11796" max="11796" width="11.5546875" style="8" customWidth="1"/>
    <col min="11797" max="11797" width="7.5546875" style="8" customWidth="1"/>
    <col min="11798" max="11798" width="5.6640625" style="8" customWidth="1"/>
    <col min="11799" max="12028" width="12.44140625" style="8" customWidth="1"/>
    <col min="12029" max="12032" width="3" style="8"/>
    <col min="12033" max="12033" width="8.109375" style="8" customWidth="1"/>
    <col min="12034" max="12034" width="13.88671875" style="8" customWidth="1"/>
    <col min="12035" max="12035" width="8.6640625" style="8" customWidth="1"/>
    <col min="12036" max="12037" width="8.109375" style="8" customWidth="1"/>
    <col min="12038" max="12038" width="30" style="8" customWidth="1"/>
    <col min="12039" max="12039" width="6.44140625" style="8" customWidth="1"/>
    <col min="12040" max="12040" width="6" style="8" customWidth="1"/>
    <col min="12041" max="12041" width="4" style="8" customWidth="1"/>
    <col min="12042" max="12042" width="5.5546875" style="8" customWidth="1"/>
    <col min="12043" max="12043" width="5" style="8" customWidth="1"/>
    <col min="12044" max="12044" width="4" style="8" customWidth="1"/>
    <col min="12045" max="12045" width="9.5546875" style="8" customWidth="1"/>
    <col min="12046" max="12046" width="10.6640625" style="8" customWidth="1"/>
    <col min="12047" max="12047" width="8" style="8" bestFit="1" customWidth="1"/>
    <col min="12048" max="12048" width="10.88671875" style="8" bestFit="1" customWidth="1"/>
    <col min="12049" max="12049" width="6.44140625" style="8" customWidth="1"/>
    <col min="12050" max="12050" width="4.6640625" style="8" customWidth="1"/>
    <col min="12051" max="12051" width="9.33203125" style="8" customWidth="1"/>
    <col min="12052" max="12052" width="11.5546875" style="8" customWidth="1"/>
    <col min="12053" max="12053" width="7.5546875" style="8" customWidth="1"/>
    <col min="12054" max="12054" width="5.6640625" style="8" customWidth="1"/>
    <col min="12055" max="12284" width="12.44140625" style="8" customWidth="1"/>
    <col min="12285" max="12288" width="3" style="8"/>
    <col min="12289" max="12289" width="8.109375" style="8" customWidth="1"/>
    <col min="12290" max="12290" width="13.88671875" style="8" customWidth="1"/>
    <col min="12291" max="12291" width="8.6640625" style="8" customWidth="1"/>
    <col min="12292" max="12293" width="8.109375" style="8" customWidth="1"/>
    <col min="12294" max="12294" width="30" style="8" customWidth="1"/>
    <col min="12295" max="12295" width="6.44140625" style="8" customWidth="1"/>
    <col min="12296" max="12296" width="6" style="8" customWidth="1"/>
    <col min="12297" max="12297" width="4" style="8" customWidth="1"/>
    <col min="12298" max="12298" width="5.5546875" style="8" customWidth="1"/>
    <col min="12299" max="12299" width="5" style="8" customWidth="1"/>
    <col min="12300" max="12300" width="4" style="8" customWidth="1"/>
    <col min="12301" max="12301" width="9.5546875" style="8" customWidth="1"/>
    <col min="12302" max="12302" width="10.6640625" style="8" customWidth="1"/>
    <col min="12303" max="12303" width="8" style="8" bestFit="1" customWidth="1"/>
    <col min="12304" max="12304" width="10.88671875" style="8" bestFit="1" customWidth="1"/>
    <col min="12305" max="12305" width="6.44140625" style="8" customWidth="1"/>
    <col min="12306" max="12306" width="4.6640625" style="8" customWidth="1"/>
    <col min="12307" max="12307" width="9.33203125" style="8" customWidth="1"/>
    <col min="12308" max="12308" width="11.5546875" style="8" customWidth="1"/>
    <col min="12309" max="12309" width="7.5546875" style="8" customWidth="1"/>
    <col min="12310" max="12310" width="5.6640625" style="8" customWidth="1"/>
    <col min="12311" max="12540" width="12.44140625" style="8" customWidth="1"/>
    <col min="12541" max="12544" width="3" style="8"/>
    <col min="12545" max="12545" width="8.109375" style="8" customWidth="1"/>
    <col min="12546" max="12546" width="13.88671875" style="8" customWidth="1"/>
    <col min="12547" max="12547" width="8.6640625" style="8" customWidth="1"/>
    <col min="12548" max="12549" width="8.109375" style="8" customWidth="1"/>
    <col min="12550" max="12550" width="30" style="8" customWidth="1"/>
    <col min="12551" max="12551" width="6.44140625" style="8" customWidth="1"/>
    <col min="12552" max="12552" width="6" style="8" customWidth="1"/>
    <col min="12553" max="12553" width="4" style="8" customWidth="1"/>
    <col min="12554" max="12554" width="5.5546875" style="8" customWidth="1"/>
    <col min="12555" max="12555" width="5" style="8" customWidth="1"/>
    <col min="12556" max="12556" width="4" style="8" customWidth="1"/>
    <col min="12557" max="12557" width="9.5546875" style="8" customWidth="1"/>
    <col min="12558" max="12558" width="10.6640625" style="8" customWidth="1"/>
    <col min="12559" max="12559" width="8" style="8" bestFit="1" customWidth="1"/>
    <col min="12560" max="12560" width="10.88671875" style="8" bestFit="1" customWidth="1"/>
    <col min="12561" max="12561" width="6.44140625" style="8" customWidth="1"/>
    <col min="12562" max="12562" width="4.6640625" style="8" customWidth="1"/>
    <col min="12563" max="12563" width="9.33203125" style="8" customWidth="1"/>
    <col min="12564" max="12564" width="11.5546875" style="8" customWidth="1"/>
    <col min="12565" max="12565" width="7.5546875" style="8" customWidth="1"/>
    <col min="12566" max="12566" width="5.6640625" style="8" customWidth="1"/>
    <col min="12567" max="12796" width="12.44140625" style="8" customWidth="1"/>
    <col min="12797" max="12800" width="3" style="8"/>
    <col min="12801" max="12801" width="8.109375" style="8" customWidth="1"/>
    <col min="12802" max="12802" width="13.88671875" style="8" customWidth="1"/>
    <col min="12803" max="12803" width="8.6640625" style="8" customWidth="1"/>
    <col min="12804" max="12805" width="8.109375" style="8" customWidth="1"/>
    <col min="12806" max="12806" width="30" style="8" customWidth="1"/>
    <col min="12807" max="12807" width="6.44140625" style="8" customWidth="1"/>
    <col min="12808" max="12808" width="6" style="8" customWidth="1"/>
    <col min="12809" max="12809" width="4" style="8" customWidth="1"/>
    <col min="12810" max="12810" width="5.5546875" style="8" customWidth="1"/>
    <col min="12811" max="12811" width="5" style="8" customWidth="1"/>
    <col min="12812" max="12812" width="4" style="8" customWidth="1"/>
    <col min="12813" max="12813" width="9.5546875" style="8" customWidth="1"/>
    <col min="12814" max="12814" width="10.6640625" style="8" customWidth="1"/>
    <col min="12815" max="12815" width="8" style="8" bestFit="1" customWidth="1"/>
    <col min="12816" max="12816" width="10.88671875" style="8" bestFit="1" customWidth="1"/>
    <col min="12817" max="12817" width="6.44140625" style="8" customWidth="1"/>
    <col min="12818" max="12818" width="4.6640625" style="8" customWidth="1"/>
    <col min="12819" max="12819" width="9.33203125" style="8" customWidth="1"/>
    <col min="12820" max="12820" width="11.5546875" style="8" customWidth="1"/>
    <col min="12821" max="12821" width="7.5546875" style="8" customWidth="1"/>
    <col min="12822" max="12822" width="5.6640625" style="8" customWidth="1"/>
    <col min="12823" max="13052" width="12.44140625" style="8" customWidth="1"/>
    <col min="13053" max="13056" width="3" style="8"/>
    <col min="13057" max="13057" width="8.109375" style="8" customWidth="1"/>
    <col min="13058" max="13058" width="13.88671875" style="8" customWidth="1"/>
    <col min="13059" max="13059" width="8.6640625" style="8" customWidth="1"/>
    <col min="13060" max="13061" width="8.109375" style="8" customWidth="1"/>
    <col min="13062" max="13062" width="30" style="8" customWidth="1"/>
    <col min="13063" max="13063" width="6.44140625" style="8" customWidth="1"/>
    <col min="13064" max="13064" width="6" style="8" customWidth="1"/>
    <col min="13065" max="13065" width="4" style="8" customWidth="1"/>
    <col min="13066" max="13066" width="5.5546875" style="8" customWidth="1"/>
    <col min="13067" max="13067" width="5" style="8" customWidth="1"/>
    <col min="13068" max="13068" width="4" style="8" customWidth="1"/>
    <col min="13069" max="13069" width="9.5546875" style="8" customWidth="1"/>
    <col min="13070" max="13070" width="10.6640625" style="8" customWidth="1"/>
    <col min="13071" max="13071" width="8" style="8" bestFit="1" customWidth="1"/>
    <col min="13072" max="13072" width="10.88671875" style="8" bestFit="1" customWidth="1"/>
    <col min="13073" max="13073" width="6.44140625" style="8" customWidth="1"/>
    <col min="13074" max="13074" width="4.6640625" style="8" customWidth="1"/>
    <col min="13075" max="13075" width="9.33203125" style="8" customWidth="1"/>
    <col min="13076" max="13076" width="11.5546875" style="8" customWidth="1"/>
    <col min="13077" max="13077" width="7.5546875" style="8" customWidth="1"/>
    <col min="13078" max="13078" width="5.6640625" style="8" customWidth="1"/>
    <col min="13079" max="13308" width="12.44140625" style="8" customWidth="1"/>
    <col min="13309" max="13312" width="3" style="8"/>
    <col min="13313" max="13313" width="8.109375" style="8" customWidth="1"/>
    <col min="13314" max="13314" width="13.88671875" style="8" customWidth="1"/>
    <col min="13315" max="13315" width="8.6640625" style="8" customWidth="1"/>
    <col min="13316" max="13317" width="8.109375" style="8" customWidth="1"/>
    <col min="13318" max="13318" width="30" style="8" customWidth="1"/>
    <col min="13319" max="13319" width="6.44140625" style="8" customWidth="1"/>
    <col min="13320" max="13320" width="6" style="8" customWidth="1"/>
    <col min="13321" max="13321" width="4" style="8" customWidth="1"/>
    <col min="13322" max="13322" width="5.5546875" style="8" customWidth="1"/>
    <col min="13323" max="13323" width="5" style="8" customWidth="1"/>
    <col min="13324" max="13324" width="4" style="8" customWidth="1"/>
    <col min="13325" max="13325" width="9.5546875" style="8" customWidth="1"/>
    <col min="13326" max="13326" width="10.6640625" style="8" customWidth="1"/>
    <col min="13327" max="13327" width="8" style="8" bestFit="1" customWidth="1"/>
    <col min="13328" max="13328" width="10.88671875" style="8" bestFit="1" customWidth="1"/>
    <col min="13329" max="13329" width="6.44140625" style="8" customWidth="1"/>
    <col min="13330" max="13330" width="4.6640625" style="8" customWidth="1"/>
    <col min="13331" max="13331" width="9.33203125" style="8" customWidth="1"/>
    <col min="13332" max="13332" width="11.5546875" style="8" customWidth="1"/>
    <col min="13333" max="13333" width="7.5546875" style="8" customWidth="1"/>
    <col min="13334" max="13334" width="5.6640625" style="8" customWidth="1"/>
    <col min="13335" max="13564" width="12.44140625" style="8" customWidth="1"/>
    <col min="13565" max="13568" width="3" style="8"/>
    <col min="13569" max="13569" width="8.109375" style="8" customWidth="1"/>
    <col min="13570" max="13570" width="13.88671875" style="8" customWidth="1"/>
    <col min="13571" max="13571" width="8.6640625" style="8" customWidth="1"/>
    <col min="13572" max="13573" width="8.109375" style="8" customWidth="1"/>
    <col min="13574" max="13574" width="30" style="8" customWidth="1"/>
    <col min="13575" max="13575" width="6.44140625" style="8" customWidth="1"/>
    <col min="13576" max="13576" width="6" style="8" customWidth="1"/>
    <col min="13577" max="13577" width="4" style="8" customWidth="1"/>
    <col min="13578" max="13578" width="5.5546875" style="8" customWidth="1"/>
    <col min="13579" max="13579" width="5" style="8" customWidth="1"/>
    <col min="13580" max="13580" width="4" style="8" customWidth="1"/>
    <col min="13581" max="13581" width="9.5546875" style="8" customWidth="1"/>
    <col min="13582" max="13582" width="10.6640625" style="8" customWidth="1"/>
    <col min="13583" max="13583" width="8" style="8" bestFit="1" customWidth="1"/>
    <col min="13584" max="13584" width="10.88671875" style="8" bestFit="1" customWidth="1"/>
    <col min="13585" max="13585" width="6.44140625" style="8" customWidth="1"/>
    <col min="13586" max="13586" width="4.6640625" style="8" customWidth="1"/>
    <col min="13587" max="13587" width="9.33203125" style="8" customWidth="1"/>
    <col min="13588" max="13588" width="11.5546875" style="8" customWidth="1"/>
    <col min="13589" max="13589" width="7.5546875" style="8" customWidth="1"/>
    <col min="13590" max="13590" width="5.6640625" style="8" customWidth="1"/>
    <col min="13591" max="13820" width="12.44140625" style="8" customWidth="1"/>
    <col min="13821" max="13824" width="3" style="8"/>
    <col min="13825" max="13825" width="8.109375" style="8" customWidth="1"/>
    <col min="13826" max="13826" width="13.88671875" style="8" customWidth="1"/>
    <col min="13827" max="13827" width="8.6640625" style="8" customWidth="1"/>
    <col min="13828" max="13829" width="8.109375" style="8" customWidth="1"/>
    <col min="13830" max="13830" width="30" style="8" customWidth="1"/>
    <col min="13831" max="13831" width="6.44140625" style="8" customWidth="1"/>
    <col min="13832" max="13832" width="6" style="8" customWidth="1"/>
    <col min="13833" max="13833" width="4" style="8" customWidth="1"/>
    <col min="13834" max="13834" width="5.5546875" style="8" customWidth="1"/>
    <col min="13835" max="13835" width="5" style="8" customWidth="1"/>
    <col min="13836" max="13836" width="4" style="8" customWidth="1"/>
    <col min="13837" max="13837" width="9.5546875" style="8" customWidth="1"/>
    <col min="13838" max="13838" width="10.6640625" style="8" customWidth="1"/>
    <col min="13839" max="13839" width="8" style="8" bestFit="1" customWidth="1"/>
    <col min="13840" max="13840" width="10.88671875" style="8" bestFit="1" customWidth="1"/>
    <col min="13841" max="13841" width="6.44140625" style="8" customWidth="1"/>
    <col min="13842" max="13842" width="4.6640625" style="8" customWidth="1"/>
    <col min="13843" max="13843" width="9.33203125" style="8" customWidth="1"/>
    <col min="13844" max="13844" width="11.5546875" style="8" customWidth="1"/>
    <col min="13845" max="13845" width="7.5546875" style="8" customWidth="1"/>
    <col min="13846" max="13846" width="5.6640625" style="8" customWidth="1"/>
    <col min="13847" max="14076" width="12.44140625" style="8" customWidth="1"/>
    <col min="14077" max="14080" width="3" style="8"/>
    <col min="14081" max="14081" width="8.109375" style="8" customWidth="1"/>
    <col min="14082" max="14082" width="13.88671875" style="8" customWidth="1"/>
    <col min="14083" max="14083" width="8.6640625" style="8" customWidth="1"/>
    <col min="14084" max="14085" width="8.109375" style="8" customWidth="1"/>
    <col min="14086" max="14086" width="30" style="8" customWidth="1"/>
    <col min="14087" max="14087" width="6.44140625" style="8" customWidth="1"/>
    <col min="14088" max="14088" width="6" style="8" customWidth="1"/>
    <col min="14089" max="14089" width="4" style="8" customWidth="1"/>
    <col min="14090" max="14090" width="5.5546875" style="8" customWidth="1"/>
    <col min="14091" max="14091" width="5" style="8" customWidth="1"/>
    <col min="14092" max="14092" width="4" style="8" customWidth="1"/>
    <col min="14093" max="14093" width="9.5546875" style="8" customWidth="1"/>
    <col min="14094" max="14094" width="10.6640625" style="8" customWidth="1"/>
    <col min="14095" max="14095" width="8" style="8" bestFit="1" customWidth="1"/>
    <col min="14096" max="14096" width="10.88671875" style="8" bestFit="1" customWidth="1"/>
    <col min="14097" max="14097" width="6.44140625" style="8" customWidth="1"/>
    <col min="14098" max="14098" width="4.6640625" style="8" customWidth="1"/>
    <col min="14099" max="14099" width="9.33203125" style="8" customWidth="1"/>
    <col min="14100" max="14100" width="11.5546875" style="8" customWidth="1"/>
    <col min="14101" max="14101" width="7.5546875" style="8" customWidth="1"/>
    <col min="14102" max="14102" width="5.6640625" style="8" customWidth="1"/>
    <col min="14103" max="14332" width="12.44140625" style="8" customWidth="1"/>
    <col min="14333" max="14336" width="3" style="8"/>
    <col min="14337" max="14337" width="8.109375" style="8" customWidth="1"/>
    <col min="14338" max="14338" width="13.88671875" style="8" customWidth="1"/>
    <col min="14339" max="14339" width="8.6640625" style="8" customWidth="1"/>
    <col min="14340" max="14341" width="8.109375" style="8" customWidth="1"/>
    <col min="14342" max="14342" width="30" style="8" customWidth="1"/>
    <col min="14343" max="14343" width="6.44140625" style="8" customWidth="1"/>
    <col min="14344" max="14344" width="6" style="8" customWidth="1"/>
    <col min="14345" max="14345" width="4" style="8" customWidth="1"/>
    <col min="14346" max="14346" width="5.5546875" style="8" customWidth="1"/>
    <col min="14347" max="14347" width="5" style="8" customWidth="1"/>
    <col min="14348" max="14348" width="4" style="8" customWidth="1"/>
    <col min="14349" max="14349" width="9.5546875" style="8" customWidth="1"/>
    <col min="14350" max="14350" width="10.6640625" style="8" customWidth="1"/>
    <col min="14351" max="14351" width="8" style="8" bestFit="1" customWidth="1"/>
    <col min="14352" max="14352" width="10.88671875" style="8" bestFit="1" customWidth="1"/>
    <col min="14353" max="14353" width="6.44140625" style="8" customWidth="1"/>
    <col min="14354" max="14354" width="4.6640625" style="8" customWidth="1"/>
    <col min="14355" max="14355" width="9.33203125" style="8" customWidth="1"/>
    <col min="14356" max="14356" width="11.5546875" style="8" customWidth="1"/>
    <col min="14357" max="14357" width="7.5546875" style="8" customWidth="1"/>
    <col min="14358" max="14358" width="5.6640625" style="8" customWidth="1"/>
    <col min="14359" max="14588" width="12.44140625" style="8" customWidth="1"/>
    <col min="14589" max="14592" width="3" style="8"/>
    <col min="14593" max="14593" width="8.109375" style="8" customWidth="1"/>
    <col min="14594" max="14594" width="13.88671875" style="8" customWidth="1"/>
    <col min="14595" max="14595" width="8.6640625" style="8" customWidth="1"/>
    <col min="14596" max="14597" width="8.109375" style="8" customWidth="1"/>
    <col min="14598" max="14598" width="30" style="8" customWidth="1"/>
    <col min="14599" max="14599" width="6.44140625" style="8" customWidth="1"/>
    <col min="14600" max="14600" width="6" style="8" customWidth="1"/>
    <col min="14601" max="14601" width="4" style="8" customWidth="1"/>
    <col min="14602" max="14602" width="5.5546875" style="8" customWidth="1"/>
    <col min="14603" max="14603" width="5" style="8" customWidth="1"/>
    <col min="14604" max="14604" width="4" style="8" customWidth="1"/>
    <col min="14605" max="14605" width="9.5546875" style="8" customWidth="1"/>
    <col min="14606" max="14606" width="10.6640625" style="8" customWidth="1"/>
    <col min="14607" max="14607" width="8" style="8" bestFit="1" customWidth="1"/>
    <col min="14608" max="14608" width="10.88671875" style="8" bestFit="1" customWidth="1"/>
    <col min="14609" max="14609" width="6.44140625" style="8" customWidth="1"/>
    <col min="14610" max="14610" width="4.6640625" style="8" customWidth="1"/>
    <col min="14611" max="14611" width="9.33203125" style="8" customWidth="1"/>
    <col min="14612" max="14612" width="11.5546875" style="8" customWidth="1"/>
    <col min="14613" max="14613" width="7.5546875" style="8" customWidth="1"/>
    <col min="14614" max="14614" width="5.6640625" style="8" customWidth="1"/>
    <col min="14615" max="14844" width="12.44140625" style="8" customWidth="1"/>
    <col min="14845" max="14848" width="3" style="8"/>
    <col min="14849" max="14849" width="8.109375" style="8" customWidth="1"/>
    <col min="14850" max="14850" width="13.88671875" style="8" customWidth="1"/>
    <col min="14851" max="14851" width="8.6640625" style="8" customWidth="1"/>
    <col min="14852" max="14853" width="8.109375" style="8" customWidth="1"/>
    <col min="14854" max="14854" width="30" style="8" customWidth="1"/>
    <col min="14855" max="14855" width="6.44140625" style="8" customWidth="1"/>
    <col min="14856" max="14856" width="6" style="8" customWidth="1"/>
    <col min="14857" max="14857" width="4" style="8" customWidth="1"/>
    <col min="14858" max="14858" width="5.5546875" style="8" customWidth="1"/>
    <col min="14859" max="14859" width="5" style="8" customWidth="1"/>
    <col min="14860" max="14860" width="4" style="8" customWidth="1"/>
    <col min="14861" max="14861" width="9.5546875" style="8" customWidth="1"/>
    <col min="14862" max="14862" width="10.6640625" style="8" customWidth="1"/>
    <col min="14863" max="14863" width="8" style="8" bestFit="1" customWidth="1"/>
    <col min="14864" max="14864" width="10.88671875" style="8" bestFit="1" customWidth="1"/>
    <col min="14865" max="14865" width="6.44140625" style="8" customWidth="1"/>
    <col min="14866" max="14866" width="4.6640625" style="8" customWidth="1"/>
    <col min="14867" max="14867" width="9.33203125" style="8" customWidth="1"/>
    <col min="14868" max="14868" width="11.5546875" style="8" customWidth="1"/>
    <col min="14869" max="14869" width="7.5546875" style="8" customWidth="1"/>
    <col min="14870" max="14870" width="5.6640625" style="8" customWidth="1"/>
    <col min="14871" max="15100" width="12.44140625" style="8" customWidth="1"/>
    <col min="15101" max="15104" width="3" style="8"/>
    <col min="15105" max="15105" width="8.109375" style="8" customWidth="1"/>
    <col min="15106" max="15106" width="13.88671875" style="8" customWidth="1"/>
    <col min="15107" max="15107" width="8.6640625" style="8" customWidth="1"/>
    <col min="15108" max="15109" width="8.109375" style="8" customWidth="1"/>
    <col min="15110" max="15110" width="30" style="8" customWidth="1"/>
    <col min="15111" max="15111" width="6.44140625" style="8" customWidth="1"/>
    <col min="15112" max="15112" width="6" style="8" customWidth="1"/>
    <col min="15113" max="15113" width="4" style="8" customWidth="1"/>
    <col min="15114" max="15114" width="5.5546875" style="8" customWidth="1"/>
    <col min="15115" max="15115" width="5" style="8" customWidth="1"/>
    <col min="15116" max="15116" width="4" style="8" customWidth="1"/>
    <col min="15117" max="15117" width="9.5546875" style="8" customWidth="1"/>
    <col min="15118" max="15118" width="10.6640625" style="8" customWidth="1"/>
    <col min="15119" max="15119" width="8" style="8" bestFit="1" customWidth="1"/>
    <col min="15120" max="15120" width="10.88671875" style="8" bestFit="1" customWidth="1"/>
    <col min="15121" max="15121" width="6.44140625" style="8" customWidth="1"/>
    <col min="15122" max="15122" width="4.6640625" style="8" customWidth="1"/>
    <col min="15123" max="15123" width="9.33203125" style="8" customWidth="1"/>
    <col min="15124" max="15124" width="11.5546875" style="8" customWidth="1"/>
    <col min="15125" max="15125" width="7.5546875" style="8" customWidth="1"/>
    <col min="15126" max="15126" width="5.6640625" style="8" customWidth="1"/>
    <col min="15127" max="15356" width="12.44140625" style="8" customWidth="1"/>
    <col min="15357" max="15360" width="3" style="8"/>
    <col min="15361" max="15361" width="8.109375" style="8" customWidth="1"/>
    <col min="15362" max="15362" width="13.88671875" style="8" customWidth="1"/>
    <col min="15363" max="15363" width="8.6640625" style="8" customWidth="1"/>
    <col min="15364" max="15365" width="8.109375" style="8" customWidth="1"/>
    <col min="15366" max="15366" width="30" style="8" customWidth="1"/>
    <col min="15367" max="15367" width="6.44140625" style="8" customWidth="1"/>
    <col min="15368" max="15368" width="6" style="8" customWidth="1"/>
    <col min="15369" max="15369" width="4" style="8" customWidth="1"/>
    <col min="15370" max="15370" width="5.5546875" style="8" customWidth="1"/>
    <col min="15371" max="15371" width="5" style="8" customWidth="1"/>
    <col min="15372" max="15372" width="4" style="8" customWidth="1"/>
    <col min="15373" max="15373" width="9.5546875" style="8" customWidth="1"/>
    <col min="15374" max="15374" width="10.6640625" style="8" customWidth="1"/>
    <col min="15375" max="15375" width="8" style="8" bestFit="1" customWidth="1"/>
    <col min="15376" max="15376" width="10.88671875" style="8" bestFit="1" customWidth="1"/>
    <col min="15377" max="15377" width="6.44140625" style="8" customWidth="1"/>
    <col min="15378" max="15378" width="4.6640625" style="8" customWidth="1"/>
    <col min="15379" max="15379" width="9.33203125" style="8" customWidth="1"/>
    <col min="15380" max="15380" width="11.5546875" style="8" customWidth="1"/>
    <col min="15381" max="15381" width="7.5546875" style="8" customWidth="1"/>
    <col min="15382" max="15382" width="5.6640625" style="8" customWidth="1"/>
    <col min="15383" max="15612" width="12.44140625" style="8" customWidth="1"/>
    <col min="15613" max="15616" width="3" style="8"/>
    <col min="15617" max="15617" width="8.109375" style="8" customWidth="1"/>
    <col min="15618" max="15618" width="13.88671875" style="8" customWidth="1"/>
    <col min="15619" max="15619" width="8.6640625" style="8" customWidth="1"/>
    <col min="15620" max="15621" width="8.109375" style="8" customWidth="1"/>
    <col min="15622" max="15622" width="30" style="8" customWidth="1"/>
    <col min="15623" max="15623" width="6.44140625" style="8" customWidth="1"/>
    <col min="15624" max="15624" width="6" style="8" customWidth="1"/>
    <col min="15625" max="15625" width="4" style="8" customWidth="1"/>
    <col min="15626" max="15626" width="5.5546875" style="8" customWidth="1"/>
    <col min="15627" max="15627" width="5" style="8" customWidth="1"/>
    <col min="15628" max="15628" width="4" style="8" customWidth="1"/>
    <col min="15629" max="15629" width="9.5546875" style="8" customWidth="1"/>
    <col min="15630" max="15630" width="10.6640625" style="8" customWidth="1"/>
    <col min="15631" max="15631" width="8" style="8" bestFit="1" customWidth="1"/>
    <col min="15632" max="15632" width="10.88671875" style="8" bestFit="1" customWidth="1"/>
    <col min="15633" max="15633" width="6.44140625" style="8" customWidth="1"/>
    <col min="15634" max="15634" width="4.6640625" style="8" customWidth="1"/>
    <col min="15635" max="15635" width="9.33203125" style="8" customWidth="1"/>
    <col min="15636" max="15636" width="11.5546875" style="8" customWidth="1"/>
    <col min="15637" max="15637" width="7.5546875" style="8" customWidth="1"/>
    <col min="15638" max="15638" width="5.6640625" style="8" customWidth="1"/>
    <col min="15639" max="15868" width="12.44140625" style="8" customWidth="1"/>
    <col min="15869" max="15872" width="3" style="8"/>
    <col min="15873" max="15873" width="8.109375" style="8" customWidth="1"/>
    <col min="15874" max="15874" width="13.88671875" style="8" customWidth="1"/>
    <col min="15875" max="15875" width="8.6640625" style="8" customWidth="1"/>
    <col min="15876" max="15877" width="8.109375" style="8" customWidth="1"/>
    <col min="15878" max="15878" width="30" style="8" customWidth="1"/>
    <col min="15879" max="15879" width="6.44140625" style="8" customWidth="1"/>
    <col min="15880" max="15880" width="6" style="8" customWidth="1"/>
    <col min="15881" max="15881" width="4" style="8" customWidth="1"/>
    <col min="15882" max="15882" width="5.5546875" style="8" customWidth="1"/>
    <col min="15883" max="15883" width="5" style="8" customWidth="1"/>
    <col min="15884" max="15884" width="4" style="8" customWidth="1"/>
    <col min="15885" max="15885" width="9.5546875" style="8" customWidth="1"/>
    <col min="15886" max="15886" width="10.6640625" style="8" customWidth="1"/>
    <col min="15887" max="15887" width="8" style="8" bestFit="1" customWidth="1"/>
    <col min="15888" max="15888" width="10.88671875" style="8" bestFit="1" customWidth="1"/>
    <col min="15889" max="15889" width="6.44140625" style="8" customWidth="1"/>
    <col min="15890" max="15890" width="4.6640625" style="8" customWidth="1"/>
    <col min="15891" max="15891" width="9.33203125" style="8" customWidth="1"/>
    <col min="15892" max="15892" width="11.5546875" style="8" customWidth="1"/>
    <col min="15893" max="15893" width="7.5546875" style="8" customWidth="1"/>
    <col min="15894" max="15894" width="5.6640625" style="8" customWidth="1"/>
    <col min="15895" max="16124" width="12.44140625" style="8" customWidth="1"/>
    <col min="16125" max="16128" width="3" style="8"/>
    <col min="16129" max="16129" width="8.109375" style="8" customWidth="1"/>
    <col min="16130" max="16130" width="13.88671875" style="8" customWidth="1"/>
    <col min="16131" max="16131" width="8.6640625" style="8" customWidth="1"/>
    <col min="16132" max="16133" width="8.109375" style="8" customWidth="1"/>
    <col min="16134" max="16134" width="30" style="8" customWidth="1"/>
    <col min="16135" max="16135" width="6.44140625" style="8" customWidth="1"/>
    <col min="16136" max="16136" width="6" style="8" customWidth="1"/>
    <col min="16137" max="16137" width="4" style="8" customWidth="1"/>
    <col min="16138" max="16138" width="5.5546875" style="8" customWidth="1"/>
    <col min="16139" max="16139" width="5" style="8" customWidth="1"/>
    <col min="16140" max="16140" width="4" style="8" customWidth="1"/>
    <col min="16141" max="16141" width="9.5546875" style="8" customWidth="1"/>
    <col min="16142" max="16142" width="10.6640625" style="8" customWidth="1"/>
    <col min="16143" max="16143" width="8" style="8" bestFit="1" customWidth="1"/>
    <col min="16144" max="16144" width="10.88671875" style="8" bestFit="1" customWidth="1"/>
    <col min="16145" max="16145" width="6.44140625" style="8" customWidth="1"/>
    <col min="16146" max="16146" width="4.6640625" style="8" customWidth="1"/>
    <col min="16147" max="16147" width="9.33203125" style="8" customWidth="1"/>
    <col min="16148" max="16148" width="11.5546875" style="8" customWidth="1"/>
    <col min="16149" max="16149" width="7.5546875" style="8" customWidth="1"/>
    <col min="16150" max="16150" width="5.6640625" style="8" customWidth="1"/>
    <col min="16151" max="16380" width="12.44140625" style="8" customWidth="1"/>
    <col min="16381" max="16384" width="3" style="8"/>
  </cols>
  <sheetData>
    <row r="1" spans="1:22" ht="12.75" customHeight="1" x14ac:dyDescent="0.25">
      <c r="A1" s="300"/>
      <c r="B1" s="301"/>
      <c r="C1" s="301"/>
      <c r="D1" s="301"/>
      <c r="E1" s="302"/>
      <c r="F1" s="309" t="s">
        <v>15</v>
      </c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1"/>
      <c r="V1" s="7"/>
    </row>
    <row r="2" spans="1:22" ht="15.75" customHeight="1" x14ac:dyDescent="0.25">
      <c r="A2" s="303"/>
      <c r="B2" s="304"/>
      <c r="C2" s="304"/>
      <c r="D2" s="304"/>
      <c r="E2" s="305"/>
      <c r="F2" s="312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4"/>
      <c r="V2" s="7"/>
    </row>
    <row r="3" spans="1:22" ht="15.75" customHeight="1" x14ac:dyDescent="0.25">
      <c r="A3" s="303"/>
      <c r="B3" s="304"/>
      <c r="C3" s="304"/>
      <c r="D3" s="304"/>
      <c r="E3" s="305"/>
      <c r="F3" s="312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4"/>
      <c r="V3" s="7"/>
    </row>
    <row r="4" spans="1:22" ht="15.75" customHeight="1" x14ac:dyDescent="0.25">
      <c r="A4" s="303"/>
      <c r="B4" s="304"/>
      <c r="C4" s="304"/>
      <c r="D4" s="304"/>
      <c r="E4" s="305"/>
      <c r="F4" s="312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T4" s="313"/>
      <c r="U4" s="314"/>
      <c r="V4" s="7"/>
    </row>
    <row r="5" spans="1:22" ht="15.75" customHeight="1" x14ac:dyDescent="0.25">
      <c r="A5" s="303"/>
      <c r="B5" s="304"/>
      <c r="C5" s="304"/>
      <c r="D5" s="304"/>
      <c r="E5" s="305"/>
      <c r="F5" s="312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3"/>
      <c r="T5" s="313"/>
      <c r="U5" s="314"/>
      <c r="V5" s="7"/>
    </row>
    <row r="6" spans="1:22" ht="24" customHeight="1" x14ac:dyDescent="0.25">
      <c r="A6" s="303"/>
      <c r="B6" s="304"/>
      <c r="C6" s="304"/>
      <c r="D6" s="304"/>
      <c r="E6" s="305"/>
      <c r="F6" s="312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3"/>
      <c r="T6" s="313"/>
      <c r="U6" s="314"/>
      <c r="V6" s="7"/>
    </row>
    <row r="7" spans="1:22" ht="16.5" customHeight="1" thickBot="1" x14ac:dyDescent="0.3">
      <c r="A7" s="306"/>
      <c r="B7" s="307"/>
      <c r="C7" s="307"/>
      <c r="D7" s="307"/>
      <c r="E7" s="308"/>
      <c r="F7" s="315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317"/>
      <c r="V7" s="7"/>
    </row>
    <row r="8" spans="1:22" ht="13.8" thickBot="1" x14ac:dyDescent="0.3">
      <c r="A8" s="318" t="s">
        <v>16</v>
      </c>
      <c r="B8" s="319"/>
      <c r="C8" s="319"/>
      <c r="D8" s="319"/>
      <c r="E8" s="319"/>
      <c r="F8" s="319"/>
      <c r="G8" s="319"/>
      <c r="H8" s="319"/>
      <c r="I8" s="320"/>
      <c r="J8" s="321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3"/>
      <c r="V8" s="9"/>
    </row>
    <row r="9" spans="1:22" ht="13.8" thickBot="1" x14ac:dyDescent="0.3">
      <c r="A9" s="324"/>
      <c r="B9" s="325"/>
      <c r="C9" s="325"/>
      <c r="D9" s="325"/>
      <c r="E9" s="325"/>
      <c r="F9" s="325"/>
      <c r="G9" s="325"/>
      <c r="H9" s="325"/>
      <c r="I9" s="325"/>
      <c r="J9" s="325"/>
      <c r="K9" s="325"/>
      <c r="L9" s="325"/>
      <c r="M9" s="325"/>
      <c r="N9" s="325"/>
      <c r="O9" s="325"/>
      <c r="P9" s="325"/>
      <c r="Q9" s="325"/>
      <c r="R9" s="325"/>
      <c r="S9" s="325"/>
      <c r="T9" s="325"/>
      <c r="U9" s="326"/>
      <c r="V9" s="10"/>
    </row>
    <row r="10" spans="1:22" ht="13.8" thickBot="1" x14ac:dyDescent="0.3">
      <c r="A10" s="295" t="s">
        <v>17</v>
      </c>
      <c r="B10" s="296"/>
      <c r="C10" s="11"/>
      <c r="D10" s="12" t="s">
        <v>18</v>
      </c>
      <c r="E10" s="13"/>
      <c r="F10" s="14"/>
      <c r="G10" s="15"/>
      <c r="H10" s="15"/>
      <c r="I10" s="15"/>
      <c r="J10" s="15"/>
      <c r="K10" s="15"/>
      <c r="L10" s="15"/>
      <c r="M10" s="15"/>
      <c r="N10" s="15"/>
      <c r="O10" s="16"/>
      <c r="P10" s="297" t="s">
        <v>19</v>
      </c>
      <c r="Q10" s="298"/>
      <c r="R10" s="298"/>
      <c r="S10" s="299"/>
      <c r="T10" s="17">
        <v>1</v>
      </c>
      <c r="U10" s="18"/>
      <c r="V10" s="19"/>
    </row>
    <row r="11" spans="1:22" ht="27" customHeight="1" thickBot="1" x14ac:dyDescent="0.3">
      <c r="A11" s="327" t="s">
        <v>20</v>
      </c>
      <c r="B11" s="328"/>
      <c r="C11" s="329" t="s">
        <v>118</v>
      </c>
      <c r="D11" s="330"/>
      <c r="E11" s="330"/>
      <c r="F11" s="330"/>
      <c r="G11" s="330"/>
      <c r="H11" s="330"/>
      <c r="I11" s="330"/>
      <c r="J11" s="330"/>
      <c r="K11" s="330"/>
      <c r="L11" s="330"/>
      <c r="M11" s="330"/>
      <c r="N11" s="330"/>
      <c r="O11" s="330"/>
      <c r="P11" s="330"/>
      <c r="Q11" s="330"/>
      <c r="R11" s="330"/>
      <c r="S11" s="330"/>
      <c r="T11" s="330"/>
      <c r="U11" s="331"/>
      <c r="V11" s="20"/>
    </row>
    <row r="12" spans="1:22" ht="13.8" thickBot="1" x14ac:dyDescent="0.3">
      <c r="A12" s="327" t="s">
        <v>21</v>
      </c>
      <c r="B12" s="328"/>
      <c r="C12" s="332"/>
      <c r="D12" s="333"/>
      <c r="E12" s="333"/>
      <c r="F12" s="333"/>
      <c r="G12" s="333"/>
      <c r="H12" s="333"/>
      <c r="I12" s="333"/>
      <c r="J12" s="333"/>
      <c r="K12" s="333"/>
      <c r="L12" s="333"/>
      <c r="M12" s="333"/>
      <c r="N12" s="333"/>
      <c r="O12" s="333"/>
      <c r="P12" s="333"/>
      <c r="Q12" s="333"/>
      <c r="R12" s="333"/>
      <c r="S12" s="333"/>
      <c r="T12" s="333"/>
      <c r="U12" s="334"/>
      <c r="V12" s="20"/>
    </row>
    <row r="13" spans="1:22" ht="13.8" thickBot="1" x14ac:dyDescent="0.3">
      <c r="A13" s="335" t="s">
        <v>22</v>
      </c>
      <c r="B13" s="336"/>
      <c r="C13" s="295"/>
      <c r="D13" s="337"/>
      <c r="E13" s="337"/>
      <c r="F13" s="337"/>
      <c r="G13" s="337"/>
      <c r="H13" s="337"/>
      <c r="I13" s="337"/>
      <c r="J13" s="337"/>
      <c r="K13" s="337"/>
      <c r="L13" s="337"/>
      <c r="M13" s="337"/>
      <c r="N13" s="337"/>
      <c r="O13" s="337"/>
      <c r="P13" s="337"/>
      <c r="Q13" s="338" t="s">
        <v>23</v>
      </c>
      <c r="R13" s="338"/>
      <c r="S13" s="338"/>
      <c r="T13" s="12">
        <v>1</v>
      </c>
      <c r="U13" s="21">
        <v>1</v>
      </c>
      <c r="V13" s="20"/>
    </row>
    <row r="14" spans="1:22" ht="13.8" thickBot="1" x14ac:dyDescent="0.3">
      <c r="A14" s="295" t="s">
        <v>24</v>
      </c>
      <c r="B14" s="296" t="s">
        <v>25</v>
      </c>
      <c r="C14" s="22">
        <f>+'PPTO GENERAL'!A21</f>
        <v>11</v>
      </c>
      <c r="D14" s="295" t="s">
        <v>26</v>
      </c>
      <c r="E14" s="296"/>
      <c r="F14" s="339" t="str">
        <f>+'PPTO GENERAL'!B21</f>
        <v>Suministro e instalacion de lamina de acero tipo IMT No. 40 Calibre 12 (Incluye anticorrosivo y pintura base aceite),</v>
      </c>
      <c r="G14" s="340"/>
      <c r="H14" s="340"/>
      <c r="I14" s="340"/>
      <c r="J14" s="340"/>
      <c r="K14" s="340"/>
      <c r="L14" s="340"/>
      <c r="M14" s="340"/>
      <c r="N14" s="340"/>
      <c r="O14" s="340"/>
      <c r="P14" s="341"/>
      <c r="Q14" s="342" t="s">
        <v>3</v>
      </c>
      <c r="R14" s="342"/>
      <c r="S14" s="342"/>
      <c r="T14" s="343" t="str">
        <f>+'PPTO GENERAL'!C21</f>
        <v>M2</v>
      </c>
      <c r="U14" s="344"/>
      <c r="V14" s="23"/>
    </row>
    <row r="15" spans="1:22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6"/>
      <c r="V15" s="27"/>
    </row>
    <row r="16" spans="1:22" x14ac:dyDescent="0.25">
      <c r="A16" s="349"/>
      <c r="B16" s="350"/>
      <c r="C16" s="350"/>
      <c r="D16" s="350"/>
      <c r="E16" s="350"/>
      <c r="F16" s="350"/>
      <c r="G16" s="350"/>
      <c r="H16" s="350"/>
      <c r="I16" s="350"/>
      <c r="J16" s="368"/>
      <c r="K16" s="372" t="s">
        <v>9</v>
      </c>
      <c r="L16" s="373"/>
      <c r="M16" s="374"/>
      <c r="N16" s="379" t="s">
        <v>27</v>
      </c>
      <c r="O16" s="378" t="s">
        <v>28</v>
      </c>
      <c r="P16" s="378"/>
      <c r="Q16" s="378"/>
      <c r="R16" s="379" t="s">
        <v>29</v>
      </c>
      <c r="S16" s="379"/>
      <c r="T16" s="372" t="s">
        <v>30</v>
      </c>
      <c r="U16" s="347" t="s">
        <v>8</v>
      </c>
      <c r="V16" s="29"/>
    </row>
    <row r="17" spans="1:22" ht="32.1" customHeight="1" x14ac:dyDescent="0.25">
      <c r="A17" s="369"/>
      <c r="B17" s="370"/>
      <c r="C17" s="370"/>
      <c r="D17" s="370"/>
      <c r="E17" s="370"/>
      <c r="F17" s="370"/>
      <c r="G17" s="370"/>
      <c r="H17" s="370"/>
      <c r="I17" s="370"/>
      <c r="J17" s="371"/>
      <c r="K17" s="375"/>
      <c r="L17" s="376"/>
      <c r="M17" s="336"/>
      <c r="N17" s="379" t="s">
        <v>27</v>
      </c>
      <c r="O17" s="30" t="s">
        <v>31</v>
      </c>
      <c r="P17" s="31" t="s">
        <v>32</v>
      </c>
      <c r="Q17" s="28" t="s">
        <v>33</v>
      </c>
      <c r="R17" s="379"/>
      <c r="S17" s="379"/>
      <c r="T17" s="375"/>
      <c r="U17" s="348"/>
      <c r="V17" s="29"/>
    </row>
    <row r="18" spans="1:22" x14ac:dyDescent="0.25">
      <c r="A18" s="349"/>
      <c r="B18" s="350"/>
      <c r="C18" s="350"/>
      <c r="D18" s="350"/>
      <c r="E18" s="350"/>
      <c r="F18" s="350"/>
      <c r="G18" s="350"/>
      <c r="H18" s="350"/>
      <c r="I18" s="350"/>
      <c r="J18" s="350"/>
      <c r="K18" s="355"/>
      <c r="L18" s="356"/>
      <c r="M18" s="356"/>
      <c r="N18" s="356"/>
      <c r="O18" s="356"/>
      <c r="P18" s="356"/>
      <c r="Q18" s="356"/>
      <c r="R18" s="356"/>
      <c r="S18" s="356"/>
      <c r="T18" s="356"/>
      <c r="U18" s="357"/>
      <c r="V18" s="33"/>
    </row>
    <row r="19" spans="1:22" ht="24.75" customHeight="1" x14ac:dyDescent="0.25">
      <c r="A19" s="351"/>
      <c r="B19" s="352"/>
      <c r="C19" s="352"/>
      <c r="D19" s="352"/>
      <c r="E19" s="352"/>
      <c r="F19" s="352"/>
      <c r="G19" s="352"/>
      <c r="H19" s="352"/>
      <c r="I19" s="352"/>
      <c r="J19" s="352"/>
      <c r="K19" s="363"/>
      <c r="L19" s="364"/>
      <c r="M19" s="365"/>
      <c r="N19" s="72"/>
      <c r="O19" s="73"/>
      <c r="P19" s="73"/>
      <c r="Q19" s="74"/>
      <c r="R19" s="366"/>
      <c r="S19" s="367"/>
      <c r="T19" s="74">
        <f>+N19</f>
        <v>0</v>
      </c>
      <c r="U19" s="32"/>
      <c r="V19" s="33"/>
    </row>
    <row r="20" spans="1:22" ht="28.5" customHeight="1" x14ac:dyDescent="0.25">
      <c r="A20" s="351"/>
      <c r="B20" s="352"/>
      <c r="C20" s="352"/>
      <c r="D20" s="352"/>
      <c r="E20" s="352"/>
      <c r="F20" s="352"/>
      <c r="G20" s="352"/>
      <c r="H20" s="352"/>
      <c r="I20" s="352"/>
      <c r="J20" s="352"/>
      <c r="K20" s="363" t="s">
        <v>176</v>
      </c>
      <c r="L20" s="364"/>
      <c r="M20" s="365"/>
      <c r="N20" s="72">
        <v>1</v>
      </c>
      <c r="O20" s="73">
        <v>0.83</v>
      </c>
      <c r="P20" s="73">
        <v>2.93</v>
      </c>
      <c r="Q20" s="50"/>
      <c r="R20" s="384"/>
      <c r="S20" s="385"/>
      <c r="T20" s="74">
        <f>+N20*P20*O20</f>
        <v>2.4319000000000002</v>
      </c>
      <c r="U20" s="32" t="str">
        <f t="shared" ref="U20:U22" si="0">+T$14</f>
        <v>M2</v>
      </c>
      <c r="V20" s="33"/>
    </row>
    <row r="21" spans="1:22" ht="26.25" customHeight="1" x14ac:dyDescent="0.25">
      <c r="A21" s="351"/>
      <c r="B21" s="352"/>
      <c r="C21" s="352"/>
      <c r="D21" s="352"/>
      <c r="E21" s="352"/>
      <c r="F21" s="352"/>
      <c r="G21" s="352"/>
      <c r="H21" s="352"/>
      <c r="I21" s="352"/>
      <c r="J21" s="352"/>
      <c r="K21" s="363" t="s">
        <v>177</v>
      </c>
      <c r="L21" s="364"/>
      <c r="M21" s="365"/>
      <c r="N21" s="72">
        <v>1</v>
      </c>
      <c r="O21" s="73">
        <v>0.7</v>
      </c>
      <c r="P21" s="73">
        <v>2.93</v>
      </c>
      <c r="Q21" s="50"/>
      <c r="R21" s="361"/>
      <c r="S21" s="362"/>
      <c r="T21" s="74">
        <f t="shared" ref="T21:T23" si="1">+N21*P21*O21</f>
        <v>2.0510000000000002</v>
      </c>
      <c r="U21" s="32" t="str">
        <f t="shared" si="0"/>
        <v>M2</v>
      </c>
      <c r="V21" s="33"/>
    </row>
    <row r="22" spans="1:22" ht="24" customHeight="1" x14ac:dyDescent="0.25">
      <c r="A22" s="351"/>
      <c r="B22" s="352"/>
      <c r="C22" s="352"/>
      <c r="D22" s="352"/>
      <c r="E22" s="352"/>
      <c r="F22" s="352"/>
      <c r="G22" s="352"/>
      <c r="H22" s="352"/>
      <c r="I22" s="352"/>
      <c r="J22" s="352"/>
      <c r="K22" s="363" t="s">
        <v>178</v>
      </c>
      <c r="L22" s="364"/>
      <c r="M22" s="365"/>
      <c r="N22" s="42">
        <v>1</v>
      </c>
      <c r="O22" s="34">
        <v>0.16</v>
      </c>
      <c r="P22" s="34">
        <v>2.93</v>
      </c>
      <c r="Q22" s="38"/>
      <c r="R22" s="361"/>
      <c r="S22" s="362"/>
      <c r="T22" s="74">
        <f t="shared" si="1"/>
        <v>0.46880000000000005</v>
      </c>
      <c r="U22" s="32" t="str">
        <f t="shared" si="0"/>
        <v>M2</v>
      </c>
      <c r="V22" s="33"/>
    </row>
    <row r="23" spans="1:22" ht="43.5" customHeight="1" x14ac:dyDescent="0.25">
      <c r="A23" s="351"/>
      <c r="B23" s="352"/>
      <c r="C23" s="352"/>
      <c r="D23" s="352"/>
      <c r="E23" s="352"/>
      <c r="F23" s="352"/>
      <c r="G23" s="352"/>
      <c r="H23" s="352"/>
      <c r="I23" s="352"/>
      <c r="J23" s="352"/>
      <c r="K23" s="380"/>
      <c r="L23" s="381"/>
      <c r="M23" s="382"/>
      <c r="N23" s="37">
        <v>1</v>
      </c>
      <c r="O23" s="43">
        <v>0.1</v>
      </c>
      <c r="P23" s="43">
        <v>2.93</v>
      </c>
      <c r="Q23" s="38"/>
      <c r="R23" s="361"/>
      <c r="S23" s="362"/>
      <c r="T23" s="74">
        <f t="shared" si="1"/>
        <v>0.29300000000000004</v>
      </c>
      <c r="U23" s="32"/>
      <c r="V23" s="33"/>
    </row>
    <row r="24" spans="1:22" x14ac:dyDescent="0.25">
      <c r="A24" s="351"/>
      <c r="B24" s="352"/>
      <c r="C24" s="352"/>
      <c r="D24" s="352"/>
      <c r="E24" s="352"/>
      <c r="F24" s="352"/>
      <c r="G24" s="352"/>
      <c r="H24" s="352"/>
      <c r="I24" s="352"/>
      <c r="J24" s="352"/>
      <c r="K24" s="363"/>
      <c r="L24" s="364"/>
      <c r="M24" s="365"/>
      <c r="N24" s="37"/>
      <c r="O24" s="43"/>
      <c r="P24" s="35"/>
      <c r="Q24" s="38"/>
      <c r="R24" s="361"/>
      <c r="S24" s="362"/>
      <c r="T24" s="38"/>
      <c r="U24" s="32" t="str">
        <f t="shared" ref="U24:U26" si="2">+T$14</f>
        <v>M2</v>
      </c>
      <c r="V24" s="33"/>
    </row>
    <row r="25" spans="1:22" x14ac:dyDescent="0.25">
      <c r="A25" s="351"/>
      <c r="B25" s="352"/>
      <c r="C25" s="352"/>
      <c r="D25" s="352"/>
      <c r="E25" s="352"/>
      <c r="F25" s="352"/>
      <c r="G25" s="352"/>
      <c r="H25" s="352"/>
      <c r="I25" s="352"/>
      <c r="J25" s="352"/>
      <c r="K25" s="363"/>
      <c r="L25" s="364"/>
      <c r="M25" s="365"/>
      <c r="N25" s="37"/>
      <c r="O25" s="43"/>
      <c r="P25" s="35"/>
      <c r="Q25" s="38"/>
      <c r="R25" s="361"/>
      <c r="S25" s="362"/>
      <c r="T25" s="38"/>
      <c r="U25" s="32" t="str">
        <f t="shared" si="2"/>
        <v>M2</v>
      </c>
      <c r="V25" s="33"/>
    </row>
    <row r="26" spans="1:22" ht="27" customHeight="1" x14ac:dyDescent="0.25">
      <c r="A26" s="351"/>
      <c r="B26" s="352"/>
      <c r="C26" s="352"/>
      <c r="D26" s="352"/>
      <c r="E26" s="352"/>
      <c r="F26" s="352"/>
      <c r="G26" s="352"/>
      <c r="H26" s="352"/>
      <c r="I26" s="352"/>
      <c r="J26" s="352"/>
      <c r="K26" s="380"/>
      <c r="L26" s="381"/>
      <c r="M26" s="382"/>
      <c r="N26" s="37"/>
      <c r="O26" s="43"/>
      <c r="P26" s="35"/>
      <c r="Q26" s="38"/>
      <c r="R26" s="36"/>
      <c r="S26" s="37"/>
      <c r="T26" s="38">
        <f>+N26*P26</f>
        <v>0</v>
      </c>
      <c r="U26" s="32" t="str">
        <f t="shared" si="2"/>
        <v>M2</v>
      </c>
      <c r="V26" s="33"/>
    </row>
    <row r="27" spans="1:22" x14ac:dyDescent="0.25">
      <c r="A27" s="351"/>
      <c r="B27" s="352"/>
      <c r="C27" s="352"/>
      <c r="D27" s="352"/>
      <c r="E27" s="352"/>
      <c r="F27" s="352"/>
      <c r="G27" s="352"/>
      <c r="H27" s="352"/>
      <c r="I27" s="352"/>
      <c r="J27" s="352"/>
      <c r="K27" s="39"/>
      <c r="L27" s="40"/>
      <c r="M27" s="41"/>
      <c r="N27" s="37"/>
      <c r="O27" s="43"/>
      <c r="P27" s="35"/>
      <c r="Q27" s="38"/>
      <c r="R27" s="36"/>
      <c r="S27" s="37"/>
      <c r="T27" s="38"/>
      <c r="U27" s="32"/>
      <c r="V27" s="33"/>
    </row>
    <row r="28" spans="1:22" x14ac:dyDescent="0.25">
      <c r="A28" s="351"/>
      <c r="B28" s="352"/>
      <c r="C28" s="352"/>
      <c r="D28" s="352"/>
      <c r="E28" s="352"/>
      <c r="F28" s="352"/>
      <c r="G28" s="352"/>
      <c r="H28" s="352"/>
      <c r="I28" s="352"/>
      <c r="J28" s="352"/>
      <c r="K28" s="421"/>
      <c r="L28" s="422"/>
      <c r="M28" s="423"/>
      <c r="N28" s="47"/>
      <c r="O28" s="48"/>
      <c r="P28" s="49"/>
      <c r="Q28" s="50"/>
      <c r="R28" s="384"/>
      <c r="S28" s="385"/>
      <c r="T28" s="50"/>
      <c r="U28" s="52"/>
      <c r="V28" s="33"/>
    </row>
    <row r="29" spans="1:22" x14ac:dyDescent="0.25">
      <c r="A29" s="351"/>
      <c r="B29" s="352"/>
      <c r="C29" s="352"/>
      <c r="D29" s="352"/>
      <c r="E29" s="352"/>
      <c r="F29" s="352"/>
      <c r="G29" s="352"/>
      <c r="H29" s="352"/>
      <c r="I29" s="352"/>
      <c r="J29" s="352"/>
      <c r="K29" s="44"/>
      <c r="L29" s="45"/>
      <c r="M29" s="46"/>
      <c r="N29" s="47"/>
      <c r="O29" s="48"/>
      <c r="P29" s="49"/>
      <c r="Q29" s="50"/>
      <c r="R29" s="51"/>
      <c r="S29" s="47"/>
      <c r="T29" s="50"/>
      <c r="U29" s="52"/>
      <c r="V29" s="33"/>
    </row>
    <row r="30" spans="1:22" x14ac:dyDescent="0.25">
      <c r="A30" s="351"/>
      <c r="B30" s="352"/>
      <c r="C30" s="352"/>
      <c r="D30" s="352"/>
      <c r="E30" s="352"/>
      <c r="F30" s="352"/>
      <c r="G30" s="352"/>
      <c r="H30" s="352"/>
      <c r="I30" s="352"/>
      <c r="J30" s="352"/>
      <c r="K30" s="44"/>
      <c r="L30" s="45"/>
      <c r="M30" s="46"/>
      <c r="N30" s="47"/>
      <c r="O30" s="48"/>
      <c r="P30" s="49"/>
      <c r="Q30" s="50"/>
      <c r="R30" s="51"/>
      <c r="S30" s="47"/>
      <c r="T30" s="50"/>
      <c r="U30" s="52"/>
      <c r="V30" s="33"/>
    </row>
    <row r="31" spans="1:22" x14ac:dyDescent="0.25">
      <c r="A31" s="351"/>
      <c r="B31" s="352"/>
      <c r="C31" s="352"/>
      <c r="D31" s="352"/>
      <c r="E31" s="352"/>
      <c r="F31" s="352"/>
      <c r="G31" s="352"/>
      <c r="H31" s="352"/>
      <c r="I31" s="352"/>
      <c r="J31" s="352"/>
      <c r="K31" s="44"/>
      <c r="L31" s="45"/>
      <c r="M31" s="46"/>
      <c r="N31" s="47"/>
      <c r="O31" s="48"/>
      <c r="P31" s="49"/>
      <c r="Q31" s="50"/>
      <c r="R31" s="51"/>
      <c r="S31" s="47"/>
      <c r="T31" s="50"/>
      <c r="U31" s="52"/>
      <c r="V31" s="33"/>
    </row>
    <row r="32" spans="1:22" x14ac:dyDescent="0.25">
      <c r="A32" s="351"/>
      <c r="B32" s="352"/>
      <c r="C32" s="352"/>
      <c r="D32" s="352"/>
      <c r="E32" s="352"/>
      <c r="F32" s="352"/>
      <c r="G32" s="352"/>
      <c r="H32" s="352"/>
      <c r="I32" s="352"/>
      <c r="J32" s="352"/>
      <c r="K32" s="44"/>
      <c r="L32" s="45"/>
      <c r="M32" s="46"/>
      <c r="N32" s="47"/>
      <c r="O32" s="48"/>
      <c r="P32" s="49"/>
      <c r="Q32" s="50"/>
      <c r="R32" s="51"/>
      <c r="S32" s="47"/>
      <c r="T32" s="50"/>
      <c r="U32" s="52"/>
      <c r="V32" s="33"/>
    </row>
    <row r="33" spans="1:22" x14ac:dyDescent="0.25">
      <c r="A33" s="351"/>
      <c r="B33" s="352"/>
      <c r="C33" s="352"/>
      <c r="D33" s="352"/>
      <c r="E33" s="352"/>
      <c r="F33" s="352"/>
      <c r="G33" s="352"/>
      <c r="H33" s="352"/>
      <c r="I33" s="352"/>
      <c r="J33" s="352"/>
      <c r="K33" s="383"/>
      <c r="L33" s="383"/>
      <c r="M33" s="383"/>
      <c r="N33" s="53"/>
      <c r="O33" s="34"/>
      <c r="P33" s="35"/>
      <c r="Q33" s="35"/>
      <c r="R33" s="361"/>
      <c r="S33" s="362"/>
      <c r="T33" s="38"/>
      <c r="U33" s="32"/>
      <c r="V33" s="33"/>
    </row>
    <row r="34" spans="1:22" x14ac:dyDescent="0.25">
      <c r="A34" s="351"/>
      <c r="B34" s="352"/>
      <c r="C34" s="352"/>
      <c r="D34" s="352"/>
      <c r="E34" s="352"/>
      <c r="F34" s="352"/>
      <c r="G34" s="352"/>
      <c r="H34" s="352"/>
      <c r="I34" s="352"/>
      <c r="J34" s="352"/>
      <c r="K34" s="383"/>
      <c r="L34" s="383"/>
      <c r="M34" s="383"/>
      <c r="N34" s="37"/>
      <c r="O34" s="43"/>
      <c r="P34" s="35"/>
      <c r="Q34" s="38"/>
      <c r="R34" s="361"/>
      <c r="S34" s="362"/>
      <c r="T34" s="38"/>
      <c r="U34" s="32"/>
      <c r="V34" s="33"/>
    </row>
    <row r="35" spans="1:22" x14ac:dyDescent="0.25">
      <c r="A35" s="351"/>
      <c r="B35" s="352"/>
      <c r="C35" s="352"/>
      <c r="D35" s="352"/>
      <c r="E35" s="352"/>
      <c r="F35" s="352"/>
      <c r="G35" s="352"/>
      <c r="H35" s="352"/>
      <c r="I35" s="352"/>
      <c r="J35" s="352"/>
      <c r="K35" s="421"/>
      <c r="L35" s="422"/>
      <c r="M35" s="423"/>
      <c r="N35" s="54"/>
      <c r="O35" s="44"/>
      <c r="P35" s="55"/>
      <c r="Q35" s="56"/>
      <c r="R35" s="386"/>
      <c r="S35" s="387"/>
      <c r="T35" s="56"/>
      <c r="U35" s="52"/>
      <c r="V35" s="33"/>
    </row>
    <row r="36" spans="1:22" x14ac:dyDescent="0.25">
      <c r="A36" s="351"/>
      <c r="B36" s="352"/>
      <c r="C36" s="352"/>
      <c r="D36" s="352"/>
      <c r="E36" s="352"/>
      <c r="F36" s="352"/>
      <c r="G36" s="352"/>
      <c r="H36" s="352"/>
      <c r="I36" s="352"/>
      <c r="J36" s="352"/>
      <c r="K36" s="383"/>
      <c r="L36" s="383"/>
      <c r="M36" s="383"/>
      <c r="N36" s="57"/>
      <c r="O36" s="58"/>
      <c r="P36" s="59"/>
      <c r="Q36" s="59"/>
      <c r="R36" s="355"/>
      <c r="S36" s="388"/>
      <c r="T36" s="60"/>
      <c r="U36" s="32"/>
      <c r="V36" s="33"/>
    </row>
    <row r="37" spans="1:22" x14ac:dyDescent="0.25">
      <c r="A37" s="351"/>
      <c r="B37" s="352"/>
      <c r="C37" s="352"/>
      <c r="D37" s="352"/>
      <c r="E37" s="352"/>
      <c r="F37" s="352"/>
      <c r="G37" s="352"/>
      <c r="H37" s="352"/>
      <c r="I37" s="352"/>
      <c r="J37" s="352"/>
      <c r="K37" s="383"/>
      <c r="L37" s="383"/>
      <c r="M37" s="383"/>
      <c r="N37" s="57"/>
      <c r="O37" s="58"/>
      <c r="P37" s="59"/>
      <c r="Q37" s="59"/>
      <c r="R37" s="355"/>
      <c r="S37" s="388"/>
      <c r="T37" s="38"/>
      <c r="U37" s="32"/>
      <c r="V37" s="33"/>
    </row>
    <row r="38" spans="1:22" x14ac:dyDescent="0.25">
      <c r="A38" s="351"/>
      <c r="B38" s="352"/>
      <c r="C38" s="352"/>
      <c r="D38" s="352"/>
      <c r="E38" s="352"/>
      <c r="F38" s="352"/>
      <c r="G38" s="352"/>
      <c r="H38" s="352"/>
      <c r="I38" s="352"/>
      <c r="J38" s="352"/>
      <c r="K38" s="383"/>
      <c r="L38" s="383"/>
      <c r="M38" s="383"/>
      <c r="N38" s="57"/>
      <c r="O38" s="58"/>
      <c r="P38" s="59"/>
      <c r="Q38" s="59"/>
      <c r="R38" s="355"/>
      <c r="S38" s="388"/>
      <c r="T38" s="38"/>
      <c r="U38" s="32"/>
      <c r="V38" s="33"/>
    </row>
    <row r="39" spans="1:22" x14ac:dyDescent="0.25">
      <c r="A39" s="351"/>
      <c r="B39" s="352"/>
      <c r="C39" s="352"/>
      <c r="D39" s="352"/>
      <c r="E39" s="352"/>
      <c r="F39" s="352"/>
      <c r="G39" s="352"/>
      <c r="H39" s="352"/>
      <c r="I39" s="352"/>
      <c r="J39" s="352"/>
      <c r="K39" s="383"/>
      <c r="L39" s="383"/>
      <c r="M39" s="383"/>
      <c r="N39" s="396" t="s">
        <v>34</v>
      </c>
      <c r="O39" s="397"/>
      <c r="P39" s="397"/>
      <c r="Q39" s="397"/>
      <c r="R39" s="397"/>
      <c r="S39" s="398"/>
      <c r="T39" s="38">
        <f>ROUNDUP(SUM(T19:T38),0)</f>
        <v>6</v>
      </c>
      <c r="U39" s="32" t="str">
        <f>+T14</f>
        <v>M2</v>
      </c>
      <c r="V39" s="33"/>
    </row>
    <row r="40" spans="1:22" x14ac:dyDescent="0.25">
      <c r="A40" s="351"/>
      <c r="B40" s="352"/>
      <c r="C40" s="352"/>
      <c r="D40" s="352"/>
      <c r="E40" s="352"/>
      <c r="F40" s="352"/>
      <c r="G40" s="352"/>
      <c r="H40" s="352"/>
      <c r="I40" s="352"/>
      <c r="J40" s="352"/>
      <c r="K40" s="383"/>
      <c r="L40" s="383"/>
      <c r="M40" s="383"/>
      <c r="N40" s="396" t="s">
        <v>35</v>
      </c>
      <c r="O40" s="397"/>
      <c r="P40" s="397"/>
      <c r="Q40" s="397"/>
      <c r="R40" s="397"/>
      <c r="S40" s="398"/>
      <c r="T40" s="38">
        <v>0</v>
      </c>
      <c r="U40" s="32" t="str">
        <f>+U39</f>
        <v>M2</v>
      </c>
      <c r="V40" s="33"/>
    </row>
    <row r="41" spans="1:22" ht="13.8" thickBot="1" x14ac:dyDescent="0.3">
      <c r="A41" s="353"/>
      <c r="B41" s="354"/>
      <c r="C41" s="354"/>
      <c r="D41" s="354"/>
      <c r="E41" s="354"/>
      <c r="F41" s="354"/>
      <c r="G41" s="354"/>
      <c r="H41" s="354"/>
      <c r="I41" s="354"/>
      <c r="J41" s="354"/>
      <c r="K41" s="399"/>
      <c r="L41" s="399"/>
      <c r="M41" s="399"/>
      <c r="N41" s="400" t="s">
        <v>36</v>
      </c>
      <c r="O41" s="401"/>
      <c r="P41" s="401"/>
      <c r="Q41" s="401"/>
      <c r="R41" s="401"/>
      <c r="S41" s="402"/>
      <c r="T41" s="61">
        <f>SUM(T39:T40)</f>
        <v>6</v>
      </c>
      <c r="U41" s="62" t="str">
        <f>+U40</f>
        <v>M2</v>
      </c>
      <c r="V41" s="33"/>
    </row>
    <row r="42" spans="1:22" ht="12.75" customHeight="1" x14ac:dyDescent="0.25">
      <c r="A42" s="403" t="s">
        <v>37</v>
      </c>
      <c r="B42" s="404"/>
      <c r="C42" s="404"/>
      <c r="D42" s="404"/>
      <c r="E42" s="404"/>
      <c r="F42" s="404"/>
      <c r="G42" s="404"/>
      <c r="H42" s="404"/>
      <c r="I42" s="404"/>
      <c r="J42" s="404"/>
      <c r="K42" s="404"/>
      <c r="L42" s="404"/>
      <c r="M42" s="404"/>
      <c r="N42" s="404"/>
      <c r="O42" s="404"/>
      <c r="P42" s="404"/>
      <c r="Q42" s="404"/>
      <c r="R42" s="404"/>
      <c r="S42" s="404"/>
      <c r="T42" s="404"/>
      <c r="U42" s="405"/>
    </row>
    <row r="43" spans="1:22" x14ac:dyDescent="0.25">
      <c r="A43" s="406"/>
      <c r="B43" s="407"/>
      <c r="C43" s="407"/>
      <c r="D43" s="407"/>
      <c r="E43" s="407"/>
      <c r="F43" s="407"/>
      <c r="G43" s="407"/>
      <c r="H43" s="407"/>
      <c r="I43" s="407"/>
      <c r="J43" s="407"/>
      <c r="K43" s="407"/>
      <c r="L43" s="407"/>
      <c r="M43" s="407"/>
      <c r="N43" s="407"/>
      <c r="O43" s="407"/>
      <c r="P43" s="407"/>
      <c r="Q43" s="407"/>
      <c r="R43" s="407"/>
      <c r="S43" s="407"/>
      <c r="T43" s="407"/>
      <c r="U43" s="408"/>
    </row>
    <row r="44" spans="1:22" ht="13.8" thickBot="1" x14ac:dyDescent="0.3">
      <c r="A44" s="409"/>
      <c r="B44" s="410"/>
      <c r="C44" s="410"/>
      <c r="D44" s="410"/>
      <c r="E44" s="410"/>
      <c r="F44" s="410"/>
      <c r="G44" s="410"/>
      <c r="H44" s="410"/>
      <c r="I44" s="410"/>
      <c r="J44" s="410"/>
      <c r="K44" s="410"/>
      <c r="L44" s="410"/>
      <c r="M44" s="410"/>
      <c r="N44" s="410"/>
      <c r="O44" s="410"/>
      <c r="P44" s="410"/>
      <c r="Q44" s="410"/>
      <c r="R44" s="410"/>
      <c r="S44" s="410"/>
      <c r="T44" s="410"/>
      <c r="U44" s="411"/>
    </row>
    <row r="45" spans="1:22" ht="18" customHeight="1" x14ac:dyDescent="0.25">
      <c r="A45" s="63" t="s">
        <v>38</v>
      </c>
      <c r="B45" s="389"/>
      <c r="C45" s="390"/>
      <c r="D45" s="390"/>
      <c r="E45" s="390"/>
      <c r="F45" s="390"/>
      <c r="G45" s="391"/>
      <c r="H45" s="392"/>
      <c r="I45" s="393"/>
      <c r="J45" s="393"/>
      <c r="K45" s="393"/>
      <c r="L45" s="393"/>
      <c r="M45" s="393"/>
      <c r="N45" s="393"/>
      <c r="O45" s="394"/>
      <c r="P45" s="392"/>
      <c r="Q45" s="393"/>
      <c r="R45" s="393"/>
      <c r="S45" s="393"/>
      <c r="T45" s="393"/>
      <c r="U45" s="395"/>
      <c r="V45" s="64"/>
    </row>
    <row r="46" spans="1:22" ht="12.75" customHeight="1" x14ac:dyDescent="0.25">
      <c r="A46" s="63" t="s">
        <v>39</v>
      </c>
      <c r="B46" s="380"/>
      <c r="C46" s="381"/>
      <c r="D46" s="381"/>
      <c r="E46" s="381"/>
      <c r="F46" s="381"/>
      <c r="G46" s="382"/>
      <c r="H46" s="389"/>
      <c r="I46" s="390"/>
      <c r="J46" s="390"/>
      <c r="K46" s="390"/>
      <c r="L46" s="390"/>
      <c r="M46" s="390"/>
      <c r="N46" s="390"/>
      <c r="O46" s="391"/>
      <c r="P46" s="389"/>
      <c r="Q46" s="390"/>
      <c r="R46" s="390"/>
      <c r="S46" s="390"/>
      <c r="T46" s="390"/>
      <c r="U46" s="390"/>
      <c r="V46" s="65"/>
    </row>
    <row r="47" spans="1:22" ht="13.5" customHeight="1" thickBot="1" x14ac:dyDescent="0.3">
      <c r="A47" s="66" t="s">
        <v>40</v>
      </c>
      <c r="B47" s="415" t="s">
        <v>41</v>
      </c>
      <c r="C47" s="416"/>
      <c r="D47" s="416"/>
      <c r="E47" s="416"/>
      <c r="F47" s="416"/>
      <c r="G47" s="417"/>
      <c r="H47" s="418"/>
      <c r="I47" s="419"/>
      <c r="J47" s="419"/>
      <c r="K47" s="419"/>
      <c r="L47" s="419"/>
      <c r="M47" s="419"/>
      <c r="N47" s="419"/>
      <c r="O47" s="420"/>
      <c r="P47" s="418" t="s">
        <v>42</v>
      </c>
      <c r="Q47" s="419"/>
      <c r="R47" s="419"/>
      <c r="S47" s="419"/>
      <c r="T47" s="419"/>
      <c r="U47" s="419"/>
      <c r="V47" s="65"/>
    </row>
    <row r="48" spans="1:22" ht="13.8" thickBot="1" x14ac:dyDescent="0.3">
      <c r="A48" s="67" t="s">
        <v>43</v>
      </c>
      <c r="B48" s="68" t="s">
        <v>44</v>
      </c>
      <c r="C48" s="68"/>
      <c r="D48" s="68" t="s">
        <v>45</v>
      </c>
      <c r="E48" s="68"/>
      <c r="F48" s="68">
        <v>2025</v>
      </c>
      <c r="G48" s="69"/>
      <c r="H48" s="412"/>
      <c r="I48" s="413"/>
      <c r="J48" s="413"/>
      <c r="K48" s="413"/>
      <c r="L48" s="413"/>
      <c r="M48" s="413"/>
      <c r="N48" s="413"/>
      <c r="O48" s="414"/>
      <c r="P48" s="413"/>
      <c r="Q48" s="413"/>
      <c r="R48" s="413"/>
      <c r="S48" s="413"/>
      <c r="T48" s="413"/>
      <c r="U48" s="413"/>
      <c r="V48" s="70"/>
    </row>
  </sheetData>
  <mergeCells count="75">
    <mergeCell ref="H48:O48"/>
    <mergeCell ref="P48:U48"/>
    <mergeCell ref="B46:G46"/>
    <mergeCell ref="H46:O46"/>
    <mergeCell ref="P46:U46"/>
    <mergeCell ref="B47:G47"/>
    <mergeCell ref="H47:O47"/>
    <mergeCell ref="P47:U47"/>
    <mergeCell ref="B45:G45"/>
    <mergeCell ref="H45:O45"/>
    <mergeCell ref="P45:U45"/>
    <mergeCell ref="K37:M37"/>
    <mergeCell ref="R37:S37"/>
    <mergeCell ref="K38:M38"/>
    <mergeCell ref="R38:S38"/>
    <mergeCell ref="K39:M39"/>
    <mergeCell ref="N39:S39"/>
    <mergeCell ref="K40:M40"/>
    <mergeCell ref="N40:S40"/>
    <mergeCell ref="K41:M41"/>
    <mergeCell ref="N41:S41"/>
    <mergeCell ref="A42:U44"/>
    <mergeCell ref="K34:M34"/>
    <mergeCell ref="R34:S34"/>
    <mergeCell ref="K35:M35"/>
    <mergeCell ref="R35:S35"/>
    <mergeCell ref="K36:M36"/>
    <mergeCell ref="R36:S36"/>
    <mergeCell ref="R33:S33"/>
    <mergeCell ref="K22:M22"/>
    <mergeCell ref="R22:S22"/>
    <mergeCell ref="K23:M23"/>
    <mergeCell ref="R23:S23"/>
    <mergeCell ref="K24:M24"/>
    <mergeCell ref="R24:S24"/>
    <mergeCell ref="K25:M25"/>
    <mergeCell ref="R25:S25"/>
    <mergeCell ref="K26:M26"/>
    <mergeCell ref="K28:M28"/>
    <mergeCell ref="R28:S28"/>
    <mergeCell ref="T16:T17"/>
    <mergeCell ref="U16:U17"/>
    <mergeCell ref="A18:J41"/>
    <mergeCell ref="K18:U18"/>
    <mergeCell ref="K19:M19"/>
    <mergeCell ref="R19:S19"/>
    <mergeCell ref="K20:M20"/>
    <mergeCell ref="R20:S20"/>
    <mergeCell ref="K21:M21"/>
    <mergeCell ref="R21:S21"/>
    <mergeCell ref="A16:J17"/>
    <mergeCell ref="K16:M17"/>
    <mergeCell ref="N16:N17"/>
    <mergeCell ref="O16:Q16"/>
    <mergeCell ref="R16:S17"/>
    <mergeCell ref="K33:M33"/>
    <mergeCell ref="A14:B14"/>
    <mergeCell ref="D14:E14"/>
    <mergeCell ref="F14:P14"/>
    <mergeCell ref="Q14:S14"/>
    <mergeCell ref="T14:U14"/>
    <mergeCell ref="A11:B11"/>
    <mergeCell ref="C11:U11"/>
    <mergeCell ref="A12:B12"/>
    <mergeCell ref="C12:U12"/>
    <mergeCell ref="A13:B13"/>
    <mergeCell ref="C13:P13"/>
    <mergeCell ref="Q13:S13"/>
    <mergeCell ref="A10:B10"/>
    <mergeCell ref="P10:S10"/>
    <mergeCell ref="A1:E7"/>
    <mergeCell ref="F1:U7"/>
    <mergeCell ref="A8:I8"/>
    <mergeCell ref="J8:U8"/>
    <mergeCell ref="A9:U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7</vt:i4>
      </vt:variant>
    </vt:vector>
  </HeadingPairs>
  <TitlesOfParts>
    <vt:vector size="20" baseType="lpstr">
      <vt:lpstr>PPTO GENERAL</vt:lpstr>
      <vt:lpstr>APU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'2'!Print_Area</vt:lpstr>
      <vt:lpstr>'3'!Print_Area</vt:lpstr>
      <vt:lpstr>'4'!Print_Area</vt:lpstr>
      <vt:lpstr>'5'!Print_Area</vt:lpstr>
      <vt:lpstr>APU!Print_Area</vt:lpstr>
      <vt:lpstr>'PPTO GENERAL'!Print_Area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yulieth jimenez narvaez</dc:creator>
  <cp:lastModifiedBy>Miguel Angel Sotomayor Segrera</cp:lastModifiedBy>
  <cp:lastPrinted>2025-10-31T16:48:38Z</cp:lastPrinted>
  <dcterms:created xsi:type="dcterms:W3CDTF">2024-12-09T21:30:22Z</dcterms:created>
  <dcterms:modified xsi:type="dcterms:W3CDTF">2026-09-01T16:51:00Z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2026-08-28T19:15:10Z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4fd70bf7-96e6-4c1d-9a01-0978ed9a0b4f</vt:lpwstr>
  </property>
  <property fmtid="{D5CDD505-2E9C-101B-9397-08002B2CF9AE}" pid="8" name="MSIP_Label_fc111285-cafa-4fc9-8a9a-bd902089b24f_ContentBits">
    <vt:lpwstr>0</vt:lpwstr>
  </property>
</Properties>
</file>