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Erika Moreno\OneDrive - Fuerza Aerea\UNIDADES\CACOM-6 cargar\MAN INS\2026\CONTRATO DE RANCHO DE TROPA\OBRA 10 DE AGOSTO\OBRA 09 DE AGOSTO\"/>
    </mc:Choice>
  </mc:AlternateContent>
  <xr:revisionPtr revIDLastSave="0" documentId="8_{4789DC80-1842-417D-861C-06DF897E465D}" xr6:coauthVersionLast="47" xr6:coauthVersionMax="47" xr10:uidLastSave="{00000000-0000-0000-0000-000000000000}"/>
  <bookViews>
    <workbookView xWindow="-110" yWindow="-110" windowWidth="19420" windowHeight="10300" xr2:uid="{1D7F89CC-C64A-4CD6-8F73-7B5CA7A3FDB0}"/>
  </bookViews>
  <sheets>
    <sheet name=" ANEXO N° 3 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[2]LIQUIDACION!#REF!</definedName>
    <definedName name="\b">[3]STRSUMM0!#REF!</definedName>
    <definedName name="\bb">[3]STRSUMM0!#REF!</definedName>
    <definedName name="\E">#REF!</definedName>
    <definedName name="\EE">#REF!</definedName>
    <definedName name="\G">#REF!</definedName>
    <definedName name="\k">'[4]7422CW00'!#REF!</definedName>
    <definedName name="\l">[5]STRSUMM0!#REF!</definedName>
    <definedName name="\M">#REF!</definedName>
    <definedName name="\ñ">'[6]7422CW00'!#REF!</definedName>
    <definedName name="\P">#REF!</definedName>
    <definedName name="\R">#REF!</definedName>
    <definedName name="\s">#REF!</definedName>
    <definedName name="\V">#REF!</definedName>
    <definedName name="\X">[0]!ERR</definedName>
    <definedName name="\Z">[0]!ERR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0">[10]!_xlbgnm.ane7</definedName>
    <definedName name="_____ane7">[10]!_xlbgnm.ane7</definedName>
    <definedName name="_____ane8" localSheetId="0">[10]!_xlbgnm.ane8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0">[14]!_xlbgnm.ane7</definedName>
    <definedName name="____ane7">[14]!_xlbgnm.ane7</definedName>
    <definedName name="____ane8" localSheetId="0">[14]!_xlbgnm.ane8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0">[16]!_xlbgnm.ane7</definedName>
    <definedName name="___ane7">[16]!_xlbgnm.ane7</definedName>
    <definedName name="___ane8" localSheetId="0">[16]!_xlbgnm.ane8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0">[14]!_xlbgnm.ane7</definedName>
    <definedName name="__ane7">[14]!_xlbgnm.ane7</definedName>
    <definedName name="__ane8" localSheetId="0">[14]!_xlbgnm.ane8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[0]!ERR</definedName>
    <definedName name="__FS01">[0]!ERR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0">[14]!_xlbgnm.ane7</definedName>
    <definedName name="_ane7">[14]!_xlbgnm.ane7</definedName>
    <definedName name="_ane8" localSheetId="0">[14]!_xlbgnm.ane8</definedName>
    <definedName name="_ane8">[14]!_xlbgnm.ane8</definedName>
    <definedName name="_APU221">#REF!</definedName>
    <definedName name="_APU465" localSheetId="0">[22]!absc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 ANEXO N° 3 OFERTA ECONOMICA'!#REF!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 ANEXO N° 3 OFERTA ECONOMICA'!$F$3</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[12]Tablas!#REF!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'[4]7422CW00'!#REF!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hidden="1">{"TAB1",#N/A,TRUE,"GENERAL";"TAB2",#N/A,TRUE,"GENERAL";"TAB3",#N/A,TRUE,"GENERAL";"TAB4",#N/A,TRUE,"GENERAL";"TAB5",#N/A,TRUE,"GENERAL"}</definedName>
    <definedName name="aa">[0]!ERR</definedName>
    <definedName name="AAA">[0]!ERR</definedName>
    <definedName name="aaaaaa">[26]otros!$C$5</definedName>
    <definedName name="aaaaas" hidden="1">{"TAB1",#N/A,TRUE,"GENERAL";"TAB2",#N/A,TRUE,"GENERAL";"TAB3",#N/A,TRUE,"GENERAL";"TAB4",#N/A,TRUE,"GENERAL";"TAB5",#N/A,TRUE,"GENERAL"}</definedName>
    <definedName name="AAC">[7]AASHTO!$A$14:$F$17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sc1" localSheetId="0">[27]!absc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0">[27]!absc</definedName>
    <definedName name="adoc1">[27]!absc</definedName>
    <definedName name="ADOC125" localSheetId="0">[30]!absc</definedName>
    <definedName name="ADOC125">[30]!absc</definedName>
    <definedName name="adoq" localSheetId="0">[31]!absc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[32]!absc</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0">[39]!absc</definedName>
    <definedName name="APU">[39]!absc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 ANEXO N° 3 OFERTA ECONOMICA'!$A$1:$M$143</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[0]!ERR</definedName>
    <definedName name="ARP">#REF!</definedName>
    <definedName name="ARS">#REF!</definedName>
    <definedName name="as">[0]!ERR</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[11]EMPRESA!$F$20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'[11]DATOS CONTRATO'!$E$18</definedName>
    <definedName name="auxalimentacion">[41]CONTRATO!$E$18</definedName>
    <definedName name="AuxCom">'[11]DATOS CONTRATO'!$I$16</definedName>
    <definedName name="auxcomisariato">[41]CONTRATO!$I$16</definedName>
    <definedName name="AuxDot">'[11]DATOS CONTRATO'!$I$17</definedName>
    <definedName name="auxdotacion">[41]CONTRATO!$I$17</definedName>
    <definedName name="AuxHab">'[11]DATOS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[54]Insum!$A$3:$H$63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'[4]7422CW00'!#REF!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'[11]DATOS CONTRATO'!$E$6</definedName>
    <definedName name="CONTRATO">[41]CONTRATO!$E$8</definedName>
    <definedName name="COPIA">[0]!ERR</definedName>
    <definedName name="COPIA1">#REF!</definedName>
    <definedName name="COPIA2">#REF!</definedName>
    <definedName name="copiao4">[0]!ERR</definedName>
    <definedName name="corri">[0]!ERR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'[4]7422CW00'!#REF!</definedName>
    <definedName name="Criticidad">[60]Tabla!$A$1:$A$5</definedName>
    <definedName name="cs">#REF!</definedName>
    <definedName name="CS_AVG_SIZE">#REF!</definedName>
    <definedName name="CS_WELDING">#REF!</definedName>
    <definedName name="CTA">#REF!</definedName>
    <definedName name="CTE">#REF!</definedName>
    <definedName name="CTR">'[4]7422CW00'!#REF!</definedName>
    <definedName name="CTRPAG">'[4]7422CW00'!#REF!</definedName>
    <definedName name="CUAL">[0]!ERR</definedName>
    <definedName name="CUBS">#REF!</definedName>
    <definedName name="CUNET" hidden="1">{"via1",#N/A,TRUE,"general";"via2",#N/A,TRUE,"general";"via3",#N/A,TRUE,"general"}</definedName>
    <definedName name="Customize" localSheetId="0">[51]!Customize</definedName>
    <definedName name="Customize">[51]!Customize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[41]EMPRESA!$F$14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hidden="1">{"via1",#N/A,TRUE,"general";"via2",#N/A,TRUE,"general";"via3",#N/A,TRUE,"general"}</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#REF!</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po">[69]Equipo!$A$7:$A$65536</definedName>
    <definedName name="EQUIPO1">#REF!</definedName>
    <definedName name="Equipos">#REF!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'[4]7422CW00'!#REF!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0">[51]!FareWellStmnt</definedName>
    <definedName name="FareWellStmnt">[51]!FareWellStmnt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[51]!FinePrint</definedName>
    <definedName name="FinePrint">[51]!FinePrint</definedName>
    <definedName name="FM">1.18</definedName>
    <definedName name="fnic">[55]Hoja1!$C$13</definedName>
    <definedName name="FO">1.32</definedName>
    <definedName name="FORDESCR">'[4]7422CW00'!#REF!</definedName>
    <definedName name="FORM_C3">[76]Hoja1!$A$33:$N$51</definedName>
    <definedName name="FORMOLT">'[4]7422CW00'!#REF!</definedName>
    <definedName name="formularioCantidades">#REF!</definedName>
    <definedName name="FORSHE">'[4]7422CW00'!#REF!</definedName>
    <definedName name="FORUNMIS">'[4]7422CW00'!#REF!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[13]Tablas!#REF!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'[75]7422CW00'!#REF!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[13]Tablas!#REF!</definedName>
    <definedName name="GTE">[13]Tablas!#REF!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[55]Hoja1!$C$17</definedName>
    <definedName name="icbf">[55]Hoja1!$C$15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[0]!ERR</definedName>
    <definedName name="IF">'[52]A.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'[4]7422CW00'!#REF!</definedName>
    <definedName name="INSU">[80]INSUMOS!$A$1:$E$65536</definedName>
    <definedName name="Insumos_auxiliares">[81]Insumos!#REF!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 localSheetId="0">[51]!INV_Payments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[27]!absc</definedName>
    <definedName name="LOCA">[27]!absc</definedName>
    <definedName name="LOCA1" localSheetId="0">[39]!absc</definedName>
    <definedName name="LOCA1">[39]!absc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'[4]7422CW00'!#REF!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'[38]Res-Accide-10'!#REF!</definedName>
    <definedName name="MARCO_H">#REF!</definedName>
    <definedName name="marina">'[87]Informe Semanal 1'!#REF!</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'[89]CCP,LEYES, Y DEC.'!#REF!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[26]PRESUPUESTO!$C$13</definedName>
    <definedName name="MesCotiz">'[11]LIQ-NOM'!$H$3</definedName>
    <definedName name="MesCotizacion">'[41]LIQUIDA-NOMINA'!$H$3</definedName>
    <definedName name="MESES">#REF!</definedName>
    <definedName name="MesesMora">'[11]LIQ-NOM'!$I$3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[10]!Módulo3.anexo1</definedName>
    <definedName name="Módulo3.anexo1">[10]!Módulo3.anexo1</definedName>
    <definedName name="Módulo3.anexo10" localSheetId="0">[10]!Módulo3.anexo10</definedName>
    <definedName name="Módulo3.anexo10">[10]!Módulo3.anexo10</definedName>
    <definedName name="Módulo3.anexo11" localSheetId="0">[10]!Módulo3.anexo11</definedName>
    <definedName name="Módulo3.anexo11">[10]!Módulo3.anexo11</definedName>
    <definedName name="Módulo3.anexo12" localSheetId="0">[10]!Módulo3.anexo12</definedName>
    <definedName name="Módulo3.anexo12">[10]!Módulo3.anexo12</definedName>
    <definedName name="Módulo3.anexo3" localSheetId="0">[10]!Módulo3.anexo3</definedName>
    <definedName name="Módulo3.anexo3">[10]!Módulo3.anexo3</definedName>
    <definedName name="Módulo3.anexo4" localSheetId="0">[10]!Módulo3.anexo4</definedName>
    <definedName name="Módulo3.anexo4">[10]!Módulo3.anexo4</definedName>
    <definedName name="Módulo3.anexo5" localSheetId="0">[10]!Módulo3.anexo5</definedName>
    <definedName name="Módulo3.anexo5">[10]!Módulo3.anexo5</definedName>
    <definedName name="Módulo3.anexo6" localSheetId="0">[10]!Módulo3.anexo6</definedName>
    <definedName name="Módulo3.anexo6">[10]!Módulo3.anexo6</definedName>
    <definedName name="Módulo8.anexo16" localSheetId="0">[10]!Módulo8.anexo16</definedName>
    <definedName name="Módulo8.anexo16">[10]!Módulo8.anexo16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[3]STRSUMM0!#REF!</definedName>
    <definedName name="MRSUPDET">[46]steel!#REF!</definedName>
    <definedName name="Mtz_Avance">#REF!</definedName>
    <definedName name="Mv">#REF!</definedName>
    <definedName name="n" hidden="1">{"via1",#N/A,TRUE,"general";"via2",#N/A,TRUE,"general";"via3",#N/A,TRUE,"general"}</definedName>
    <definedName name="Nada" localSheetId="0">[51]!Nada</definedName>
    <definedName name="Nada">[51]!Nada</definedName>
    <definedName name="Nafta_2">'[91] ASR+Nafta'!$K$19:$AS$19</definedName>
    <definedName name="Nafta2">'[91] ASR+Nafta'!$K$19:$AS$19</definedName>
    <definedName name="Nafta3">'[91]Todos+Nafta'!$K$19:$AS$19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[3]STRSUMM0!#REF!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[69]otros!$A$6:$A$1235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[0]!ERR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'[95]Hoja 1 '!#REF!</definedName>
    <definedName name="POSICION_PRESUP">[12]Tablas!#REF!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'[87]Informe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'[4]7422CW00'!#REF!</definedName>
    <definedName name="PRINT2">'[4]7422CW00'!#REF!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[0]!ERR</definedName>
    <definedName name="Proponente">#REF!</definedName>
    <definedName name="PRUEBA" localSheetId="0">[96]!absc</definedName>
    <definedName name="PRUEBA">[96]!absc</definedName>
    <definedName name="prueba1" localSheetId="0">[96]!absc</definedName>
    <definedName name="prueba1">[96]!absc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'[97]ORITO 02 '!$A$12</definedName>
    <definedName name="Pwf_actual">'[97]ORITO 02 '!$E$6</definedName>
    <definedName name="Pwf_i">[47]medelo!$A$66:$A$83</definedName>
    <definedName name="Pwf_min">'[97]ORITO 02 '!$E$8</definedName>
    <definedName name="Pwfd">#REF!</definedName>
    <definedName name="Q">#REF!</definedName>
    <definedName name="Q_actual">'[97]ORITO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#REF!</definedName>
    <definedName name="Qt">'[97]ORITO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#REF!,#REF!,#REF!</definedName>
    <definedName name="rr">[0]!ERR</definedName>
    <definedName name="rrr" hidden="1">{"via1",#N/A,TRUE,"general";"via2",#N/A,TRUE,"general";"via3",#N/A,TRUE,"general"}</definedName>
    <definedName name="rrrr">'[100]Form5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'[11]DATOS CONTRATO'!$G$14</definedName>
    <definedName name="SALID1">#REF!</definedName>
    <definedName name="SalMinimo">[36]BASES!$E$41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'[4]7422CW00'!#REF!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'[4]7422CW00'!#REF!</definedName>
    <definedName name="SISISIS">[0]!ERR</definedName>
    <definedName name="Smlv">'[11]DATOS CONTRATO'!$I$9</definedName>
    <definedName name="smlv01">[41]CONTRATO!$I$9</definedName>
    <definedName name="smlv2001">[41]CONTRATO!$H$9</definedName>
    <definedName name="SMML">'[65]ASPECTOS TECNICOS'!$O$12:$P$32</definedName>
    <definedName name="SN">[11]EMPRESA!$G$29</definedName>
    <definedName name="SOLD._4_">#REF!</definedName>
    <definedName name="SOLD._6_">#REF!</definedName>
    <definedName name="SOLD._8_">#REF!</definedName>
    <definedName name="solver_adj" localSheetId="0" hidden="1">' ANEXO N° 3 OFERTA ECONOMICA'!#REF!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 ANEXO N° 3 OFERTA ECONOMICA'!$K$136</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 ANEXO N° 3 OFERTA ECONOMICA'!$K$136</definedName>
    <definedName name="solver_pre" localSheetId="0" hidden="1">0.000001</definedName>
    <definedName name="solver_rel1" localSheetId="0" hidden="1">2</definedName>
    <definedName name="solver_rhs1" localSheetId="0" hidden="1">' ANEXO N° 3 OFERTA ECONOMICA'!$K$137</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'[101]PxQ Cantidades'!#REF!</definedName>
    <definedName name="STONU">'[4]7422CW00'!#REF!</definedName>
    <definedName name="STRESS_RELIEVIN">#REF!</definedName>
    <definedName name="STSUMM">'[4]7422CW00'!#REF!</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[57]Tablas!$H$1:$H$65536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[22]!absc</definedName>
    <definedName name="t">[22]!absc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[57]Tablas!$B$1:$B$65536</definedName>
    <definedName name="TABLA">#REF!</definedName>
    <definedName name="tabla1">[102]Hoja3!$B$4:$F$28</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[103]TARIFAS!$A$1:$F$52</definedName>
    <definedName name="TarifaSalud">[41]EMPRESA!$F$26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'[11]DATOS CONTRATO'!$E$18</definedName>
    <definedName name="TK_1" hidden="1">[23]INST!#REF!</definedName>
    <definedName name="TKSLCI07">[11]EMPRESA!$F$22</definedName>
    <definedName name="tld">[55]Datos!$D$14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'[11]NOMINA-1'!$E$37</definedName>
    <definedName name="TotAuxAlimentacion">'[41]NOMINA 1'!$E$38</definedName>
    <definedName name="TotAuxCom">'[11]NOMINA-1'!$E$39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'[11]NOMINA-1'!$E$41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'[11]NOMINA-1'!$N$39</definedName>
    <definedName name="TotPrimConvencional">'[41]NOMINA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[105]desmonte!$E$48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[13]Tablas!#REF!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'[78]1'!$N$42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hidden="1">{"via1",#N/A,TRUE,"general";"via2",#N/A,TRUE,"general";"via3",#N/A,TRUE,"general"}</definedName>
    <definedName name="vfh">'[75]7422CW00'!#REF!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'[38]Res-Accide-10'!#REF!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[2]LIQUIDACION!#REF!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[111]!absc</definedName>
    <definedName name="xxxxx">[111]!absc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[27]!absc</definedName>
    <definedName name="Y">[27]!absc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'[52]A.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16" i="1" l="1"/>
  <c r="K115" i="1"/>
  <c r="K114" i="1"/>
  <c r="K113" i="1"/>
  <c r="K112" i="1"/>
  <c r="K111" i="1"/>
  <c r="K117" i="1" s="1"/>
  <c r="K119" i="1" s="1"/>
  <c r="K110" i="1"/>
  <c r="K107" i="1"/>
  <c r="K106" i="1"/>
  <c r="K108" i="1" s="1"/>
  <c r="K105" i="1"/>
  <c r="K103" i="1"/>
  <c r="K102" i="1"/>
  <c r="K100" i="1"/>
  <c r="K99" i="1"/>
  <c r="K96" i="1"/>
  <c r="K95" i="1"/>
  <c r="K94" i="1"/>
  <c r="K93" i="1"/>
  <c r="K92" i="1"/>
  <c r="K91" i="1"/>
  <c r="K97" i="1" s="1"/>
  <c r="K90" i="1"/>
  <c r="K87" i="1"/>
  <c r="K86" i="1"/>
  <c r="K84" i="1"/>
  <c r="K83" i="1"/>
  <c r="K82" i="1"/>
  <c r="K81" i="1"/>
  <c r="K80" i="1"/>
  <c r="K79" i="1"/>
  <c r="K78" i="1"/>
  <c r="K77" i="1"/>
  <c r="K76" i="1"/>
  <c r="K75" i="1"/>
  <c r="K74" i="1"/>
  <c r="K72" i="1"/>
  <c r="K88" i="1" s="1"/>
  <c r="K71" i="1"/>
  <c r="K67" i="1"/>
  <c r="K66" i="1"/>
  <c r="K65" i="1"/>
  <c r="K64" i="1"/>
  <c r="K63" i="1"/>
  <c r="K61" i="1"/>
  <c r="K60" i="1"/>
  <c r="K59" i="1"/>
  <c r="K68" i="1" s="1"/>
  <c r="K55" i="1"/>
  <c r="K56" i="1" s="1"/>
  <c r="K54" i="1"/>
  <c r="K53" i="1"/>
  <c r="K52" i="1"/>
  <c r="K41" i="1"/>
  <c r="K42" i="1" s="1"/>
  <c r="K40" i="1"/>
  <c r="K37" i="1"/>
  <c r="K36" i="1"/>
  <c r="K35" i="1"/>
  <c r="K38" i="1" s="1"/>
  <c r="K32" i="1"/>
  <c r="K31" i="1"/>
  <c r="K33" i="1" s="1"/>
  <c r="K28" i="1"/>
  <c r="K27" i="1"/>
  <c r="K26" i="1"/>
  <c r="K25" i="1"/>
  <c r="K24" i="1"/>
  <c r="K23" i="1"/>
  <c r="K22" i="1"/>
  <c r="K21" i="1"/>
  <c r="K20" i="1"/>
  <c r="K19" i="1"/>
  <c r="K18" i="1"/>
  <c r="K17" i="1"/>
  <c r="K16" i="1"/>
  <c r="K15" i="1"/>
  <c r="K29" i="1" s="1"/>
  <c r="K120" i="1" l="1"/>
  <c r="K44" i="1"/>
  <c r="K45" i="1" l="1"/>
  <c r="T127" i="1" s="1"/>
  <c r="K121" i="1"/>
  <c r="K46" i="1" l="1"/>
  <c r="K123" i="1" s="1"/>
  <c r="R122" i="1" s="1"/>
  <c r="R130" i="1" l="1"/>
  <c r="S124" i="1"/>
  <c r="S125" i="1"/>
  <c r="S126" i="1"/>
  <c r="S127" i="1" s="1"/>
  <c r="S128" i="1" s="1"/>
  <c r="S13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Erika Moreno</author>
  </authors>
  <commentList>
    <comment ref="K127" authorId="0" shapeId="0" xr:uid="{719FA3DC-8CA4-4E8C-B5C0-93C0F6E09C1C}">
      <text>
        <r>
          <rPr>
            <sz val="9"/>
            <color indexed="81"/>
            <rFont val="Tahoma"/>
            <family val="2"/>
          </rPr>
          <t xml:space="preserve">
[Ofrecimiento del Proponente]</t>
        </r>
      </text>
    </comment>
    <comment ref="K128" authorId="0" shapeId="0" xr:uid="{62E075DC-235D-4D3C-A5D3-CD7B91379B57}">
      <text>
        <r>
          <rPr>
            <b/>
            <sz val="9"/>
            <color indexed="81"/>
            <rFont val="Tahoma"/>
            <family val="2"/>
          </rPr>
          <t>[Ofrecimiento del Proponente]</t>
        </r>
      </text>
    </comment>
    <comment ref="K129" authorId="0" shapeId="0" xr:uid="{F2227954-3C7D-4F98-AE9C-C5174E8A5C74}">
      <text>
        <r>
          <rPr>
            <b/>
            <sz val="9"/>
            <color indexed="81"/>
            <rFont val="Tahoma"/>
            <family val="2"/>
          </rPr>
          <t>[Ofrecimiento del Proponente]</t>
        </r>
      </text>
    </comment>
    <comment ref="K130" authorId="0" shapeId="0" xr:uid="{FE4D01E7-A9EB-4395-81A2-C4DCD400EDAA}">
      <text>
        <r>
          <rPr>
            <b/>
            <sz val="9"/>
            <color indexed="81"/>
            <rFont val="Tahoma"/>
            <family val="2"/>
          </rPr>
          <t>[Ofrecimiento del Proponente]</t>
        </r>
      </text>
    </comment>
  </commentList>
</comments>
</file>

<file path=xl/sharedStrings.xml><?xml version="1.0" encoding="utf-8"?>
<sst xmlns="http://schemas.openxmlformats.org/spreadsheetml/2006/main" count="503" uniqueCount="205">
  <si>
    <t>Formulario 1 - Propuesta económica  - Documento tipo de selección abreviada de menor cuantía - versión 1</t>
  </si>
  <si>
    <t>Versión: 1 del 21 de agosto de 2025</t>
  </si>
  <si>
    <t>FORMULARIO 1</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</si>
  <si>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</si>
  <si>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</si>
  <si>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</si>
  <si>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PRESUPUESTO OFICIAL
$ 787,000,000.00</t>
  </si>
  <si>
    <t xml:space="preserve">ACTIVIDADES POR RUBRO
02-02-02 AL GASTO
ACTIVIDADES POR RUBRO
02-01-01 INCREMENTA VALOR
</t>
  </si>
  <si>
    <t>Nº</t>
  </si>
  <si>
    <t>ITEM DE PAGO</t>
  </si>
  <si>
    <t xml:space="preserve">ESPECIFICACIONES </t>
  </si>
  <si>
    <t>DESCRIPCION</t>
  </si>
  <si>
    <t>UND.</t>
  </si>
  <si>
    <t>CANTIDAD</t>
  </si>
  <si>
    <t>VALOR UNITARIO</t>
  </si>
  <si>
    <t xml:space="preserve">VALOR TOTAL                                </t>
  </si>
  <si>
    <t>GENERAL</t>
  </si>
  <si>
    <t>PARTICULAR</t>
  </si>
  <si>
    <t>1. PRELIMINARES</t>
  </si>
  <si>
    <t>1.1.</t>
  </si>
  <si>
    <t>DESMONTE DE APARATOS SANITARIOS Y DIVISIONES DE DUCHAS, INCLUYE RETIRO DE SOBRANTES</t>
  </si>
  <si>
    <t>UN</t>
  </si>
  <si>
    <t>1.2.</t>
  </si>
  <si>
    <t>DESMONTE MARCOS Y PUERTAS, INCLUYE RETIRO DE SOBRANTES</t>
  </si>
  <si>
    <t>1.3.</t>
  </si>
  <si>
    <t>DEMOLICION DE ENCHAPE DE PISOS Y PAREDES INCLUYE GUARDAESCOBAS Y RETIRO</t>
  </si>
  <si>
    <t>M²</t>
  </si>
  <si>
    <t>1.4.</t>
  </si>
  <si>
    <t>DEMOLICIÓN PISOS DE CONCRETO</t>
  </si>
  <si>
    <t>1.5.</t>
  </si>
  <si>
    <t>REGATA PARA INSTALACIÓN DE TUBERÍA DE  Ø 1/2" A Ø 6" (INCLUYE RESANE)</t>
  </si>
  <si>
    <t>M</t>
  </si>
  <si>
    <t>1.6.</t>
  </si>
  <si>
    <t>MANTENIMIENTO DE ESTRUCTURA METÁLICA,  EL MATERIAL DEBE SER LIMPIADO DE POLVO, GRASAS, ESCAMAS, ÓXIDOS POR MEDIOS MECÁNICOS, RECTIFICAR SOLDADURAS, REMPLAZAR Y PULIR PIEZAS AFECTADAS, AJUSTAR TORNILLERIA Y EN SU DEFECTO REEMPLAZAR LA DEFECTUOSA Y/O FALTANTE, SE DEBE APLICAR ANTICORROSIVO Y ESMALTE A DOS CAPAS DEL COLOR A CONVENIR</t>
  </si>
  <si>
    <t>1.7.</t>
  </si>
  <si>
    <t>RESTAURACIÓN DE CUBIERTA EXISTENTE, QUE INCLUYE LAVADO A PRESIÓN CONTROLADA, REPARACIÓN DE GOTERAS, APLICACIÓN DE PINTURA ESPECIAL PARA TIPO CUBIERTA (TRES MANOS) EN COLOR SIMILAR AL EXISTENTE, Y REMPLAZO DE PIEZAS AFECTADAS CON EL MISMO TIPO DE MATERIAL</t>
  </si>
  <si>
    <t>1.8.</t>
  </si>
  <si>
    <t>REMOCIÓN MECÁNICA Y/O MANUAL DE PINTURA EXISTENTE EN SUPERFICIES, INCLUYENDO RASPADO, LIMPIEZA, RETIRO DE MATERIAL SUELTO Y PREPARACIÓN DEL ÁREA PARA LA POSTERIOR APLICACIÓN DE PINTURA.</t>
  </si>
  <si>
    <t>1.9.</t>
  </si>
  <si>
    <t>REMOCIÓN DE MANTO ASFALTICO, POR MEDIOS MECANICOS Y QUIMICOS, INCLUYE EL LAVADO DE LA SUPERFICIE, GRATEADO, LIMPIEZA DE IMPUREZAS Y RETIRO DE SOBRANTES</t>
  </si>
  <si>
    <t>1.10.</t>
  </si>
  <si>
    <t>MANTENIMIENTO DE PUERTA METÁLICA , INCLUYE LIMPIEZA, LIJADO, REMOCIÓN DE ÓXIDO SUPERFICIAL, CALIBRACIÓN Y AJUSTE DE HERRAJES METÁLICOS PREPARACIÓN DE SUPERFICIE Y APLICACIÓN DE ESMALTE 2 EN 1</t>
  </si>
  <si>
    <t>1.11.</t>
  </si>
  <si>
    <t>MANTENIMIENTO PREVENTIVO Y CORRECTIVO DE VENTANA METÁLICA TIPO PERSIANA EN LÁMINA MICROPERFORADA, INCLUYE LIMPIEZA DE POLVO, GRASAS, ESCAMAS Y ÓXIDOS POR MEDIOS MECÁNICOS, RECTIFICACIÓN DE SOLDADURAS, REPOSICIÓN Y PULIDO DE PIEZAS AFECTADAS, AJUSTE Y/O REEMPLAZO DE TORNILLERÍA DEFECTUOSA, APLICACIÓN DE ANTICORROSIVO Y ESMALTE A DOS CAPAS POR AMBAS CARAS, COLOR A CONVENIR.</t>
  </si>
  <si>
    <t>1.12.</t>
  </si>
  <si>
    <t>MANTENIMIENTO PREVENTIVO Y CORRECTIVO DE PUERTA EN ALUMINIO, INCLUYE LIMPIEZA, PREPARACIÓN DE SUPERFICIE, APLICACIÓN DE PINTURA, CALIBRACIÓN Y AJUSTE DE HERRAJES METÁLICOS</t>
  </si>
  <si>
    <t>1.13.</t>
  </si>
  <si>
    <t>MANTENIMIENTO PREVENTIVO Y CORRECTIVO DE VENTANA EN ALUMINIO, INCLUYE LIMPIEZA, PREPARACIÓN DE SUPERFICIE, APLICACIÓN DE PINTURA, CALIBRACIÓN Y AJUSTE DE HERRAJES METÁLICOS</t>
  </si>
  <si>
    <t>1.14.</t>
  </si>
  <si>
    <t>RETIRO DE LUMINARIAS Y TOMAS INTERNAS UBICADAS EN EL ÁREA A INTERVENIR, INCLUYE RESANE DE PARED Y ACABADOS, LAS CUALES DEBERÁN SER ENTREGADAS AL GRUPO DE APOYO DE LA UNIDAD MEDIANTE ACTA.</t>
  </si>
  <si>
    <t>GLB</t>
  </si>
  <si>
    <t>Subtotal</t>
  </si>
  <si>
    <t>2. MOVIMIENTO DE TIERRAS</t>
  </si>
  <si>
    <t>2.1.</t>
  </si>
  <si>
    <t>EXCAVACION MANUAL EN TERRENO CONSISTENTE, INCLUYE CARGUE, RETIRO Y DISPOCISION FINAL DE EXCAVACION</t>
  </si>
  <si>
    <t>M³</t>
  </si>
  <si>
    <t>2.2.</t>
  </si>
  <si>
    <t>RELLENO COMPACTADO AL 95% DEL PROCTOR MODIFICADO TIPO SUB-BASE B-200 SEGÚN PLANOS. INCLUYE SUMINISTRO, EXTENDIDO, NIVELACIÓN, HUMEDECIMIENTO Y COMPACTACIÓN</t>
  </si>
  <si>
    <t>7. ACABADOS DE MUROS, IMPERMEABILIZACIÓN DE SUPERFICIES Y PINTURA</t>
  </si>
  <si>
    <t>7.1.</t>
  </si>
  <si>
    <t>ESTUCO Y PINTURA EXTERIORES EXTRABLINDAJE ANTIHONGOS ANTIALGAS,  3 MANOS (INCLUYE ESTUCO, FILOS Y DILATACIONES)</t>
  </si>
  <si>
    <t>7.2.</t>
  </si>
  <si>
    <t>ESTUCO Y PINTURA KORAZA,  3 MANOS (INCLUYE ESTUCO, FILOS Y DILATACIONES)</t>
  </si>
  <si>
    <t>7.3.</t>
  </si>
  <si>
    <t>SUMINISTRO Y APLICACIÓN DE PINTURA EPOXICA BASE DE AGUA DE ALTA ASEPSIA  EN MUROS INTERIORES A DOS MANOS</t>
  </si>
  <si>
    <t>12. ASEO Y RETIRO DE ESCOMBROS</t>
  </si>
  <si>
    <t>12.1.</t>
  </si>
  <si>
    <t>ASEO GENERAL INTERIOR Y EXTERIOR, FINAL DE OBRA</t>
  </si>
  <si>
    <t>12.2.</t>
  </si>
  <si>
    <t>RETIRO DE SOBRANTES FUERA DE LA UNIDAD (m³)</t>
  </si>
  <si>
    <t>SUBTOTAL OBRAS (PRECIOS UNITARIOS INCLUYEN A.I.U.)</t>
  </si>
  <si>
    <t>I.V.A. OBRA 19% SOBRE UTILIDAD</t>
  </si>
  <si>
    <t xml:space="preserve">VALOR TOTAL OBRAS AL GASTO </t>
  </si>
  <si>
    <t xml:space="preserve">ACTIVIDADES POR RUBRO
02-01-01 INCREMENTA VALOR
</t>
  </si>
  <si>
    <t>3. CIMENTACIÓN, CONCRETOS Y MORTEROS</t>
  </si>
  <si>
    <t>3.1.</t>
  </si>
  <si>
    <t>ALISTADO DE PISO 4CM - IMPERMEABILIZADO</t>
  </si>
  <si>
    <t>3.2.</t>
  </si>
  <si>
    <t>ALISTADO DE PISO EN CONCRETO IMPERMEABILIZADO DE 3000 PSI E=0.05 MTS (PREPARACIÓN DE SUPERFICIE)</t>
  </si>
  <si>
    <t>M2</t>
  </si>
  <si>
    <t>3.3.</t>
  </si>
  <si>
    <t>PAÑETE LISO PARA FILOS, DILATACIONES Y CARTERAS</t>
  </si>
  <si>
    <t>3.4.</t>
  </si>
  <si>
    <t>PAÑETE IMPERMEABILIZADO MUROS 1:3 - E= 15 MM. INCLUYE SU APLICACIÓN EN FILOS Y DILATACIONES</t>
  </si>
  <si>
    <t>4.  INSTALACIONES HIDROSANITARIAS</t>
  </si>
  <si>
    <t>4.1 INSTALACIÓN HIDRAULICA</t>
  </si>
  <si>
    <t>4.1.1.</t>
  </si>
  <si>
    <t>PUNTO DE AGUA FRIA Ø 1/2"INCLUYE ACCESORIOS PARA SU CORRECTA INSTALACIÓN</t>
  </si>
  <si>
    <t>4.1.2.</t>
  </si>
  <si>
    <t>TUBERÍA PVC PRESIÓN RDE 13.5 Ø 1/2" INCLUYE ACCESORIOS PARA SU CORRECTA INSTALACIÓN</t>
  </si>
  <si>
    <t>4.1.3.</t>
  </si>
  <si>
    <t>INSTALACIÓN DE VÁLVULA DE PASO EN PVC DE 1/2" CON CAJA DE REGISTRO Y TAPA PROTECTORA</t>
  </si>
  <si>
    <t>4.2 INSTALACIÓN SANITARIA</t>
  </si>
  <si>
    <t>4.2.1</t>
  </si>
  <si>
    <t>PUNTO SANITARIO Ø 2" , INCLUYE ACCESORIOS PARA SU CORRECTA INSTALACION</t>
  </si>
  <si>
    <t>4.2.2</t>
  </si>
  <si>
    <t>TUBERÍA PVC SANITARIA Ø 2", INCLUYE ACCESORIOS PARA SU CORRECTA INSTALACION</t>
  </si>
  <si>
    <t>4.2.3</t>
  </si>
  <si>
    <t>TUBERÍA PVC SANITARIA Ø 4", INCLUYE ACCESORIOS PARA SU CORRECTA INSTALACION</t>
  </si>
  <si>
    <t>ML</t>
  </si>
  <si>
    <t>4.2.4</t>
  </si>
  <si>
    <t>CAJA INSPECCIÓN 60CMX60CM</t>
  </si>
  <si>
    <t>4.2.5</t>
  </si>
  <si>
    <t>PUNTO SANITARIO Ø 4" , INCLUYE ACCESORIOS PARA SU CORRECTA INSTALACION</t>
  </si>
  <si>
    <t>5. INSTALACIONES ELECTRICAS</t>
  </si>
  <si>
    <t>5.1 TABLEROS ELÉCTRICOS DE DISTRIBUCIÓN Y CAJAS DE CONTROL</t>
  </si>
  <si>
    <t>5.1.1.</t>
  </si>
  <si>
    <t>SUMINISTRO E INSTALACIÓN DE TABLERO DE DISTRIBUCIÓN TRIFÁSICO ENCHUFABLE DE DOCE (12) CIRCUITOS, CON PUERTA, CHAPA Y LLAVES, INCLUYE INTERRUPTOR TOTALIZADOR, PROTECCIONES TERMOMAGNÉTICAS, ACCESORIOS DE FIJACIÓN, CONEXIÓN, MARCACIÓN, PRUEBAS, RESANE, PAÑETE, ESTUCO, PINTURA, RECUPERACIÓN DE LA ZONA AFECTADA CON LOS MISMOS ACABADOS EXISTENTES Y DEMÁS ELEMENTOS NECESARIOS PARA SU CORRECTA INSTALACIÓN Y PUESTA EN FUNCIONAMIENTO.</t>
  </si>
  <si>
    <t>Un</t>
  </si>
  <si>
    <t>5.1.2.</t>
  </si>
  <si>
    <t>SUMINISTRO E INSTALACIÓN DE TABLERO DE DISTRIBUCIÓN TRIFÁSICO ENCHUFABLE DE TREINTA Y SEIS (36) CIRCUITOS MONOFÁSICOS, CON PUERTA, CHAPA Y LLAVES, INCLUYE INTERRUPTOR TOTALIZADOR, INTERRUPTORES TERMOMAGNÉTICOS DE ACUERDO CON DIAGRAMA UNIFILAR Y/O CUADRO DE CARGAS, ACCESORIOS DE FIJACIÓN, CONEXIÓN, MARCACIÓN, PRUEBAS ELÉCTRICAS, RESANES, PAÑETE, ESTUCO, PINTURA Y RECUPERACIÓN PUNTUAL DE LAS ÁREAS AFECTADAS POR LA INSTALACIÓN, CONSERVANDO LOS ACABADOS EXISTENTES, ASÍ COMO TODOS LOS ELEMENTOS NECESARIOS PARA SU CORRECTA PUESTA EN SERVICIO.</t>
  </si>
  <si>
    <t>5.2 SALIDAS ELÉCTRICAS INSTALADAS EN DUCTERÍA CONDUIT E.M.T., PVC (INCLUYE VALOR DE LA TOTALIDAD DE TRAMOS DE DUCTERÍA, CABLEADO, CAJAS Y ACCESORIOS REQUERIDOS EN CADA SALIDA - NO SE HARÁN PAGOS POR ACOMETIDAS PARCIALES)</t>
  </si>
  <si>
    <t>5.2.1.</t>
  </si>
  <si>
    <t>SUMINISTRO E INSTALACIÓN DE SALIDA PARA INTERRUPTOR DOBLE, INCLUYE INTERRUPTOR DOBLE, CAJA PVC 5800 DE 5 SALIDAS DE 3/4”, CABLEADO EN COBRE HFFR-LS No. 12 AWG, CONDUCTOR DE PUESTA A TIERRA EN COBRE DESNUDO No. 12 AWG, TUBERÍA PVC CONDUIT DE 3/4”, CONECTORES, ADAPTADORES, UNIONES, ACCESORIOS DE FIJACIÓN Y CONEXIÓN, PLACA O FACEPLATE, CINTA AISLANTE, RESANES, PAÑETE, ESTUCO, PINTURA Y RECUPERACIÓN PUNTUAL DE LAS ÁREAS AFECTADAS POR LA INSTALACIÓN, CONSERVANDO LOS ACABADOS EXISTENTES, ASÍ COMO LAS PRUEBAS NECESARIAS PARA SU CORRECTA PUESTA EN FUNCIONAMIENTO.</t>
  </si>
  <si>
    <t>5.2.2.</t>
  </si>
  <si>
    <t>SUMINISTRO E INSTALACIÓN DE SALIDA PARA INTERRUPTOR SENCILLO, INCLUYE INTERRUPTOR SENCILLO, CAJA PLÁSTICA 5800, CABLEADO EN COBRE HFFR-LS No. 12 AWG, CONDUCTOR DE PUESTA A TIERRA EN COBRE DESNUDO No. 12 AWG, TUBERÍA PVC CONDUIT DE 3/4”, CONECTORES, ADAPTADORES, ABRAZADERAS, CHAZOS, TORNILLERÍA, CINTA AISLANTE, RESANES, PAÑETE, ESTUCO, PINTURA Y RECUPERACIÓN PUNTUAL DE LAS ÁREAS AFECTADAS POR LA INSTALACIÓN, CONSERVANDO LOS ACABADOS EXISTENTES, INCLUYE PRUEBAS Y PUESTA EN FUNCIONAMIENTO.</t>
  </si>
  <si>
    <t>5.2.3.</t>
  </si>
  <si>
    <t>SUMINISTRO E INSTALACIÓN DE LUMINARIA LED REDONDA DE 18W, INCLUYE CABLEADO EN COBRE HFFR-LS No. 12 AWG, CONDUCTOR DE PUESTA A TIERRA, TUBERÍA EMT DE 3/4”, CAJA GALVANIZADA, CONECTORES, ACCESORIOS DE FIJACIÓN Y CONEXIÓN, PRUEBAS Y TODOS LOS ELEMENTOS NECESARIOS PARA SU CORRECTA INSTALACIÓN Y PUESTA EN SERVICIO.</t>
  </si>
  <si>
    <t>5.2.4.</t>
  </si>
  <si>
    <t>SUMINISTRO E INSTALACIÓN DE LUMINARIA LED DE 24W, INCLUYE CABLEADO EN COBRE HFFR-LS No. 12 AWG, TUBERÍA EMT 3/4”, CAJA GALVANIZADA, TOMACORRIENTE DOBLE 2P+T, CLAVIJA, CONECTORES, ACCESORIOS DE FIJACIÓN Y CONEXIÓN, PRUEBAS Y PUESTA EN SERVICIO.</t>
  </si>
  <si>
    <t>5.2.5.</t>
  </si>
  <si>
    <t>SUMINISTRO E INSTALACIÓN DE LUMINARIA LED HERMÉTICA 2x18W ANTIPOLVO, INCLUYE CABLEADO EN COBRE HFFR-LS No. 12 AWG, CONDUCTOR DE PUESTA A TIERRA, TUBERÍA EMT DE 3/4”, CAJA GALVANIZADA, TOMA DOBLE CON PUESTA A TIERRA, CLAVIJA, CABLE ENCAUCHETADO, KIT DE SUSPENSIÓN EN GUAYA, ACCESORIOS DE FIJACIÓN Y CONEXIÓN, PRUEBAS Y TODOS LOS ELEMENTOS NECESARIOS PARA SU CORRECTA INSTALACIÓN Y PUESTA EN SERVICIO.</t>
  </si>
  <si>
    <t>5.2.6.</t>
  </si>
  <si>
    <t>SUMINISTRO E INSTALACIÓN DE TOMACORRIENTE DOBLE MONOFÁSICO 15A/120V (1Ø+N+PT), RED NORMAL, INCLUYE SALIDA EN CABLEADO DE COBRE HFFR-LS No. 12 AWG, CONDUCTOR DE PUESTA A TIERRA EN COBRE DESNUDO No. 12 AWG, TUBERÍA EN PVC 3/4" INTRAMUROS Y EMT EN CIELO FALSO 3/4", CAJA, TORNILLERÍA, TERMINALES, UNIONES, ACCESORIOS DE FIJACIÓN Y CONEXIÓN, RESANE, PAÑETE, ESTUCO, PINTURA, RECUPERACIÓN DE ÁREAS AFECTADAS, PRUEBAS Y PUESTA EN SERVICIO.</t>
  </si>
  <si>
    <t>5.2.7.</t>
  </si>
  <si>
    <t>SUMINISTRO, INSTALACIÓN Y PUESTA EN SERVICIO DE VENTILADOR INDUSTRIAL DE TECHO DE 3 ASPAS, POTENCIA DE FLUJO DE AIRE 8475 CFM, 70 WATTS, 5 VELOCIDADES. DIÁMETRO 144 CM, VOLTAJE 120 V, INCLUYE INTERRUPTOR, SALIDA EN CABLEADO (PE, HF, FR, LS, LIBRE DE HALÓGENOS, RETARDANTE A LA LLAMA, BAJA EMISIÓN DE HUMOS), TUBERÍA EN PVC 3/4" INTRAMUROS Y EMT EN CIELO FALSO 3/4", CAJA TIPO RAWELT, TORNILLERÍA, TERMINALES, UNIONES, TOMA, CLAVIJA, CABLEADO, ANCLAJES DE SUJECIÓN, GUAYAS, PERNOS Y ACCESORIOS NECESARIOS PARA GARANTIZAR SU CORRECTA INSTALACIÓN Y PUESTA EN SERVICIO.</t>
  </si>
  <si>
    <t>5.2.8.</t>
  </si>
  <si>
    <t>SUMINISTRO E INSTALACIÓN DE TOMACORRIENTE DOBLE MONOFÁSICO 15A/120V (1Ø+N+PT) CON PROTECCIÓN POR FALLA A TIERRA GFCI, RED NORMAL, INCLUYE TUBERÍA PVC CONDUIT DE 3/4”, CAJA, CABLEADO EN COBRE HFFR-LS No. 12 AWG, CONDUCTOR DE PUESTA A TIERRA EN COBRE DESNUDO No. 12 AWG, CONECTORES, ADAPTADORES, UNIONES, ACCESORIOS DE FIJACIÓN Y CONEXIÓN, PRUEBAS Y PUESTA EN FUNCIONAMIENTO.</t>
  </si>
  <si>
    <t>5.2.9</t>
  </si>
  <si>
    <t>SUMINISTRO E INSTALACIÓN DE INTERRUPTOR DOBLE TIPO ARQUEA O SIMILAR, PARA PUNTO ELÉCTRICO EXISTENTE, INCLUYE CONEXIÓN, FIJACIÓN, AJUSTE, PRUEBAS Y PUESTA EN FUNCIONAMIENTO</t>
  </si>
  <si>
    <t>5.2.10</t>
  </si>
  <si>
    <t>SUMINISTRO E INSTALACIÓN DE INTERRUPTOR SENCILLO 15A, 120V, PARA PUNTO ELÉCTRICO EXISTENTE, INCLUYE CONEXIÓN, FIJACIÓN, AJUSTE, PRUEBAS Y PUESTA EN FUNCIONAMIENTO.</t>
  </si>
  <si>
    <t>5.2.11</t>
  </si>
  <si>
    <t>SUMINISTRO E INSTALACIÓN DE TOMACORRIENTE DOBLE MONOFÁSICO 2P+T, PARA PUNTO ELÉCTRICO EXISTENTE, INCLUYE CONEXIÓN, FIJACIÓN, AJUSTE, PRUEBAS Y PUESTA EN FUNCIONAMIENTO</t>
  </si>
  <si>
    <t>5.3 SISTEMA DE PUESTA TIERRA</t>
  </si>
  <si>
    <t>5.3.1.</t>
  </si>
  <si>
    <t>SUMINISTRO E INSTALACIÓN DE SISTEMA DE PUESTA A TIERRA CAPACITIVO PARA TABLERO, COMPUESTO POR POZO CON HIDROSOLTA, CABLE DE COBRE DESNUDO No. 2/0 AWG, SOLDADURA EXOTÉRMICA, CONTRAPESO, CAJA DE INSPECCIÓN 0.30 x 0.30 M CON MARCO Y TAPA, CONECTORES, ACCESORIOS, PASES, PERFORACIONES, REGATAS, RECUPERACIÓN DE ÁREAS AFECTADAS Y DEMÁS ELEMENTOS NECESARIOS PARA SU CORRECTA INSTALACIÓN, PRUEBA Y FUNCIONAMIENTO.</t>
  </si>
  <si>
    <t>5.3.2.</t>
  </si>
  <si>
    <t>SUMINISTRO E INSTALACIÓN DE SISTEMA DE APANTALLAMIENTO CONTRA DESCARGAS ATMOSFÉRICAS CON BAJANTE Y PUESTA A TIERRA, INSTALADO EN POSTE DE ALUMBRADO PÚBLICO, INCLUYE PUNTA CAPTADORA EN ALUMINIO DE 5/8” CON ALTURA ÚTIL DE 0.60 M, CONDUCTOR DE COBRE DESNUDO No. 2/0 AWG, PUESTA A TIERRA TIPO ANILLO Y/O VARILLA CW 5/8” x 2.40 M, SOLDADURAS EXOTÉRMICAS, CAJA DE INSPECCIÓN 0.30 x 0.30 M CON MARCO Y TAPA, SUELO ARTIFICIAL, TUBERÍA DE PROTECCIÓN, ACCESORIOS DE FIJACIÓN, CONEXIÓN, RECUPERACIÓN DE ZONAS AFECTADAS, PRUEBAS Y DEMÁS ELEMENTOS NECESARIOS PARA SU CORRECTA INSTALACIÓN Y FUNCIONAMIENTO.</t>
  </si>
  <si>
    <t>6. ACABADOS E IMPERMEABILIZACIONES</t>
  </si>
  <si>
    <t>6.1.</t>
  </si>
  <si>
    <t>GUARDAESCOBA EN PORCELANATO SELLADO DE 56,6 X 56,6 CM  H= 8CM INCLUYE BOQUILLA</t>
  </si>
  <si>
    <t>6.2.</t>
  </si>
  <si>
    <t>CERÁMICA PARED ESTRUCTURADA ADARE BEIGE CU 0.30 X 0.60 Cm CORONA O SIMILAR AREA BAÑOS, INCLUYE BOQUILLA Y TODO NECESARIO PARA SU INSTALACION Y CORRECTO FUNCIONAMIENTO.</t>
  </si>
  <si>
    <t>6.3.</t>
  </si>
  <si>
    <t>PISO EN PORCELANATO ANTIDESLIZANTE FORMATO 60×60 CM, INCLUYE SUMINISTRO E INSTALACIÓN, ADHESIVO PARA PORCELANATO, BOQUILLA, CRUCETAS/NIVELADORES, CORTES, LIMPIEZA Y DEMÁS ELEMENTOS PARA SU CORRECTA INSTALACIÓN.</t>
  </si>
  <si>
    <t>6.4.</t>
  </si>
  <si>
    <t>MEDIA CAÑA EN MORTERO IMPERMEABILIZADO A 10 CM DE ALTURA EN AMBOS SENTIDOS</t>
  </si>
  <si>
    <t>6.5.</t>
  </si>
  <si>
    <t>MEDIA CAÑA DE 6 CM EN GRANITO PULIDO (MORTERO FUNDIDO + MARMOLINA + GRAVILLA) EN SITIO PARA LAS UNIONES ENTRE LOS MUROS Y PISO</t>
  </si>
  <si>
    <t>6.6.</t>
  </si>
  <si>
    <t>REVESTIMIENTO IMPERMEABLE DE PLACA DE CUBIERTAS CON POLIUREA HÍBRIDA DE DOS COMPONENTES PARA IMPERMEABILIZACIÓN DE CUBIERTAS SIKALASTIC®-859 R ULTIMATE (CAPA 1. IMPRIMANTE SIKAFLOOR-161, CAPA 2. IMPERMEABILIZACIÓN SIKALASTIC®-859 R ULTIMATE, CAPA 3. PROTECCION UV S</t>
  </si>
  <si>
    <t>6.7.</t>
  </si>
  <si>
    <t>SUMINISTRO Y APLICACIÓN DE PISO EN POLIURETANO CEMENTO TIPO SIKA UCRETE HF EN 6MM DE ESPESOR, INCLIUR PUENTEO DE JUNTAS, REPARACION DE GRIETAS Y FISURAS, DESCONTAMINACIÓN Y PREPARACION DE SUPERFICIE EN GRADO CSP 3-4.</t>
  </si>
  <si>
    <t>8. CARPINTERIA METALICA</t>
  </si>
  <si>
    <t>8.1.</t>
  </si>
  <si>
    <t>PUERTA EN LAMINA COLD ROLLED CAL 18 ACABADO EN PINTURA ELECTROSTATICA INCLUYE   MARCO CERRADURA Y BISAGRAS Y/O RIEL  Y/O MONTANTE TIPO PERSIANA EN LAMINA COLD ROLLED CAL 18.</t>
  </si>
  <si>
    <t>9. CARPINTERIA EN VIDRIO</t>
  </si>
  <si>
    <t>9.1.</t>
  </si>
  <si>
    <t>DIVISIONES PARA BAÑO EN VIDRIO LAMINADO TEMPLADO 4+4 DE SEGURIDAD, PVB .76 COLOR NEGRO INCLUYE TODOS LOS ACCESORIOS NECESARIOS EN ACERO INOXIDABLE (INCLUYE PUERTAS).</t>
  </si>
  <si>
    <t>10. CARPINTERÍA EN ACERO INOXIDABLE</t>
  </si>
  <si>
    <t>10.1.</t>
  </si>
  <si>
    <t>CARCAMO CON REJILLA EN EJE LONGITUDINAL, ANCHO EXTERIOR 35CM, ANCHO INTERNO:30CM PROFUNDIDAD:7-10CM, LARGO 1M CARACTERISTICAS, CANAL 100% ACERO INOXIDABLE 304 CAL 16. REJILLA PARTE SUPERIOR EN EJE DE 5/16" Y CANAL EN LAMINA CAL 16 INOX 304 REJILLA DESMONT</t>
  </si>
  <si>
    <t>m</t>
  </si>
  <si>
    <t>10.2.</t>
  </si>
  <si>
    <t>MESA CON POCETA. DIMENSIONES: 1.70x0.70x0.90 / POCETA: 1.40x0.50x0.60. FABRICADA EN LAMINA ACERO INOX. CL 18 ref. 304 Y PATAS EN TUBO CUADRADO DE 1 1/2 ACERO INOX. CL 18 ref. 304. SIN ENTREPAÑO NI GRIFERIA, CON NIVELADORES</t>
  </si>
  <si>
    <t>un</t>
  </si>
  <si>
    <t>10.3</t>
  </si>
  <si>
    <t>SUMINISTRO E INSTALACIÓN DE DUCHA PRELAVADO INDUSTRIAL TIPO T&amp;S PARA MONTAJE SOBREMESA, CON GRIFERÍA MEZCLADORA CENTROS A 8", ROCIADOR FLEXIBLE DE ALTA PRESIÓN Y ACCESORIOS COMPLETOS</t>
  </si>
  <si>
    <t>11. APARATOS SANITARIOS Y ACCESORIOS</t>
  </si>
  <si>
    <t>11.1.</t>
  </si>
  <si>
    <t>LAVAMANOS CON PEDESTAL, GRIFERÍA Y ACCESORIOS DE CONEXIÓN</t>
  </si>
  <si>
    <t>11.2.</t>
  </si>
  <si>
    <t>JUEGO DE ACCESORIOS PARA BAÑO DE SEIS (6) UNIDADES</t>
  </si>
  <si>
    <t>11.3.</t>
  </si>
  <si>
    <t>DUCHA CON GRIFERÍA TIPO I INCLUYE MEZCLADOR Y ACCESORIOS PARA SU CORRECTA INSTALACION Y PUESTA EN FUNCIONAMIENTO</t>
  </si>
  <si>
    <t>11.4.</t>
  </si>
  <si>
    <t>SANITARIO MONTECARLO ADVANCE BLANCO CORONA O SIMILAR, INCLUYE GRIFERIA Y ACCESORIOS.</t>
  </si>
  <si>
    <t>11.5.</t>
  </si>
  <si>
    <t>LLAVE TERMINAL TIPO JARDÍN PESADA 1/2”</t>
  </si>
  <si>
    <t>11.6.</t>
  </si>
  <si>
    <t>SUMINISTRO E INSTALACIÓN SIFON CON REJILLA  TRAGANTE Ø 4" PLÁSTICA</t>
  </si>
  <si>
    <t>11.7</t>
  </si>
  <si>
    <t>SUMINISTRO E INSTALACIÓN DE REJILLA DE PISO Ø 2" CON SOSCO.</t>
  </si>
  <si>
    <t>VALOR TOTAL OBRAS A LA INVERSION</t>
  </si>
  <si>
    <t>costo directo</t>
  </si>
  <si>
    <t>VALOR TOTAL OBRAS AL GASTO + INVERSIÓN</t>
  </si>
  <si>
    <t>A</t>
  </si>
  <si>
    <t>I</t>
  </si>
  <si>
    <r>
      <rPr>
        <b/>
        <sz val="11"/>
        <rFont val="Verdana"/>
        <family val="2"/>
      </rPr>
      <t xml:space="preserve">NOTA 1: </t>
    </r>
    <r>
      <rPr>
        <sz val="11"/>
        <rFont val="Verdana"/>
        <family val="2"/>
      </rPr>
      <t xml:space="preserve"> Se debe tener en cuenta que el PRECIO UNITARIO incluye el valor de A.I.U. </t>
    </r>
  </si>
  <si>
    <t>PORCENTAJE</t>
  </si>
  <si>
    <t>U</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</si>
  <si>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</si>
  <si>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</si>
  <si>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</si>
  <si>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</si>
  <si>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</si>
  <si>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</si>
  <si>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</si>
  <si>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</si>
  <si>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</si>
  <si>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</si>
  <si>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</si>
  <si>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[Ofrecimiento del Proponente]</t>
  </si>
  <si>
    <t xml:space="preserve">	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</si>
</sst>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164" formatCode="\$\ #,##0.00"/>
    <numFmt numFmtId="165" formatCode="_-[$$-240A]\ * #,##0.00_ ;_-[$$-240A]\ * \-#,##0.00\ ;_-[$$-240A]\ * &quot;-&quot;??_ ;_-@_ "/>
    <numFmt numFmtId="166" formatCode="_-[$$-240A]\ * #,##0.00_-;\-[$$-240A]\ * #,##0.00_-;_-[$$-240A]\ * &quot;-&quot;??_-;_-@_-"/>
    <numFmt numFmtId="167" formatCode="_-[$$-240A]* #,##0.00_-;\-[$$-240A]* #,##0.00_-;_-[$$-240A]* &quot;-&quot;??_-;_-@_-"/>
    <numFmt numFmtId="168" formatCode="_-* #,##0.00\ &quot;Pts&quot;_-;\-* #,##0.00\ &quot;Pts&quot;_-;_-* &quot;-&quot;??\ &quot;Pts&quot;_-;_-@_-"/>
    <numFmt numFmtId="169" formatCode="_([$$-240A]\ * #,##0.00_);_([$$-240A]\ * \(#,##0.00\);_([$$-240A]\ * &quot;-&quot;??_);_(@_)"/>
    <numFmt numFmtId="170" formatCode="_([$$-240A]\ * #,##0_);_([$$-240A]\ * \(#,##0\);_([$$-240A]\ * &quot;-&quot;??_);_(@_)"/>
    <numFmt numFmtId="171" formatCode="0#.00\ \L\t"/>
    <numFmt numFmtId="172" formatCode="_ [$$-240A]\ * #,##0.00_ ;_ [$$-240A]\ * \-#,##0.00_ ;_ [$$-240A]\ * &quot;-&quot;??_ ;_ @_ "/>
    <numFmt numFmtId="173" formatCode="_-&quot;$&quot;\ * #,##0.000000_-;\-&quot;$&quot;\ * #,##0.000000_-;_-&quot;$&quot;\ * &quot;-&quot;??_-;_-@_-"/>
    <numFmt numFmtId="174" formatCode="_ * #,##0.00_ ;_ * \-#,##0.00_ ;_ * &quot;-&quot;??_ ;_ @_ "/>
    <numFmt numFmtId="175" formatCode="_ * #,##0_ ;_ * \-#,##0_ ;_ * &quot;-&quot;??_ ;_ @_ "/>
  </numFmts>
  <fonts count="19">
    <font>
      <sz val="10"/>
      <name val="Arial"/>
    </font>
    <font>
      <sz val="11"/>
      <color theme="1"/>
      <name val="Calibri"/>
      <family val="2"/>
      <scheme val="minor"/>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1"/>
      <color rgb="FFFF0000"/>
      <name val="Verdana"/>
      <family val="2"/>
    </font>
    <font>
      <sz val="10"/>
      <name val="Arial"/>
      <family val="2"/>
    </font>
    <font>
      <b/>
      <sz val="11"/>
      <name val="Carlito"/>
    </font>
    <font>
      <b/>
      <sz val="11"/>
      <color theme="1"/>
      <name val="Verdana"/>
      <family val="2"/>
    </font>
    <font>
      <b/>
      <sz val="11"/>
      <color rgb="FF000000"/>
      <name val="Carlito"/>
    </font>
    <font>
      <sz val="12"/>
      <name val="Arial Narrow"/>
      <family val="2"/>
    </font>
    <font>
      <sz val="11"/>
      <name val="Arial"/>
      <family val="2"/>
    </font>
    <font>
      <sz val="8"/>
      <name val="Arial Narrow"/>
      <family val="2"/>
    </font>
    <font>
      <b/>
      <sz val="14"/>
      <name val="Arial"/>
      <family val="2"/>
    </font>
    <font>
      <b/>
      <sz val="11"/>
      <color rgb="FFFFFFFF"/>
      <name val="Carlito"/>
    </font>
    <font>
      <sz val="9"/>
      <color indexed="81"/>
      <name val="Tahoma"/>
      <family val="2"/>
    </font>
    <font>
      <b/>
      <sz val="9"/>
      <color indexed="81"/>
      <name val="Tahoma"/>
      <family val="2"/>
    </font>
  </fonts>
  <fills count="13">
    <fill>
      <patternFill patternType="none"/>
    </fill>
    <fill>
      <patternFill patternType="gray125"/>
    </fill>
    <fill>
      <patternFill patternType="solid">
        <fgColor rgb="FFF2F2F2"/>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tint="0.59999389629810485"/>
        <bgColor indexed="64"/>
      </patternFill>
    </fill>
    <fill>
      <patternFill patternType="solid">
        <fgColor rgb="FF5B9BD5"/>
      </patternFill>
    </fill>
    <fill>
      <patternFill patternType="solid">
        <fgColor rgb="FFEAF2F8"/>
      </patternFill>
    </fill>
    <fill>
      <patternFill patternType="solid">
        <fgColor theme="9" tint="0.59999389629810485"/>
        <bgColor indexed="64"/>
      </patternFill>
    </fill>
    <fill>
      <patternFill patternType="solid">
        <fgColor rgb="FF808080"/>
      </patternFill>
    </fill>
  </fills>
  <borders count="57">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5">
    <xf numFmtId="0" fontId="0" fillId="0" borderId="0"/>
    <xf numFmtId="44" fontId="8" fillId="0" borderId="0" applyFont="0" applyFill="0" applyBorder="0" applyAlignment="0" applyProtection="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8" fillId="0" borderId="0"/>
    <xf numFmtId="171" fontId="8" fillId="0" borderId="0" applyFont="0" applyFill="0" applyBorder="0" applyAlignment="0" applyProtection="0"/>
    <xf numFmtId="9" fontId="8" fillId="0" borderId="0" applyFont="0" applyFill="0" applyBorder="0" applyAlignment="0" applyProtection="0"/>
    <xf numFmtId="174" fontId="8" fillId="0" borderId="0" applyFont="0" applyFill="0" applyBorder="0" applyAlignment="0" applyProtection="0"/>
  </cellStyleXfs>
  <cellXfs count="163">
    <xf numFmtId="0" fontId="0" fillId="0" borderId="0" xfId="0"/>
    <xf numFmtId="0" fontId="2" fillId="0" borderId="0" xfId="0" applyFont="1" applyAlignment="1">
      <alignment horizontal="left"/>
    </xf>
    <xf numFmtId="0" fontId="3" fillId="0" borderId="0" xfId="2" applyFont="1"/>
    <xf numFmtId="0" fontId="2" fillId="0" borderId="0" xfId="0" applyFont="1" applyAlignment="1">
      <alignment horizontal="left"/>
    </xf>
    <xf numFmtId="0" fontId="4" fillId="0" borderId="0" xfId="0" applyFont="1" applyAlignment="1">
      <alignment horizontal="left"/>
    </xf>
    <xf numFmtId="0" fontId="3" fillId="0" borderId="1" xfId="2" applyFont="1" applyBorder="1" applyAlignment="1">
      <alignment horizontal="center"/>
    </xf>
    <xf numFmtId="0" fontId="3" fillId="0" borderId="2" xfId="2" applyFont="1" applyBorder="1" applyAlignment="1">
      <alignment horizontal="center"/>
    </xf>
    <xf numFmtId="0" fontId="3" fillId="0" borderId="3" xfId="2" applyFont="1" applyBorder="1" applyAlignment="1">
      <alignment horizontal="center"/>
    </xf>
    <xf numFmtId="0" fontId="3" fillId="0" borderId="4" xfId="2" applyFont="1" applyBorder="1"/>
    <xf numFmtId="0" fontId="5" fillId="0" borderId="5" xfId="3" applyFont="1" applyBorder="1" applyAlignment="1">
      <alignment horizontal="center"/>
    </xf>
    <xf numFmtId="0" fontId="5" fillId="0" borderId="6" xfId="3" applyFont="1" applyBorder="1" applyAlignment="1">
      <alignment horizontal="center"/>
    </xf>
    <xf numFmtId="0" fontId="5" fillId="0" borderId="7" xfId="3" applyFont="1" applyBorder="1" applyAlignment="1">
      <alignment horizontal="center"/>
    </xf>
    <xf numFmtId="0" fontId="3" fillId="0" borderId="8" xfId="2" applyFont="1" applyBorder="1"/>
    <xf numFmtId="0" fontId="5" fillId="0" borderId="9" xfId="3" applyFont="1" applyBorder="1" applyAlignment="1">
      <alignment horizontal="center"/>
    </xf>
    <xf numFmtId="0" fontId="5" fillId="0" borderId="0" xfId="3" applyFont="1" applyAlignment="1">
      <alignment horizontal="center"/>
    </xf>
    <xf numFmtId="0" fontId="5" fillId="0" borderId="10" xfId="3" applyFont="1" applyBorder="1" applyAlignment="1">
      <alignment horizontal="center"/>
    </xf>
    <xf numFmtId="0" fontId="3" fillId="3" borderId="4" xfId="2" applyFont="1" applyFill="1" applyBorder="1"/>
    <xf numFmtId="0" fontId="3" fillId="4" borderId="11" xfId="2" applyFont="1" applyFill="1" applyBorder="1" applyAlignment="1">
      <alignment horizontal="justify" vertical="center" wrapText="1"/>
    </xf>
    <xf numFmtId="0" fontId="3" fillId="3" borderId="8" xfId="2" applyFont="1" applyFill="1" applyBorder="1"/>
    <xf numFmtId="0" fontId="3" fillId="3" borderId="0" xfId="2" applyFont="1" applyFill="1"/>
    <xf numFmtId="0" fontId="3" fillId="5" borderId="12" xfId="2" applyFont="1" applyFill="1" applyBorder="1" applyAlignment="1">
      <alignment horizontal="center" wrapText="1"/>
    </xf>
    <xf numFmtId="0" fontId="3" fillId="5" borderId="13" xfId="2" applyFont="1" applyFill="1" applyBorder="1" applyAlignment="1">
      <alignment horizontal="center" wrapText="1"/>
    </xf>
    <xf numFmtId="0" fontId="3" fillId="5" borderId="14" xfId="2" applyFont="1" applyFill="1" applyBorder="1" applyAlignment="1">
      <alignment horizontal="center" wrapText="1"/>
    </xf>
    <xf numFmtId="0" fontId="5" fillId="6" borderId="15" xfId="4" applyFont="1" applyFill="1" applyBorder="1" applyAlignment="1">
      <alignment horizontal="center" vertical="center" wrapText="1"/>
    </xf>
    <xf numFmtId="0" fontId="5" fillId="6" borderId="16" xfId="4" applyFont="1" applyFill="1" applyBorder="1" applyAlignment="1">
      <alignment horizontal="center" vertical="center" wrapText="1"/>
    </xf>
    <xf numFmtId="0" fontId="5" fillId="6" borderId="17" xfId="4" applyFont="1" applyFill="1" applyBorder="1" applyAlignment="1">
      <alignment horizontal="center" vertical="center" wrapText="1"/>
    </xf>
    <xf numFmtId="0" fontId="5" fillId="6" borderId="18" xfId="4" applyFont="1" applyFill="1" applyBorder="1" applyAlignment="1">
      <alignment horizontal="center" vertical="center" wrapText="1"/>
    </xf>
    <xf numFmtId="0" fontId="5" fillId="6" borderId="19" xfId="4" applyFont="1" applyFill="1" applyBorder="1" applyAlignment="1">
      <alignment horizontal="center" vertical="center"/>
    </xf>
    <xf numFmtId="0" fontId="5" fillId="6" borderId="20" xfId="4" applyFont="1" applyFill="1" applyBorder="1" applyAlignment="1">
      <alignment horizontal="center" vertical="center"/>
    </xf>
    <xf numFmtId="0" fontId="5" fillId="3" borderId="21" xfId="4" applyFont="1" applyFill="1" applyBorder="1" applyAlignment="1">
      <alignment horizontal="center" vertical="center" wrapText="1"/>
    </xf>
    <xf numFmtId="0" fontId="5" fillId="3" borderId="22" xfId="4" applyFont="1" applyFill="1" applyBorder="1" applyAlignment="1">
      <alignment horizontal="center" vertical="center" wrapText="1"/>
    </xf>
    <xf numFmtId="0" fontId="5" fillId="0" borderId="23" xfId="5" applyFont="1" applyBorder="1" applyAlignment="1">
      <alignment horizontal="center" vertical="center" wrapText="1"/>
    </xf>
    <xf numFmtId="0" fontId="5" fillId="0" borderId="24" xfId="5" applyFont="1" applyBorder="1" applyAlignment="1">
      <alignment horizontal="center" vertical="center" wrapText="1"/>
    </xf>
    <xf numFmtId="4" fontId="5" fillId="3" borderId="22" xfId="4" applyNumberFormat="1" applyFont="1" applyFill="1" applyBorder="1" applyAlignment="1">
      <alignment horizontal="center" vertical="center" wrapText="1"/>
    </xf>
    <xf numFmtId="4" fontId="5" fillId="3" borderId="25" xfId="4" applyNumberFormat="1" applyFont="1" applyFill="1" applyBorder="1" applyAlignment="1">
      <alignment horizontal="center" vertical="center" wrapText="1"/>
    </xf>
    <xf numFmtId="0" fontId="5" fillId="3" borderId="26" xfId="4" applyFont="1" applyFill="1" applyBorder="1" applyAlignment="1">
      <alignment horizontal="center" vertical="center" wrapText="1"/>
    </xf>
    <xf numFmtId="0" fontId="5" fillId="3" borderId="27" xfId="4" applyFont="1" applyFill="1" applyBorder="1" applyAlignment="1">
      <alignment horizontal="center" vertical="center" wrapText="1"/>
    </xf>
    <xf numFmtId="0" fontId="5" fillId="0" borderId="28" xfId="5" applyFont="1" applyBorder="1" applyAlignment="1">
      <alignment horizontal="center" vertical="center" wrapText="1"/>
    </xf>
    <xf numFmtId="4" fontId="5" fillId="3" borderId="27" xfId="4" applyNumberFormat="1" applyFont="1" applyFill="1" applyBorder="1" applyAlignment="1">
      <alignment horizontal="center" vertical="center" wrapText="1"/>
    </xf>
    <xf numFmtId="4" fontId="5" fillId="3" borderId="29" xfId="4" applyNumberFormat="1" applyFont="1" applyFill="1" applyBorder="1" applyAlignment="1">
      <alignment horizontal="center" vertical="center" wrapText="1"/>
    </xf>
    <xf numFmtId="0" fontId="5" fillId="7" borderId="30" xfId="4" applyFont="1" applyFill="1" applyBorder="1" applyAlignment="1">
      <alignment horizontal="left" vertical="center"/>
    </xf>
    <xf numFmtId="0" fontId="5" fillId="7" borderId="31" xfId="4" applyFont="1" applyFill="1" applyBorder="1" applyAlignment="1">
      <alignment horizontal="left" vertical="center"/>
    </xf>
    <xf numFmtId="0" fontId="5" fillId="7" borderId="24" xfId="4" applyFont="1" applyFill="1" applyBorder="1" applyAlignment="1">
      <alignment horizontal="left" vertical="center"/>
    </xf>
    <xf numFmtId="0" fontId="0" fillId="0" borderId="32" xfId="0" applyBorder="1" applyAlignment="1">
      <alignment vertical="top" wrapText="1"/>
    </xf>
    <xf numFmtId="0" fontId="0" fillId="0" borderId="11" xfId="0" applyBorder="1" applyAlignment="1">
      <alignment vertical="top" wrapText="1"/>
    </xf>
    <xf numFmtId="4" fontId="0" fillId="0" borderId="11" xfId="0" applyNumberFormat="1" applyBorder="1" applyAlignment="1">
      <alignment vertical="top" wrapText="1"/>
    </xf>
    <xf numFmtId="164" fontId="0" fillId="0" borderId="11" xfId="0" applyNumberFormat="1" applyBorder="1" applyAlignment="1">
      <alignment vertical="top" wrapText="1"/>
    </xf>
    <xf numFmtId="164" fontId="0" fillId="0" borderId="33" xfId="0" applyNumberFormat="1" applyBorder="1" applyAlignment="1">
      <alignment vertical="top" wrapText="1"/>
    </xf>
    <xf numFmtId="164" fontId="9" fillId="2" borderId="34" xfId="0" applyNumberFormat="1" applyFont="1" applyFill="1" applyBorder="1" applyAlignment="1">
      <alignment horizontal="right" wrapText="1"/>
    </xf>
    <xf numFmtId="164" fontId="9" fillId="2" borderId="13" xfId="0" applyNumberFormat="1" applyFont="1" applyFill="1" applyBorder="1" applyAlignment="1">
      <alignment horizontal="right" wrapText="1"/>
    </xf>
    <xf numFmtId="164" fontId="9" fillId="2" borderId="14" xfId="0" applyNumberFormat="1" applyFont="1" applyFill="1" applyBorder="1" applyAlignment="1">
      <alignment horizontal="right" wrapText="1"/>
    </xf>
    <xf numFmtId="164" fontId="9" fillId="2" borderId="33" xfId="0" applyNumberFormat="1" applyFont="1" applyFill="1" applyBorder="1" applyAlignment="1">
      <alignment horizontal="right" wrapText="1"/>
    </xf>
    <xf numFmtId="0" fontId="5" fillId="7" borderId="34" xfId="4" applyFont="1" applyFill="1" applyBorder="1" applyAlignment="1">
      <alignment horizontal="left" vertical="center"/>
    </xf>
    <xf numFmtId="0" fontId="5" fillId="7" borderId="13" xfId="4" applyFont="1" applyFill="1" applyBorder="1" applyAlignment="1">
      <alignment horizontal="left" vertical="center"/>
    </xf>
    <xf numFmtId="0" fontId="5" fillId="7" borderId="35" xfId="4" applyFont="1" applyFill="1" applyBorder="1" applyAlignment="1">
      <alignment horizontal="left" vertical="center"/>
    </xf>
    <xf numFmtId="164" fontId="9" fillId="2" borderId="15" xfId="0" applyNumberFormat="1" applyFont="1" applyFill="1" applyBorder="1" applyAlignment="1">
      <alignment horizontal="right" wrapText="1"/>
    </xf>
    <xf numFmtId="164" fontId="9" fillId="2" borderId="16" xfId="0" applyNumberFormat="1" applyFont="1" applyFill="1" applyBorder="1" applyAlignment="1">
      <alignment horizontal="right" wrapText="1"/>
    </xf>
    <xf numFmtId="164" fontId="9" fillId="2" borderId="36" xfId="0" applyNumberFormat="1" applyFont="1" applyFill="1" applyBorder="1" applyAlignment="1">
      <alignment horizontal="right" wrapText="1"/>
    </xf>
    <xf numFmtId="164" fontId="9" fillId="2" borderId="37" xfId="0" applyNumberFormat="1" applyFont="1" applyFill="1" applyBorder="1" applyAlignment="1">
      <alignment horizontal="right" wrapText="1"/>
    </xf>
    <xf numFmtId="0" fontId="3" fillId="0" borderId="4" xfId="6" applyFont="1" applyBorder="1"/>
    <xf numFmtId="49" fontId="5" fillId="0" borderId="0" xfId="7" applyNumberFormat="1" applyFont="1" applyAlignment="1">
      <alignment horizontal="right" vertical="center"/>
    </xf>
    <xf numFmtId="165" fontId="5" fillId="0" borderId="0" xfId="7" applyNumberFormat="1" applyFont="1" applyAlignment="1">
      <alignment vertical="center"/>
    </xf>
    <xf numFmtId="0" fontId="3" fillId="0" borderId="8" xfId="6" applyFont="1" applyBorder="1"/>
    <xf numFmtId="0" fontId="3" fillId="0" borderId="0" xfId="6" applyFont="1"/>
    <xf numFmtId="0" fontId="3" fillId="0" borderId="0" xfId="8" applyFont="1"/>
    <xf numFmtId="0" fontId="3" fillId="0" borderId="0" xfId="8" applyFont="1" applyAlignment="1">
      <alignment horizontal="center"/>
    </xf>
    <xf numFmtId="0" fontId="10" fillId="0" borderId="12" xfId="8" applyFont="1" applyBorder="1" applyAlignment="1">
      <alignment horizontal="right" vertical="center"/>
    </xf>
    <xf numFmtId="0" fontId="10" fillId="0" borderId="13" xfId="8" applyFont="1" applyBorder="1" applyAlignment="1">
      <alignment horizontal="right" vertical="center"/>
    </xf>
    <xf numFmtId="0" fontId="10" fillId="0" borderId="14" xfId="8" applyFont="1" applyBorder="1" applyAlignment="1">
      <alignment horizontal="right" vertical="center"/>
    </xf>
    <xf numFmtId="164" fontId="9" fillId="0" borderId="11" xfId="0" applyNumberFormat="1" applyFont="1" applyBorder="1" applyAlignment="1">
      <alignment horizontal="right" wrapText="1"/>
    </xf>
    <xf numFmtId="0" fontId="5" fillId="0" borderId="12" xfId="8" applyFont="1" applyBorder="1" applyAlignment="1">
      <alignment horizontal="right" vertical="center"/>
    </xf>
    <xf numFmtId="0" fontId="5" fillId="0" borderId="13" xfId="8" applyFont="1" applyBorder="1" applyAlignment="1">
      <alignment horizontal="right" vertical="center"/>
    </xf>
    <xf numFmtId="0" fontId="5" fillId="0" borderId="14" xfId="8" applyFont="1" applyBorder="1" applyAlignment="1">
      <alignment horizontal="right" vertical="center"/>
    </xf>
    <xf numFmtId="0" fontId="3" fillId="0" borderId="0" xfId="5" applyFont="1" applyAlignment="1">
      <alignment horizontal="center" vertical="center"/>
    </xf>
    <xf numFmtId="0" fontId="10" fillId="7" borderId="12" xfId="8" applyFont="1" applyFill="1" applyBorder="1" applyAlignment="1">
      <alignment horizontal="right" vertical="center"/>
    </xf>
    <xf numFmtId="0" fontId="10" fillId="7" borderId="13" xfId="8" applyFont="1" applyFill="1" applyBorder="1" applyAlignment="1">
      <alignment horizontal="right" vertical="center"/>
    </xf>
    <xf numFmtId="0" fontId="10" fillId="7" borderId="14" xfId="8" applyFont="1" applyFill="1" applyBorder="1" applyAlignment="1">
      <alignment horizontal="right" vertical="center"/>
    </xf>
    <xf numFmtId="164" fontId="9" fillId="7" borderId="11" xfId="0" applyNumberFormat="1" applyFont="1" applyFill="1" applyBorder="1" applyAlignment="1">
      <alignment horizontal="right" wrapText="1"/>
    </xf>
    <xf numFmtId="0" fontId="10" fillId="0" borderId="0" xfId="8" applyFont="1" applyAlignment="1">
      <alignment horizontal="right" vertical="center"/>
    </xf>
    <xf numFmtId="164" fontId="9" fillId="0" borderId="0" xfId="0" applyNumberFormat="1" applyFont="1" applyAlignment="1">
      <alignment horizontal="right" wrapText="1"/>
    </xf>
    <xf numFmtId="0" fontId="5" fillId="8" borderId="38" xfId="4" applyFont="1" applyFill="1" applyBorder="1" applyAlignment="1">
      <alignment horizontal="center" vertical="top" wrapText="1"/>
    </xf>
    <xf numFmtId="0" fontId="5" fillId="8" borderId="39" xfId="4" applyFont="1" applyFill="1" applyBorder="1" applyAlignment="1">
      <alignment horizontal="center" vertical="top" wrapText="1"/>
    </xf>
    <xf numFmtId="0" fontId="5" fillId="8" borderId="40" xfId="4" applyFont="1" applyFill="1" applyBorder="1" applyAlignment="1">
      <alignment horizontal="center" vertical="top" wrapText="1"/>
    </xf>
    <xf numFmtId="0" fontId="5" fillId="3" borderId="41" xfId="4" applyFont="1" applyFill="1" applyBorder="1" applyAlignment="1">
      <alignment horizontal="center" vertical="center" wrapText="1"/>
    </xf>
    <xf numFmtId="0" fontId="5" fillId="3" borderId="42" xfId="4" applyFont="1" applyFill="1" applyBorder="1" applyAlignment="1">
      <alignment horizontal="center" vertical="center" wrapText="1"/>
    </xf>
    <xf numFmtId="4" fontId="5" fillId="3" borderId="42" xfId="4" applyNumberFormat="1" applyFont="1" applyFill="1" applyBorder="1" applyAlignment="1">
      <alignment horizontal="center" vertical="center" wrapText="1"/>
    </xf>
    <xf numFmtId="4" fontId="5" fillId="3" borderId="43" xfId="4" applyNumberFormat="1" applyFont="1" applyFill="1" applyBorder="1" applyAlignment="1">
      <alignment horizontal="center" vertical="center" wrapText="1"/>
    </xf>
    <xf numFmtId="0" fontId="11" fillId="9" borderId="34" xfId="0" applyFont="1" applyFill="1" applyBorder="1" applyAlignment="1">
      <alignment horizontal="left" vertical="center" wrapText="1"/>
    </xf>
    <xf numFmtId="0" fontId="11" fillId="9" borderId="13" xfId="0" applyFont="1" applyFill="1" applyBorder="1" applyAlignment="1">
      <alignment horizontal="left" vertical="center" wrapText="1"/>
    </xf>
    <xf numFmtId="0" fontId="11" fillId="9" borderId="35" xfId="0" applyFont="1" applyFill="1" applyBorder="1" applyAlignment="1">
      <alignment horizontal="left" vertical="center" wrapText="1"/>
    </xf>
    <xf numFmtId="0" fontId="9" fillId="10" borderId="34" xfId="0" applyFont="1" applyFill="1" applyBorder="1" applyAlignment="1">
      <alignment horizontal="left" vertical="center" wrapText="1"/>
    </xf>
    <xf numFmtId="0" fontId="9" fillId="10" borderId="13" xfId="0" applyFont="1" applyFill="1" applyBorder="1" applyAlignment="1">
      <alignment horizontal="left" vertical="center" wrapText="1"/>
    </xf>
    <xf numFmtId="0" fontId="9" fillId="10" borderId="35" xfId="0" applyFont="1" applyFill="1" applyBorder="1" applyAlignment="1">
      <alignment horizontal="left" vertical="center" wrapText="1"/>
    </xf>
    <xf numFmtId="4" fontId="0" fillId="0" borderId="11" xfId="0" applyNumberFormat="1" applyBorder="1" applyAlignment="1">
      <alignment horizontal="right" vertical="center" wrapText="1"/>
    </xf>
    <xf numFmtId="164" fontId="0" fillId="0" borderId="11" xfId="0" applyNumberFormat="1" applyBorder="1" applyAlignment="1">
      <alignment horizontal="right" vertical="center" wrapText="1"/>
    </xf>
    <xf numFmtId="164" fontId="0" fillId="0" borderId="33" xfId="0" applyNumberFormat="1" applyBorder="1" applyAlignment="1">
      <alignment horizontal="right" vertical="center" wrapText="1"/>
    </xf>
    <xf numFmtId="164" fontId="9" fillId="2" borderId="10" xfId="0" applyNumberFormat="1" applyFont="1" applyFill="1" applyBorder="1" applyAlignment="1">
      <alignment horizontal="right" wrapText="1"/>
    </xf>
    <xf numFmtId="0" fontId="11" fillId="9" borderId="44" xfId="0" applyFont="1" applyFill="1" applyBorder="1" applyAlignment="1">
      <alignment horizontal="left" vertical="center" wrapText="1"/>
    </xf>
    <xf numFmtId="0" fontId="11" fillId="9" borderId="45" xfId="0" applyFont="1" applyFill="1" applyBorder="1" applyAlignment="1">
      <alignment horizontal="left" vertical="center" wrapText="1"/>
    </xf>
    <xf numFmtId="0" fontId="11" fillId="9" borderId="46" xfId="0" applyFont="1" applyFill="1" applyBorder="1" applyAlignment="1">
      <alignment horizontal="left" vertical="center" wrapText="1"/>
    </xf>
    <xf numFmtId="0" fontId="10" fillId="8" borderId="12" xfId="8" applyFont="1" applyFill="1" applyBorder="1" applyAlignment="1">
      <alignment horizontal="right" vertical="center"/>
    </xf>
    <xf numFmtId="0" fontId="10" fillId="8" borderId="13" xfId="8" applyFont="1" applyFill="1" applyBorder="1" applyAlignment="1">
      <alignment horizontal="right" vertical="center"/>
    </xf>
    <xf numFmtId="0" fontId="10" fillId="8" borderId="14" xfId="8" applyFont="1" applyFill="1" applyBorder="1" applyAlignment="1">
      <alignment horizontal="right" vertical="center"/>
    </xf>
    <xf numFmtId="164" fontId="9" fillId="8" borderId="11" xfId="0" applyNumberFormat="1" applyFont="1" applyFill="1" applyBorder="1" applyAlignment="1">
      <alignment horizontal="right" wrapText="1"/>
    </xf>
    <xf numFmtId="166" fontId="3" fillId="0" borderId="0" xfId="6" applyNumberFormat="1" applyFont="1"/>
    <xf numFmtId="0" fontId="12" fillId="0" borderId="0" xfId="8" applyFont="1"/>
    <xf numFmtId="0" fontId="12" fillId="3" borderId="4" xfId="8" applyFont="1" applyFill="1" applyBorder="1"/>
    <xf numFmtId="0" fontId="13" fillId="3" borderId="0" xfId="8" applyFont="1" applyFill="1"/>
    <xf numFmtId="0" fontId="13" fillId="3" borderId="0" xfId="8" applyFont="1" applyFill="1" applyAlignment="1">
      <alignment horizontal="center"/>
    </xf>
    <xf numFmtId="0" fontId="14" fillId="0" borderId="0" xfId="8" applyFont="1"/>
    <xf numFmtId="0" fontId="12" fillId="3" borderId="8" xfId="8" applyFont="1" applyFill="1" applyBorder="1"/>
    <xf numFmtId="167" fontId="15" fillId="11" borderId="0" xfId="9" applyNumberFormat="1" applyFont="1" applyFill="1" applyAlignment="1">
      <alignment vertical="center"/>
    </xf>
    <xf numFmtId="0" fontId="16" fillId="12" borderId="0" xfId="0" applyFont="1" applyFill="1" applyAlignment="1">
      <alignment horizontal="center"/>
    </xf>
    <xf numFmtId="0" fontId="15" fillId="11" borderId="38" xfId="8" applyFont="1" applyFill="1" applyBorder="1" applyAlignment="1">
      <alignment horizontal="center" vertical="center"/>
    </xf>
    <xf numFmtId="0" fontId="15" fillId="11" borderId="39" xfId="8" applyFont="1" applyFill="1" applyBorder="1" applyAlignment="1">
      <alignment horizontal="center" vertical="center"/>
    </xf>
    <xf numFmtId="0" fontId="15" fillId="11" borderId="47" xfId="8" applyFont="1" applyFill="1" applyBorder="1" applyAlignment="1">
      <alignment horizontal="center" vertical="center"/>
    </xf>
    <xf numFmtId="167" fontId="15" fillId="11" borderId="40" xfId="9" applyNumberFormat="1" applyFont="1" applyFill="1" applyBorder="1" applyAlignment="1">
      <alignment vertical="center"/>
    </xf>
    <xf numFmtId="0" fontId="9" fillId="0" borderId="0" xfId="0" applyFont="1"/>
    <xf numFmtId="2" fontId="3" fillId="0" borderId="0" xfId="8" applyNumberFormat="1" applyFont="1"/>
    <xf numFmtId="169" fontId="3" fillId="0" borderId="0" xfId="10" applyNumberFormat="1" applyFont="1" applyBorder="1"/>
    <xf numFmtId="39" fontId="5" fillId="0" borderId="0" xfId="10" applyNumberFormat="1" applyFont="1" applyBorder="1" applyAlignment="1">
      <alignment vertical="center"/>
    </xf>
    <xf numFmtId="167" fontId="15" fillId="11" borderId="0" xfId="9" applyNumberFormat="1" applyFont="1" applyFill="1" applyAlignment="1">
      <alignment horizontal="right" vertical="center"/>
    </xf>
    <xf numFmtId="167" fontId="3" fillId="0" borderId="0" xfId="6" applyNumberFormat="1" applyFont="1"/>
    <xf numFmtId="0" fontId="5" fillId="0" borderId="30" xfId="11" applyFont="1" applyBorder="1" applyAlignment="1">
      <alignment vertical="center"/>
    </xf>
    <xf numFmtId="0" fontId="3" fillId="0" borderId="31" xfId="11" applyFont="1" applyBorder="1" applyAlignment="1">
      <alignment horizontal="center" vertical="center"/>
    </xf>
    <xf numFmtId="0" fontId="3" fillId="0" borderId="24" xfId="11" applyFont="1" applyBorder="1" applyAlignment="1">
      <alignment horizontal="center" vertical="center"/>
    </xf>
    <xf numFmtId="170" fontId="3" fillId="0" borderId="8" xfId="6" applyNumberFormat="1" applyFont="1" applyBorder="1"/>
    <xf numFmtId="0" fontId="3" fillId="5" borderId="34" xfId="3" applyFont="1" applyFill="1" applyBorder="1" applyAlignment="1">
      <alignment vertical="center" wrapText="1"/>
    </xf>
    <xf numFmtId="0" fontId="3" fillId="5" borderId="13" xfId="3" applyFont="1" applyFill="1" applyBorder="1" applyAlignment="1">
      <alignment vertical="center" wrapText="1"/>
    </xf>
    <xf numFmtId="0" fontId="3" fillId="5" borderId="14" xfId="3" applyFont="1" applyFill="1" applyBorder="1" applyAlignment="1">
      <alignment vertical="center" wrapText="1"/>
    </xf>
    <xf numFmtId="3" fontId="5" fillId="5" borderId="12" xfId="3" applyNumberFormat="1" applyFont="1" applyFill="1" applyBorder="1" applyAlignment="1">
      <alignment horizontal="center" vertical="center" wrapText="1"/>
    </xf>
    <xf numFmtId="3" fontId="5" fillId="5" borderId="13" xfId="3" applyNumberFormat="1" applyFont="1" applyFill="1" applyBorder="1" applyAlignment="1">
      <alignment horizontal="center" vertical="center" wrapText="1"/>
    </xf>
    <xf numFmtId="3" fontId="5" fillId="5" borderId="14" xfId="3" applyNumberFormat="1" applyFont="1" applyFill="1" applyBorder="1" applyAlignment="1">
      <alignment horizontal="center" vertical="center" wrapText="1"/>
    </xf>
    <xf numFmtId="165" fontId="5" fillId="5" borderId="43" xfId="12" applyNumberFormat="1" applyFont="1" applyFill="1" applyBorder="1" applyAlignment="1">
      <alignment horizontal="center" vertical="center"/>
    </xf>
    <xf numFmtId="172" fontId="3" fillId="0" borderId="8" xfId="6" applyNumberFormat="1" applyFont="1" applyBorder="1"/>
    <xf numFmtId="3" fontId="5" fillId="5" borderId="12" xfId="3" applyNumberFormat="1" applyFont="1" applyFill="1" applyBorder="1" applyAlignment="1">
      <alignment horizontal="center" vertical="center"/>
    </xf>
    <xf numFmtId="3" fontId="5" fillId="5" borderId="14" xfId="3" applyNumberFormat="1" applyFont="1" applyFill="1" applyBorder="1" applyAlignment="1">
      <alignment horizontal="center" vertical="center"/>
    </xf>
    <xf numFmtId="165" fontId="5" fillId="5" borderId="11" xfId="12" applyNumberFormat="1" applyFont="1" applyFill="1" applyBorder="1" applyAlignment="1">
      <alignment horizontal="center" vertical="center"/>
    </xf>
    <xf numFmtId="9" fontId="3" fillId="4" borderId="33" xfId="13" applyFont="1" applyFill="1" applyBorder="1" applyAlignment="1">
      <alignment horizontal="center" vertical="center"/>
    </xf>
    <xf numFmtId="173" fontId="3" fillId="0" borderId="0" xfId="1" applyNumberFormat="1" applyFont="1"/>
    <xf numFmtId="0" fontId="5" fillId="5" borderId="12" xfId="3" applyFont="1" applyFill="1" applyBorder="1" applyAlignment="1">
      <alignment horizontal="center" vertical="center" wrapText="1"/>
    </xf>
    <xf numFmtId="0" fontId="5" fillId="5" borderId="14" xfId="3" applyFont="1" applyFill="1" applyBorder="1" applyAlignment="1">
      <alignment horizontal="center" vertical="center" wrapTex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51" xfId="0" applyFont="1" applyBorder="1" applyAlignment="1">
      <alignment horizontal="center" vertical="center" wrapText="1"/>
    </xf>
    <xf numFmtId="166" fontId="3" fillId="0" borderId="0" xfId="2" applyNumberFormat="1" applyFont="1"/>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52" xfId="0" applyFont="1" applyBorder="1" applyAlignment="1">
      <alignment horizontal="center" vertical="center" wrapText="1"/>
    </xf>
    <xf numFmtId="0" fontId="3" fillId="3" borderId="53" xfId="3" applyFont="1" applyFill="1" applyBorder="1" applyAlignment="1">
      <alignment horizontal="center" vertical="center" wrapText="1"/>
    </xf>
    <xf numFmtId="0" fontId="3" fillId="3" borderId="16" xfId="3" applyFont="1" applyFill="1" applyBorder="1" applyAlignment="1">
      <alignment horizontal="center" vertical="center" wrapText="1"/>
    </xf>
    <xf numFmtId="0" fontId="3" fillId="3" borderId="17" xfId="3" applyFont="1" applyFill="1" applyBorder="1" applyAlignment="1">
      <alignment horizontal="center" vertical="center" wrapText="1"/>
    </xf>
    <xf numFmtId="0" fontId="3" fillId="3" borderId="0" xfId="3" applyFont="1" applyFill="1" applyAlignment="1">
      <alignment horizontal="center" vertical="center" wrapText="1"/>
    </xf>
    <xf numFmtId="0" fontId="5" fillId="3" borderId="49" xfId="3" applyFont="1" applyFill="1" applyBorder="1" applyAlignment="1">
      <alignment horizontal="center" vertical="center" wrapText="1"/>
    </xf>
    <xf numFmtId="0" fontId="3" fillId="0" borderId="54" xfId="6" applyFont="1" applyBorder="1"/>
    <xf numFmtId="0" fontId="3" fillId="0" borderId="55" xfId="2" applyFont="1" applyBorder="1"/>
    <xf numFmtId="0" fontId="3" fillId="0" borderId="55" xfId="2" applyFont="1" applyBorder="1" applyAlignment="1">
      <alignment horizontal="center"/>
    </xf>
    <xf numFmtId="175" fontId="3" fillId="0" borderId="55" xfId="14" applyNumberFormat="1" applyFont="1" applyBorder="1"/>
    <xf numFmtId="0" fontId="3" fillId="0" borderId="56" xfId="2" applyFont="1" applyBorder="1"/>
    <xf numFmtId="0" fontId="3" fillId="0" borderId="0" xfId="2" applyFont="1" applyAlignment="1">
      <alignment horizontal="center"/>
    </xf>
  </cellXfs>
  <cellStyles count="15">
    <cellStyle name="Comma" xfId="14" xr:uid="{57F90207-4BD3-42F1-8013-043D49C5FEC6}"/>
    <cellStyle name="Millares_FORMULARIO 4 - M-OFERENTE PPTA ECONOMICA" xfId="12" xr:uid="{B7A86EE6-DEED-4353-9CEC-0D03151B90DD}"/>
    <cellStyle name="Moneda" xfId="1" builtinId="4"/>
    <cellStyle name="Moneda 2 2 2 2 2" xfId="10" xr:uid="{B9595740-8CE2-4274-BCED-24BD817D7E32}"/>
    <cellStyle name="Normal" xfId="0" builtinId="0"/>
    <cellStyle name="Normal 2" xfId="4" xr:uid="{B93197E7-1863-4115-8716-118BDC130C3B}"/>
    <cellStyle name="Normal 2 10 2 2" xfId="9" xr:uid="{05BE52EC-C5E9-44F4-8EB6-D734E4B88472}"/>
    <cellStyle name="Normal 2 10 3" xfId="5" xr:uid="{DB402B7D-C7C0-4D27-A446-D9376BB4115B}"/>
    <cellStyle name="Normal 2 2" xfId="11" xr:uid="{6FC05B60-85DE-4B63-A289-7834716CFE9A}"/>
    <cellStyle name="Normal 3" xfId="2" xr:uid="{30B43C49-EFCB-4080-84F4-8B786A9940C5}"/>
    <cellStyle name="Normal 3 11" xfId="3" xr:uid="{03268201-6BB1-44C2-811F-D26C30172B59}"/>
    <cellStyle name="Normal 3 2" xfId="6" xr:uid="{83A21913-2DD7-4D7F-96F5-4C604AED674D}"/>
    <cellStyle name="Normal 3 2 2" xfId="8" xr:uid="{790B12F4-416A-4B83-B518-6E677184EBD3}"/>
    <cellStyle name="Normal_PTO OFICIAL PREPLIEGO (CORREGIDO) 2" xfId="7" xr:uid="{D1E35CA9-CAA9-45BA-B2C4-96A7C1FCFEFC}"/>
    <cellStyle name="Percent" xfId="13" xr:uid="{F5BE8FB5-145A-4A01-B50F-BDD538ACC1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alcChain" Target="calcChain.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theme" Target="theme/theme1.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tyles" Target="style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rika%20Moreno\OneDrive%20-%20Fuerza%20Aerea\UNIDADES\CACOM-6%20cargar\MAN%20INS\2026\CONTRATO%20DE%20RANCHO%20DE%20TROPA\OBRA%2010%20DE%20AGOSTO\OBRA%2009%20DE%20AGOSTO\Formulario%201&#8211;%20Presupuesto%20Oficial,%20cantidades,%20oferta.xlsx" TargetMode="External"/><Relationship Id="rId1" Type="http://schemas.openxmlformats.org/officeDocument/2006/relationships/externalLinkPath" Target="Formulario%201&#8211;%20Presupuesto%20Oficial,%20cantidades,%20ofert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 N° 1 PRESUPUESTO"/>
      <sheetName val="ANEXO N° 2 CANTIDADES DE OBRA"/>
      <sheetName val=" ANEXO N° 3 OFERTA ECONOMICA"/>
      <sheetName val="INDICAR CÓDIGO DEL ITEM DE PAGO"/>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PU 17"/>
      <sheetName val="APU 18"/>
      <sheetName val="APU 19"/>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LISTADO "/>
      <sheetName val="Apu Basicos"/>
      <sheetName val="Hoja1 (2)"/>
      <sheetName val="Eq. Mobilization"/>
      <sheetName val="Item"/>
      <sheetName val="AIU"/>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refreshError="1"/>
      <sheetData sheetId="93"/>
      <sheetData sheetId="94"/>
      <sheetData sheetId="95"/>
      <sheetData sheetId="96"/>
      <sheetData sheetId="97"/>
      <sheetData sheetId="98"/>
      <sheetData sheetId="99"/>
      <sheetData sheetId="100" refreshError="1"/>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ow r="83">
          <cell r="O83" t="str">
            <v>Pendiente</v>
          </cell>
        </row>
      </sheetData>
      <sheetData sheetId="216"/>
      <sheetData sheetId="217"/>
      <sheetData sheetId="218"/>
      <sheetData sheetId="219" refreshError="1"/>
      <sheetData sheetId="220" refreshError="1"/>
      <sheetData sheetId="221" refreshError="1"/>
      <sheetData sheetId="222" refreshError="1"/>
      <sheetData sheetId="223">
        <row r="83">
          <cell r="O83" t="str">
            <v>Pendiente</v>
          </cell>
        </row>
      </sheetData>
      <sheetData sheetId="224">
        <row r="83">
          <cell r="O83" t="str">
            <v>Pendiente</v>
          </cell>
        </row>
      </sheetData>
      <sheetData sheetId="225">
        <row r="83">
          <cell r="O83" t="str">
            <v>Pendiente</v>
          </cell>
        </row>
      </sheetData>
      <sheetData sheetId="226">
        <row r="83">
          <cell r="O83" t="str">
            <v>Pendiente</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ow r="83">
          <cell r="O83" t="str">
            <v>Pendiente</v>
          </cell>
        </row>
      </sheetData>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ow r="83">
          <cell r="O83" t="str">
            <v>Pendiente</v>
          </cell>
        </row>
      </sheetData>
      <sheetData sheetId="302">
        <row r="83">
          <cell r="O83" t="str">
            <v>Pendiente</v>
          </cell>
        </row>
      </sheetData>
      <sheetData sheetId="303"/>
      <sheetData sheetId="304"/>
      <sheetData sheetId="305"/>
      <sheetData sheetId="306"/>
      <sheetData sheetId="307"/>
      <sheetData sheetId="308"/>
      <sheetData sheetId="309">
        <row r="83">
          <cell r="O83" t="str">
            <v>Pendiente</v>
          </cell>
        </row>
      </sheetData>
      <sheetData sheetId="310"/>
      <sheetData sheetId="311">
        <row r="83">
          <cell r="O83" t="str">
            <v>Pendiente</v>
          </cell>
        </row>
      </sheetData>
      <sheetData sheetId="312"/>
      <sheetData sheetId="313">
        <row r="83">
          <cell r="O83" t="str">
            <v>Pendiente</v>
          </cell>
        </row>
      </sheetData>
      <sheetData sheetId="314">
        <row r="83">
          <cell r="O83" t="str">
            <v>Pendiente</v>
          </cell>
        </row>
      </sheetData>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ow r="83">
          <cell r="O83" t="str">
            <v>Pendiente</v>
          </cell>
        </row>
      </sheetData>
      <sheetData sheetId="357">
        <row r="83">
          <cell r="O83" t="str">
            <v>Pendiente</v>
          </cell>
        </row>
      </sheetData>
      <sheetData sheetId="358">
        <row r="83">
          <cell r="O83" t="str">
            <v>Pendiente</v>
          </cell>
        </row>
      </sheetData>
      <sheetData sheetId="359" refreshError="1"/>
      <sheetData sheetId="360">
        <row r="83">
          <cell r="O83" t="str">
            <v>Pendiente</v>
          </cell>
        </row>
      </sheetData>
      <sheetData sheetId="361" refreshError="1"/>
      <sheetData sheetId="362" refreshError="1"/>
      <sheetData sheetId="363" refreshError="1"/>
      <sheetData sheetId="364" refreshError="1"/>
      <sheetData sheetId="365" refreshError="1"/>
      <sheetData sheetId="366">
        <row r="83">
          <cell r="O83" t="str">
            <v>Pendiente</v>
          </cell>
        </row>
      </sheetData>
      <sheetData sheetId="367">
        <row r="83">
          <cell r="O83" t="str">
            <v>Pendiente</v>
          </cell>
        </row>
      </sheetData>
      <sheetData sheetId="368">
        <row r="83">
          <cell r="O83" t="str">
            <v>Pendiente</v>
          </cell>
        </row>
      </sheetData>
      <sheetData sheetId="369">
        <row r="83">
          <cell r="O83" t="str">
            <v>Pendiente</v>
          </cell>
        </row>
      </sheetData>
      <sheetData sheetId="370">
        <row r="83">
          <cell r="O83" t="str">
            <v>Pendiente</v>
          </cell>
        </row>
      </sheetData>
      <sheetData sheetId="371"/>
      <sheetData sheetId="372">
        <row r="83">
          <cell r="O83" t="str">
            <v>Pendiente</v>
          </cell>
        </row>
      </sheetData>
      <sheetData sheetId="373">
        <row r="83">
          <cell r="O83" t="str">
            <v>Pendiente</v>
          </cell>
        </row>
      </sheetData>
      <sheetData sheetId="374">
        <row r="83">
          <cell r="O83" t="str">
            <v>Pendiente</v>
          </cell>
        </row>
      </sheetData>
      <sheetData sheetId="375">
        <row r="83">
          <cell r="O83" t="str">
            <v>Pendiente</v>
          </cell>
        </row>
      </sheetData>
      <sheetData sheetId="376">
        <row r="83">
          <cell r="O83" t="str">
            <v>Pendiente</v>
          </cell>
        </row>
      </sheetData>
      <sheetData sheetId="377"/>
      <sheetData sheetId="378">
        <row r="83">
          <cell r="O83" t="str">
            <v>Pendiente</v>
          </cell>
        </row>
      </sheetData>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2"/>
      <sheetName val="INDICADORES"/>
      <sheetName val="Hoja3"/>
      <sheetName val="Paso 1 Calculo del Presupuesto"/>
      <sheetName val="INV"/>
      <sheetName val="AASHTO"/>
      <sheetName val="Equipo"/>
      <sheetName val="TABLAS SOPORTE "/>
      <sheetName val="DATOS"/>
      <sheetName val="TES"/>
      <sheetName val="CONSTRUCCION"/>
      <sheetName val="Tablas de Soporte"/>
      <sheetName val="Modelo"/>
      <sheetName val="Z209"/>
      <sheetName val="NEI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General"/>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LIQ.SEM18 GDT"/>
      <sheetName val="LIQ.SEM19 GDT"/>
      <sheetName val="LIQ.SEM 20-21 GDT"/>
      <sheetName val="LIQ.SEM18 GCH"/>
      <sheetName val="LIQ.SEM19 GCH"/>
      <sheetName val="LIQ.SEM 20-21 GCH"/>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AIU"/>
      <sheetName val="INV"/>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Hoja1"/>
      <sheetName val="items marco"/>
      <sheetName val="23 SEPT"/>
      <sheetName val="eva eca C"/>
      <sheetName val="OFRECIMIENTO ECONOMICO"/>
      <sheetName val="7422CW00"/>
      <sheetName val="XC-7865-01-19- REV 00 "/>
      <sheetName val="VAL"/>
      <sheetName val="CABLES"/>
      <sheetName val="Module1"/>
      <sheetName val="Com-202"/>
      <sheetName val="A1"/>
      <sheetName val="A2"/>
      <sheetName val="A3"/>
      <sheetName val="A4"/>
      <sheetName val="A5"/>
      <sheetName val="A6"/>
      <sheetName val="A7"/>
      <sheetName val="A8"/>
      <sheetName val="A9"/>
      <sheetName val="A10"/>
      <sheetName val="Mat Spec"/>
      <sheetName val="Traduccion"/>
      <sheetName val="Sheet1"/>
      <sheetName val="Curva S Tiempo"/>
      <sheetName val="Despleg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sheetData sheetId="75"/>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 val="PESOS"/>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T. CONTENIDO"/>
      <sheetName val="INFORM. BASICA CONTRATO"/>
      <sheetName val="POLIZAS"/>
      <sheetName val="REL ACTAS"/>
      <sheetName val="AVANCE"/>
      <sheetName val="INCONVENIENTES"/>
      <sheetName val="% T ACUM"/>
      <sheetName val="% T ACUM ITEMS"/>
      <sheetName val="FOTOS 1-2"/>
      <sheetName val="FOTOS 3-4"/>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row r="17">
          <cell r="B17" t="str">
            <v>CONDICIONES ORIGINALES</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Main"/>
      <sheetName val="CorpTax"/>
      <sheetName val="Input"/>
      <sheetName val="General"/>
      <sheetName val="O.P."/>
      <sheetName val="DATOS"/>
      <sheetName val="Resumen"/>
      <sheetName val="46W9"/>
      <sheetName val="Presentacion"/>
      <sheetName val="DEST. MEDIOS"/>
      <sheetName val="COMBUASF"/>
      <sheetName val="BALCRUDO"/>
      <sheetName val="PRECIOS"/>
      <sheetName val="CARGASPROC."/>
      <sheetName val="G L P  FINAL"/>
      <sheetName val="API - 21827"/>
      <sheetName val="SABA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EDE54-3087-4067-9EE8-4A74EF5671E6}">
  <dimension ref="A1:T143"/>
  <sheetViews>
    <sheetView showGridLines="0" tabSelected="1" view="pageBreakPreview" zoomScale="55" zoomScaleNormal="100" zoomScaleSheetLayoutView="55" zoomScalePageLayoutView="145" workbookViewId="0">
      <selection activeCell="G140" sqref="G140"/>
    </sheetView>
  </sheetViews>
  <sheetFormatPr baseColWidth="10" defaultColWidth="11.453125" defaultRowHeight="13.5"/>
  <cols>
    <col min="1" max="2" width="2.81640625" style="2" customWidth="1"/>
    <col min="3" max="3" width="11.1796875" style="2" customWidth="1"/>
    <col min="4" max="4" width="22.453125" style="2" customWidth="1"/>
    <col min="5" max="5" width="16.1796875" style="162" customWidth="1"/>
    <col min="6" max="6" width="21.54296875" style="2" customWidth="1"/>
    <col min="7" max="7" width="73.1796875" style="2" customWidth="1"/>
    <col min="8" max="8" width="8.81640625" style="2" customWidth="1"/>
    <col min="9" max="9" width="18.81640625" style="2" customWidth="1"/>
    <col min="10" max="10" width="23.81640625" style="2" customWidth="1"/>
    <col min="11" max="11" width="30" style="2" customWidth="1"/>
    <col min="12" max="13" width="2.81640625" style="2" customWidth="1"/>
    <col min="14" max="16384" width="11.453125" style="2"/>
  </cols>
  <sheetData>
    <row r="1" spans="2:12">
      <c r="B1" s="1" t="s">
        <v>0</v>
      </c>
      <c r="C1" s="1"/>
      <c r="D1" s="1"/>
      <c r="E1" s="1"/>
      <c r="F1" s="1"/>
      <c r="G1" s="1"/>
    </row>
    <row r="2" spans="2:12">
      <c r="B2" s="1" t="s">
        <v>1</v>
      </c>
      <c r="C2" s="1"/>
      <c r="D2" s="1"/>
      <c r="E2" s="1"/>
    </row>
    <row r="3" spans="2:12" ht="14" thickBot="1">
      <c r="C3" s="3"/>
      <c r="D3" s="4"/>
      <c r="E3" s="3"/>
      <c r="F3" s="4"/>
    </row>
    <row r="4" spans="2:12" ht="14.5" thickTop="1" thickBot="1">
      <c r="B4" s="5"/>
      <c r="C4" s="6"/>
      <c r="D4" s="6"/>
      <c r="E4" s="6"/>
      <c r="F4" s="6"/>
      <c r="G4" s="6"/>
      <c r="H4" s="6"/>
      <c r="I4" s="6"/>
      <c r="J4" s="6"/>
      <c r="K4" s="6"/>
      <c r="L4" s="7"/>
    </row>
    <row r="5" spans="2:12" ht="31.5" customHeight="1">
      <c r="B5" s="8"/>
      <c r="C5" s="9" t="s">
        <v>2</v>
      </c>
      <c r="D5" s="10"/>
      <c r="E5" s="10"/>
      <c r="F5" s="10"/>
      <c r="G5" s="10"/>
      <c r="H5" s="10"/>
      <c r="I5" s="10"/>
      <c r="J5" s="10"/>
      <c r="K5" s="11"/>
      <c r="L5" s="12"/>
    </row>
    <row r="6" spans="2:12">
      <c r="B6" s="8"/>
      <c r="C6" s="13" t="s">
        <v>3</v>
      </c>
      <c r="D6" s="14"/>
      <c r="E6" s="14"/>
      <c r="F6" s="14"/>
      <c r="G6" s="14"/>
      <c r="H6" s="14"/>
      <c r="I6" s="14"/>
      <c r="J6" s="14"/>
      <c r="K6" s="15"/>
      <c r="L6" s="12"/>
    </row>
    <row r="7" spans="2:12" s="19" customFormat="1">
      <c r="B7" s="16"/>
      <c r="C7" s="17" t="s">
        <v>4</v>
      </c>
      <c r="D7" s="17"/>
      <c r="E7" s="17"/>
      <c r="F7" s="17"/>
      <c r="G7" s="17"/>
      <c r="H7" s="17"/>
      <c r="I7" s="17"/>
      <c r="J7" s="17"/>
      <c r="K7" s="17"/>
      <c r="L7" s="18"/>
    </row>
    <row r="8" spans="2:12" ht="105.75" customHeight="1">
      <c r="B8" s="8"/>
      <c r="C8" s="17"/>
      <c r="D8" s="17"/>
      <c r="E8" s="17"/>
      <c r="F8" s="17"/>
      <c r="G8" s="17"/>
      <c r="H8" s="17"/>
      <c r="I8" s="17"/>
      <c r="J8" s="17"/>
      <c r="K8" s="17"/>
      <c r="L8" s="12"/>
    </row>
    <row r="9" spans="2:12" ht="34.5" customHeight="1">
      <c r="B9" s="8"/>
      <c r="C9" s="20" t="s">
        <v>5</v>
      </c>
      <c r="D9" s="21"/>
      <c r="E9" s="21"/>
      <c r="F9" s="21"/>
      <c r="G9" s="21"/>
      <c r="H9" s="21"/>
      <c r="I9" s="21"/>
      <c r="J9" s="21"/>
      <c r="K9" s="22"/>
      <c r="L9" s="12"/>
    </row>
    <row r="10" spans="2:12" ht="37.5" customHeight="1" thickBot="1">
      <c r="B10" s="8"/>
      <c r="C10" s="23" t="s">
        <v>6</v>
      </c>
      <c r="D10" s="24"/>
      <c r="E10" s="24"/>
      <c r="F10" s="24"/>
      <c r="G10" s="24"/>
      <c r="H10" s="24"/>
      <c r="I10" s="24"/>
      <c r="J10" s="24"/>
      <c r="K10" s="25"/>
      <c r="L10" s="12"/>
    </row>
    <row r="11" spans="2:12" ht="89.5" customHeight="1" thickBot="1">
      <c r="B11" s="8"/>
      <c r="C11" s="26" t="s">
        <v>7</v>
      </c>
      <c r="D11" s="27"/>
      <c r="E11" s="27"/>
      <c r="F11" s="27"/>
      <c r="G11" s="27"/>
      <c r="H11" s="27"/>
      <c r="I11" s="27"/>
      <c r="J11" s="27"/>
      <c r="K11" s="28"/>
      <c r="L11" s="12"/>
    </row>
    <row r="12" spans="2:12" ht="30" customHeight="1">
      <c r="B12" s="8"/>
      <c r="C12" s="29" t="s">
        <v>8</v>
      </c>
      <c r="D12" s="30" t="s">
        <v>9</v>
      </c>
      <c r="E12" s="31" t="s">
        <v>10</v>
      </c>
      <c r="F12" s="32"/>
      <c r="G12" s="29" t="s">
        <v>11</v>
      </c>
      <c r="H12" s="30" t="s">
        <v>12</v>
      </c>
      <c r="I12" s="30" t="s">
        <v>13</v>
      </c>
      <c r="J12" s="33" t="s">
        <v>14</v>
      </c>
      <c r="K12" s="34" t="s">
        <v>15</v>
      </c>
      <c r="L12" s="12"/>
    </row>
    <row r="13" spans="2:12" ht="30" customHeight="1" thickBot="1">
      <c r="B13" s="8"/>
      <c r="C13" s="35"/>
      <c r="D13" s="36"/>
      <c r="E13" s="37" t="s">
        <v>16</v>
      </c>
      <c r="F13" s="37" t="s">
        <v>17</v>
      </c>
      <c r="G13" s="35"/>
      <c r="H13" s="36"/>
      <c r="I13" s="36"/>
      <c r="J13" s="38"/>
      <c r="K13" s="39"/>
      <c r="L13" s="12"/>
    </row>
    <row r="14" spans="2:12" ht="20" customHeight="1">
      <c r="B14" s="8"/>
      <c r="C14" s="40" t="s">
        <v>18</v>
      </c>
      <c r="D14" s="41"/>
      <c r="E14" s="41"/>
      <c r="F14" s="41"/>
      <c r="G14" s="41"/>
      <c r="H14" s="41"/>
      <c r="I14" s="41"/>
      <c r="J14" s="41"/>
      <c r="K14" s="42"/>
      <c r="L14" s="12"/>
    </row>
    <row r="15" spans="2:12" ht="30" customHeight="1">
      <c r="B15" s="8"/>
      <c r="C15" s="43" t="s">
        <v>19</v>
      </c>
      <c r="D15" s="44" t="s">
        <v>19</v>
      </c>
      <c r="E15" s="44" t="s">
        <v>19</v>
      </c>
      <c r="F15" s="44" t="s">
        <v>19</v>
      </c>
      <c r="G15" s="44" t="s">
        <v>20</v>
      </c>
      <c r="H15" s="44" t="s">
        <v>21</v>
      </c>
      <c r="I15" s="45">
        <v>10</v>
      </c>
      <c r="J15" s="46"/>
      <c r="K15" s="47">
        <f t="shared" ref="K15:K28" si="0">I15*J15</f>
        <v>0</v>
      </c>
      <c r="L15" s="12"/>
    </row>
    <row r="16" spans="2:12" ht="25.5" customHeight="1">
      <c r="B16" s="8"/>
      <c r="C16" s="43" t="s">
        <v>22</v>
      </c>
      <c r="D16" s="44" t="s">
        <v>22</v>
      </c>
      <c r="E16" s="44" t="s">
        <v>22</v>
      </c>
      <c r="F16" s="44" t="s">
        <v>22</v>
      </c>
      <c r="G16" s="44" t="s">
        <v>23</v>
      </c>
      <c r="H16" s="44" t="s">
        <v>21</v>
      </c>
      <c r="I16" s="45">
        <v>2</v>
      </c>
      <c r="J16" s="46"/>
      <c r="K16" s="47">
        <f t="shared" si="0"/>
        <v>0</v>
      </c>
      <c r="L16" s="12"/>
    </row>
    <row r="17" spans="2:12" ht="25.5" customHeight="1">
      <c r="B17" s="8"/>
      <c r="C17" s="43" t="s">
        <v>24</v>
      </c>
      <c r="D17" s="44" t="s">
        <v>24</v>
      </c>
      <c r="E17" s="44" t="s">
        <v>24</v>
      </c>
      <c r="F17" s="44" t="s">
        <v>24</v>
      </c>
      <c r="G17" s="44" t="s">
        <v>25</v>
      </c>
      <c r="H17" s="44" t="s">
        <v>26</v>
      </c>
      <c r="I17" s="45">
        <v>601.04</v>
      </c>
      <c r="J17" s="46"/>
      <c r="K17" s="47">
        <f t="shared" si="0"/>
        <v>0</v>
      </c>
      <c r="L17" s="12"/>
    </row>
    <row r="18" spans="2:12" ht="25.5" customHeight="1">
      <c r="B18" s="8"/>
      <c r="C18" s="43" t="s">
        <v>27</v>
      </c>
      <c r="D18" s="44" t="s">
        <v>27</v>
      </c>
      <c r="E18" s="44" t="s">
        <v>27</v>
      </c>
      <c r="F18" s="44" t="s">
        <v>27</v>
      </c>
      <c r="G18" s="44" t="s">
        <v>28</v>
      </c>
      <c r="H18" s="44" t="s">
        <v>26</v>
      </c>
      <c r="I18" s="45">
        <v>133.47999999999999</v>
      </c>
      <c r="J18" s="46"/>
      <c r="K18" s="47">
        <f t="shared" si="0"/>
        <v>0</v>
      </c>
      <c r="L18" s="12"/>
    </row>
    <row r="19" spans="2:12" ht="25.5" customHeight="1">
      <c r="B19" s="8"/>
      <c r="C19" s="43" t="s">
        <v>29</v>
      </c>
      <c r="D19" s="44" t="s">
        <v>29</v>
      </c>
      <c r="E19" s="44" t="s">
        <v>29</v>
      </c>
      <c r="F19" s="44" t="s">
        <v>29</v>
      </c>
      <c r="G19" s="44" t="s">
        <v>30</v>
      </c>
      <c r="H19" s="44" t="s">
        <v>31</v>
      </c>
      <c r="I19" s="45">
        <v>15</v>
      </c>
      <c r="J19" s="46"/>
      <c r="K19" s="47">
        <f t="shared" si="0"/>
        <v>0</v>
      </c>
      <c r="L19" s="12"/>
    </row>
    <row r="20" spans="2:12" ht="79" customHeight="1">
      <c r="B20" s="8"/>
      <c r="C20" s="43" t="s">
        <v>32</v>
      </c>
      <c r="D20" s="44" t="s">
        <v>32</v>
      </c>
      <c r="E20" s="44" t="s">
        <v>32</v>
      </c>
      <c r="F20" s="44" t="s">
        <v>32</v>
      </c>
      <c r="G20" s="44" t="s">
        <v>33</v>
      </c>
      <c r="H20" s="44" t="s">
        <v>31</v>
      </c>
      <c r="I20" s="45">
        <v>504.28</v>
      </c>
      <c r="J20" s="46"/>
      <c r="K20" s="47">
        <f t="shared" si="0"/>
        <v>0</v>
      </c>
      <c r="L20" s="12"/>
    </row>
    <row r="21" spans="2:12" ht="79" customHeight="1">
      <c r="B21" s="8"/>
      <c r="C21" s="43" t="s">
        <v>34</v>
      </c>
      <c r="D21" s="44" t="s">
        <v>34</v>
      </c>
      <c r="E21" s="44" t="s">
        <v>34</v>
      </c>
      <c r="F21" s="44" t="s">
        <v>34</v>
      </c>
      <c r="G21" s="44" t="s">
        <v>35</v>
      </c>
      <c r="H21" s="44" t="s">
        <v>26</v>
      </c>
      <c r="I21" s="45">
        <v>633.27</v>
      </c>
      <c r="J21" s="46"/>
      <c r="K21" s="47">
        <f t="shared" si="0"/>
        <v>0</v>
      </c>
      <c r="L21" s="12"/>
    </row>
    <row r="22" spans="2:12" ht="52.5" customHeight="1">
      <c r="B22" s="8"/>
      <c r="C22" s="43" t="s">
        <v>36</v>
      </c>
      <c r="D22" s="44" t="s">
        <v>36</v>
      </c>
      <c r="E22" s="44" t="s">
        <v>36</v>
      </c>
      <c r="F22" s="44" t="s">
        <v>36</v>
      </c>
      <c r="G22" s="44" t="s">
        <v>37</v>
      </c>
      <c r="H22" s="44" t="s">
        <v>26</v>
      </c>
      <c r="I22" s="45">
        <v>2000</v>
      </c>
      <c r="J22" s="46"/>
      <c r="K22" s="47">
        <f t="shared" si="0"/>
        <v>0</v>
      </c>
      <c r="L22" s="12"/>
    </row>
    <row r="23" spans="2:12" ht="52.5" customHeight="1">
      <c r="B23" s="8"/>
      <c r="C23" s="43" t="s">
        <v>38</v>
      </c>
      <c r="D23" s="44" t="s">
        <v>38</v>
      </c>
      <c r="E23" s="44" t="s">
        <v>38</v>
      </c>
      <c r="F23" s="44" t="s">
        <v>38</v>
      </c>
      <c r="G23" s="44" t="s">
        <v>39</v>
      </c>
      <c r="H23" s="44" t="s">
        <v>26</v>
      </c>
      <c r="I23" s="45">
        <v>575.77</v>
      </c>
      <c r="J23" s="46"/>
      <c r="K23" s="47">
        <f t="shared" si="0"/>
        <v>0</v>
      </c>
      <c r="L23" s="12"/>
    </row>
    <row r="24" spans="2:12" ht="52.5" customHeight="1">
      <c r="B24" s="8"/>
      <c r="C24" s="43" t="s">
        <v>40</v>
      </c>
      <c r="D24" s="44" t="s">
        <v>40</v>
      </c>
      <c r="E24" s="44" t="s">
        <v>40</v>
      </c>
      <c r="F24" s="44" t="s">
        <v>40</v>
      </c>
      <c r="G24" s="44" t="s">
        <v>41</v>
      </c>
      <c r="H24" s="44" t="s">
        <v>26</v>
      </c>
      <c r="I24" s="45">
        <v>57.19</v>
      </c>
      <c r="J24" s="46"/>
      <c r="K24" s="47">
        <f t="shared" si="0"/>
        <v>0</v>
      </c>
      <c r="L24" s="12"/>
    </row>
    <row r="25" spans="2:12" ht="79" customHeight="1">
      <c r="B25" s="8"/>
      <c r="C25" s="43" t="s">
        <v>42</v>
      </c>
      <c r="D25" s="44" t="s">
        <v>42</v>
      </c>
      <c r="E25" s="44" t="s">
        <v>42</v>
      </c>
      <c r="F25" s="44" t="s">
        <v>42</v>
      </c>
      <c r="G25" s="44" t="s">
        <v>43</v>
      </c>
      <c r="H25" s="44" t="s">
        <v>26</v>
      </c>
      <c r="I25" s="45">
        <v>98</v>
      </c>
      <c r="J25" s="46"/>
      <c r="K25" s="47">
        <f t="shared" si="0"/>
        <v>0</v>
      </c>
      <c r="L25" s="12"/>
    </row>
    <row r="26" spans="2:12" ht="62.5" customHeight="1">
      <c r="B26" s="8"/>
      <c r="C26" s="43" t="s">
        <v>44</v>
      </c>
      <c r="D26" s="44" t="s">
        <v>44</v>
      </c>
      <c r="E26" s="44" t="s">
        <v>44</v>
      </c>
      <c r="F26" s="44" t="s">
        <v>44</v>
      </c>
      <c r="G26" s="44" t="s">
        <v>45</v>
      </c>
      <c r="H26" s="44" t="s">
        <v>26</v>
      </c>
      <c r="I26" s="45">
        <v>54.19</v>
      </c>
      <c r="J26" s="46"/>
      <c r="K26" s="47">
        <f t="shared" si="0"/>
        <v>0</v>
      </c>
      <c r="L26" s="12"/>
    </row>
    <row r="27" spans="2:12" ht="62.5" customHeight="1">
      <c r="B27" s="8"/>
      <c r="C27" s="43" t="s">
        <v>46</v>
      </c>
      <c r="D27" s="44" t="s">
        <v>46</v>
      </c>
      <c r="E27" s="44" t="s">
        <v>46</v>
      </c>
      <c r="F27" s="44" t="s">
        <v>46</v>
      </c>
      <c r="G27" s="44" t="s">
        <v>47</v>
      </c>
      <c r="H27" s="44" t="s">
        <v>26</v>
      </c>
      <c r="I27" s="45">
        <v>39</v>
      </c>
      <c r="J27" s="46"/>
      <c r="K27" s="47">
        <f t="shared" si="0"/>
        <v>0</v>
      </c>
      <c r="L27" s="12"/>
    </row>
    <row r="28" spans="2:12" ht="62.5" customHeight="1">
      <c r="B28" s="8"/>
      <c r="C28" s="43" t="s">
        <v>48</v>
      </c>
      <c r="D28" s="44" t="s">
        <v>48</v>
      </c>
      <c r="E28" s="44" t="s">
        <v>48</v>
      </c>
      <c r="F28" s="44" t="s">
        <v>48</v>
      </c>
      <c r="G28" s="44" t="s">
        <v>49</v>
      </c>
      <c r="H28" s="44" t="s">
        <v>50</v>
      </c>
      <c r="I28" s="45">
        <v>1</v>
      </c>
      <c r="J28" s="46"/>
      <c r="K28" s="47">
        <f t="shared" si="0"/>
        <v>0</v>
      </c>
      <c r="L28" s="12"/>
    </row>
    <row r="29" spans="2:12" ht="30" customHeight="1">
      <c r="B29" s="8"/>
      <c r="C29" s="48" t="s">
        <v>51</v>
      </c>
      <c r="D29" s="49"/>
      <c r="E29" s="49"/>
      <c r="F29" s="49"/>
      <c r="G29" s="49"/>
      <c r="H29" s="49"/>
      <c r="I29" s="49"/>
      <c r="J29" s="50"/>
      <c r="K29" s="51">
        <f>SUM(K15:K28)</f>
        <v>0</v>
      </c>
      <c r="L29" s="12"/>
    </row>
    <row r="30" spans="2:12" ht="21" customHeight="1">
      <c r="B30" s="8"/>
      <c r="C30" s="52" t="s">
        <v>52</v>
      </c>
      <c r="D30" s="53"/>
      <c r="E30" s="53"/>
      <c r="F30" s="53"/>
      <c r="G30" s="53"/>
      <c r="H30" s="53"/>
      <c r="I30" s="53"/>
      <c r="J30" s="53"/>
      <c r="K30" s="54"/>
      <c r="L30" s="12"/>
    </row>
    <row r="31" spans="2:12" ht="30" customHeight="1">
      <c r="B31" s="8"/>
      <c r="C31" s="43" t="s">
        <v>53</v>
      </c>
      <c r="D31" s="44" t="s">
        <v>53</v>
      </c>
      <c r="E31" s="44" t="s">
        <v>53</v>
      </c>
      <c r="F31" s="44" t="s">
        <v>53</v>
      </c>
      <c r="G31" s="44" t="s">
        <v>54</v>
      </c>
      <c r="H31" s="44" t="s">
        <v>55</v>
      </c>
      <c r="I31" s="45">
        <v>3</v>
      </c>
      <c r="J31" s="46"/>
      <c r="K31" s="47">
        <f>I31*J31</f>
        <v>0</v>
      </c>
      <c r="L31" s="12"/>
    </row>
    <row r="32" spans="2:12" ht="44.5" customHeight="1">
      <c r="B32" s="8"/>
      <c r="C32" s="43" t="s">
        <v>56</v>
      </c>
      <c r="D32" s="44" t="s">
        <v>56</v>
      </c>
      <c r="E32" s="44" t="s">
        <v>56</v>
      </c>
      <c r="F32" s="44" t="s">
        <v>56</v>
      </c>
      <c r="G32" s="44" t="s">
        <v>57</v>
      </c>
      <c r="H32" s="44" t="s">
        <v>55</v>
      </c>
      <c r="I32" s="45">
        <v>3</v>
      </c>
      <c r="J32" s="46"/>
      <c r="K32" s="47">
        <f>I32*J32</f>
        <v>0</v>
      </c>
      <c r="L32" s="12"/>
    </row>
    <row r="33" spans="2:12" ht="32.5" customHeight="1">
      <c r="B33" s="8"/>
      <c r="C33" s="48" t="s">
        <v>51</v>
      </c>
      <c r="D33" s="49"/>
      <c r="E33" s="49"/>
      <c r="F33" s="49"/>
      <c r="G33" s="49"/>
      <c r="H33" s="49"/>
      <c r="I33" s="49"/>
      <c r="J33" s="50"/>
      <c r="K33" s="51">
        <f>SUM(K31:K32)</f>
        <v>0</v>
      </c>
      <c r="L33" s="12"/>
    </row>
    <row r="34" spans="2:12" ht="21" customHeight="1">
      <c r="B34" s="8"/>
      <c r="C34" s="52" t="s">
        <v>58</v>
      </c>
      <c r="D34" s="53"/>
      <c r="E34" s="53"/>
      <c r="F34" s="53"/>
      <c r="G34" s="53"/>
      <c r="H34" s="53"/>
      <c r="I34" s="53"/>
      <c r="J34" s="53"/>
      <c r="K34" s="54"/>
      <c r="L34" s="12"/>
    </row>
    <row r="35" spans="2:12" ht="30" customHeight="1">
      <c r="B35" s="8"/>
      <c r="C35" s="43" t="s">
        <v>59</v>
      </c>
      <c r="D35" s="44" t="s">
        <v>59</v>
      </c>
      <c r="E35" s="44" t="s">
        <v>59</v>
      </c>
      <c r="F35" s="44" t="s">
        <v>59</v>
      </c>
      <c r="G35" s="44" t="s">
        <v>60</v>
      </c>
      <c r="H35" s="44" t="s">
        <v>26</v>
      </c>
      <c r="I35" s="45">
        <v>695.59</v>
      </c>
      <c r="J35" s="46"/>
      <c r="K35" s="47">
        <f>I35*J35</f>
        <v>0</v>
      </c>
      <c r="L35" s="12"/>
    </row>
    <row r="36" spans="2:12" ht="30" customHeight="1">
      <c r="B36" s="8"/>
      <c r="C36" s="43" t="s">
        <v>61</v>
      </c>
      <c r="D36" s="44" t="s">
        <v>61</v>
      </c>
      <c r="E36" s="44" t="s">
        <v>61</v>
      </c>
      <c r="F36" s="44" t="s">
        <v>61</v>
      </c>
      <c r="G36" s="44" t="s">
        <v>62</v>
      </c>
      <c r="H36" s="44" t="s">
        <v>26</v>
      </c>
      <c r="I36" s="45">
        <v>1115.4100000000001</v>
      </c>
      <c r="J36" s="46"/>
      <c r="K36" s="47">
        <f>I36*J36</f>
        <v>0</v>
      </c>
      <c r="L36" s="12"/>
    </row>
    <row r="37" spans="2:12" ht="30" customHeight="1">
      <c r="B37" s="8"/>
      <c r="C37" s="43" t="s">
        <v>63</v>
      </c>
      <c r="D37" s="44" t="s">
        <v>63</v>
      </c>
      <c r="E37" s="44" t="s">
        <v>63</v>
      </c>
      <c r="F37" s="44" t="s">
        <v>63</v>
      </c>
      <c r="G37" s="44" t="s">
        <v>64</v>
      </c>
      <c r="H37" s="44" t="s">
        <v>26</v>
      </c>
      <c r="I37" s="45">
        <v>206.12</v>
      </c>
      <c r="J37" s="46"/>
      <c r="K37" s="47">
        <f>I37*J37</f>
        <v>0</v>
      </c>
      <c r="L37" s="12"/>
    </row>
    <row r="38" spans="2:12" ht="30" customHeight="1">
      <c r="B38" s="8"/>
      <c r="C38" s="48" t="s">
        <v>51</v>
      </c>
      <c r="D38" s="49"/>
      <c r="E38" s="49"/>
      <c r="F38" s="49"/>
      <c r="G38" s="49"/>
      <c r="H38" s="49"/>
      <c r="I38" s="49"/>
      <c r="J38" s="50"/>
      <c r="K38" s="51">
        <f>SUM(K35:K37)</f>
        <v>0</v>
      </c>
      <c r="L38" s="12"/>
    </row>
    <row r="39" spans="2:12" ht="21" customHeight="1">
      <c r="B39" s="8"/>
      <c r="C39" s="52" t="s">
        <v>65</v>
      </c>
      <c r="D39" s="53"/>
      <c r="E39" s="53"/>
      <c r="F39" s="53"/>
      <c r="G39" s="53"/>
      <c r="H39" s="53"/>
      <c r="I39" s="53"/>
      <c r="J39" s="53"/>
      <c r="K39" s="54"/>
      <c r="L39" s="12"/>
    </row>
    <row r="40" spans="2:12" ht="30" customHeight="1">
      <c r="B40" s="8"/>
      <c r="C40" s="43" t="s">
        <v>66</v>
      </c>
      <c r="D40" s="44" t="s">
        <v>66</v>
      </c>
      <c r="E40" s="44" t="s">
        <v>66</v>
      </c>
      <c r="F40" s="44" t="s">
        <v>66</v>
      </c>
      <c r="G40" s="44" t="s">
        <v>67</v>
      </c>
      <c r="H40" s="44" t="s">
        <v>26</v>
      </c>
      <c r="I40" s="45">
        <v>378.0745052344289</v>
      </c>
      <c r="J40" s="46"/>
      <c r="K40" s="47">
        <f>I40*J40</f>
        <v>0</v>
      </c>
      <c r="L40" s="12"/>
    </row>
    <row r="41" spans="2:12" ht="30" customHeight="1">
      <c r="B41" s="8"/>
      <c r="C41" s="43" t="s">
        <v>68</v>
      </c>
      <c r="D41" s="44" t="s">
        <v>68</v>
      </c>
      <c r="E41" s="44" t="s">
        <v>68</v>
      </c>
      <c r="F41" s="44" t="s">
        <v>68</v>
      </c>
      <c r="G41" s="44" t="s">
        <v>69</v>
      </c>
      <c r="H41" s="44" t="s">
        <v>55</v>
      </c>
      <c r="I41" s="45">
        <v>5</v>
      </c>
      <c r="J41" s="46"/>
      <c r="K41" s="47">
        <f>I41*J41</f>
        <v>0</v>
      </c>
      <c r="L41" s="12"/>
    </row>
    <row r="42" spans="2:12" ht="30" customHeight="1" thickBot="1">
      <c r="B42" s="8"/>
      <c r="C42" s="55" t="s">
        <v>51</v>
      </c>
      <c r="D42" s="56"/>
      <c r="E42" s="56"/>
      <c r="F42" s="56"/>
      <c r="G42" s="56"/>
      <c r="H42" s="56"/>
      <c r="I42" s="56"/>
      <c r="J42" s="57"/>
      <c r="K42" s="58">
        <f>SUM(K40:K41)</f>
        <v>0</v>
      </c>
      <c r="L42" s="12"/>
    </row>
    <row r="43" spans="2:12" s="63" customFormat="1">
      <c r="B43" s="59"/>
      <c r="C43" s="60"/>
      <c r="D43" s="60"/>
      <c r="E43" s="60"/>
      <c r="F43" s="60"/>
      <c r="G43" s="60"/>
      <c r="H43" s="60"/>
      <c r="I43" s="60"/>
      <c r="J43" s="60"/>
      <c r="K43" s="61"/>
      <c r="L43" s="62"/>
    </row>
    <row r="44" spans="2:12" s="63" customFormat="1" ht="30" customHeight="1">
      <c r="B44" s="59"/>
      <c r="C44" s="64"/>
      <c r="D44" s="65"/>
      <c r="E44" s="64"/>
      <c r="F44" s="64"/>
      <c r="G44" s="66" t="s">
        <v>70</v>
      </c>
      <c r="H44" s="67"/>
      <c r="I44" s="67"/>
      <c r="J44" s="68"/>
      <c r="K44" s="69">
        <f>ROUND((K29+K38+K42+K43+K33),2)</f>
        <v>0</v>
      </c>
      <c r="L44" s="62"/>
    </row>
    <row r="45" spans="2:12" s="63" customFormat="1" ht="30" customHeight="1">
      <c r="B45" s="59"/>
      <c r="C45" s="64"/>
      <c r="D45" s="65"/>
      <c r="E45" s="64"/>
      <c r="F45" s="64"/>
      <c r="G45" s="70" t="s">
        <v>71</v>
      </c>
      <c r="H45" s="71"/>
      <c r="I45" s="71"/>
      <c r="J45" s="72"/>
      <c r="K45" s="69">
        <f>+ROUND((K44/(1+K130))*K129*0.19,2)</f>
        <v>0</v>
      </c>
      <c r="L45" s="62"/>
    </row>
    <row r="46" spans="2:12" s="63" customFormat="1" ht="30" customHeight="1">
      <c r="B46" s="59"/>
      <c r="C46" s="64"/>
      <c r="D46" s="73"/>
      <c r="E46" s="73"/>
      <c r="F46" s="73"/>
      <c r="G46" s="74" t="s">
        <v>72</v>
      </c>
      <c r="H46" s="75"/>
      <c r="I46" s="75"/>
      <c r="J46" s="76"/>
      <c r="K46" s="77">
        <f>+K44+K45</f>
        <v>0</v>
      </c>
      <c r="L46" s="62"/>
    </row>
    <row r="47" spans="2:12" s="63" customFormat="1" ht="30" customHeight="1" thickBot="1">
      <c r="B47" s="59"/>
      <c r="C47" s="64"/>
      <c r="D47" s="73"/>
      <c r="E47" s="73"/>
      <c r="F47" s="73"/>
      <c r="G47" s="78"/>
      <c r="H47" s="78"/>
      <c r="I47" s="78"/>
      <c r="J47" s="78"/>
      <c r="K47" s="79"/>
      <c r="L47" s="62"/>
    </row>
    <row r="48" spans="2:12" ht="31" customHeight="1" thickBot="1">
      <c r="B48" s="8"/>
      <c r="C48" s="80" t="s">
        <v>73</v>
      </c>
      <c r="D48" s="81"/>
      <c r="E48" s="81"/>
      <c r="F48" s="81"/>
      <c r="G48" s="81"/>
      <c r="H48" s="81"/>
      <c r="I48" s="81"/>
      <c r="J48" s="81"/>
      <c r="K48" s="82"/>
      <c r="L48" s="12"/>
    </row>
    <row r="49" spans="2:12" ht="30" customHeight="1">
      <c r="B49" s="8"/>
      <c r="C49" s="29" t="s">
        <v>8</v>
      </c>
      <c r="D49" s="30" t="s">
        <v>9</v>
      </c>
      <c r="E49" s="31" t="s">
        <v>10</v>
      </c>
      <c r="F49" s="32"/>
      <c r="G49" s="29" t="s">
        <v>11</v>
      </c>
      <c r="H49" s="30" t="s">
        <v>12</v>
      </c>
      <c r="I49" s="30" t="s">
        <v>13</v>
      </c>
      <c r="J49" s="33" t="s">
        <v>14</v>
      </c>
      <c r="K49" s="34" t="s">
        <v>15</v>
      </c>
      <c r="L49" s="12"/>
    </row>
    <row r="50" spans="2:12" ht="30" customHeight="1">
      <c r="B50" s="8"/>
      <c r="C50" s="83"/>
      <c r="D50" s="84"/>
      <c r="E50" s="37" t="s">
        <v>16</v>
      </c>
      <c r="F50" s="37" t="s">
        <v>17</v>
      </c>
      <c r="G50" s="83"/>
      <c r="H50" s="84"/>
      <c r="I50" s="84"/>
      <c r="J50" s="85"/>
      <c r="K50" s="86"/>
      <c r="L50" s="12"/>
    </row>
    <row r="51" spans="2:12" ht="21" customHeight="1">
      <c r="B51" s="8"/>
      <c r="C51" s="87" t="s">
        <v>74</v>
      </c>
      <c r="D51" s="88"/>
      <c r="E51" s="88"/>
      <c r="F51" s="88"/>
      <c r="G51" s="88"/>
      <c r="H51" s="88"/>
      <c r="I51" s="88"/>
      <c r="J51" s="88"/>
      <c r="K51" s="89"/>
      <c r="L51" s="12"/>
    </row>
    <row r="52" spans="2:12" ht="25.5" customHeight="1">
      <c r="B52" s="8"/>
      <c r="C52" s="43" t="s">
        <v>75</v>
      </c>
      <c r="D52" s="44" t="s">
        <v>75</v>
      </c>
      <c r="E52" s="44" t="s">
        <v>75</v>
      </c>
      <c r="F52" s="44" t="s">
        <v>75</v>
      </c>
      <c r="G52" s="44" t="s">
        <v>76</v>
      </c>
      <c r="H52" s="44" t="s">
        <v>26</v>
      </c>
      <c r="I52" s="45">
        <v>1074.29</v>
      </c>
      <c r="J52" s="46"/>
      <c r="K52" s="47">
        <f>I52*J52</f>
        <v>0</v>
      </c>
      <c r="L52" s="12"/>
    </row>
    <row r="53" spans="2:12" ht="25.5" customHeight="1">
      <c r="B53" s="8"/>
      <c r="C53" s="43" t="s">
        <v>77</v>
      </c>
      <c r="D53" s="44" t="s">
        <v>77</v>
      </c>
      <c r="E53" s="44" t="s">
        <v>77</v>
      </c>
      <c r="F53" s="44" t="s">
        <v>77</v>
      </c>
      <c r="G53" s="44" t="s">
        <v>78</v>
      </c>
      <c r="H53" s="44" t="s">
        <v>79</v>
      </c>
      <c r="I53" s="45">
        <v>148.94999999999999</v>
      </c>
      <c r="J53" s="46"/>
      <c r="K53" s="47">
        <f>I53*J53</f>
        <v>0</v>
      </c>
      <c r="L53" s="12"/>
    </row>
    <row r="54" spans="2:12" ht="25.5" customHeight="1">
      <c r="B54" s="8"/>
      <c r="C54" s="43" t="s">
        <v>80</v>
      </c>
      <c r="D54" s="44" t="s">
        <v>80</v>
      </c>
      <c r="E54" s="44" t="s">
        <v>80</v>
      </c>
      <c r="F54" s="44" t="s">
        <v>80</v>
      </c>
      <c r="G54" s="44" t="s">
        <v>81</v>
      </c>
      <c r="H54" s="44" t="s">
        <v>31</v>
      </c>
      <c r="I54" s="45">
        <v>10</v>
      </c>
      <c r="J54" s="46"/>
      <c r="K54" s="47">
        <f>I54*J54</f>
        <v>0</v>
      </c>
      <c r="L54" s="12"/>
    </row>
    <row r="55" spans="2:12" ht="25.5" customHeight="1">
      <c r="B55" s="8"/>
      <c r="C55" s="43" t="s">
        <v>82</v>
      </c>
      <c r="D55" s="44" t="s">
        <v>82</v>
      </c>
      <c r="E55" s="44" t="s">
        <v>82</v>
      </c>
      <c r="F55" s="44" t="s">
        <v>82</v>
      </c>
      <c r="G55" s="44" t="s">
        <v>83</v>
      </c>
      <c r="H55" s="44" t="s">
        <v>26</v>
      </c>
      <c r="I55" s="45">
        <v>54.33</v>
      </c>
      <c r="J55" s="46"/>
      <c r="K55" s="47">
        <f>I55*J55</f>
        <v>0</v>
      </c>
      <c r="L55" s="12"/>
    </row>
    <row r="56" spans="2:12" ht="21" customHeight="1">
      <c r="B56" s="8"/>
      <c r="C56" s="48" t="s">
        <v>51</v>
      </c>
      <c r="D56" s="49"/>
      <c r="E56" s="49"/>
      <c r="F56" s="49"/>
      <c r="G56" s="49"/>
      <c r="H56" s="49"/>
      <c r="I56" s="49"/>
      <c r="J56" s="50"/>
      <c r="K56" s="51">
        <f>SUM(K52:K55)</f>
        <v>0</v>
      </c>
      <c r="L56" s="12"/>
    </row>
    <row r="57" spans="2:12" ht="21.5" customHeight="1">
      <c r="B57" s="8"/>
      <c r="C57" s="87" t="s">
        <v>84</v>
      </c>
      <c r="D57" s="88"/>
      <c r="E57" s="88"/>
      <c r="F57" s="88"/>
      <c r="G57" s="88"/>
      <c r="H57" s="88"/>
      <c r="I57" s="88"/>
      <c r="J57" s="88"/>
      <c r="K57" s="89"/>
      <c r="L57" s="12"/>
    </row>
    <row r="58" spans="2:12" ht="17" customHeight="1">
      <c r="B58" s="8"/>
      <c r="C58" s="90" t="s">
        <v>85</v>
      </c>
      <c r="D58" s="91"/>
      <c r="E58" s="91"/>
      <c r="F58" s="91"/>
      <c r="G58" s="91"/>
      <c r="H58" s="91"/>
      <c r="I58" s="91"/>
      <c r="J58" s="91"/>
      <c r="K58" s="92"/>
      <c r="L58" s="12"/>
    </row>
    <row r="59" spans="2:12" ht="34.5" customHeight="1">
      <c r="B59" s="8"/>
      <c r="C59" s="43" t="s">
        <v>86</v>
      </c>
      <c r="D59" s="44" t="s">
        <v>86</v>
      </c>
      <c r="E59" s="44" t="s">
        <v>86</v>
      </c>
      <c r="F59" s="44" t="s">
        <v>86</v>
      </c>
      <c r="G59" s="44" t="s">
        <v>87</v>
      </c>
      <c r="H59" s="44" t="s">
        <v>21</v>
      </c>
      <c r="I59" s="45">
        <v>17</v>
      </c>
      <c r="J59" s="46"/>
      <c r="K59" s="47">
        <f>I59*J59</f>
        <v>0</v>
      </c>
      <c r="L59" s="12"/>
    </row>
    <row r="60" spans="2:12" ht="34.5" customHeight="1">
      <c r="B60" s="8"/>
      <c r="C60" s="43" t="s">
        <v>88</v>
      </c>
      <c r="D60" s="44" t="s">
        <v>88</v>
      </c>
      <c r="E60" s="44" t="s">
        <v>88</v>
      </c>
      <c r="F60" s="44" t="s">
        <v>88</v>
      </c>
      <c r="G60" s="44" t="s">
        <v>89</v>
      </c>
      <c r="H60" s="44" t="s">
        <v>31</v>
      </c>
      <c r="I60" s="45">
        <v>15</v>
      </c>
      <c r="J60" s="46"/>
      <c r="K60" s="47">
        <f>I60*J60</f>
        <v>0</v>
      </c>
      <c r="L60" s="12"/>
    </row>
    <row r="61" spans="2:12" ht="34.5" customHeight="1">
      <c r="B61" s="8"/>
      <c r="C61" s="43" t="s">
        <v>90</v>
      </c>
      <c r="D61" s="44" t="s">
        <v>90</v>
      </c>
      <c r="E61" s="44" t="s">
        <v>90</v>
      </c>
      <c r="F61" s="44" t="s">
        <v>90</v>
      </c>
      <c r="G61" s="44" t="s">
        <v>91</v>
      </c>
      <c r="H61" s="44" t="s">
        <v>21</v>
      </c>
      <c r="I61" s="45">
        <v>2</v>
      </c>
      <c r="J61" s="46"/>
      <c r="K61" s="47">
        <f>I61*J61</f>
        <v>0</v>
      </c>
      <c r="L61" s="12"/>
    </row>
    <row r="62" spans="2:12" ht="20.5" customHeight="1">
      <c r="B62" s="8"/>
      <c r="C62" s="90" t="s">
        <v>92</v>
      </c>
      <c r="D62" s="91"/>
      <c r="E62" s="91"/>
      <c r="F62" s="91"/>
      <c r="G62" s="91"/>
      <c r="H62" s="91"/>
      <c r="I62" s="91"/>
      <c r="J62" s="91"/>
      <c r="K62" s="92"/>
      <c r="L62" s="12"/>
    </row>
    <row r="63" spans="2:12" ht="33.5" customHeight="1">
      <c r="B63" s="8"/>
      <c r="C63" s="43" t="s">
        <v>93</v>
      </c>
      <c r="D63" s="44" t="s">
        <v>93</v>
      </c>
      <c r="E63" s="44" t="s">
        <v>93</v>
      </c>
      <c r="F63" s="44" t="s">
        <v>93</v>
      </c>
      <c r="G63" s="44" t="s">
        <v>94</v>
      </c>
      <c r="H63" s="44" t="s">
        <v>21</v>
      </c>
      <c r="I63" s="45">
        <v>15</v>
      </c>
      <c r="J63" s="46"/>
      <c r="K63" s="47">
        <f>I63*J63</f>
        <v>0</v>
      </c>
      <c r="L63" s="12"/>
    </row>
    <row r="64" spans="2:12" ht="33.5" customHeight="1">
      <c r="B64" s="8"/>
      <c r="C64" s="43" t="s">
        <v>95</v>
      </c>
      <c r="D64" s="44" t="s">
        <v>95</v>
      </c>
      <c r="E64" s="44" t="s">
        <v>95</v>
      </c>
      <c r="F64" s="44" t="s">
        <v>95</v>
      </c>
      <c r="G64" s="44" t="s">
        <v>96</v>
      </c>
      <c r="H64" s="44" t="s">
        <v>31</v>
      </c>
      <c r="I64" s="45">
        <v>5</v>
      </c>
      <c r="J64" s="46"/>
      <c r="K64" s="47">
        <f>I64*J64</f>
        <v>0</v>
      </c>
      <c r="L64" s="12"/>
    </row>
    <row r="65" spans="2:12" ht="30" customHeight="1">
      <c r="B65" s="8"/>
      <c r="C65" s="43" t="s">
        <v>97</v>
      </c>
      <c r="D65" s="44" t="s">
        <v>97</v>
      </c>
      <c r="E65" s="44" t="s">
        <v>97</v>
      </c>
      <c r="F65" s="44" t="s">
        <v>97</v>
      </c>
      <c r="G65" s="44" t="s">
        <v>98</v>
      </c>
      <c r="H65" s="44" t="s">
        <v>99</v>
      </c>
      <c r="I65" s="45">
        <v>32</v>
      </c>
      <c r="J65" s="46"/>
      <c r="K65" s="47">
        <f>I65*J65</f>
        <v>0</v>
      </c>
      <c r="L65" s="12"/>
    </row>
    <row r="66" spans="2:12" ht="21" customHeight="1">
      <c r="B66" s="8"/>
      <c r="C66" s="43" t="s">
        <v>100</v>
      </c>
      <c r="D66" s="44" t="s">
        <v>100</v>
      </c>
      <c r="E66" s="44" t="s">
        <v>100</v>
      </c>
      <c r="F66" s="44" t="s">
        <v>100</v>
      </c>
      <c r="G66" s="44" t="s">
        <v>101</v>
      </c>
      <c r="H66" s="44" t="s">
        <v>21</v>
      </c>
      <c r="I66" s="45">
        <v>2</v>
      </c>
      <c r="J66" s="46"/>
      <c r="K66" s="47">
        <f>I66*J66</f>
        <v>0</v>
      </c>
      <c r="L66" s="12"/>
    </row>
    <row r="67" spans="2:12" ht="30" customHeight="1">
      <c r="B67" s="8"/>
      <c r="C67" s="43" t="s">
        <v>102</v>
      </c>
      <c r="D67" s="44" t="s">
        <v>102</v>
      </c>
      <c r="E67" s="44" t="s">
        <v>102</v>
      </c>
      <c r="F67" s="44" t="s">
        <v>102</v>
      </c>
      <c r="G67" s="44" t="s">
        <v>103</v>
      </c>
      <c r="H67" s="44" t="s">
        <v>21</v>
      </c>
      <c r="I67" s="45">
        <v>4</v>
      </c>
      <c r="J67" s="46"/>
      <c r="K67" s="47">
        <f>I67*J67</f>
        <v>0</v>
      </c>
      <c r="L67" s="12"/>
    </row>
    <row r="68" spans="2:12" ht="24.5" customHeight="1">
      <c r="B68" s="8"/>
      <c r="C68" s="48" t="s">
        <v>51</v>
      </c>
      <c r="D68" s="49"/>
      <c r="E68" s="49"/>
      <c r="F68" s="49"/>
      <c r="G68" s="49"/>
      <c r="H68" s="49"/>
      <c r="I68" s="49"/>
      <c r="J68" s="50"/>
      <c r="K68" s="51">
        <f>SUM(K58:K67)</f>
        <v>0</v>
      </c>
      <c r="L68" s="12"/>
    </row>
    <row r="69" spans="2:12" ht="21.5" customHeight="1">
      <c r="B69" s="8"/>
      <c r="C69" s="87" t="s">
        <v>104</v>
      </c>
      <c r="D69" s="88"/>
      <c r="E69" s="88"/>
      <c r="F69" s="88"/>
      <c r="G69" s="88"/>
      <c r="H69" s="88"/>
      <c r="I69" s="88"/>
      <c r="J69" s="88"/>
      <c r="K69" s="89"/>
      <c r="L69" s="12"/>
    </row>
    <row r="70" spans="2:12" ht="21" customHeight="1">
      <c r="B70" s="8"/>
      <c r="C70" s="90" t="s">
        <v>105</v>
      </c>
      <c r="D70" s="91"/>
      <c r="E70" s="91"/>
      <c r="F70" s="91"/>
      <c r="G70" s="91"/>
      <c r="H70" s="91"/>
      <c r="I70" s="91"/>
      <c r="J70" s="91"/>
      <c r="K70" s="92"/>
      <c r="L70" s="12"/>
    </row>
    <row r="71" spans="2:12" ht="110.5" customHeight="1">
      <c r="B71" s="8"/>
      <c r="C71" s="43" t="s">
        <v>106</v>
      </c>
      <c r="D71" s="44" t="s">
        <v>106</v>
      </c>
      <c r="E71" s="44" t="s">
        <v>106</v>
      </c>
      <c r="F71" s="44" t="s">
        <v>106</v>
      </c>
      <c r="G71" s="44" t="s">
        <v>107</v>
      </c>
      <c r="H71" s="44" t="s">
        <v>108</v>
      </c>
      <c r="I71" s="93">
        <v>1</v>
      </c>
      <c r="J71" s="94"/>
      <c r="K71" s="95">
        <f>I71*J71</f>
        <v>0</v>
      </c>
      <c r="L71" s="12"/>
    </row>
    <row r="72" spans="2:12" ht="138" customHeight="1">
      <c r="B72" s="8"/>
      <c r="C72" s="43" t="s">
        <v>109</v>
      </c>
      <c r="D72" s="44" t="s">
        <v>109</v>
      </c>
      <c r="E72" s="44" t="s">
        <v>109</v>
      </c>
      <c r="F72" s="44" t="s">
        <v>109</v>
      </c>
      <c r="G72" s="44" t="s">
        <v>110</v>
      </c>
      <c r="H72" s="44" t="s">
        <v>108</v>
      </c>
      <c r="I72" s="93">
        <v>1</v>
      </c>
      <c r="J72" s="94"/>
      <c r="K72" s="95">
        <f>I72*J72</f>
        <v>0</v>
      </c>
      <c r="L72" s="12"/>
    </row>
    <row r="73" spans="2:12" ht="30" customHeight="1">
      <c r="B73" s="8"/>
      <c r="C73" s="90" t="s">
        <v>111</v>
      </c>
      <c r="D73" s="91"/>
      <c r="E73" s="91"/>
      <c r="F73" s="91"/>
      <c r="G73" s="91"/>
      <c r="H73" s="91"/>
      <c r="I73" s="91"/>
      <c r="J73" s="91"/>
      <c r="K73" s="92"/>
      <c r="L73" s="12"/>
    </row>
    <row r="74" spans="2:12" ht="131" customHeight="1">
      <c r="B74" s="8"/>
      <c r="C74" s="43" t="s">
        <v>112</v>
      </c>
      <c r="D74" s="44" t="s">
        <v>112</v>
      </c>
      <c r="E74" s="44" t="s">
        <v>112</v>
      </c>
      <c r="F74" s="44" t="s">
        <v>112</v>
      </c>
      <c r="G74" s="44" t="s">
        <v>113</v>
      </c>
      <c r="H74" s="44" t="s">
        <v>21</v>
      </c>
      <c r="I74" s="45">
        <v>2</v>
      </c>
      <c r="J74" s="46"/>
      <c r="K74" s="47">
        <f t="shared" ref="K74:K84" si="1">I74*J74</f>
        <v>0</v>
      </c>
      <c r="L74" s="12"/>
    </row>
    <row r="75" spans="2:12" ht="110.5" customHeight="1">
      <c r="B75" s="8"/>
      <c r="C75" s="43" t="s">
        <v>114</v>
      </c>
      <c r="D75" s="44" t="s">
        <v>114</v>
      </c>
      <c r="E75" s="44" t="s">
        <v>114</v>
      </c>
      <c r="F75" s="44" t="s">
        <v>114</v>
      </c>
      <c r="G75" s="44" t="s">
        <v>115</v>
      </c>
      <c r="H75" s="44" t="s">
        <v>21</v>
      </c>
      <c r="I75" s="45">
        <v>6</v>
      </c>
      <c r="J75" s="46"/>
      <c r="K75" s="47">
        <f t="shared" si="1"/>
        <v>0</v>
      </c>
      <c r="L75" s="12"/>
    </row>
    <row r="76" spans="2:12" ht="71" customHeight="1">
      <c r="B76" s="8"/>
      <c r="C76" s="43" t="s">
        <v>116</v>
      </c>
      <c r="D76" s="44" t="s">
        <v>116</v>
      </c>
      <c r="E76" s="44" t="s">
        <v>116</v>
      </c>
      <c r="F76" s="44" t="s">
        <v>116</v>
      </c>
      <c r="G76" s="44" t="s">
        <v>117</v>
      </c>
      <c r="H76" s="44" t="s">
        <v>21</v>
      </c>
      <c r="I76" s="45">
        <v>5</v>
      </c>
      <c r="J76" s="46"/>
      <c r="K76" s="47">
        <f t="shared" si="1"/>
        <v>0</v>
      </c>
      <c r="L76" s="12"/>
    </row>
    <row r="77" spans="2:12" ht="59.5" customHeight="1">
      <c r="B77" s="8"/>
      <c r="C77" s="43" t="s">
        <v>118</v>
      </c>
      <c r="D77" s="44" t="s">
        <v>118</v>
      </c>
      <c r="E77" s="44" t="s">
        <v>118</v>
      </c>
      <c r="F77" s="44" t="s">
        <v>118</v>
      </c>
      <c r="G77" s="44" t="s">
        <v>119</v>
      </c>
      <c r="H77" s="44" t="s">
        <v>21</v>
      </c>
      <c r="I77" s="45">
        <v>8</v>
      </c>
      <c r="J77" s="46"/>
      <c r="K77" s="47">
        <f t="shared" si="1"/>
        <v>0</v>
      </c>
      <c r="L77" s="12"/>
    </row>
    <row r="78" spans="2:12" ht="92" customHeight="1">
      <c r="B78" s="8"/>
      <c r="C78" s="43" t="s">
        <v>120</v>
      </c>
      <c r="D78" s="44" t="s">
        <v>120</v>
      </c>
      <c r="E78" s="44" t="s">
        <v>120</v>
      </c>
      <c r="F78" s="44" t="s">
        <v>120</v>
      </c>
      <c r="G78" s="44" t="s">
        <v>121</v>
      </c>
      <c r="H78" s="44" t="s">
        <v>21</v>
      </c>
      <c r="I78" s="45">
        <v>20</v>
      </c>
      <c r="J78" s="46"/>
      <c r="K78" s="47">
        <f t="shared" si="1"/>
        <v>0</v>
      </c>
      <c r="L78" s="12"/>
    </row>
    <row r="79" spans="2:12" ht="92" customHeight="1">
      <c r="B79" s="8"/>
      <c r="C79" s="43" t="s">
        <v>122</v>
      </c>
      <c r="D79" s="44" t="s">
        <v>122</v>
      </c>
      <c r="E79" s="44" t="s">
        <v>122</v>
      </c>
      <c r="F79" s="44" t="s">
        <v>122</v>
      </c>
      <c r="G79" s="44" t="s">
        <v>123</v>
      </c>
      <c r="H79" s="44" t="s">
        <v>21</v>
      </c>
      <c r="I79" s="45">
        <v>5</v>
      </c>
      <c r="J79" s="46"/>
      <c r="K79" s="47">
        <f t="shared" si="1"/>
        <v>0</v>
      </c>
      <c r="L79" s="12"/>
    </row>
    <row r="80" spans="2:12" ht="129.5" customHeight="1">
      <c r="B80" s="8"/>
      <c r="C80" s="43" t="s">
        <v>124</v>
      </c>
      <c r="D80" s="44" t="s">
        <v>124</v>
      </c>
      <c r="E80" s="44" t="s">
        <v>124</v>
      </c>
      <c r="F80" s="44" t="s">
        <v>124</v>
      </c>
      <c r="G80" s="44" t="s">
        <v>125</v>
      </c>
      <c r="H80" s="44" t="s">
        <v>108</v>
      </c>
      <c r="I80" s="45">
        <v>9</v>
      </c>
      <c r="J80" s="46"/>
      <c r="K80" s="47">
        <f t="shared" si="1"/>
        <v>0</v>
      </c>
      <c r="L80" s="12"/>
    </row>
    <row r="81" spans="2:12" ht="96.5" customHeight="1">
      <c r="B81" s="8"/>
      <c r="C81" s="43" t="s">
        <v>126</v>
      </c>
      <c r="D81" s="44" t="s">
        <v>126</v>
      </c>
      <c r="E81" s="44" t="s">
        <v>126</v>
      </c>
      <c r="F81" s="44" t="s">
        <v>126</v>
      </c>
      <c r="G81" s="44" t="s">
        <v>127</v>
      </c>
      <c r="H81" s="44" t="s">
        <v>108</v>
      </c>
      <c r="I81" s="45">
        <v>5</v>
      </c>
      <c r="J81" s="46"/>
      <c r="K81" s="47">
        <f t="shared" si="1"/>
        <v>0</v>
      </c>
      <c r="L81" s="12"/>
    </row>
    <row r="82" spans="2:12" ht="44.5" customHeight="1">
      <c r="B82" s="8"/>
      <c r="C82" s="43" t="s">
        <v>128</v>
      </c>
      <c r="D82" s="44" t="s">
        <v>128</v>
      </c>
      <c r="E82" s="44" t="s">
        <v>128</v>
      </c>
      <c r="F82" s="44" t="s">
        <v>128</v>
      </c>
      <c r="G82" s="44" t="s">
        <v>129</v>
      </c>
      <c r="H82" s="44" t="s">
        <v>108</v>
      </c>
      <c r="I82" s="45">
        <v>5</v>
      </c>
      <c r="J82" s="46"/>
      <c r="K82" s="47">
        <f t="shared" si="1"/>
        <v>0</v>
      </c>
      <c r="L82" s="12"/>
    </row>
    <row r="83" spans="2:12" ht="44.5" customHeight="1">
      <c r="B83" s="8"/>
      <c r="C83" s="43" t="s">
        <v>130</v>
      </c>
      <c r="D83" s="44" t="s">
        <v>130</v>
      </c>
      <c r="E83" s="44" t="s">
        <v>130</v>
      </c>
      <c r="F83" s="44" t="s">
        <v>130</v>
      </c>
      <c r="G83" s="44" t="s">
        <v>131</v>
      </c>
      <c r="H83" s="44" t="s">
        <v>108</v>
      </c>
      <c r="I83" s="45">
        <v>6</v>
      </c>
      <c r="J83" s="46"/>
      <c r="K83" s="47">
        <f t="shared" si="1"/>
        <v>0</v>
      </c>
      <c r="L83" s="12"/>
    </row>
    <row r="84" spans="2:12" ht="44.5" customHeight="1">
      <c r="B84" s="8"/>
      <c r="C84" s="43" t="s">
        <v>132</v>
      </c>
      <c r="D84" s="44" t="s">
        <v>132</v>
      </c>
      <c r="E84" s="44" t="s">
        <v>132</v>
      </c>
      <c r="F84" s="44" t="s">
        <v>132</v>
      </c>
      <c r="G84" s="44" t="s">
        <v>133</v>
      </c>
      <c r="H84" s="44" t="s">
        <v>108</v>
      </c>
      <c r="I84" s="45">
        <v>8</v>
      </c>
      <c r="J84" s="46"/>
      <c r="K84" s="47">
        <f t="shared" si="1"/>
        <v>0</v>
      </c>
      <c r="L84" s="12"/>
    </row>
    <row r="85" spans="2:12" ht="21" customHeight="1">
      <c r="B85" s="8"/>
      <c r="C85" s="90" t="s">
        <v>134</v>
      </c>
      <c r="D85" s="91"/>
      <c r="E85" s="91"/>
      <c r="F85" s="91"/>
      <c r="G85" s="91"/>
      <c r="H85" s="91"/>
      <c r="I85" s="91"/>
      <c r="J85" s="91"/>
      <c r="K85" s="92"/>
      <c r="L85" s="12"/>
    </row>
    <row r="86" spans="2:12" ht="90.5" customHeight="1">
      <c r="B86" s="8"/>
      <c r="C86" s="43" t="s">
        <v>135</v>
      </c>
      <c r="D86" s="44" t="s">
        <v>135</v>
      </c>
      <c r="E86" s="44" t="s">
        <v>135</v>
      </c>
      <c r="F86" s="44" t="s">
        <v>135</v>
      </c>
      <c r="G86" s="44" t="s">
        <v>136</v>
      </c>
      <c r="H86" s="44" t="s">
        <v>108</v>
      </c>
      <c r="I86" s="45">
        <v>1</v>
      </c>
      <c r="J86" s="46"/>
      <c r="K86" s="47">
        <f>I86*J86</f>
        <v>0</v>
      </c>
      <c r="L86" s="12"/>
    </row>
    <row r="87" spans="2:12" ht="126" customHeight="1">
      <c r="B87" s="8"/>
      <c r="C87" s="43" t="s">
        <v>137</v>
      </c>
      <c r="D87" s="44" t="s">
        <v>137</v>
      </c>
      <c r="E87" s="44" t="s">
        <v>137</v>
      </c>
      <c r="F87" s="44" t="s">
        <v>137</v>
      </c>
      <c r="G87" s="44" t="s">
        <v>138</v>
      </c>
      <c r="H87" s="44" t="s">
        <v>108</v>
      </c>
      <c r="I87" s="45">
        <v>1</v>
      </c>
      <c r="J87" s="46"/>
      <c r="K87" s="47">
        <f>I87*J87</f>
        <v>0</v>
      </c>
      <c r="L87" s="12"/>
    </row>
    <row r="88" spans="2:12" ht="25.5" customHeight="1">
      <c r="B88" s="8"/>
      <c r="C88" s="48" t="s">
        <v>51</v>
      </c>
      <c r="D88" s="49"/>
      <c r="E88" s="49"/>
      <c r="F88" s="49"/>
      <c r="G88" s="49"/>
      <c r="H88" s="49"/>
      <c r="I88" s="49"/>
      <c r="J88" s="50"/>
      <c r="K88" s="96">
        <f>SUM(K70:K87)</f>
        <v>0</v>
      </c>
      <c r="L88" s="12"/>
    </row>
    <row r="89" spans="2:12" ht="20" customHeight="1">
      <c r="B89" s="8"/>
      <c r="C89" s="97" t="s">
        <v>139</v>
      </c>
      <c r="D89" s="98"/>
      <c r="E89" s="98"/>
      <c r="F89" s="98"/>
      <c r="G89" s="98"/>
      <c r="H89" s="98"/>
      <c r="I89" s="98"/>
      <c r="J89" s="98"/>
      <c r="K89" s="99"/>
      <c r="L89" s="12"/>
    </row>
    <row r="90" spans="2:12" ht="30.5" customHeight="1">
      <c r="B90" s="8"/>
      <c r="C90" s="43" t="s">
        <v>140</v>
      </c>
      <c r="D90" s="44" t="s">
        <v>140</v>
      </c>
      <c r="E90" s="44" t="s">
        <v>140</v>
      </c>
      <c r="F90" s="44" t="s">
        <v>140</v>
      </c>
      <c r="G90" s="44" t="s">
        <v>141</v>
      </c>
      <c r="H90" s="44" t="s">
        <v>31</v>
      </c>
      <c r="I90" s="45">
        <v>149.06</v>
      </c>
      <c r="J90" s="46"/>
      <c r="K90" s="47">
        <f t="shared" ref="K90:K96" si="2">I90*J90</f>
        <v>0</v>
      </c>
      <c r="L90" s="12"/>
    </row>
    <row r="91" spans="2:12" ht="43" customHeight="1">
      <c r="B91" s="8"/>
      <c r="C91" s="43" t="s">
        <v>142</v>
      </c>
      <c r="D91" s="44" t="s">
        <v>142</v>
      </c>
      <c r="E91" s="44" t="s">
        <v>142</v>
      </c>
      <c r="F91" s="44" t="s">
        <v>142</v>
      </c>
      <c r="G91" s="44" t="s">
        <v>143</v>
      </c>
      <c r="H91" s="44" t="s">
        <v>26</v>
      </c>
      <c r="I91" s="45">
        <v>54.33</v>
      </c>
      <c r="J91" s="46"/>
      <c r="K91" s="47">
        <f t="shared" si="2"/>
        <v>0</v>
      </c>
      <c r="L91" s="12"/>
    </row>
    <row r="92" spans="2:12" ht="61.5" customHeight="1">
      <c r="B92" s="8"/>
      <c r="C92" s="43" t="s">
        <v>144</v>
      </c>
      <c r="D92" s="44" t="s">
        <v>144</v>
      </c>
      <c r="E92" s="44" t="s">
        <v>144</v>
      </c>
      <c r="F92" s="44" t="s">
        <v>144</v>
      </c>
      <c r="G92" s="44" t="s">
        <v>145</v>
      </c>
      <c r="H92" s="44" t="s">
        <v>26</v>
      </c>
      <c r="I92" s="45">
        <v>422.41</v>
      </c>
      <c r="J92" s="46"/>
      <c r="K92" s="47">
        <f t="shared" si="2"/>
        <v>0</v>
      </c>
      <c r="L92" s="12"/>
    </row>
    <row r="93" spans="2:12" ht="30" customHeight="1">
      <c r="B93" s="8"/>
      <c r="C93" s="43" t="s">
        <v>146</v>
      </c>
      <c r="D93" s="44" t="s">
        <v>146</v>
      </c>
      <c r="E93" s="44" t="s">
        <v>146</v>
      </c>
      <c r="F93" s="44" t="s">
        <v>146</v>
      </c>
      <c r="G93" s="44" t="s">
        <v>147</v>
      </c>
      <c r="H93" s="44" t="s">
        <v>31</v>
      </c>
      <c r="I93" s="45">
        <v>290.2</v>
      </c>
      <c r="J93" s="46"/>
      <c r="K93" s="47">
        <f t="shared" si="2"/>
        <v>0</v>
      </c>
      <c r="L93" s="12"/>
    </row>
    <row r="94" spans="2:12" ht="44" customHeight="1">
      <c r="B94" s="8"/>
      <c r="C94" s="43" t="s">
        <v>148</v>
      </c>
      <c r="D94" s="44" t="s">
        <v>148</v>
      </c>
      <c r="E94" s="44" t="s">
        <v>148</v>
      </c>
      <c r="F94" s="44" t="s">
        <v>148</v>
      </c>
      <c r="G94" s="44" t="s">
        <v>149</v>
      </c>
      <c r="H94" s="44" t="s">
        <v>31</v>
      </c>
      <c r="I94" s="45">
        <v>85</v>
      </c>
      <c r="J94" s="46"/>
      <c r="K94" s="47">
        <f t="shared" si="2"/>
        <v>0</v>
      </c>
      <c r="L94" s="12"/>
    </row>
    <row r="95" spans="2:12" ht="58" customHeight="1">
      <c r="B95" s="8"/>
      <c r="C95" s="43" t="s">
        <v>150</v>
      </c>
      <c r="D95" s="44" t="s">
        <v>150</v>
      </c>
      <c r="E95" s="44" t="s">
        <v>150</v>
      </c>
      <c r="F95" s="44" t="s">
        <v>150</v>
      </c>
      <c r="G95" s="44" t="s">
        <v>151</v>
      </c>
      <c r="H95" s="44" t="s">
        <v>79</v>
      </c>
      <c r="I95" s="45">
        <v>624.87</v>
      </c>
      <c r="J95" s="46"/>
      <c r="K95" s="47">
        <f t="shared" si="2"/>
        <v>0</v>
      </c>
      <c r="L95" s="12"/>
    </row>
    <row r="96" spans="2:12" ht="58" customHeight="1">
      <c r="B96" s="8"/>
      <c r="C96" s="43" t="s">
        <v>152</v>
      </c>
      <c r="D96" s="44" t="s">
        <v>152</v>
      </c>
      <c r="E96" s="44" t="s">
        <v>152</v>
      </c>
      <c r="F96" s="44" t="s">
        <v>152</v>
      </c>
      <c r="G96" s="44" t="s">
        <v>153</v>
      </c>
      <c r="H96" s="44" t="s">
        <v>26</v>
      </c>
      <c r="I96" s="45">
        <v>142.94999999999999</v>
      </c>
      <c r="J96" s="46"/>
      <c r="K96" s="47">
        <f t="shared" si="2"/>
        <v>0</v>
      </c>
      <c r="L96" s="12"/>
    </row>
    <row r="97" spans="2:12" ht="25.5" customHeight="1">
      <c r="B97" s="8"/>
      <c r="C97" s="48" t="s">
        <v>51</v>
      </c>
      <c r="D97" s="49"/>
      <c r="E97" s="49"/>
      <c r="F97" s="49"/>
      <c r="G97" s="49"/>
      <c r="H97" s="49"/>
      <c r="I97" s="49"/>
      <c r="J97" s="50"/>
      <c r="K97" s="51">
        <f>SUM(K90:K96)</f>
        <v>0</v>
      </c>
      <c r="L97" s="12"/>
    </row>
    <row r="98" spans="2:12" ht="22" customHeight="1">
      <c r="B98" s="8"/>
      <c r="C98" s="87" t="s">
        <v>154</v>
      </c>
      <c r="D98" s="88"/>
      <c r="E98" s="88"/>
      <c r="F98" s="88"/>
      <c r="G98" s="88"/>
      <c r="H98" s="88"/>
      <c r="I98" s="88"/>
      <c r="J98" s="88"/>
      <c r="K98" s="89"/>
      <c r="L98" s="12"/>
    </row>
    <row r="99" spans="2:12" ht="25.5" customHeight="1">
      <c r="B99" s="8"/>
      <c r="C99" s="43" t="s">
        <v>155</v>
      </c>
      <c r="D99" s="44" t="s">
        <v>155</v>
      </c>
      <c r="E99" s="44" t="s">
        <v>155</v>
      </c>
      <c r="F99" s="44" t="s">
        <v>155</v>
      </c>
      <c r="G99" s="44" t="s">
        <v>156</v>
      </c>
      <c r="H99" s="44" t="s">
        <v>26</v>
      </c>
      <c r="I99" s="45">
        <v>2.52</v>
      </c>
      <c r="J99" s="46"/>
      <c r="K99" s="47">
        <f>I99*J99</f>
        <v>0</v>
      </c>
      <c r="L99" s="12"/>
    </row>
    <row r="100" spans="2:12" ht="25.5" customHeight="1">
      <c r="B100" s="8"/>
      <c r="C100" s="48" t="s">
        <v>51</v>
      </c>
      <c r="D100" s="49"/>
      <c r="E100" s="49"/>
      <c r="F100" s="49"/>
      <c r="G100" s="49"/>
      <c r="H100" s="49"/>
      <c r="I100" s="49"/>
      <c r="J100" s="50"/>
      <c r="K100" s="51">
        <f>SUM(K99:K99)</f>
        <v>0</v>
      </c>
      <c r="L100" s="12"/>
    </row>
    <row r="101" spans="2:12" ht="19.5" customHeight="1">
      <c r="B101" s="8"/>
      <c r="C101" s="87" t="s">
        <v>157</v>
      </c>
      <c r="D101" s="88"/>
      <c r="E101" s="88"/>
      <c r="F101" s="88"/>
      <c r="G101" s="88"/>
      <c r="H101" s="88"/>
      <c r="I101" s="88"/>
      <c r="J101" s="88"/>
      <c r="K101" s="89"/>
      <c r="L101" s="12"/>
    </row>
    <row r="102" spans="2:12" ht="46.5" customHeight="1">
      <c r="B102" s="8"/>
      <c r="C102" s="43" t="s">
        <v>158</v>
      </c>
      <c r="D102" s="44" t="s">
        <v>158</v>
      </c>
      <c r="E102" s="44" t="s">
        <v>158</v>
      </c>
      <c r="F102" s="44" t="s">
        <v>158</v>
      </c>
      <c r="G102" s="44" t="s">
        <v>159</v>
      </c>
      <c r="H102" s="44" t="s">
        <v>26</v>
      </c>
      <c r="I102" s="45">
        <v>6.6</v>
      </c>
      <c r="J102" s="46"/>
      <c r="K102" s="47">
        <f>I102*J102</f>
        <v>0</v>
      </c>
      <c r="L102" s="12"/>
    </row>
    <row r="103" spans="2:12" ht="28.5" customHeight="1">
      <c r="B103" s="8"/>
      <c r="C103" s="48" t="s">
        <v>51</v>
      </c>
      <c r="D103" s="49"/>
      <c r="E103" s="49"/>
      <c r="F103" s="49"/>
      <c r="G103" s="49"/>
      <c r="H103" s="49"/>
      <c r="I103" s="49"/>
      <c r="J103" s="50"/>
      <c r="K103" s="96">
        <f>SUM(K102:K102)</f>
        <v>0</v>
      </c>
      <c r="L103" s="12"/>
    </row>
    <row r="104" spans="2:12" ht="22.5" customHeight="1">
      <c r="B104" s="8"/>
      <c r="C104" s="87" t="s">
        <v>160</v>
      </c>
      <c r="D104" s="88"/>
      <c r="E104" s="88"/>
      <c r="F104" s="88"/>
      <c r="G104" s="88"/>
      <c r="H104" s="88"/>
      <c r="I104" s="88"/>
      <c r="J104" s="88"/>
      <c r="K104" s="89"/>
      <c r="L104" s="12"/>
    </row>
    <row r="105" spans="2:12" ht="52.5" customHeight="1">
      <c r="B105" s="8"/>
      <c r="C105" s="43" t="s">
        <v>161</v>
      </c>
      <c r="D105" s="44" t="s">
        <v>161</v>
      </c>
      <c r="E105" s="44" t="s">
        <v>161</v>
      </c>
      <c r="F105" s="44" t="s">
        <v>161</v>
      </c>
      <c r="G105" s="44" t="s">
        <v>162</v>
      </c>
      <c r="H105" s="44" t="s">
        <v>163</v>
      </c>
      <c r="I105" s="45">
        <v>23.5</v>
      </c>
      <c r="J105" s="46"/>
      <c r="K105" s="47">
        <f>I105*J105</f>
        <v>0</v>
      </c>
      <c r="L105" s="12"/>
    </row>
    <row r="106" spans="2:12" ht="52.5" customHeight="1">
      <c r="B106" s="8"/>
      <c r="C106" s="43" t="s">
        <v>164</v>
      </c>
      <c r="D106" s="44" t="s">
        <v>164</v>
      </c>
      <c r="E106" s="44" t="s">
        <v>164</v>
      </c>
      <c r="F106" s="44" t="s">
        <v>164</v>
      </c>
      <c r="G106" s="44" t="s">
        <v>165</v>
      </c>
      <c r="H106" s="44" t="s">
        <v>166</v>
      </c>
      <c r="I106" s="45">
        <v>1</v>
      </c>
      <c r="J106" s="46"/>
      <c r="K106" s="47">
        <f>I106*J106</f>
        <v>0</v>
      </c>
      <c r="L106" s="12"/>
    </row>
    <row r="107" spans="2:12" ht="45" customHeight="1">
      <c r="B107" s="8"/>
      <c r="C107" s="43" t="s">
        <v>167</v>
      </c>
      <c r="D107" s="44" t="s">
        <v>167</v>
      </c>
      <c r="E107" s="44" t="s">
        <v>167</v>
      </c>
      <c r="F107" s="44" t="s">
        <v>167</v>
      </c>
      <c r="G107" s="44" t="s">
        <v>168</v>
      </c>
      <c r="H107" s="44" t="s">
        <v>166</v>
      </c>
      <c r="I107" s="45">
        <v>1</v>
      </c>
      <c r="J107" s="46"/>
      <c r="K107" s="47">
        <f>I107*J107</f>
        <v>0</v>
      </c>
      <c r="L107" s="12"/>
    </row>
    <row r="108" spans="2:12" ht="24.5" customHeight="1">
      <c r="B108" s="8"/>
      <c r="C108" s="48" t="s">
        <v>51</v>
      </c>
      <c r="D108" s="49"/>
      <c r="E108" s="49"/>
      <c r="F108" s="49"/>
      <c r="G108" s="49"/>
      <c r="H108" s="49"/>
      <c r="I108" s="49"/>
      <c r="J108" s="50"/>
      <c r="K108" s="51">
        <f>SUM(K105:K107)</f>
        <v>0</v>
      </c>
      <c r="L108" s="12"/>
    </row>
    <row r="109" spans="2:12" ht="24.5" customHeight="1">
      <c r="B109" s="8"/>
      <c r="C109" s="87" t="s">
        <v>169</v>
      </c>
      <c r="D109" s="88"/>
      <c r="E109" s="88"/>
      <c r="F109" s="88"/>
      <c r="G109" s="88"/>
      <c r="H109" s="88"/>
      <c r="I109" s="88"/>
      <c r="J109" s="88"/>
      <c r="K109" s="89"/>
      <c r="L109" s="12"/>
    </row>
    <row r="110" spans="2:12" ht="23.5" customHeight="1">
      <c r="B110" s="8"/>
      <c r="C110" s="43" t="s">
        <v>170</v>
      </c>
      <c r="D110" s="44" t="s">
        <v>170</v>
      </c>
      <c r="E110" s="44" t="s">
        <v>170</v>
      </c>
      <c r="F110" s="44" t="s">
        <v>170</v>
      </c>
      <c r="G110" s="44" t="s">
        <v>171</v>
      </c>
      <c r="H110" s="44" t="s">
        <v>21</v>
      </c>
      <c r="I110" s="45">
        <v>2</v>
      </c>
      <c r="J110" s="46"/>
      <c r="K110" s="47">
        <f t="shared" ref="K110:K116" si="3">I110*J110</f>
        <v>0</v>
      </c>
      <c r="L110" s="12"/>
    </row>
    <row r="111" spans="2:12" ht="21" customHeight="1">
      <c r="B111" s="8"/>
      <c r="C111" s="43" t="s">
        <v>172</v>
      </c>
      <c r="D111" s="44" t="s">
        <v>172</v>
      </c>
      <c r="E111" s="44" t="s">
        <v>172</v>
      </c>
      <c r="F111" s="44" t="s">
        <v>172</v>
      </c>
      <c r="G111" s="44" t="s">
        <v>173</v>
      </c>
      <c r="H111" s="44" t="s">
        <v>21</v>
      </c>
      <c r="I111" s="45">
        <v>2</v>
      </c>
      <c r="J111" s="46"/>
      <c r="K111" s="47">
        <f t="shared" si="3"/>
        <v>0</v>
      </c>
      <c r="L111" s="12"/>
    </row>
    <row r="112" spans="2:12" ht="30" customHeight="1">
      <c r="B112" s="8"/>
      <c r="C112" s="43" t="s">
        <v>174</v>
      </c>
      <c r="D112" s="44" t="s">
        <v>174</v>
      </c>
      <c r="E112" s="44" t="s">
        <v>174</v>
      </c>
      <c r="F112" s="44" t="s">
        <v>174</v>
      </c>
      <c r="G112" s="44" t="s">
        <v>175</v>
      </c>
      <c r="H112" s="44" t="s">
        <v>21</v>
      </c>
      <c r="I112" s="45">
        <v>2</v>
      </c>
      <c r="J112" s="46"/>
      <c r="K112" s="47">
        <f t="shared" si="3"/>
        <v>0</v>
      </c>
      <c r="L112" s="12"/>
    </row>
    <row r="113" spans="1:20" ht="30.5" customHeight="1">
      <c r="B113" s="8"/>
      <c r="C113" s="43" t="s">
        <v>176</v>
      </c>
      <c r="D113" s="44" t="s">
        <v>176</v>
      </c>
      <c r="E113" s="44" t="s">
        <v>176</v>
      </c>
      <c r="F113" s="44" t="s">
        <v>176</v>
      </c>
      <c r="G113" s="44" t="s">
        <v>177</v>
      </c>
      <c r="H113" s="44" t="s">
        <v>21</v>
      </c>
      <c r="I113" s="45">
        <v>2</v>
      </c>
      <c r="J113" s="46"/>
      <c r="K113" s="47">
        <f t="shared" si="3"/>
        <v>0</v>
      </c>
      <c r="L113" s="12"/>
    </row>
    <row r="114" spans="1:20" ht="17.5" customHeight="1">
      <c r="B114" s="8"/>
      <c r="C114" s="43" t="s">
        <v>178</v>
      </c>
      <c r="D114" s="44" t="s">
        <v>178</v>
      </c>
      <c r="E114" s="44" t="s">
        <v>178</v>
      </c>
      <c r="F114" s="44" t="s">
        <v>178</v>
      </c>
      <c r="G114" s="44" t="s">
        <v>179</v>
      </c>
      <c r="H114" s="44" t="s">
        <v>21</v>
      </c>
      <c r="I114" s="45">
        <v>10</v>
      </c>
      <c r="J114" s="46"/>
      <c r="K114" s="47">
        <f t="shared" si="3"/>
        <v>0</v>
      </c>
      <c r="L114" s="12"/>
    </row>
    <row r="115" spans="1:20" ht="21" customHeight="1">
      <c r="B115" s="8"/>
      <c r="C115" s="43" t="s">
        <v>180</v>
      </c>
      <c r="D115" s="44" t="s">
        <v>180</v>
      </c>
      <c r="E115" s="44" t="s">
        <v>180</v>
      </c>
      <c r="F115" s="44" t="s">
        <v>180</v>
      </c>
      <c r="G115" s="44" t="s">
        <v>181</v>
      </c>
      <c r="H115" s="44" t="s">
        <v>21</v>
      </c>
      <c r="I115" s="45">
        <v>3</v>
      </c>
      <c r="J115" s="46"/>
      <c r="K115" s="47">
        <f t="shared" si="3"/>
        <v>0</v>
      </c>
      <c r="L115" s="12"/>
    </row>
    <row r="116" spans="1:20" ht="22.5" customHeight="1">
      <c r="B116" s="8"/>
      <c r="C116" s="43" t="s">
        <v>182</v>
      </c>
      <c r="D116" s="44" t="s">
        <v>182</v>
      </c>
      <c r="E116" s="44" t="s">
        <v>182</v>
      </c>
      <c r="F116" s="44" t="s">
        <v>182</v>
      </c>
      <c r="G116" s="44" t="s">
        <v>183</v>
      </c>
      <c r="H116" s="44" t="s">
        <v>21</v>
      </c>
      <c r="I116" s="45">
        <v>9</v>
      </c>
      <c r="J116" s="46"/>
      <c r="K116" s="47">
        <f t="shared" si="3"/>
        <v>0</v>
      </c>
      <c r="L116" s="12"/>
    </row>
    <row r="117" spans="1:20" ht="30" customHeight="1" thickBot="1">
      <c r="B117" s="8"/>
      <c r="C117" s="55" t="s">
        <v>51</v>
      </c>
      <c r="D117" s="56"/>
      <c r="E117" s="56"/>
      <c r="F117" s="56"/>
      <c r="G117" s="56"/>
      <c r="H117" s="56"/>
      <c r="I117" s="56"/>
      <c r="J117" s="57"/>
      <c r="K117" s="58">
        <f>SUM(K110:K116)</f>
        <v>0</v>
      </c>
      <c r="L117" s="12"/>
    </row>
    <row r="118" spans="1:20" s="63" customFormat="1">
      <c r="B118" s="59"/>
      <c r="C118" s="60"/>
      <c r="D118" s="60"/>
      <c r="E118" s="60"/>
      <c r="F118" s="60"/>
      <c r="G118" s="60"/>
      <c r="H118" s="60"/>
      <c r="I118" s="60"/>
      <c r="J118" s="60"/>
      <c r="K118" s="61"/>
      <c r="L118" s="62"/>
    </row>
    <row r="119" spans="1:20" s="63" customFormat="1" ht="30" customHeight="1">
      <c r="B119" s="59"/>
      <c r="C119" s="64"/>
      <c r="D119" s="65"/>
      <c r="E119" s="64"/>
      <c r="F119" s="64"/>
      <c r="G119" s="66" t="s">
        <v>70</v>
      </c>
      <c r="H119" s="67"/>
      <c r="I119" s="67"/>
      <c r="J119" s="68"/>
      <c r="K119" s="69">
        <f>ROUND((K117+K108+K103+K100+K97+K88+K68+K56),2)</f>
        <v>0</v>
      </c>
      <c r="L119" s="62"/>
    </row>
    <row r="120" spans="1:20" s="63" customFormat="1" ht="30" customHeight="1">
      <c r="B120" s="59"/>
      <c r="C120" s="64"/>
      <c r="D120" s="65"/>
      <c r="E120" s="64"/>
      <c r="F120" s="64"/>
      <c r="G120" s="70" t="s">
        <v>71</v>
      </c>
      <c r="H120" s="71"/>
      <c r="I120" s="71"/>
      <c r="J120" s="72"/>
      <c r="K120" s="69">
        <f>+ROUND((K119/(1+K$130))*K$129*0.19,2)</f>
        <v>0</v>
      </c>
      <c r="L120" s="62"/>
    </row>
    <row r="121" spans="1:20" s="63" customFormat="1" ht="30" customHeight="1">
      <c r="B121" s="59"/>
      <c r="C121" s="64"/>
      <c r="D121" s="73"/>
      <c r="E121" s="73"/>
      <c r="F121" s="73"/>
      <c r="G121" s="100" t="s">
        <v>184</v>
      </c>
      <c r="H121" s="101"/>
      <c r="I121" s="101"/>
      <c r="J121" s="102"/>
      <c r="K121" s="103">
        <f>+K119+K120</f>
        <v>0</v>
      </c>
      <c r="L121" s="62"/>
      <c r="Q121" s="63" t="s">
        <v>185</v>
      </c>
      <c r="S121" s="104"/>
    </row>
    <row r="122" spans="1:20" s="109" customFormat="1" ht="25.75" customHeight="1" thickBot="1">
      <c r="A122" s="105"/>
      <c r="B122" s="106"/>
      <c r="C122" s="107"/>
      <c r="D122" s="108"/>
      <c r="E122" s="107"/>
      <c r="F122" s="107"/>
      <c r="L122" s="110"/>
      <c r="P122" s="111"/>
      <c r="Q122" s="112"/>
      <c r="R122" s="111">
        <f>+(K123/(1+26%+(3%*19%)))</f>
        <v>0</v>
      </c>
      <c r="T122" s="111"/>
    </row>
    <row r="123" spans="1:20" s="109" customFormat="1" ht="25.75" customHeight="1" thickBot="1">
      <c r="A123" s="105"/>
      <c r="B123" s="106"/>
      <c r="C123" s="107"/>
      <c r="D123" s="108"/>
      <c r="E123" s="107"/>
      <c r="F123" s="107"/>
      <c r="G123" s="113" t="s">
        <v>186</v>
      </c>
      <c r="H123" s="114"/>
      <c r="I123" s="114"/>
      <c r="J123" s="115"/>
      <c r="K123" s="116">
        <f>+K121+K46</f>
        <v>0</v>
      </c>
      <c r="L123" s="110"/>
      <c r="P123" s="111"/>
      <c r="Q123" s="117"/>
    </row>
    <row r="124" spans="1:20" s="63" customFormat="1" ht="18.5" thickBot="1">
      <c r="B124" s="59"/>
      <c r="C124" s="64"/>
      <c r="D124" s="65"/>
      <c r="E124" s="65"/>
      <c r="F124" s="65"/>
      <c r="G124" s="64"/>
      <c r="H124" s="64"/>
      <c r="I124" s="118"/>
      <c r="J124" s="119"/>
      <c r="K124" s="120"/>
      <c r="L124" s="62"/>
      <c r="Q124" s="121" t="s">
        <v>187</v>
      </c>
      <c r="R124" s="111">
        <v>0.22</v>
      </c>
      <c r="S124" s="122">
        <f>+R$122*R124</f>
        <v>0</v>
      </c>
    </row>
    <row r="125" spans="1:20" s="63" customFormat="1" ht="18">
      <c r="B125" s="59"/>
      <c r="C125" s="123"/>
      <c r="D125" s="124"/>
      <c r="E125" s="124"/>
      <c r="F125" s="124"/>
      <c r="G125" s="124"/>
      <c r="H125" s="124"/>
      <c r="I125" s="124"/>
      <c r="J125" s="124"/>
      <c r="K125" s="125"/>
      <c r="L125" s="126"/>
      <c r="Q125" s="121" t="s">
        <v>188</v>
      </c>
      <c r="R125" s="111">
        <v>0.01</v>
      </c>
      <c r="S125" s="122">
        <f>+R$122*R125</f>
        <v>0</v>
      </c>
    </row>
    <row r="126" spans="1:20" s="63" customFormat="1" ht="46.5" customHeight="1">
      <c r="B126" s="59"/>
      <c r="C126" s="127" t="s">
        <v>189</v>
      </c>
      <c r="D126" s="128"/>
      <c r="E126" s="128"/>
      <c r="F126" s="128"/>
      <c r="G126" s="129"/>
      <c r="H126" s="130" t="s">
        <v>11</v>
      </c>
      <c r="I126" s="131"/>
      <c r="J126" s="132"/>
      <c r="K126" s="133" t="s">
        <v>190</v>
      </c>
      <c r="L126" s="134"/>
      <c r="Q126" s="121" t="s">
        <v>191</v>
      </c>
      <c r="R126" s="111">
        <v>0.03</v>
      </c>
      <c r="S126" s="122">
        <f>+R$122*R126</f>
        <v>0</v>
      </c>
    </row>
    <row r="127" spans="1:20" s="63" customFormat="1" ht="32.25" customHeight="1">
      <c r="B127" s="59"/>
      <c r="C127" s="127" t="s">
        <v>192</v>
      </c>
      <c r="D127" s="128"/>
      <c r="E127" s="128"/>
      <c r="F127" s="128"/>
      <c r="G127" s="129"/>
      <c r="H127" s="135" t="s">
        <v>193</v>
      </c>
      <c r="I127" s="136"/>
      <c r="J127" s="137" t="s">
        <v>194</v>
      </c>
      <c r="K127" s="138"/>
      <c r="L127" s="134"/>
      <c r="P127" s="111"/>
      <c r="Q127" s="121" t="s">
        <v>195</v>
      </c>
      <c r="R127" s="111">
        <v>0.19</v>
      </c>
      <c r="S127" s="139">
        <f>+S$126*R127</f>
        <v>0</v>
      </c>
      <c r="T127" s="104">
        <f>+K120+K45</f>
        <v>0</v>
      </c>
    </row>
    <row r="128" spans="1:20" s="63" customFormat="1" ht="30" customHeight="1">
      <c r="B128" s="59"/>
      <c r="C128" s="127" t="s">
        <v>196</v>
      </c>
      <c r="D128" s="128"/>
      <c r="E128" s="128"/>
      <c r="F128" s="128"/>
      <c r="G128" s="129"/>
      <c r="H128" s="140" t="s">
        <v>197</v>
      </c>
      <c r="I128" s="141"/>
      <c r="J128" s="137" t="s">
        <v>198</v>
      </c>
      <c r="K128" s="138"/>
      <c r="L128" s="134"/>
      <c r="S128" s="111">
        <f>+S127+S126+S125+S124</f>
        <v>0</v>
      </c>
    </row>
    <row r="129" spans="2:19" s="63" customFormat="1" ht="58.5" customHeight="1">
      <c r="B129" s="59"/>
      <c r="C129" s="142"/>
      <c r="D129" s="143"/>
      <c r="E129" s="143"/>
      <c r="F129" s="143"/>
      <c r="G129" s="144"/>
      <c r="H129" s="130" t="s">
        <v>199</v>
      </c>
      <c r="I129" s="132"/>
      <c r="J129" s="137" t="s">
        <v>200</v>
      </c>
      <c r="K129" s="138"/>
      <c r="L129" s="62"/>
    </row>
    <row r="130" spans="2:19" ht="39" customHeight="1">
      <c r="B130" s="8"/>
      <c r="C130" s="145"/>
      <c r="D130" s="146"/>
      <c r="E130" s="146"/>
      <c r="F130" s="146"/>
      <c r="G130" s="147"/>
      <c r="H130" s="135" t="s">
        <v>201</v>
      </c>
      <c r="I130" s="136"/>
      <c r="J130" s="137" t="s">
        <v>202</v>
      </c>
      <c r="K130" s="138"/>
      <c r="L130" s="12"/>
      <c r="R130" s="111">
        <f>+R122-K123</f>
        <v>0</v>
      </c>
      <c r="S130" s="148">
        <f>+S128+R122</f>
        <v>0</v>
      </c>
    </row>
    <row r="131" spans="2:19" ht="47" customHeight="1" thickBot="1">
      <c r="B131" s="8"/>
      <c r="C131" s="149"/>
      <c r="D131" s="150"/>
      <c r="E131" s="150"/>
      <c r="F131" s="150"/>
      <c r="G131" s="151"/>
      <c r="H131" s="152"/>
      <c r="I131" s="153"/>
      <c r="J131" s="153"/>
      <c r="K131" s="154"/>
      <c r="L131" s="12"/>
    </row>
    <row r="132" spans="2:19" s="63" customFormat="1" ht="14" thickBot="1">
      <c r="B132" s="59"/>
      <c r="C132" s="64"/>
      <c r="D132" s="65"/>
      <c r="E132" s="65"/>
      <c r="F132" s="65"/>
      <c r="G132" s="64"/>
      <c r="H132" s="64"/>
      <c r="I132" s="118"/>
      <c r="J132" s="119"/>
      <c r="K132" s="120"/>
      <c r="L132" s="62"/>
    </row>
    <row r="133" spans="2:19" s="63" customFormat="1">
      <c r="B133" s="59"/>
      <c r="C133" s="123"/>
      <c r="D133" s="124"/>
      <c r="E133" s="124"/>
      <c r="F133" s="124"/>
      <c r="G133" s="124"/>
      <c r="H133" s="124"/>
      <c r="I133" s="124"/>
      <c r="J133" s="124"/>
      <c r="K133" s="125"/>
      <c r="L133" s="126"/>
    </row>
    <row r="134" spans="2:19" s="63" customFormat="1" ht="46.5" customHeight="1">
      <c r="B134" s="59"/>
      <c r="C134" s="127" t="s">
        <v>189</v>
      </c>
      <c r="D134" s="128"/>
      <c r="E134" s="128"/>
      <c r="F134" s="128"/>
      <c r="G134" s="129"/>
      <c r="H134" s="130" t="s">
        <v>11</v>
      </c>
      <c r="I134" s="131"/>
      <c r="J134" s="132"/>
      <c r="K134" s="133" t="s">
        <v>190</v>
      </c>
      <c r="L134" s="134"/>
    </row>
    <row r="135" spans="2:19" s="63" customFormat="1" ht="32.25" customHeight="1">
      <c r="B135" s="59"/>
      <c r="C135" s="127" t="s">
        <v>192</v>
      </c>
      <c r="D135" s="128"/>
      <c r="E135" s="128"/>
      <c r="F135" s="128"/>
      <c r="G135" s="129"/>
      <c r="H135" s="135" t="s">
        <v>193</v>
      </c>
      <c r="I135" s="136"/>
      <c r="J135" s="137" t="s">
        <v>194</v>
      </c>
      <c r="K135" s="138" t="s">
        <v>203</v>
      </c>
      <c r="L135" s="134"/>
    </row>
    <row r="136" spans="2:19" s="63" customFormat="1" ht="30" customHeight="1">
      <c r="B136" s="59"/>
      <c r="C136" s="127" t="s">
        <v>196</v>
      </c>
      <c r="D136" s="128"/>
      <c r="E136" s="128"/>
      <c r="F136" s="128"/>
      <c r="G136" s="129"/>
      <c r="H136" s="140" t="s">
        <v>197</v>
      </c>
      <c r="I136" s="141"/>
      <c r="J136" s="137" t="s">
        <v>198</v>
      </c>
      <c r="K136" s="138" t="s">
        <v>203</v>
      </c>
      <c r="L136" s="134"/>
    </row>
    <row r="137" spans="2:19" s="63" customFormat="1" ht="58.5" customHeight="1">
      <c r="B137" s="59"/>
      <c r="C137" s="142"/>
      <c r="D137" s="143"/>
      <c r="E137" s="143"/>
      <c r="F137" s="143"/>
      <c r="G137" s="144"/>
      <c r="H137" s="130" t="s">
        <v>199</v>
      </c>
      <c r="I137" s="132"/>
      <c r="J137" s="137" t="s">
        <v>200</v>
      </c>
      <c r="K137" s="138" t="s">
        <v>203</v>
      </c>
      <c r="L137" s="62"/>
    </row>
    <row r="138" spans="2:19" ht="39" customHeight="1">
      <c r="B138" s="8"/>
      <c r="C138" s="145"/>
      <c r="D138" s="146"/>
      <c r="E138" s="146"/>
      <c r="F138" s="146"/>
      <c r="G138" s="147"/>
      <c r="H138" s="135" t="s">
        <v>201</v>
      </c>
      <c r="I138" s="136"/>
      <c r="J138" s="137" t="s">
        <v>202</v>
      </c>
      <c r="K138" s="138" t="s">
        <v>203</v>
      </c>
      <c r="L138" s="12"/>
    </row>
    <row r="139" spans="2:19" ht="47.25" customHeight="1" thickBot="1">
      <c r="B139" s="8"/>
      <c r="C139" s="149"/>
      <c r="D139" s="150"/>
      <c r="E139" s="150"/>
      <c r="F139" s="150"/>
      <c r="G139" s="151"/>
      <c r="H139" s="152"/>
      <c r="I139" s="153"/>
      <c r="J139" s="153"/>
      <c r="K139" s="154"/>
      <c r="L139" s="12"/>
    </row>
    <row r="140" spans="2:19" ht="47" customHeight="1">
      <c r="B140" s="8"/>
      <c r="C140" s="155"/>
      <c r="D140" s="155"/>
      <c r="E140" s="155"/>
      <c r="F140" s="155"/>
      <c r="G140" s="155"/>
      <c r="H140" s="155"/>
      <c r="I140" s="155"/>
      <c r="J140" s="155"/>
      <c r="K140" s="155"/>
      <c r="L140" s="12"/>
    </row>
    <row r="141" spans="2:19" ht="47.25" customHeight="1">
      <c r="B141" s="8"/>
      <c r="C141" s="155"/>
      <c r="D141" s="155"/>
      <c r="E141" s="155"/>
      <c r="F141" s="155"/>
      <c r="G141" s="156" t="s">
        <v>204</v>
      </c>
      <c r="H141" s="155"/>
      <c r="I141" s="155"/>
      <c r="J141" s="155"/>
      <c r="K141" s="155"/>
      <c r="L141" s="12"/>
    </row>
    <row r="142" spans="2:19" ht="14" thickBot="1">
      <c r="B142" s="157"/>
      <c r="C142" s="158"/>
      <c r="D142" s="158"/>
      <c r="E142" s="159"/>
      <c r="F142" s="158"/>
      <c r="G142" s="160"/>
      <c r="H142" s="158"/>
      <c r="I142" s="158"/>
      <c r="J142" s="158"/>
      <c r="K142" s="158"/>
      <c r="L142" s="161"/>
    </row>
    <row r="143" spans="2:19" ht="14" thickTop="1"/>
  </sheetData>
  <mergeCells count="84">
    <mergeCell ref="C137:G139"/>
    <mergeCell ref="H137:I137"/>
    <mergeCell ref="H138:I138"/>
    <mergeCell ref="H139:K139"/>
    <mergeCell ref="D133:K133"/>
    <mergeCell ref="C134:G134"/>
    <mergeCell ref="H134:J134"/>
    <mergeCell ref="C135:G135"/>
    <mergeCell ref="H135:I135"/>
    <mergeCell ref="C136:G136"/>
    <mergeCell ref="H136:I136"/>
    <mergeCell ref="C128:G128"/>
    <mergeCell ref="H128:I128"/>
    <mergeCell ref="C129:G131"/>
    <mergeCell ref="H129:I129"/>
    <mergeCell ref="H130:I130"/>
    <mergeCell ref="H131:K131"/>
    <mergeCell ref="G123:J123"/>
    <mergeCell ref="D125:K125"/>
    <mergeCell ref="C126:G126"/>
    <mergeCell ref="H126:J126"/>
    <mergeCell ref="C127:G127"/>
    <mergeCell ref="H127:I127"/>
    <mergeCell ref="C108:J108"/>
    <mergeCell ref="C109:K109"/>
    <mergeCell ref="C117:J117"/>
    <mergeCell ref="G119:J119"/>
    <mergeCell ref="G120:J120"/>
    <mergeCell ref="G121:J121"/>
    <mergeCell ref="C97:J97"/>
    <mergeCell ref="C98:K98"/>
    <mergeCell ref="C100:J100"/>
    <mergeCell ref="C101:K101"/>
    <mergeCell ref="C103:J103"/>
    <mergeCell ref="C104:K104"/>
    <mergeCell ref="C69:K69"/>
    <mergeCell ref="C70:K70"/>
    <mergeCell ref="C73:K73"/>
    <mergeCell ref="C85:K85"/>
    <mergeCell ref="C88:J88"/>
    <mergeCell ref="C89:K89"/>
    <mergeCell ref="C51:K51"/>
    <mergeCell ref="C56:J56"/>
    <mergeCell ref="C57:K57"/>
    <mergeCell ref="C58:K58"/>
    <mergeCell ref="C62:K62"/>
    <mergeCell ref="C68:J68"/>
    <mergeCell ref="C48:K48"/>
    <mergeCell ref="C49:C50"/>
    <mergeCell ref="D49:D50"/>
    <mergeCell ref="E49:F49"/>
    <mergeCell ref="G49:G50"/>
    <mergeCell ref="H49:H50"/>
    <mergeCell ref="I49:I50"/>
    <mergeCell ref="J49:J50"/>
    <mergeCell ref="K49:K50"/>
    <mergeCell ref="C38:J38"/>
    <mergeCell ref="C39:K39"/>
    <mergeCell ref="C42:J42"/>
    <mergeCell ref="G44:J44"/>
    <mergeCell ref="G45:J45"/>
    <mergeCell ref="G46:J46"/>
    <mergeCell ref="K12:K13"/>
    <mergeCell ref="C14:K14"/>
    <mergeCell ref="C29:J29"/>
    <mergeCell ref="C30:K30"/>
    <mergeCell ref="C33:J33"/>
    <mergeCell ref="C34:K34"/>
    <mergeCell ref="C9:K9"/>
    <mergeCell ref="C10:K10"/>
    <mergeCell ref="C11:K11"/>
    <mergeCell ref="C12:C13"/>
    <mergeCell ref="D12:D13"/>
    <mergeCell ref="E12:F12"/>
    <mergeCell ref="G12:G13"/>
    <mergeCell ref="H12:H13"/>
    <mergeCell ref="I12:I13"/>
    <mergeCell ref="J12:J13"/>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1" orientation="portrait"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 ANEXO N° 3 OFERTA ECONOMICA</vt:lpstr>
      <vt:lpstr>_GoBack</vt:lpstr>
      <vt:lpstr>' ANEXO N° 3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PAOLA MORENO CELIS</dc:creator>
  <cp:lastModifiedBy>ERIKA PAOLA MORENO CELIS</cp:lastModifiedBy>
  <cp:lastPrinted>2026-08-10T19:40:59Z</cp:lastPrinted>
  <dcterms:created xsi:type="dcterms:W3CDTF">2026-08-10T19:40:53Z</dcterms:created>
  <dcterms:modified xsi:type="dcterms:W3CDTF">2026-08-10T19:41:34Z</dcterms:modified>
</cp:coreProperties>
</file>