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G:\Mi unidad\Procesos 2026\01 - Procesos\26 - Pozos Septicos\"/>
    </mc:Choice>
  </mc:AlternateContent>
  <xr:revisionPtr revIDLastSave="0" documentId="13_ncr:1_{E65E3CD8-510E-448B-8581-CCE1EA3A4CA7}" xr6:coauthVersionLast="47" xr6:coauthVersionMax="47" xr10:uidLastSave="{00000000-0000-0000-0000-000000000000}"/>
  <bookViews>
    <workbookView xWindow="-108" yWindow="-108" windowWidth="23256" windowHeight="12456" xr2:uid="{B86165C3-CA41-449B-AAFD-3D119984F8C6}"/>
  </bookViews>
  <sheets>
    <sheet name="Formato_Cotización" sheetId="2" r:id="rId1"/>
    <sheet name="1" sheetId="4" r:id="rId2"/>
    <sheet name="2" sheetId="6" r:id="rId3"/>
    <sheet name="3" sheetId="7" r:id="rId4"/>
    <sheet name="4" sheetId="8" r:id="rId5"/>
    <sheet name="5" sheetId="9" r:id="rId6"/>
    <sheet name="6" sheetId="10" r:id="rId7"/>
    <sheet name="EM2024" sheetId="5" r:id="rId8"/>
  </sheets>
  <externalReferences>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s>
  <definedNames>
    <definedName name="_1__123Graph_Aｸﾞﾗﾌ_7" localSheetId="2" hidden="1">#REF!</definedName>
    <definedName name="_1__123Graph_Aｸﾞﾗﾌ_7" localSheetId="3" hidden="1">#REF!</definedName>
    <definedName name="_1__123Graph_Aｸﾞﾗﾌ_7" localSheetId="4" hidden="1">#REF!</definedName>
    <definedName name="_1__123Graph_Aｸﾞﾗﾌ_7" hidden="1">#REF!</definedName>
    <definedName name="_112233" hidden="1">#REF!</definedName>
    <definedName name="_112277" hidden="1">#REF!</definedName>
    <definedName name="_12__123Graph_BCHART_5" localSheetId="4" hidden="1">[1]MEX95IB!#REF!</definedName>
    <definedName name="_12__123Graph_BCHART_5" hidden="1">[1]MEX95IB!#REF!</definedName>
    <definedName name="_1222" localSheetId="4" hidden="1">#REF!</definedName>
    <definedName name="_1222" hidden="1">#REF!</definedName>
    <definedName name="_13__123Graph_Bｸﾞﾗﾌ_7" localSheetId="4" hidden="1">#REF!</definedName>
    <definedName name="_13__123Graph_Bｸﾞﾗﾌ_7" hidden="1">#REF!</definedName>
    <definedName name="_14__123Graph_Cｸﾞﾗﾌ_7" localSheetId="4" hidden="1">#REF!</definedName>
    <definedName name="_14__123Graph_Cｸﾞﾗﾌ_7" hidden="1">#REF!</definedName>
    <definedName name="_15__123Graph_Dｸﾞﾗﾌ_7" hidden="1">#REF!</definedName>
    <definedName name="_16__123Graph_Eｸﾞﾗﾌ_7" hidden="1">#REF!</definedName>
    <definedName name="_17__123Graph_Fｸﾞﾗﾌ_7" hidden="1">#REF!</definedName>
    <definedName name="_21" hidden="1">#REF!</definedName>
    <definedName name="_25" hidden="1">#REF!</definedName>
    <definedName name="_29" hidden="1">#REF!</definedName>
    <definedName name="_456" localSheetId="1" hidden="1">{0,#N/A,FALSE,0;0,#N/A,FALSE,0;0,#N/A,FALSE,0;0,#N/A,FALSE,0;0,#N/A,FALSE,0;0,#N/A,FALSE,0}</definedName>
    <definedName name="_456" localSheetId="2" hidden="1">{0,#N/A,FALSE,0;0,#N/A,FALSE,0;0,#N/A,FALSE,0;0,#N/A,FALSE,0;0,#N/A,FALSE,0;0,#N/A,FALSE,0}</definedName>
    <definedName name="_456" localSheetId="3" hidden="1">{0,#N/A,FALSE,0;0,#N/A,FALSE,0;0,#N/A,FALSE,0;0,#N/A,FALSE,0;0,#N/A,FALSE,0;0,#N/A,FALSE,0}</definedName>
    <definedName name="_456" localSheetId="4" hidden="1">{0,#N/A,FALSE,0;0,#N/A,FALSE,0;0,#N/A,FALSE,0;0,#N/A,FALSE,0;0,#N/A,FALSE,0;0,#N/A,FALSE,0}</definedName>
    <definedName name="_456" hidden="1">{0,#N/A,FALSE,0;0,#N/A,FALSE,0;0,#N/A,FALSE,0;0,#N/A,FALSE,0;0,#N/A,FALSE,0;0,#N/A,FALSE,0}</definedName>
    <definedName name="_Fill" localSheetId="4" hidden="1">#REF!</definedName>
    <definedName name="_Fill" hidden="1">#REF!</definedName>
    <definedName name="_xlnm._FilterDatabase" localSheetId="2" hidden="1">'2'!$B$22:$N$37</definedName>
    <definedName name="_xlnm._FilterDatabase" localSheetId="3" hidden="1">'3'!$B$22:$N$37</definedName>
    <definedName name="_xlnm._FilterDatabase" localSheetId="4" hidden="1">'4'!$B$22:$N$37</definedName>
    <definedName name="_xlnm._FilterDatabase" hidden="1">#REF!</definedName>
    <definedName name="_NDC1" localSheetId="1" hidden="1">{"'内訳表'!$B$2:$N$64"}</definedName>
    <definedName name="_NDC1" localSheetId="2" hidden="1">{"'内訳表'!$B$2:$N$64"}</definedName>
    <definedName name="_NDC1" localSheetId="3" hidden="1">{"'内訳表'!$B$2:$N$64"}</definedName>
    <definedName name="_NDC1" localSheetId="4" hidden="1">{"'内訳表'!$B$2:$N$64"}</definedName>
    <definedName name="_NDC1" hidden="1">{"'内訳表'!$B$2:$N$64"}</definedName>
    <definedName name="_Order1" hidden="1">0</definedName>
    <definedName name="_Order2" hidden="1">255</definedName>
    <definedName name="_r3d" localSheetId="1" hidden="1">{#N/A,#N/A,FALSE,"POLONNA 8";#N/A,#N/A,FALSE,"POLONNA 7";#N/A,#N/A,FALSE,"POLONNA 6";#N/A,#N/A,FALSE,"POLONNA 5 ";#N/A,#N/A,FALSE,"POLONNA 3";#N/A,#N/A,FALSE,"POLONNA 4";#N/A,#N/A,FALSE,"POLONNA 2";#N/A,#N/A,FALSE,"POLONNA 1"}</definedName>
    <definedName name="_r3d" localSheetId="2" hidden="1">{#N/A,#N/A,FALSE,"POLONNA 8";#N/A,#N/A,FALSE,"POLONNA 7";#N/A,#N/A,FALSE,"POLONNA 6";#N/A,#N/A,FALSE,"POLONNA 5 ";#N/A,#N/A,FALSE,"POLONNA 3";#N/A,#N/A,FALSE,"POLONNA 4";#N/A,#N/A,FALSE,"POLONNA 2";#N/A,#N/A,FALSE,"POLONNA 1"}</definedName>
    <definedName name="_r3d" localSheetId="3" hidden="1">{#N/A,#N/A,FALSE,"POLONNA 8";#N/A,#N/A,FALSE,"POLONNA 7";#N/A,#N/A,FALSE,"POLONNA 6";#N/A,#N/A,FALSE,"POLONNA 5 ";#N/A,#N/A,FALSE,"POLONNA 3";#N/A,#N/A,FALSE,"POLONNA 4";#N/A,#N/A,FALSE,"POLONNA 2";#N/A,#N/A,FALSE,"POLONNA 1"}</definedName>
    <definedName name="_r3d" localSheetId="4" hidden="1">{#N/A,#N/A,FALSE,"POLONNA 8";#N/A,#N/A,FALSE,"POLONNA 7";#N/A,#N/A,FALSE,"POLONNA 6";#N/A,#N/A,FALSE,"POLONNA 5 ";#N/A,#N/A,FALSE,"POLONNA 3";#N/A,#N/A,FALSE,"POLONNA 4";#N/A,#N/A,FALSE,"POLONNA 2";#N/A,#N/A,FALSE,"POLONNA 1"}</definedName>
    <definedName name="_r3d" hidden="1">{#N/A,#N/A,FALSE,"POLONNA 8";#N/A,#N/A,FALSE,"POLONNA 7";#N/A,#N/A,FALSE,"POLONNA 6";#N/A,#N/A,FALSE,"POLONNA 5 ";#N/A,#N/A,FALSE,"POLONNA 3";#N/A,#N/A,FALSE,"POLONNA 4";#N/A,#N/A,FALSE,"POLONNA 2";#N/A,#N/A,FALSE,"POLONNA 1"}</definedName>
    <definedName name="a1_Y1">[2]CONFIGURACIÓN!$D$17</definedName>
    <definedName name="a1_Y2">[2]CONFIGURACIÓN!$E$17</definedName>
    <definedName name="a10_Y10">[2]CONFIGURACIÓN!$M$26</definedName>
    <definedName name="a10_Y11">[2]CONFIGURACIÓN!$N$26</definedName>
    <definedName name="a2_Y2">[2]CONFIGURACIÓN!$E$18</definedName>
    <definedName name="a2_Y3">[2]CONFIGURACIÓN!$F$18</definedName>
    <definedName name="a3_Y3">[2]CONFIGURACIÓN!$F$19</definedName>
    <definedName name="a3_Y4">[2]CONFIGURACIÓN!$G$19</definedName>
    <definedName name="a4_Y4">[2]CONFIGURACIÓN!$G$20</definedName>
    <definedName name="a4_Y5">[2]CONFIGURACIÓN!$H$20</definedName>
    <definedName name="a5_Y5">[2]CONFIGURACIÓN!$H$21</definedName>
    <definedName name="a5_Y6">[2]CONFIGURACIÓN!$I$21</definedName>
    <definedName name="a6_Y6">[2]CONFIGURACIÓN!$I$22</definedName>
    <definedName name="a6_Y7">[2]CONFIGURACIÓN!$J$22</definedName>
    <definedName name="a7_Y7">[2]CONFIGURACIÓN!$J$23</definedName>
    <definedName name="a7_Y8">[2]CONFIGURACIÓN!$K$23</definedName>
    <definedName name="a8_Y8">[2]CONFIGURACIÓN!$K$24</definedName>
    <definedName name="a8_Y9">[2]CONFIGURACIÓN!$L$24</definedName>
    <definedName name="a9_Y10">[2]CONFIGURACIÓN!$M$25</definedName>
    <definedName name="a9_Y9">[2]CONFIGURACIÓN!$L$25</definedName>
    <definedName name="aaaa" localSheetId="2" hidden="1">#REF!</definedName>
    <definedName name="aaaa" localSheetId="3" hidden="1">#REF!</definedName>
    <definedName name="aaaa" localSheetId="4" hidden="1">#REF!</definedName>
    <definedName name="aaaa" hidden="1">#REF!</definedName>
    <definedName name="ABF" hidden="1">#REF!</definedName>
    <definedName name="AccessDatabase" hidden="1">"C:\My Documents\New MMR\INPUT.mdb"</definedName>
    <definedName name="ACCV" localSheetId="4" hidden="1">#REF!</definedName>
    <definedName name="ACCV" hidden="1">#REF!</definedName>
    <definedName name="ADSF" localSheetId="4" hidden="1">#REF!</definedName>
    <definedName name="ADSF" hidden="1">#REF!</definedName>
    <definedName name="afdgbva" localSheetId="1" hidden="1">{#N/A,#N/A,TRUE,"Report"}</definedName>
    <definedName name="afdgbva" localSheetId="2" hidden="1">{#N/A,#N/A,TRUE,"Report"}</definedName>
    <definedName name="afdgbva" localSheetId="3" hidden="1">{#N/A,#N/A,TRUE,"Report"}</definedName>
    <definedName name="afdgbva" localSheetId="4" hidden="1">{#N/A,#N/A,TRUE,"Report"}</definedName>
    <definedName name="afdgbva" hidden="1">{#N/A,#N/A,TRUE,"Report"}</definedName>
    <definedName name="aga" localSheetId="1" hidden="1">{#N/A,#N/A,TRUE,"Report"}</definedName>
    <definedName name="aga" localSheetId="2" hidden="1">{#N/A,#N/A,TRUE,"Report"}</definedName>
    <definedName name="aga" localSheetId="3" hidden="1">{#N/A,#N/A,TRUE,"Report"}</definedName>
    <definedName name="aga" localSheetId="4" hidden="1">{#N/A,#N/A,TRUE,"Report"}</definedName>
    <definedName name="aga" hidden="1">{#N/A,#N/A,TRUE,"Report"}</definedName>
    <definedName name="AGHFD" localSheetId="4" hidden="1">#REF!</definedName>
    <definedName name="AGHFD" hidden="1">#REF!</definedName>
    <definedName name="ALMUERZO">'[3]Resumen Preparaciones'!$C$52:$C$113</definedName>
    <definedName name="almuerzocena">'[3]Resumen Preparaciones'!$C$52:$C$141</definedName>
    <definedName name="año1">[2]CONFIGURACIÓN!$F$9</definedName>
    <definedName name="APLICA">#REF!</definedName>
    <definedName name="APLICA.">#REF!</definedName>
    <definedName name="_xlnm.Print_Area" localSheetId="2">'2'!$A$1:$L$37</definedName>
    <definedName name="_xlnm.Print_Area" localSheetId="3">'3'!$A$1:$L$37</definedName>
    <definedName name="_xlnm.Print_Area" localSheetId="4">'4'!$A$1:$L$37</definedName>
    <definedName name="ATGHH" localSheetId="2" hidden="1">#REF!</definedName>
    <definedName name="ATGHH" localSheetId="3" hidden="1">#REF!</definedName>
    <definedName name="ATGHH" localSheetId="4" hidden="1">#REF!</definedName>
    <definedName name="ATGHH" hidden="1">#REF!</definedName>
    <definedName name="AVBC" hidden="1">#REF!</definedName>
    <definedName name="AXCC" hidden="1">#REF!</definedName>
    <definedName name="AXX" hidden="1">#REF!</definedName>
    <definedName name="Aグラフ" hidden="1">#REF!</definedName>
    <definedName name="badb" localSheetId="1" hidden="1">{"MG-2002-F1",#N/A,FALSE,"PPU-Telemig";"MG-2002-F2",#N/A,FALSE,"PPU-Telemig";"MG-2002-F3",#N/A,FALSE,"PPU-Telemig";"MG-2002-F4",#N/A,FALSE,"PPU-Telemig";"MG-2003-F1",#N/A,FALSE,"PPU-Telemig";"MG-2004-F1",#N/A,FALSE,"PPU-Telemig"}</definedName>
    <definedName name="badb" localSheetId="2" hidden="1">{"MG-2002-F1",#N/A,FALSE,"PPU-Telemig";"MG-2002-F2",#N/A,FALSE,"PPU-Telemig";"MG-2002-F3",#N/A,FALSE,"PPU-Telemig";"MG-2002-F4",#N/A,FALSE,"PPU-Telemig";"MG-2003-F1",#N/A,FALSE,"PPU-Telemig";"MG-2004-F1",#N/A,FALSE,"PPU-Telemig"}</definedName>
    <definedName name="badb" localSheetId="3" hidden="1">{"MG-2002-F1",#N/A,FALSE,"PPU-Telemig";"MG-2002-F2",#N/A,FALSE,"PPU-Telemig";"MG-2002-F3",#N/A,FALSE,"PPU-Telemig";"MG-2002-F4",#N/A,FALSE,"PPU-Telemig";"MG-2003-F1",#N/A,FALSE,"PPU-Telemig";"MG-2004-F1",#N/A,FALSE,"PPU-Telemig"}</definedName>
    <definedName name="badb" localSheetId="4" hidden="1">{"MG-2002-F1",#N/A,FALSE,"PPU-Telemig";"MG-2002-F2",#N/A,FALSE,"PPU-Telemig";"MG-2002-F3",#N/A,FALSE,"PPU-Telemig";"MG-2002-F4",#N/A,FALSE,"PPU-Telemig";"MG-2003-F1",#N/A,FALSE,"PPU-Telemig";"MG-2004-F1",#N/A,FALSE,"PPU-Telemig"}</definedName>
    <definedName name="badb" hidden="1">{"MG-2002-F1",#N/A,FALSE,"PPU-Telemig";"MG-2002-F2",#N/A,FALSE,"PPU-Telemig";"MG-2002-F3",#N/A,FALSE,"PPU-Telemig";"MG-2002-F4",#N/A,FALSE,"PPU-Telemig";"MG-2003-F1",#N/A,FALSE,"PPU-Telemig";"MG-2004-F1",#N/A,FALSE,"PPU-Telemig"}</definedName>
    <definedName name="bbb">[4]lista!$A$11:$A$13</definedName>
    <definedName name="bn" localSheetId="1" hidden="1">{"'内訳表'!$B$2:$N$64"}</definedName>
    <definedName name="bn" localSheetId="2" hidden="1">{"'内訳表'!$B$2:$N$64"}</definedName>
    <definedName name="bn" localSheetId="3" hidden="1">{"'内訳表'!$B$2:$N$64"}</definedName>
    <definedName name="bn" localSheetId="4" hidden="1">{"'内訳表'!$B$2:$N$64"}</definedName>
    <definedName name="bn" hidden="1">{"'内訳表'!$B$2:$N$64"}</definedName>
    <definedName name="Ｂグラフ" hidden="1">#REF!</definedName>
    <definedName name="CALENDARIO">[2]CALENDARIO!$B$6:$H$161</definedName>
    <definedName name="Calidad">[5]PERSONAL!$P$58</definedName>
    <definedName name="Campamento">[5]PERSONAL!$P$122</definedName>
    <definedName name="Comercio">[6]OCULTAR!$F$14:$G$17</definedName>
    <definedName name="COTIZACION" hidden="1">#REF!</definedName>
    <definedName name="Ｃグラフ" localSheetId="2" hidden="1">#REF!</definedName>
    <definedName name="Ｃグラフ" localSheetId="3" hidden="1">#REF!</definedName>
    <definedName name="Ｃグラフ" localSheetId="4" hidden="1">#REF!</definedName>
    <definedName name="Ｃグラフ" hidden="1">#REF!</definedName>
    <definedName name="dasd" hidden="1">#REF!</definedName>
    <definedName name="Decision">[4]lista!$A$6:$A$7</definedName>
    <definedName name="dependencia">'[7]Datos Inciales'!$B$5:$B$30</definedName>
    <definedName name="desayuno">'[3]Resumen Preparaciones'!$C$5:$C$50</definedName>
    <definedName name="DESAYUNOS">'[3]Resumen Preparaciones'!$C$5:$C$33</definedName>
    <definedName name="DFG" localSheetId="2" hidden="1">#REF!</definedName>
    <definedName name="DFG" localSheetId="3" hidden="1">#REF!</definedName>
    <definedName name="DFG" localSheetId="4" hidden="1">#REF!</definedName>
    <definedName name="DFG" hidden="1">#REF!</definedName>
    <definedName name="dfgd56" localSheetId="1" hidden="1">{0,#N/A,FALSE,0;0,#N/A,FALSE,0;0,#N/A,FALSE,0;0,#N/A,FALSE,0;0,#N/A,FALSE,0;0,#N/A,FALSE,0}</definedName>
    <definedName name="dfgd56" localSheetId="2" hidden="1">{0,#N/A,FALSE,0;0,#N/A,FALSE,0;0,#N/A,FALSE,0;0,#N/A,FALSE,0;0,#N/A,FALSE,0;0,#N/A,FALSE,0}</definedName>
    <definedName name="dfgd56" localSheetId="3" hidden="1">{0,#N/A,FALSE,0;0,#N/A,FALSE,0;0,#N/A,FALSE,0;0,#N/A,FALSE,0;0,#N/A,FALSE,0;0,#N/A,FALSE,0}</definedName>
    <definedName name="dfgd56" localSheetId="4" hidden="1">{0,#N/A,FALSE,0;0,#N/A,FALSE,0;0,#N/A,FALSE,0;0,#N/A,FALSE,0;0,#N/A,FALSE,0;0,#N/A,FALSE,0}</definedName>
    <definedName name="dfgd56" hidden="1">{0,#N/A,FALSE,0;0,#N/A,FALSE,0;0,#N/A,FALSE,0;0,#N/A,FALSE,0;0,#N/A,FALSE,0;0,#N/A,FALSE,0}</definedName>
    <definedName name="DFGH" localSheetId="4" hidden="1">#REF!</definedName>
    <definedName name="DFGH" hidden="1">#REF!</definedName>
    <definedName name="DFSG" localSheetId="4" hidden="1">#REF!</definedName>
    <definedName name="DFSG" hidden="1">#REF!</definedName>
    <definedName name="dgb" localSheetId="1" hidden="1">{"'内訳表'!$B$2:$N$64"}</definedName>
    <definedName name="dgb" localSheetId="2" hidden="1">{"'内訳表'!$B$2:$N$64"}</definedName>
    <definedName name="dgb" localSheetId="3" hidden="1">{"'内訳表'!$B$2:$N$64"}</definedName>
    <definedName name="dgb" localSheetId="4" hidden="1">{"'内訳表'!$B$2:$N$64"}</definedName>
    <definedName name="dgb" hidden="1">{"'内訳表'!$B$2:$N$64"}</definedName>
    <definedName name="dhb" localSheetId="1" hidden="1">{"'内訳表'!$B$2:$N$64"}</definedName>
    <definedName name="dhb" localSheetId="2" hidden="1">{"'内訳表'!$B$2:$N$64"}</definedName>
    <definedName name="dhb" localSheetId="3" hidden="1">{"'内訳表'!$B$2:$N$64"}</definedName>
    <definedName name="dhb" localSheetId="4" hidden="1">{"'内訳表'!$B$2:$N$64"}</definedName>
    <definedName name="dhb" hidden="1">{"'内訳表'!$B$2:$N$64"}</definedName>
    <definedName name="dszgre" localSheetId="1" hidden="1">{"MG-2002-F1",#N/A,FALSE,"PPU-Telemig";"MG-2002-F2",#N/A,FALSE,"PPU-Telemig";"MG-2002-F3",#N/A,FALSE,"PPU-Telemig";"MG-2002-F4",#N/A,FALSE,"PPU-Telemig";"MG-2003-F1",#N/A,FALSE,"PPU-Telemig";"MG-2004-F1",#N/A,FALSE,"PPU-Telemig"}</definedName>
    <definedName name="dszgre" localSheetId="2" hidden="1">{"MG-2002-F1",#N/A,FALSE,"PPU-Telemig";"MG-2002-F2",#N/A,FALSE,"PPU-Telemig";"MG-2002-F3",#N/A,FALSE,"PPU-Telemig";"MG-2002-F4",#N/A,FALSE,"PPU-Telemig";"MG-2003-F1",#N/A,FALSE,"PPU-Telemig";"MG-2004-F1",#N/A,FALSE,"PPU-Telemig"}</definedName>
    <definedName name="dszgre" localSheetId="3" hidden="1">{"MG-2002-F1",#N/A,FALSE,"PPU-Telemig";"MG-2002-F2",#N/A,FALSE,"PPU-Telemig";"MG-2002-F3",#N/A,FALSE,"PPU-Telemig";"MG-2002-F4",#N/A,FALSE,"PPU-Telemig";"MG-2003-F1",#N/A,FALSE,"PPU-Telemig";"MG-2004-F1",#N/A,FALSE,"PPU-Telemig"}</definedName>
    <definedName name="dszgre" localSheetId="4" hidden="1">{"MG-2002-F1",#N/A,FALSE,"PPU-Telemig";"MG-2002-F2",#N/A,FALSE,"PPU-Telemig";"MG-2002-F3",#N/A,FALSE,"PPU-Telemig";"MG-2002-F4",#N/A,FALSE,"PPU-Telemig";"MG-2003-F1",#N/A,FALSE,"PPU-Telemig";"MG-2004-F1",#N/A,FALSE,"PPU-Telemig"}</definedName>
    <definedName name="dszgre" hidden="1">{"MG-2002-F1",#N/A,FALSE,"PPU-Telemig";"MG-2002-F2",#N/A,FALSE,"PPU-Telemig";"MG-2002-F3",#N/A,FALSE,"PPU-Telemig";"MG-2002-F4",#N/A,FALSE,"PPU-Telemig";"MG-2003-F1",#N/A,FALSE,"PPU-Telemig";"MG-2004-F1",#N/A,FALSE,"PPU-Telemig"}</definedName>
    <definedName name="dxhm" localSheetId="1" hidden="1">{"MG-2002-F1",#N/A,FALSE,"PPU-Telemig";"MG-2002-F2",#N/A,FALSE,"PPU-Telemig";"MG-2002-F3",#N/A,FALSE,"PPU-Telemig";"MG-2002-F4",#N/A,FALSE,"PPU-Telemig";"MG-2003-F1",#N/A,FALSE,"PPU-Telemig";"MG-2004-F1",#N/A,FALSE,"PPU-Telemig"}</definedName>
    <definedName name="dxhm" localSheetId="2" hidden="1">{"MG-2002-F1",#N/A,FALSE,"PPU-Telemig";"MG-2002-F2",#N/A,FALSE,"PPU-Telemig";"MG-2002-F3",#N/A,FALSE,"PPU-Telemig";"MG-2002-F4",#N/A,FALSE,"PPU-Telemig";"MG-2003-F1",#N/A,FALSE,"PPU-Telemig";"MG-2004-F1",#N/A,FALSE,"PPU-Telemig"}</definedName>
    <definedName name="dxhm" localSheetId="3" hidden="1">{"MG-2002-F1",#N/A,FALSE,"PPU-Telemig";"MG-2002-F2",#N/A,FALSE,"PPU-Telemig";"MG-2002-F3",#N/A,FALSE,"PPU-Telemig";"MG-2002-F4",#N/A,FALSE,"PPU-Telemig";"MG-2003-F1",#N/A,FALSE,"PPU-Telemig";"MG-2004-F1",#N/A,FALSE,"PPU-Telemig"}</definedName>
    <definedName name="dxhm" localSheetId="4" hidden="1">{"MG-2002-F1",#N/A,FALSE,"PPU-Telemig";"MG-2002-F2",#N/A,FALSE,"PPU-Telemig";"MG-2002-F3",#N/A,FALSE,"PPU-Telemig";"MG-2002-F4",#N/A,FALSE,"PPU-Telemig";"MG-2003-F1",#N/A,FALSE,"PPU-Telemig";"MG-2004-F1",#N/A,FALSE,"PPU-Telemig"}</definedName>
    <definedName name="dxhm" hidden="1">{"MG-2002-F1",#N/A,FALSE,"PPU-Telemig";"MG-2002-F2",#N/A,FALSE,"PPU-Telemig";"MG-2002-F3",#N/A,FALSE,"PPU-Telemig";"MG-2002-F4",#N/A,FALSE,"PPU-Telemig";"MG-2003-F1",#N/A,FALSE,"PPU-Telemig";"MG-2004-F1",#N/A,FALSE,"PPU-Telemig"}</definedName>
    <definedName name="Ｄグラフ" localSheetId="4" hidden="1">#REF!</definedName>
    <definedName name="Ｄグラフ" hidden="1">#REF!</definedName>
    <definedName name="eagrbve" localSheetId="1" hidden="1">{"'内訳表'!$B$2:$N$64"}</definedName>
    <definedName name="eagrbve" localSheetId="2" hidden="1">{"'内訳表'!$B$2:$N$64"}</definedName>
    <definedName name="eagrbve" localSheetId="3" hidden="1">{"'内訳表'!$B$2:$N$64"}</definedName>
    <definedName name="eagrbve" localSheetId="4" hidden="1">{"'内訳表'!$B$2:$N$64"}</definedName>
    <definedName name="eagrbve" hidden="1">{"'内訳表'!$B$2:$N$64"}</definedName>
    <definedName name="eargbwrg" localSheetId="1" hidden="1">{"'内訳表'!$B$2:$N$64"}</definedName>
    <definedName name="eargbwrg" localSheetId="2" hidden="1">{"'内訳表'!$B$2:$N$64"}</definedName>
    <definedName name="eargbwrg" localSheetId="3" hidden="1">{"'内訳表'!$B$2:$N$64"}</definedName>
    <definedName name="eargbwrg" localSheetId="4" hidden="1">{"'内訳表'!$B$2:$N$64"}</definedName>
    <definedName name="eargbwrg" hidden="1">{"'内訳表'!$B$2:$N$64"}</definedName>
    <definedName name="EE" localSheetId="1" hidden="1">{"MG-2002-F1",#N/A,FALSE,"PPU-Telemig";"MG-2002-F2",#N/A,FALSE,"PPU-Telemig";"MG-2002-F3",#N/A,FALSE,"PPU-Telemig";"MG-2002-F4",#N/A,FALSE,"PPU-Telemig";"MG-2003-F1",#N/A,FALSE,"PPU-Telemig";"MG-2004-F1",#N/A,FALSE,"PPU-Telemig"}</definedName>
    <definedName name="EE" localSheetId="2" hidden="1">{"MG-2002-F1",#N/A,FALSE,"PPU-Telemig";"MG-2002-F2",#N/A,FALSE,"PPU-Telemig";"MG-2002-F3",#N/A,FALSE,"PPU-Telemig";"MG-2002-F4",#N/A,FALSE,"PPU-Telemig";"MG-2003-F1",#N/A,FALSE,"PPU-Telemig";"MG-2004-F1",#N/A,FALSE,"PPU-Telemig"}</definedName>
    <definedName name="EE" localSheetId="3" hidden="1">{"MG-2002-F1",#N/A,FALSE,"PPU-Telemig";"MG-2002-F2",#N/A,FALSE,"PPU-Telemig";"MG-2002-F3",#N/A,FALSE,"PPU-Telemig";"MG-2002-F4",#N/A,FALSE,"PPU-Telemig";"MG-2003-F1",#N/A,FALSE,"PPU-Telemig";"MG-2004-F1",#N/A,FALSE,"PPU-Telemig"}</definedName>
    <definedName name="EE" localSheetId="4" hidden="1">{"MG-2002-F1",#N/A,FALSE,"PPU-Telemig";"MG-2002-F2",#N/A,FALSE,"PPU-Telemig";"MG-2002-F3",#N/A,FALSE,"PPU-Telemig";"MG-2002-F4",#N/A,FALSE,"PPU-Telemig";"MG-2003-F1",#N/A,FALSE,"PPU-Telemig";"MG-2004-F1",#N/A,FALSE,"PPU-Telemig"}</definedName>
    <definedName name="EE" hidden="1">{"MG-2002-F1",#N/A,FALSE,"PPU-Telemig";"MG-2002-F2",#N/A,FALSE,"PPU-Telemig";"MG-2002-F3",#N/A,FALSE,"PPU-Telemig";"MG-2002-F4",#N/A,FALSE,"PPU-Telemig";"MG-2003-F1",#N/A,FALSE,"PPU-Telemig";"MG-2004-F1",#N/A,FALSE,"PPU-Telemig"}</definedName>
    <definedName name="Ensayos">[5]PERSONAL!$P$100</definedName>
    <definedName name="Estrategia">[8]Tablas!$F$2:$F$34</definedName>
    <definedName name="ET" localSheetId="1" hidden="1">{"MG-2002-F1",#N/A,FALSE,"PPU-Telemig";"MG-2002-F2",#N/A,FALSE,"PPU-Telemig";"MG-2002-F3",#N/A,FALSE,"PPU-Telemig";"MG-2002-F4",#N/A,FALSE,"PPU-Telemig";"MG-2003-F1",#N/A,FALSE,"PPU-Telemig";"MG-2004-F1",#N/A,FALSE,"PPU-Telemig"}</definedName>
    <definedName name="ET" localSheetId="2" hidden="1">{"MG-2002-F1",#N/A,FALSE,"PPU-Telemig";"MG-2002-F2",#N/A,FALSE,"PPU-Telemig";"MG-2002-F3",#N/A,FALSE,"PPU-Telemig";"MG-2002-F4",#N/A,FALSE,"PPU-Telemig";"MG-2003-F1",#N/A,FALSE,"PPU-Telemig";"MG-2004-F1",#N/A,FALSE,"PPU-Telemig"}</definedName>
    <definedName name="ET" localSheetId="3" hidden="1">{"MG-2002-F1",#N/A,FALSE,"PPU-Telemig";"MG-2002-F2",#N/A,FALSE,"PPU-Telemig";"MG-2002-F3",#N/A,FALSE,"PPU-Telemig";"MG-2002-F4",#N/A,FALSE,"PPU-Telemig";"MG-2003-F1",#N/A,FALSE,"PPU-Telemig";"MG-2004-F1",#N/A,FALSE,"PPU-Telemig"}</definedName>
    <definedName name="ET" localSheetId="4" hidden="1">{"MG-2002-F1",#N/A,FALSE,"PPU-Telemig";"MG-2002-F2",#N/A,FALSE,"PPU-Telemig";"MG-2002-F3",#N/A,FALSE,"PPU-Telemig";"MG-2002-F4",#N/A,FALSE,"PPU-Telemig";"MG-2003-F1",#N/A,FALSE,"PPU-Telemig";"MG-2004-F1",#N/A,FALSE,"PPU-Telemig"}</definedName>
    <definedName name="ET" hidden="1">{"MG-2002-F1",#N/A,FALSE,"PPU-Telemig";"MG-2002-F2",#N/A,FALSE,"PPU-Telemig";"MG-2002-F3",#N/A,FALSE,"PPU-Telemig";"MG-2002-F4",#N/A,FALSE,"PPU-Telemig";"MG-2003-F1",#N/A,FALSE,"PPU-Telemig";"MG-2004-F1",#N/A,FALSE,"PPU-Telemig"}</definedName>
    <definedName name="EUR">'[2]DATOS ENTRADA'!$E$2</definedName>
    <definedName name="Ｅグラフ" localSheetId="2" hidden="1">#REF!</definedName>
    <definedName name="Ｅグラフ" localSheetId="3" hidden="1">#REF!</definedName>
    <definedName name="Ｅグラフ" localSheetId="4" hidden="1">#REF!</definedName>
    <definedName name="Ｅグラフ" hidden="1">#REF!</definedName>
    <definedName name="fbvdv" localSheetId="1" hidden="1">{"MG-2002-F1",#N/A,FALSE,"PPU-Telemig";"MG-2002-F2",#N/A,FALSE,"PPU-Telemig";"MG-2002-F3",#N/A,FALSE,"PPU-Telemig";"MG-2002-F4",#N/A,FALSE,"PPU-Telemig";"MG-2003-F1",#N/A,FALSE,"PPU-Telemig";"MG-2004-F1",#N/A,FALSE,"PPU-Telemig"}</definedName>
    <definedName name="fbvdv" localSheetId="2" hidden="1">{"MG-2002-F1",#N/A,FALSE,"PPU-Telemig";"MG-2002-F2",#N/A,FALSE,"PPU-Telemig";"MG-2002-F3",#N/A,FALSE,"PPU-Telemig";"MG-2002-F4",#N/A,FALSE,"PPU-Telemig";"MG-2003-F1",#N/A,FALSE,"PPU-Telemig";"MG-2004-F1",#N/A,FALSE,"PPU-Telemig"}</definedName>
    <definedName name="fbvdv" localSheetId="3" hidden="1">{"MG-2002-F1",#N/A,FALSE,"PPU-Telemig";"MG-2002-F2",#N/A,FALSE,"PPU-Telemig";"MG-2002-F3",#N/A,FALSE,"PPU-Telemig";"MG-2002-F4",#N/A,FALSE,"PPU-Telemig";"MG-2003-F1",#N/A,FALSE,"PPU-Telemig";"MG-2004-F1",#N/A,FALSE,"PPU-Telemig"}</definedName>
    <definedName name="fbvdv" localSheetId="4" hidden="1">{"MG-2002-F1",#N/A,FALSE,"PPU-Telemig";"MG-2002-F2",#N/A,FALSE,"PPU-Telemig";"MG-2002-F3",#N/A,FALSE,"PPU-Telemig";"MG-2002-F4",#N/A,FALSE,"PPU-Telemig";"MG-2003-F1",#N/A,FALSE,"PPU-Telemig";"MG-2004-F1",#N/A,FALSE,"PPU-Telemig"}</definedName>
    <definedName name="fbvdv" hidden="1">{"MG-2002-F1",#N/A,FALSE,"PPU-Telemig";"MG-2002-F2",#N/A,FALSE,"PPU-Telemig";"MG-2002-F3",#N/A,FALSE,"PPU-Telemig";"MG-2002-F4",#N/A,FALSE,"PPU-Telemig";"MG-2003-F1",#N/A,FALSE,"PPU-Telemig";"MG-2004-F1",#N/A,FALSE,"PPU-Telemig"}</definedName>
    <definedName name="fdfd" localSheetId="1" hidden="1">{"MG-2002-F1",#N/A,FALSE,"PPU-Telemig";"MG-2002-F2",#N/A,FALSE,"PPU-Telemig";"MG-2002-F3",#N/A,FALSE,"PPU-Telemig";"MG-2002-F4",#N/A,FALSE,"PPU-Telemig";"MG-2003-F1",#N/A,FALSE,"PPU-Telemig";"MG-2004-F1",#N/A,FALSE,"PPU-Telemig"}</definedName>
    <definedName name="fdfd" localSheetId="2" hidden="1">{"MG-2002-F1",#N/A,FALSE,"PPU-Telemig";"MG-2002-F2",#N/A,FALSE,"PPU-Telemig";"MG-2002-F3",#N/A,FALSE,"PPU-Telemig";"MG-2002-F4",#N/A,FALSE,"PPU-Telemig";"MG-2003-F1",#N/A,FALSE,"PPU-Telemig";"MG-2004-F1",#N/A,FALSE,"PPU-Telemig"}</definedName>
    <definedName name="fdfd" localSheetId="3" hidden="1">{"MG-2002-F1",#N/A,FALSE,"PPU-Telemig";"MG-2002-F2",#N/A,FALSE,"PPU-Telemig";"MG-2002-F3",#N/A,FALSE,"PPU-Telemig";"MG-2002-F4",#N/A,FALSE,"PPU-Telemig";"MG-2003-F1",#N/A,FALSE,"PPU-Telemig";"MG-2004-F1",#N/A,FALSE,"PPU-Telemig"}</definedName>
    <definedName name="fdfd" localSheetId="4" hidden="1">{"MG-2002-F1",#N/A,FALSE,"PPU-Telemig";"MG-2002-F2",#N/A,FALSE,"PPU-Telemig";"MG-2002-F3",#N/A,FALSE,"PPU-Telemig";"MG-2002-F4",#N/A,FALSE,"PPU-Telemig";"MG-2003-F1",#N/A,FALSE,"PPU-Telemig";"MG-2004-F1",#N/A,FALSE,"PPU-Telemig"}</definedName>
    <definedName name="fdfd" hidden="1">{"MG-2002-F1",#N/A,FALSE,"PPU-Telemig";"MG-2002-F2",#N/A,FALSE,"PPU-Telemig";"MG-2002-F3",#N/A,FALSE,"PPU-Telemig";"MG-2002-F4",#N/A,FALSE,"PPU-Telemig";"MG-2003-F1",#N/A,FALSE,"PPU-Telemig";"MG-2004-F1",#N/A,FALSE,"PPU-Telemig"}</definedName>
    <definedName name="FDG" localSheetId="4" hidden="1">#REF!</definedName>
    <definedName name="FDG" hidden="1">#REF!</definedName>
    <definedName name="fecha_fin_servicio">[2]CONFIGURACIÓN!$C$10</definedName>
    <definedName name="fecha_inicio_servicio">[2]CONFIGURACIÓN!$C$9</definedName>
    <definedName name="ff" localSheetId="1" hidden="1">{#N/A,#N/A,TRUE,"Report"}</definedName>
    <definedName name="ff" localSheetId="2" hidden="1">{#N/A,#N/A,TRUE,"Report"}</definedName>
    <definedName name="ff" localSheetId="3" hidden="1">{#N/A,#N/A,TRUE,"Report"}</definedName>
    <definedName name="ff" localSheetId="4" hidden="1">{#N/A,#N/A,TRUE,"Report"}</definedName>
    <definedName name="ff" hidden="1">{#N/A,#N/A,TRUE,"Report"}</definedName>
    <definedName name="FFF" localSheetId="1" hidden="1">{"MG-2002-F1",#N/A,FALSE,"PPU-Telemig";"MG-2002-F2",#N/A,FALSE,"PPU-Telemig";"MG-2002-F3",#N/A,FALSE,"PPU-Telemig";"MG-2002-F4",#N/A,FALSE,"PPU-Telemig";"MG-2003-F1",#N/A,FALSE,"PPU-Telemig";"MG-2004-F1",#N/A,FALSE,"PPU-Telemig"}</definedName>
    <definedName name="FFF" localSheetId="2" hidden="1">{"MG-2002-F1",#N/A,FALSE,"PPU-Telemig";"MG-2002-F2",#N/A,FALSE,"PPU-Telemig";"MG-2002-F3",#N/A,FALSE,"PPU-Telemig";"MG-2002-F4",#N/A,FALSE,"PPU-Telemig";"MG-2003-F1",#N/A,FALSE,"PPU-Telemig";"MG-2004-F1",#N/A,FALSE,"PPU-Telemig"}</definedName>
    <definedName name="FFF" localSheetId="3" hidden="1">{"MG-2002-F1",#N/A,FALSE,"PPU-Telemig";"MG-2002-F2",#N/A,FALSE,"PPU-Telemig";"MG-2002-F3",#N/A,FALSE,"PPU-Telemig";"MG-2002-F4",#N/A,FALSE,"PPU-Telemig";"MG-2003-F1",#N/A,FALSE,"PPU-Telemig";"MG-2004-F1",#N/A,FALSE,"PPU-Telemig"}</definedName>
    <definedName name="FFF" localSheetId="4" hidden="1">{"MG-2002-F1",#N/A,FALSE,"PPU-Telemig";"MG-2002-F2",#N/A,FALSE,"PPU-Telemig";"MG-2002-F3",#N/A,FALSE,"PPU-Telemig";"MG-2002-F4",#N/A,FALSE,"PPU-Telemig";"MG-2003-F1",#N/A,FALSE,"PPU-Telemig";"MG-2004-F1",#N/A,FALSE,"PPU-Telemig"}</definedName>
    <definedName name="FFF" hidden="1">{"MG-2002-F1",#N/A,FALSE,"PPU-Telemig";"MG-2002-F2",#N/A,FALSE,"PPU-Telemig";"MG-2002-F3",#N/A,FALSE,"PPU-Telemig";"MG-2002-F4",#N/A,FALSE,"PPU-Telemig";"MG-2003-F1",#N/A,FALSE,"PPU-Telemig";"MG-2004-F1",#N/A,FALSE,"PPU-Telemig"}</definedName>
    <definedName name="fgsznzfd" localSheetId="1" hidden="1">{"'内訳表'!$B$2:$N$64"}</definedName>
    <definedName name="fgsznzfd" localSheetId="2" hidden="1">{"'内訳表'!$B$2:$N$64"}</definedName>
    <definedName name="fgsznzfd" localSheetId="3" hidden="1">{"'内訳表'!$B$2:$N$64"}</definedName>
    <definedName name="fgsznzfd" localSheetId="4" hidden="1">{"'内訳表'!$B$2:$N$64"}</definedName>
    <definedName name="fgsznzfd" hidden="1">{"'内訳表'!$B$2:$N$64"}</definedName>
    <definedName name="fgxnbf" localSheetId="1" hidden="1">{"MG-2002-F1",#N/A,FALSE,"PPU-Telemig";"MG-2002-F2",#N/A,FALSE,"PPU-Telemig";"MG-2002-F3",#N/A,FALSE,"PPU-Telemig";"MG-2002-F4",#N/A,FALSE,"PPU-Telemig";"MG-2003-F1",#N/A,FALSE,"PPU-Telemig";"MG-2004-F1",#N/A,FALSE,"PPU-Telemig"}</definedName>
    <definedName name="fgxnbf" localSheetId="2" hidden="1">{"MG-2002-F1",#N/A,FALSE,"PPU-Telemig";"MG-2002-F2",#N/A,FALSE,"PPU-Telemig";"MG-2002-F3",#N/A,FALSE,"PPU-Telemig";"MG-2002-F4",#N/A,FALSE,"PPU-Telemig";"MG-2003-F1",#N/A,FALSE,"PPU-Telemig";"MG-2004-F1",#N/A,FALSE,"PPU-Telemig"}</definedName>
    <definedName name="fgxnbf" localSheetId="3" hidden="1">{"MG-2002-F1",#N/A,FALSE,"PPU-Telemig";"MG-2002-F2",#N/A,FALSE,"PPU-Telemig";"MG-2002-F3",#N/A,FALSE,"PPU-Telemig";"MG-2002-F4",#N/A,FALSE,"PPU-Telemig";"MG-2003-F1",#N/A,FALSE,"PPU-Telemig";"MG-2004-F1",#N/A,FALSE,"PPU-Telemig"}</definedName>
    <definedName name="fgxnbf" localSheetId="4" hidden="1">{"MG-2002-F1",#N/A,FALSE,"PPU-Telemig";"MG-2002-F2",#N/A,FALSE,"PPU-Telemig";"MG-2002-F3",#N/A,FALSE,"PPU-Telemig";"MG-2002-F4",#N/A,FALSE,"PPU-Telemig";"MG-2003-F1",#N/A,FALSE,"PPU-Telemig";"MG-2004-F1",#N/A,FALSE,"PPU-Telemig"}</definedName>
    <definedName name="fgxnbf" hidden="1">{"MG-2002-F1",#N/A,FALSE,"PPU-Telemig";"MG-2002-F2",#N/A,FALSE,"PPU-Telemig";"MG-2002-F3",#N/A,FALSE,"PPU-Telemig";"MG-2002-F4",#N/A,FALSE,"PPU-Telemig";"MG-2003-F1",#N/A,FALSE,"PPU-Telemig";"MG-2004-F1",#N/A,FALSE,"PPU-Telemig"}</definedName>
    <definedName name="FSDFSD" localSheetId="1" hidden="1">{0,#N/A,FALSE,0;0,#N/A,FALSE,0;0,#N/A,FALSE,0;0,#N/A,FALSE,0;0,#N/A,FALSE,0;0,#N/A,FALSE,0}</definedName>
    <definedName name="FSDFSD" localSheetId="2" hidden="1">{0,#N/A,FALSE,0;0,#N/A,FALSE,0;0,#N/A,FALSE,0;0,#N/A,FALSE,0;0,#N/A,FALSE,0;0,#N/A,FALSE,0}</definedName>
    <definedName name="FSDFSD" localSheetId="3" hidden="1">{0,#N/A,FALSE,0;0,#N/A,FALSE,0;0,#N/A,FALSE,0;0,#N/A,FALSE,0;0,#N/A,FALSE,0;0,#N/A,FALSE,0}</definedName>
    <definedName name="FSDFSD" localSheetId="4" hidden="1">{0,#N/A,FALSE,0;0,#N/A,FALSE,0;0,#N/A,FALSE,0;0,#N/A,FALSE,0;0,#N/A,FALSE,0;0,#N/A,FALSE,0}</definedName>
    <definedName name="FSDFSD" hidden="1">{0,#N/A,FALSE,0;0,#N/A,FALSE,0;0,#N/A,FALSE,0;0,#N/A,FALSE,0;0,#N/A,FALSE,0;0,#N/A,FALSE,0}</definedName>
    <definedName name="fsmnfs" localSheetId="1" hidden="1">{"MG-2002-F1",#N/A,FALSE,"PPU-Telemig";"MG-2002-F2",#N/A,FALSE,"PPU-Telemig";"MG-2002-F3",#N/A,FALSE,"PPU-Telemig";"MG-2002-F4",#N/A,FALSE,"PPU-Telemig";"MG-2003-F1",#N/A,FALSE,"PPU-Telemig";"MG-2004-F1",#N/A,FALSE,"PPU-Telemig"}</definedName>
    <definedName name="fsmnfs" localSheetId="2" hidden="1">{"MG-2002-F1",#N/A,FALSE,"PPU-Telemig";"MG-2002-F2",#N/A,FALSE,"PPU-Telemig";"MG-2002-F3",#N/A,FALSE,"PPU-Telemig";"MG-2002-F4",#N/A,FALSE,"PPU-Telemig";"MG-2003-F1",#N/A,FALSE,"PPU-Telemig";"MG-2004-F1",#N/A,FALSE,"PPU-Telemig"}</definedName>
    <definedName name="fsmnfs" localSheetId="3" hidden="1">{"MG-2002-F1",#N/A,FALSE,"PPU-Telemig";"MG-2002-F2",#N/A,FALSE,"PPU-Telemig";"MG-2002-F3",#N/A,FALSE,"PPU-Telemig";"MG-2002-F4",#N/A,FALSE,"PPU-Telemig";"MG-2003-F1",#N/A,FALSE,"PPU-Telemig";"MG-2004-F1",#N/A,FALSE,"PPU-Telemig"}</definedName>
    <definedName name="fsmnfs" localSheetId="4" hidden="1">{"MG-2002-F1",#N/A,FALSE,"PPU-Telemig";"MG-2002-F2",#N/A,FALSE,"PPU-Telemig";"MG-2002-F3",#N/A,FALSE,"PPU-Telemig";"MG-2002-F4",#N/A,FALSE,"PPU-Telemig";"MG-2003-F1",#N/A,FALSE,"PPU-Telemig";"MG-2004-F1",#N/A,FALSE,"PPU-Telemig"}</definedName>
    <definedName name="fsmnfs" hidden="1">{"MG-2002-F1",#N/A,FALSE,"PPU-Telemig";"MG-2002-F2",#N/A,FALSE,"PPU-Telemig";"MG-2002-F3",#N/A,FALSE,"PPU-Telemig";"MG-2002-F4",#N/A,FALSE,"PPU-Telemig";"MG-2003-F1",#N/A,FALSE,"PPU-Telemig";"MG-2004-F1",#N/A,FALSE,"PPU-Telemig"}</definedName>
    <definedName name="Fuente">[8]Tablas!$D$2:$D$10</definedName>
    <definedName name="FUENTES">'[7]Datos Inciales'!$B$40:$B$49</definedName>
    <definedName name="Ｆグラフ" localSheetId="2" hidden="1">#REF!</definedName>
    <definedName name="Ｆグラフ" localSheetId="3" hidden="1">#REF!</definedName>
    <definedName name="Ｆグラフ" localSheetId="4" hidden="1">#REF!</definedName>
    <definedName name="Ｆグラフ" hidden="1">#REF!</definedName>
    <definedName name="gbvREDSAb" localSheetId="1" hidden="1">{"MG-2002-F1",#N/A,FALSE,"PPU-Telemig";"MG-2002-F2",#N/A,FALSE,"PPU-Telemig";"MG-2002-F3",#N/A,FALSE,"PPU-Telemig";"MG-2002-F4",#N/A,FALSE,"PPU-Telemig";"MG-2003-F1",#N/A,FALSE,"PPU-Telemig";"MG-2004-F1",#N/A,FALSE,"PPU-Telemig"}</definedName>
    <definedName name="gbvREDSAb" localSheetId="2" hidden="1">{"MG-2002-F1",#N/A,FALSE,"PPU-Telemig";"MG-2002-F2",#N/A,FALSE,"PPU-Telemig";"MG-2002-F3",#N/A,FALSE,"PPU-Telemig";"MG-2002-F4",#N/A,FALSE,"PPU-Telemig";"MG-2003-F1",#N/A,FALSE,"PPU-Telemig";"MG-2004-F1",#N/A,FALSE,"PPU-Telemig"}</definedName>
    <definedName name="gbvREDSAb" localSheetId="3" hidden="1">{"MG-2002-F1",#N/A,FALSE,"PPU-Telemig";"MG-2002-F2",#N/A,FALSE,"PPU-Telemig";"MG-2002-F3",#N/A,FALSE,"PPU-Telemig";"MG-2002-F4",#N/A,FALSE,"PPU-Telemig";"MG-2003-F1",#N/A,FALSE,"PPU-Telemig";"MG-2004-F1",#N/A,FALSE,"PPU-Telemig"}</definedName>
    <definedName name="gbvREDSAb" localSheetId="4" hidden="1">{"MG-2002-F1",#N/A,FALSE,"PPU-Telemig";"MG-2002-F2",#N/A,FALSE,"PPU-Telemig";"MG-2002-F3",#N/A,FALSE,"PPU-Telemig";"MG-2002-F4",#N/A,FALSE,"PPU-Telemig";"MG-2003-F1",#N/A,FALSE,"PPU-Telemig";"MG-2004-F1",#N/A,FALSE,"PPU-Telemig"}</definedName>
    <definedName name="gbvREDSAb" hidden="1">{"MG-2002-F1",#N/A,FALSE,"PPU-Telemig";"MG-2002-F2",#N/A,FALSE,"PPU-Telemig";"MG-2002-F3",#N/A,FALSE,"PPU-Telemig";"MG-2002-F4",#N/A,FALSE,"PPU-Telemig";"MG-2003-F1",#N/A,FALSE,"PPU-Telemig";"MG-2004-F1",#N/A,FALSE,"PPU-Telemig"}</definedName>
    <definedName name="geral" localSheetId="1" hidden="1">{"MG-2002-F1",#N/A,FALSE,"PPU-Telemig";"MG-2002-F2",#N/A,FALSE,"PPU-Telemig";"MG-2002-F3",#N/A,FALSE,"PPU-Telemig";"MG-2002-F4",#N/A,FALSE,"PPU-Telemig";"MG-2003-F1",#N/A,FALSE,"PPU-Telemig";"MG-2004-F1",#N/A,FALSE,"PPU-Telemig"}</definedName>
    <definedName name="geral" localSheetId="2" hidden="1">{"MG-2002-F1",#N/A,FALSE,"PPU-Telemig";"MG-2002-F2",#N/A,FALSE,"PPU-Telemig";"MG-2002-F3",#N/A,FALSE,"PPU-Telemig";"MG-2002-F4",#N/A,FALSE,"PPU-Telemig";"MG-2003-F1",#N/A,FALSE,"PPU-Telemig";"MG-2004-F1",#N/A,FALSE,"PPU-Telemig"}</definedName>
    <definedName name="geral" localSheetId="3" hidden="1">{"MG-2002-F1",#N/A,FALSE,"PPU-Telemig";"MG-2002-F2",#N/A,FALSE,"PPU-Telemig";"MG-2002-F3",#N/A,FALSE,"PPU-Telemig";"MG-2002-F4",#N/A,FALSE,"PPU-Telemig";"MG-2003-F1",#N/A,FALSE,"PPU-Telemig";"MG-2004-F1",#N/A,FALSE,"PPU-Telemig"}</definedName>
    <definedName name="geral" localSheetId="4" hidden="1">{"MG-2002-F1",#N/A,FALSE,"PPU-Telemig";"MG-2002-F2",#N/A,FALSE,"PPU-Telemig";"MG-2002-F3",#N/A,FALSE,"PPU-Telemig";"MG-2002-F4",#N/A,FALSE,"PPU-Telemig";"MG-2003-F1",#N/A,FALSE,"PPU-Telemig";"MG-2004-F1",#N/A,FALSE,"PPU-Telemig"}</definedName>
    <definedName name="geral" hidden="1">{"MG-2002-F1",#N/A,FALSE,"PPU-Telemig";"MG-2002-F2",#N/A,FALSE,"PPU-Telemig";"MG-2002-F3",#N/A,FALSE,"PPU-Telemig";"MG-2002-F4",#N/A,FALSE,"PPU-Telemig";"MG-2003-F1",#N/A,FALSE,"PPU-Telemig";"MG-2004-F1",#N/A,FALSE,"PPU-Telemig"}</definedName>
    <definedName name="GFH" localSheetId="4" hidden="1">#REF!</definedName>
    <definedName name="GFH" hidden="1">#REF!</definedName>
    <definedName name="GRUPO">#REF!</definedName>
    <definedName name="hhjn" localSheetId="1" hidden="1">{"MG-2002-F1",#N/A,FALSE,"PPU-Telemig";"MG-2002-F2",#N/A,FALSE,"PPU-Telemig";"MG-2002-F3",#N/A,FALSE,"PPU-Telemig";"MG-2002-F4",#N/A,FALSE,"PPU-Telemig";"MG-2003-F1",#N/A,FALSE,"PPU-Telemig";"MG-2004-F1",#N/A,FALSE,"PPU-Telemig"}</definedName>
    <definedName name="hhjn" localSheetId="2" hidden="1">{"MG-2002-F1",#N/A,FALSE,"PPU-Telemig";"MG-2002-F2",#N/A,FALSE,"PPU-Telemig";"MG-2002-F3",#N/A,FALSE,"PPU-Telemig";"MG-2002-F4",#N/A,FALSE,"PPU-Telemig";"MG-2003-F1",#N/A,FALSE,"PPU-Telemig";"MG-2004-F1",#N/A,FALSE,"PPU-Telemig"}</definedName>
    <definedName name="hhjn" localSheetId="3" hidden="1">{"MG-2002-F1",#N/A,FALSE,"PPU-Telemig";"MG-2002-F2",#N/A,FALSE,"PPU-Telemig";"MG-2002-F3",#N/A,FALSE,"PPU-Telemig";"MG-2002-F4",#N/A,FALSE,"PPU-Telemig";"MG-2003-F1",#N/A,FALSE,"PPU-Telemig";"MG-2004-F1",#N/A,FALSE,"PPU-Telemig"}</definedName>
    <definedName name="hhjn" localSheetId="4" hidden="1">{"MG-2002-F1",#N/A,FALSE,"PPU-Telemig";"MG-2002-F2",#N/A,FALSE,"PPU-Telemig";"MG-2002-F3",#N/A,FALSE,"PPU-Telemig";"MG-2002-F4",#N/A,FALSE,"PPU-Telemig";"MG-2003-F1",#N/A,FALSE,"PPU-Telemig";"MG-2004-F1",#N/A,FALSE,"PPU-Telemig"}</definedName>
    <definedName name="hhjn" hidden="1">{"MG-2002-F1",#N/A,FALSE,"PPU-Telemig";"MG-2002-F2",#N/A,FALSE,"PPU-Telemig";"MG-2002-F3",#N/A,FALSE,"PPU-Telemig";"MG-2002-F4",#N/A,FALSE,"PPU-Telemig";"MG-2003-F1",#N/A,FALSE,"PPU-Telemig";"MG-2004-F1",#N/A,FALSE,"PPU-Telemig"}</definedName>
    <definedName name="hjgmyjk" localSheetId="1"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2"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3"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4"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localSheetId="1" hidden="1">{#N/A,#N/A,FALSE,"KEGELLE 1 (3)";#N/A,#N/A,FALSE,"KEGELLE 2 (3)";#N/A,#N/A,FALSE,"KEGELLE 3 (3)";#N/A,#N/A,FALSE,"KEGELLE 4 (3)";#N/A,#N/A,FALSE,"KEGELLE 5 (3)";#N/A,#N/A,FALSE,"KEGELLE 6 (3)";#N/A,#N/A,FALSE,"KEGELLE 7 (3)"}</definedName>
    <definedName name="hjm" localSheetId="2" hidden="1">{#N/A,#N/A,FALSE,"KEGELLE 1 (3)";#N/A,#N/A,FALSE,"KEGELLE 2 (3)";#N/A,#N/A,FALSE,"KEGELLE 3 (3)";#N/A,#N/A,FALSE,"KEGELLE 4 (3)";#N/A,#N/A,FALSE,"KEGELLE 5 (3)";#N/A,#N/A,FALSE,"KEGELLE 6 (3)";#N/A,#N/A,FALSE,"KEGELLE 7 (3)"}</definedName>
    <definedName name="hjm" localSheetId="3" hidden="1">{#N/A,#N/A,FALSE,"KEGELLE 1 (3)";#N/A,#N/A,FALSE,"KEGELLE 2 (3)";#N/A,#N/A,FALSE,"KEGELLE 3 (3)";#N/A,#N/A,FALSE,"KEGELLE 4 (3)";#N/A,#N/A,FALSE,"KEGELLE 5 (3)";#N/A,#N/A,FALSE,"KEGELLE 6 (3)";#N/A,#N/A,FALSE,"KEGELLE 7 (3)"}</definedName>
    <definedName name="hjm" localSheetId="4" hidden="1">{#N/A,#N/A,FALSE,"KEGELLE 1 (3)";#N/A,#N/A,FALSE,"KEGELLE 2 (3)";#N/A,#N/A,FALSE,"KEGELLE 3 (3)";#N/A,#N/A,FALSE,"KEGELLE 4 (3)";#N/A,#N/A,FALSE,"KEGELLE 5 (3)";#N/A,#N/A,FALSE,"KEGELLE 6 (3)";#N/A,#N/A,FALSE,"KEGELLE 7 (3)"}</definedName>
    <definedName name="hjm" hidden="1">{#N/A,#N/A,FALSE,"KEGELLE 1 (3)";#N/A,#N/A,FALSE,"KEGELLE 2 (3)";#N/A,#N/A,FALSE,"KEGELLE 3 (3)";#N/A,#N/A,FALSE,"KEGELLE 4 (3)";#N/A,#N/A,FALSE,"KEGELLE 5 (3)";#N/A,#N/A,FALSE,"KEGELLE 6 (3)";#N/A,#N/A,FALSE,"KEGELLE 7 (3)"}</definedName>
    <definedName name="hjmhg" localSheetId="1" hidden="1">{#N/A,#N/A,FALSE,"KEGELLE 1 (2)";#N/A,#N/A,FALSE,"KEGELLE 2 (2)";#N/A,#N/A,FALSE,"KEGELLE 3 (2)";#N/A,#N/A,FALSE,"KEGELLE 4 (2)";#N/A,#N/A,FALSE,"KEGELLE 5 (2)";#N/A,#N/A,FALSE,"KEGELLE 6 (2)";#N/A,#N/A,FALSE,"KEGELLE 7 (2)"}</definedName>
    <definedName name="hjmhg" localSheetId="2" hidden="1">{#N/A,#N/A,FALSE,"KEGELLE 1 (2)";#N/A,#N/A,FALSE,"KEGELLE 2 (2)";#N/A,#N/A,FALSE,"KEGELLE 3 (2)";#N/A,#N/A,FALSE,"KEGELLE 4 (2)";#N/A,#N/A,FALSE,"KEGELLE 5 (2)";#N/A,#N/A,FALSE,"KEGELLE 6 (2)";#N/A,#N/A,FALSE,"KEGELLE 7 (2)"}</definedName>
    <definedName name="hjmhg" localSheetId="3" hidden="1">{#N/A,#N/A,FALSE,"KEGELLE 1 (2)";#N/A,#N/A,FALSE,"KEGELLE 2 (2)";#N/A,#N/A,FALSE,"KEGELLE 3 (2)";#N/A,#N/A,FALSE,"KEGELLE 4 (2)";#N/A,#N/A,FALSE,"KEGELLE 5 (2)";#N/A,#N/A,FALSE,"KEGELLE 6 (2)";#N/A,#N/A,FALSE,"KEGELLE 7 (2)"}</definedName>
    <definedName name="hjmhg" localSheetId="4" hidden="1">{#N/A,#N/A,FALSE,"KEGELLE 1 (2)";#N/A,#N/A,FALSE,"KEGELLE 2 (2)";#N/A,#N/A,FALSE,"KEGELLE 3 (2)";#N/A,#N/A,FALSE,"KEGELLE 4 (2)";#N/A,#N/A,FALSE,"KEGELLE 5 (2)";#N/A,#N/A,FALSE,"KEGELLE 6 (2)";#N/A,#N/A,FALSE,"KEGELLE 7 (2)"}</definedName>
    <definedName name="hjmhg" hidden="1">{#N/A,#N/A,FALSE,"KEGELLE 1 (2)";#N/A,#N/A,FALSE,"KEGELLE 2 (2)";#N/A,#N/A,FALSE,"KEGELLE 3 (2)";#N/A,#N/A,FALSE,"KEGELLE 4 (2)";#N/A,#N/A,FALSE,"KEGELLE 5 (2)";#N/A,#N/A,FALSE,"KEGELLE 6 (2)";#N/A,#N/A,FALSE,"KEGELLE 7 (2)"}</definedName>
    <definedName name="hmstj" localSheetId="1" hidden="1">{#N/A,#N/A,TRUE,"Report"}</definedName>
    <definedName name="hmstj" localSheetId="2" hidden="1">{#N/A,#N/A,TRUE,"Report"}</definedName>
    <definedName name="hmstj" localSheetId="3" hidden="1">{#N/A,#N/A,TRUE,"Report"}</definedName>
    <definedName name="hmstj" localSheetId="4" hidden="1">{#N/A,#N/A,TRUE,"Report"}</definedName>
    <definedName name="hmstj" hidden="1">{#N/A,#N/A,TRUE,"Report"}</definedName>
    <definedName name="hnfg" localSheetId="1" hidden="1">{"MG-2002-F1",#N/A,FALSE,"PPU-Telemig";"MG-2002-F2",#N/A,FALSE,"PPU-Telemig";"MG-2002-F3",#N/A,FALSE,"PPU-Telemig";"MG-2002-F4",#N/A,FALSE,"PPU-Telemig";"MG-2003-F1",#N/A,FALSE,"PPU-Telemig";"MG-2004-F1",#N/A,FALSE,"PPU-Telemig"}</definedName>
    <definedName name="hnfg" localSheetId="2" hidden="1">{"MG-2002-F1",#N/A,FALSE,"PPU-Telemig";"MG-2002-F2",#N/A,FALSE,"PPU-Telemig";"MG-2002-F3",#N/A,FALSE,"PPU-Telemig";"MG-2002-F4",#N/A,FALSE,"PPU-Telemig";"MG-2003-F1",#N/A,FALSE,"PPU-Telemig";"MG-2004-F1",#N/A,FALSE,"PPU-Telemig"}</definedName>
    <definedName name="hnfg" localSheetId="3" hidden="1">{"MG-2002-F1",#N/A,FALSE,"PPU-Telemig";"MG-2002-F2",#N/A,FALSE,"PPU-Telemig";"MG-2002-F3",#N/A,FALSE,"PPU-Telemig";"MG-2002-F4",#N/A,FALSE,"PPU-Telemig";"MG-2003-F1",#N/A,FALSE,"PPU-Telemig";"MG-2004-F1",#N/A,FALSE,"PPU-Telemig"}</definedName>
    <definedName name="hnfg" localSheetId="4" hidden="1">{"MG-2002-F1",#N/A,FALSE,"PPU-Telemig";"MG-2002-F2",#N/A,FALSE,"PPU-Telemig";"MG-2002-F3",#N/A,FALSE,"PPU-Telemig";"MG-2002-F4",#N/A,FALSE,"PPU-Telemig";"MG-2003-F1",#N/A,FALSE,"PPU-Telemig";"MG-2004-F1",#N/A,FALSE,"PPU-Telemig"}</definedName>
    <definedName name="hnfg" hidden="1">{"MG-2002-F1",#N/A,FALSE,"PPU-Telemig";"MG-2002-F2",#N/A,FALSE,"PPU-Telemig";"MG-2002-F3",#N/A,FALSE,"PPU-Telemig";"MG-2002-F4",#N/A,FALSE,"PPU-Telemig";"MG-2003-F1",#N/A,FALSE,"PPU-Telemig";"MG-2004-F1",#N/A,FALSE,"PPU-Telemig"}</definedName>
    <definedName name="horas_jornada">[2]CONFIGURACIÓN!$C$12</definedName>
    <definedName name="horas_ubicacion1">[2]CONFIGURACIÓN!$C$47</definedName>
    <definedName name="horas_ubicacion2">[2]CONFIGURACIÓN!$C$48</definedName>
    <definedName name="horas_ubicacion3">[2]CONFIGURACIÓN!$C$49</definedName>
    <definedName name="horas_ubicacion4">[2]CONFIGURACIÓN!$C$50</definedName>
    <definedName name="horas_ubicacion5">[2]CONFIGURACIÓN!$C$51</definedName>
    <definedName name="horas_ubicacion6">[2]CONFIGURACIÓN!$C$52</definedName>
    <definedName name="horas_ubicacion7">[2]CONFIGURACIÓN!$C$53</definedName>
    <definedName name="hsf" localSheetId="1" hidden="1">{"'内訳表'!$B$2:$N$64"}</definedName>
    <definedName name="hsf" localSheetId="2" hidden="1">{"'内訳表'!$B$2:$N$64"}</definedName>
    <definedName name="hsf" localSheetId="3" hidden="1">{"'内訳表'!$B$2:$N$64"}</definedName>
    <definedName name="hsf" localSheetId="4" hidden="1">{"'内訳表'!$B$2:$N$64"}</definedName>
    <definedName name="hsf" hidden="1">{"'内訳表'!$B$2:$N$64"}</definedName>
    <definedName name="HTML_CodePage" hidden="1">932</definedName>
    <definedName name="HTML_Control" localSheetId="1" hidden="1">{"'内訳表'!$B$2:$N$64"}</definedName>
    <definedName name="HTML_Control" localSheetId="2" hidden="1">{"'内訳表'!$B$2:$N$64"}</definedName>
    <definedName name="HTML_Control" localSheetId="3" hidden="1">{"'内訳表'!$B$2:$N$64"}</definedName>
    <definedName name="HTML_Control" localSheetId="4" hidden="1">{"'内訳表'!$B$2:$N$64"}</definedName>
    <definedName name="HTML_Control" hidden="1">{"'内訳表'!$B$2:$N$64"}</definedName>
    <definedName name="HTML_Description" hidden="1">""</definedName>
    <definedName name="HTML_Email" hidden="1">""</definedName>
    <definedName name="HTML_Header" hidden="1">"内訳表"</definedName>
    <definedName name="HTML_LastUpdate" hidden="1">"99/12/27"</definedName>
    <definedName name="HTML_LineAfter" hidden="1">FALSE</definedName>
    <definedName name="HTML_LineBefore" hidden="1">FALSE</definedName>
    <definedName name="HTML_Name" hidden="1">"Kenji Fujimori"</definedName>
    <definedName name="HTML_OBDlg2" hidden="1">TRUE</definedName>
    <definedName name="HTML_OBDlg4" hidden="1">TRUE</definedName>
    <definedName name="HTML_OS" hidden="1">0</definedName>
    <definedName name="HTML_PathFile" hidden="1">"A:\My Documents\MyHTML.htm"</definedName>
    <definedName name="HTML_Title" hidden="1">"BT21Rev4"</definedName>
    <definedName name="ii" localSheetId="1" hidden="1">{"'内訳表'!$B$2:$N$64"}</definedName>
    <definedName name="ii" localSheetId="2" hidden="1">{"'内訳表'!$B$2:$N$64"}</definedName>
    <definedName name="ii" localSheetId="3" hidden="1">{"'内訳表'!$B$2:$N$64"}</definedName>
    <definedName name="ii" localSheetId="4" hidden="1">{"'内訳表'!$B$2:$N$64"}</definedName>
    <definedName name="ii" hidden="1">{"'内訳表'!$B$2:$N$64"}</definedName>
    <definedName name="Info_Prazo_do_contrato">[9]Seletor!$C$13</definedName>
    <definedName name="IVASobreUtilidad">[5]IMPUESTOS!$E$16</definedName>
    <definedName name="JGJ" localSheetId="1" hidden="1">{0,#N/A,FALSE,0;0,#N/A,FALSE,0;0,#N/A,FALSE,0;0,#N/A,FALSE,0;0,#N/A,FALSE,0;0,#N/A,FALSE,0}</definedName>
    <definedName name="JGJ" localSheetId="2" hidden="1">{0,#N/A,FALSE,0;0,#N/A,FALSE,0;0,#N/A,FALSE,0;0,#N/A,FALSE,0;0,#N/A,FALSE,0;0,#N/A,FALSE,0}</definedName>
    <definedName name="JGJ" localSheetId="3" hidden="1">{0,#N/A,FALSE,0;0,#N/A,FALSE,0;0,#N/A,FALSE,0;0,#N/A,FALSE,0;0,#N/A,FALSE,0;0,#N/A,FALSE,0}</definedName>
    <definedName name="JGJ" localSheetId="4" hidden="1">{0,#N/A,FALSE,0;0,#N/A,FALSE,0;0,#N/A,FALSE,0;0,#N/A,FALSE,0;0,#N/A,FALSE,0;0,#N/A,FALSE,0}</definedName>
    <definedName name="JGJ" hidden="1">{0,#N/A,FALSE,0;0,#N/A,FALSE,0;0,#N/A,FALSE,0;0,#N/A,FALSE,0;0,#N/A,FALSE,0;0,#N/A,FALSE,0}</definedName>
    <definedName name="l" localSheetId="1" hidden="1">{"MG-2002-F1",#N/A,FALSE,"PPU-Telemig";"MG-2002-F2",#N/A,FALSE,"PPU-Telemig";"MG-2002-F3",#N/A,FALSE,"PPU-Telemig";"MG-2002-F4",#N/A,FALSE,"PPU-Telemig";"MG-2003-F1",#N/A,FALSE,"PPU-Telemig";"MG-2004-F1",#N/A,FALSE,"PPU-Telemig"}</definedName>
    <definedName name="l" localSheetId="2" hidden="1">{"MG-2002-F1",#N/A,FALSE,"PPU-Telemig";"MG-2002-F2",#N/A,FALSE,"PPU-Telemig";"MG-2002-F3",#N/A,FALSE,"PPU-Telemig";"MG-2002-F4",#N/A,FALSE,"PPU-Telemig";"MG-2003-F1",#N/A,FALSE,"PPU-Telemig";"MG-2004-F1",#N/A,FALSE,"PPU-Telemig"}</definedName>
    <definedName name="l" localSheetId="3" hidden="1">{"MG-2002-F1",#N/A,FALSE,"PPU-Telemig";"MG-2002-F2",#N/A,FALSE,"PPU-Telemig";"MG-2002-F3",#N/A,FALSE,"PPU-Telemig";"MG-2002-F4",#N/A,FALSE,"PPU-Telemig";"MG-2003-F1",#N/A,FALSE,"PPU-Telemig";"MG-2004-F1",#N/A,FALSE,"PPU-Telemig"}</definedName>
    <definedName name="l" localSheetId="4" hidden="1">{"MG-2002-F1",#N/A,FALSE,"PPU-Telemig";"MG-2002-F2",#N/A,FALSE,"PPU-Telemig";"MG-2002-F3",#N/A,FALSE,"PPU-Telemig";"MG-2002-F4",#N/A,FALSE,"PPU-Telemig";"MG-2003-F1",#N/A,FALSE,"PPU-Telemig";"MG-2004-F1",#N/A,FALSE,"PPU-Telemig"}</definedName>
    <definedName name="l" hidden="1">{"MG-2002-F1",#N/A,FALSE,"PPU-Telemig";"MG-2002-F2",#N/A,FALSE,"PPU-Telemig";"MG-2002-F3",#N/A,FALSE,"PPU-Telemig";"MG-2002-F4",#N/A,FALSE,"PPU-Telemig";"MG-2003-F1",#N/A,FALSE,"PPU-Telemig";"MG-2004-F1",#N/A,FALSE,"PPU-Telemig"}</definedName>
    <definedName name="lista_hnp">'[2]COSTES NO SSPP'!$B$24:$B$33</definedName>
    <definedName name="lista_lineas_reparto">'[2]HW&amp;SW'!$C$314:$C$324</definedName>
    <definedName name="lista_localizaciones">[2]CONFIGURACIÓN!$B$47:$B$53</definedName>
    <definedName name="lista_paises">'[2]DATOS MAESTROS'!$B$13:$B$39</definedName>
    <definedName name="lista_perfiles_esp">[2]TASAS!$D$7:$D$198</definedName>
    <definedName name="lista_perfiles_resto">[2]TASAS!$B$330:$B$450</definedName>
    <definedName name="M">[6]OCULTAR!$B$14:$B$17</definedName>
    <definedName name="Manufacturero">[6]OCULTAR!$B$14:$C$17</definedName>
    <definedName name="margen">'[2]Cash Flow (COP)'!$O$68</definedName>
    <definedName name="markup_infra">[2]DASHBOARD!$D$20</definedName>
    <definedName name="mdgh" localSheetId="1" hidden="1">{"'内訳表'!$B$2:$N$64"}</definedName>
    <definedName name="mdgh" localSheetId="2" hidden="1">{"'内訳表'!$B$2:$N$64"}</definedName>
    <definedName name="mdgh" localSheetId="3" hidden="1">{"'内訳表'!$B$2:$N$64"}</definedName>
    <definedName name="mdgh" localSheetId="4" hidden="1">{"'内訳表'!$B$2:$N$64"}</definedName>
    <definedName name="mdgh" hidden="1">{"'内訳表'!$B$2:$N$64"}</definedName>
    <definedName name="mes_inicio_servicio">MONTH([2]CONFIGURACIÓN!$C$9)</definedName>
    <definedName name="meses_a1">[2]CONFIGURACIÓN!$D$29</definedName>
    <definedName name="meses_a10">[2]CONFIGURACIÓN!$M$29</definedName>
    <definedName name="meses_a11">[2]CONFIGURACIÓN!$N$29</definedName>
    <definedName name="meses_a2">[2]CONFIGURACIÓN!$E$29</definedName>
    <definedName name="meses_a3">[2]CONFIGURACIÓN!$F$29</definedName>
    <definedName name="meses_a4">[2]CONFIGURACIÓN!$G$29</definedName>
    <definedName name="meses_a5">[2]CONFIGURACIÓN!$H$29</definedName>
    <definedName name="meses_a6">[2]CONFIGURACIÓN!$I$29</definedName>
    <definedName name="meses_a7">[2]CONFIGURACIÓN!$J$29</definedName>
    <definedName name="meses_a8">[2]CONFIGURACIÓN!$K$29</definedName>
    <definedName name="meses_a9">[2]CONFIGURACIÓN!$L$29</definedName>
    <definedName name="meses_servicio">[2]CONFIGURACIÓN!$C$8</definedName>
    <definedName name="mfhjgjhg" localSheetId="1"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2"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ExcelLinker_A12B55A7_9F67_4A31_8ABE_1C1F4218B5AF" localSheetId="1">BASE DE [10]DATOS!$B$2:$B$2</definedName>
    <definedName name="MmExcelLinker_A12B55A7_9F67_4A31_8ABE_1C1F4218B5AF" localSheetId="2">BASE DE [10]DATOS!$B$2:$B$2</definedName>
    <definedName name="MmExcelLinker_A12B55A7_9F67_4A31_8ABE_1C1F4218B5AF" localSheetId="3">BASE DE [10]DATOS!$B$2:$B$2</definedName>
    <definedName name="MmExcelLinker_A12B55A7_9F67_4A31_8ABE_1C1F4218B5AF" localSheetId="4">BASE DE [10]DATOS!$B$2:$B$2</definedName>
    <definedName name="MmExcelLinker_A12B55A7_9F67_4A31_8ABE_1C1F4218B5AF">BASE DE [10]DATOS!$B$2:$B$2</definedName>
    <definedName name="mmm" localSheetId="1" hidden="1">{"MG-2002-F1",#N/A,FALSE,"PPU-Telemig";"MG-2002-F2",#N/A,FALSE,"PPU-Telemig";"MG-2002-F3",#N/A,FALSE,"PPU-Telemig";"MG-2002-F4",#N/A,FALSE,"PPU-Telemig";"MG-2003-F1",#N/A,FALSE,"PPU-Telemig";"MG-2004-F1",#N/A,FALSE,"PPU-Telemig"}</definedName>
    <definedName name="mmm" localSheetId="2" hidden="1">{"MG-2002-F1",#N/A,FALSE,"PPU-Telemig";"MG-2002-F2",#N/A,FALSE,"PPU-Telemig";"MG-2002-F3",#N/A,FALSE,"PPU-Telemig";"MG-2002-F4",#N/A,FALSE,"PPU-Telemig";"MG-2003-F1",#N/A,FALSE,"PPU-Telemig";"MG-2004-F1",#N/A,FALSE,"PPU-Telemig"}</definedName>
    <definedName name="mmm" localSheetId="3" hidden="1">{"MG-2002-F1",#N/A,FALSE,"PPU-Telemig";"MG-2002-F2",#N/A,FALSE,"PPU-Telemig";"MG-2002-F3",#N/A,FALSE,"PPU-Telemig";"MG-2002-F4",#N/A,FALSE,"PPU-Telemig";"MG-2003-F1",#N/A,FALSE,"PPU-Telemig";"MG-2004-F1",#N/A,FALSE,"PPU-Telemig"}</definedName>
    <definedName name="mmm" localSheetId="4" hidden="1">{"MG-2002-F1",#N/A,FALSE,"PPU-Telemig";"MG-2002-F2",#N/A,FALSE,"PPU-Telemig";"MG-2002-F3",#N/A,FALSE,"PPU-Telemig";"MG-2002-F4",#N/A,FALSE,"PPU-Telemig";"MG-2003-F1",#N/A,FALSE,"PPU-Telemig";"MG-2004-F1",#N/A,FALSE,"PPU-Telemig"}</definedName>
    <definedName name="mmm" hidden="1">{"MG-2002-F1",#N/A,FALSE,"PPU-Telemig";"MG-2002-F2",#N/A,FALSE,"PPU-Telemig";"MG-2002-F3",#N/A,FALSE,"PPU-Telemig";"MG-2002-F4",#N/A,FALSE,"PPU-Telemig";"MG-2003-F1",#N/A,FALSE,"PPU-Telemig";"MG-2004-F1",#N/A,FALSE,"PPU-Telemig"}</definedName>
    <definedName name="mnhgd" localSheetId="1" hidden="1">{"MG-2002-F1",#N/A,FALSE,"PPU-Telemig";"MG-2002-F2",#N/A,FALSE,"PPU-Telemig";"MG-2002-F3",#N/A,FALSE,"PPU-Telemig";"MG-2002-F4",#N/A,FALSE,"PPU-Telemig";"MG-2003-F1",#N/A,FALSE,"PPU-Telemig";"MG-2004-F1",#N/A,FALSE,"PPU-Telemig"}</definedName>
    <definedName name="mnhgd" localSheetId="2" hidden="1">{"MG-2002-F1",#N/A,FALSE,"PPU-Telemig";"MG-2002-F2",#N/A,FALSE,"PPU-Telemig";"MG-2002-F3",#N/A,FALSE,"PPU-Telemig";"MG-2002-F4",#N/A,FALSE,"PPU-Telemig";"MG-2003-F1",#N/A,FALSE,"PPU-Telemig";"MG-2004-F1",#N/A,FALSE,"PPU-Telemig"}</definedName>
    <definedName name="mnhgd" localSheetId="3" hidden="1">{"MG-2002-F1",#N/A,FALSE,"PPU-Telemig";"MG-2002-F2",#N/A,FALSE,"PPU-Telemig";"MG-2002-F3",#N/A,FALSE,"PPU-Telemig";"MG-2002-F4",#N/A,FALSE,"PPU-Telemig";"MG-2003-F1",#N/A,FALSE,"PPU-Telemig";"MG-2004-F1",#N/A,FALSE,"PPU-Telemig"}</definedName>
    <definedName name="mnhgd" localSheetId="4" hidden="1">{"MG-2002-F1",#N/A,FALSE,"PPU-Telemig";"MG-2002-F2",#N/A,FALSE,"PPU-Telemig";"MG-2002-F3",#N/A,FALSE,"PPU-Telemig";"MG-2002-F4",#N/A,FALSE,"PPU-Telemig";"MG-2003-F1",#N/A,FALSE,"PPU-Telemig";"MG-2004-F1",#N/A,FALSE,"PPU-Telemig"}</definedName>
    <definedName name="mnhgd" hidden="1">{"MG-2002-F1",#N/A,FALSE,"PPU-Telemig";"MG-2002-F2",#N/A,FALSE,"PPU-Telemig";"MG-2002-F3",#N/A,FALSE,"PPU-Telemig";"MG-2002-F4",#N/A,FALSE,"PPU-Telemig";"MG-2003-F1",#N/A,FALSE,"PPU-Telemig";"MG-2004-F1",#N/A,FALSE,"PPU-Telemig"}</definedName>
    <definedName name="MTC">'[11]Cons Cotizac - Examenes médicos'!$M$12:$R$12</definedName>
    <definedName name="ndc" localSheetId="1" hidden="1">{"'内訳表'!$B$2:$N$64"}</definedName>
    <definedName name="ndc" localSheetId="2" hidden="1">{"'内訳表'!$B$2:$N$64"}</definedName>
    <definedName name="ndc" localSheetId="3" hidden="1">{"'内訳表'!$B$2:$N$64"}</definedName>
    <definedName name="ndc" localSheetId="4" hidden="1">{"'内訳表'!$B$2:$N$64"}</definedName>
    <definedName name="ndc" hidden="1">{"'内訳表'!$B$2:$N$64"}</definedName>
    <definedName name="NO_APLICA">#REF!</definedName>
    <definedName name="NoFacturable">[5]PERSONAL!$P$46</definedName>
    <definedName name="normal" localSheetId="2" hidden="1">#REF!</definedName>
    <definedName name="normal" localSheetId="3" hidden="1">#REF!</definedName>
    <definedName name="normal" localSheetId="4" hidden="1">#REF!</definedName>
    <definedName name="normal" hidden="1">#REF!</definedName>
    <definedName name="normal2" hidden="1">#REF!</definedName>
    <definedName name="normal3" hidden="1">#REF!</definedName>
    <definedName name="normal4" hidden="1">#REF!</definedName>
    <definedName name="normal5" hidden="1">#REF!</definedName>
    <definedName name="normal6" hidden="1">#REF!</definedName>
    <definedName name="nueva">[4]lista!$A$2:$A$3</definedName>
    <definedName name="O">[6]OCULTAR!$F$14:$F$17</definedName>
    <definedName name="Objetivos">[8]Tablas!$E$2:$E$17</definedName>
    <definedName name="Oficina">[5]PERSONAL!$P$69</definedName>
    <definedName name="oo" localSheetId="1" hidden="1">{"'内訳表'!$B$2:$N$64"}</definedName>
    <definedName name="oo" localSheetId="2" hidden="1">{"'内訳表'!$B$2:$N$64"}</definedName>
    <definedName name="oo" localSheetId="3" hidden="1">{"'内訳表'!$B$2:$N$64"}</definedName>
    <definedName name="oo" localSheetId="4" hidden="1">{"'内訳表'!$B$2:$N$64"}</definedName>
    <definedName name="oo" hidden="1">{"'内訳表'!$B$2:$N$64"}</definedName>
    <definedName name="PARTICIPACION">[4]lista!$A$15:$A$17</definedName>
    <definedName name="penal_1">[2]PARÁMETROS!$C$70</definedName>
    <definedName name="penal_10">[2]PARÁMETROS!$C$79</definedName>
    <definedName name="penal_2">[2]PARÁMETROS!$C$71</definedName>
    <definedName name="penal_3">[2]PARÁMETROS!$C$72</definedName>
    <definedName name="penal_4">[2]PARÁMETROS!$C$73</definedName>
    <definedName name="penal_5">[2]PARÁMETROS!$C$74</definedName>
    <definedName name="penal_6">[2]PARÁMETROS!$C$75</definedName>
    <definedName name="penal_7">[2]PARÁMETROS!$C$76</definedName>
    <definedName name="penal_8">[2]PARÁMETROS!$C$77</definedName>
    <definedName name="penal_9">[2]PARÁMETROS!$C$78</definedName>
    <definedName name="penal_global">[2]PARÁMETROS!$D$80</definedName>
    <definedName name="perfil">'[12]SALARIO DE REFERENCIA'!$B$7:$B$121</definedName>
    <definedName name="perfiles">'[13]SALARIO DE REFERENCIA'!$B$7:$B$121</definedName>
    <definedName name="pilares">[8]Tablas!$G$2:$G$6</definedName>
    <definedName name="Procedencia">[4]lista!$A$2:$A$3</definedName>
    <definedName name="productosdef">'[3]Precios Alimentos'!$A$5031:$A$5730</definedName>
    <definedName name="Profesional">[5]PERSONAL!$P$12</definedName>
    <definedName name="reahgbaerg" localSheetId="1" hidden="1">{"'内訳表'!$B$2:$N$64"}</definedName>
    <definedName name="reahgbaerg" localSheetId="2" hidden="1">{"'内訳表'!$B$2:$N$64"}</definedName>
    <definedName name="reahgbaerg" localSheetId="3" hidden="1">{"'内訳表'!$B$2:$N$64"}</definedName>
    <definedName name="reahgbaerg" localSheetId="4" hidden="1">{"'内訳表'!$B$2:$N$64"}</definedName>
    <definedName name="reahgbaerg" hidden="1">{"'内訳表'!$B$2:$N$64"}</definedName>
    <definedName name="res" localSheetId="1" hidden="1">{"MG-2002-F1",#N/A,FALSE,"PPU-Telemig";"MG-2002-F2",#N/A,FALSE,"PPU-Telemig";"MG-2002-F3",#N/A,FALSE,"PPU-Telemig";"MG-2002-F4",#N/A,FALSE,"PPU-Telemig";"MG-2003-F1",#N/A,FALSE,"PPU-Telemig";"MG-2004-F1",#N/A,FALSE,"PPU-Telemig"}</definedName>
    <definedName name="res" localSheetId="2" hidden="1">{"MG-2002-F1",#N/A,FALSE,"PPU-Telemig";"MG-2002-F2",#N/A,FALSE,"PPU-Telemig";"MG-2002-F3",#N/A,FALSE,"PPU-Telemig";"MG-2002-F4",#N/A,FALSE,"PPU-Telemig";"MG-2003-F1",#N/A,FALSE,"PPU-Telemig";"MG-2004-F1",#N/A,FALSE,"PPU-Telemig"}</definedName>
    <definedName name="res" localSheetId="3" hidden="1">{"MG-2002-F1",#N/A,FALSE,"PPU-Telemig";"MG-2002-F2",#N/A,FALSE,"PPU-Telemig";"MG-2002-F3",#N/A,FALSE,"PPU-Telemig";"MG-2002-F4",#N/A,FALSE,"PPU-Telemig";"MG-2003-F1",#N/A,FALSE,"PPU-Telemig";"MG-2004-F1",#N/A,FALSE,"PPU-Telemig"}</definedName>
    <definedName name="res" localSheetId="4" hidden="1">{"MG-2002-F1",#N/A,FALSE,"PPU-Telemig";"MG-2002-F2",#N/A,FALSE,"PPU-Telemig";"MG-2002-F3",#N/A,FALSE,"PPU-Telemig";"MG-2002-F4",#N/A,FALSE,"PPU-Telemig";"MG-2003-F1",#N/A,FALSE,"PPU-Telemig";"MG-2004-F1",#N/A,FALSE,"PPU-Telemig"}</definedName>
    <definedName name="res" hidden="1">{"MG-2002-F1",#N/A,FALSE,"PPU-Telemig";"MG-2002-F2",#N/A,FALSE,"PPU-Telemig";"MG-2002-F3",#N/A,FALSE,"PPU-Telemig";"MG-2002-F4",#N/A,FALSE,"PPU-Telemig";"MG-2003-F1",#N/A,FALSE,"PPU-Telemig";"MG-2004-F1",#N/A,FALSE,"PPU-Telemig"}</definedName>
    <definedName name="RESPUESTAS" localSheetId="4">#REF!</definedName>
    <definedName name="RESPUESTAS">#REF!</definedName>
    <definedName name="rggvs" localSheetId="1" hidden="1">{"'内訳表'!$B$2:$N$64"}</definedName>
    <definedName name="rggvs" localSheetId="2" hidden="1">{"'内訳表'!$B$2:$N$64"}</definedName>
    <definedName name="rggvs" localSheetId="3" hidden="1">{"'内訳表'!$B$2:$N$64"}</definedName>
    <definedName name="rggvs" localSheetId="4" hidden="1">{"'内訳表'!$B$2:$N$64"}</definedName>
    <definedName name="rggvs" hidden="1">{"'内訳表'!$B$2:$N$64"}</definedName>
    <definedName name="rnrsy" localSheetId="1" hidden="1">{#N/A,#N/A,TRUE,"Report"}</definedName>
    <definedName name="rnrsy" localSheetId="2" hidden="1">{#N/A,#N/A,TRUE,"Report"}</definedName>
    <definedName name="rnrsy" localSheetId="3" hidden="1">{#N/A,#N/A,TRUE,"Report"}</definedName>
    <definedName name="rnrsy" localSheetId="4" hidden="1">{#N/A,#N/A,TRUE,"Report"}</definedName>
    <definedName name="rnrsy" hidden="1">{#N/A,#N/A,TRUE,"Report"}</definedName>
    <definedName name="rrr" localSheetId="1" hidden="1">{"MG-2002-F1",#N/A,FALSE,"PPU-Telemig";"MG-2002-F2",#N/A,FALSE,"PPU-Telemig";"MG-2002-F3",#N/A,FALSE,"PPU-Telemig";"MG-2002-F4",#N/A,FALSE,"PPU-Telemig";"MG-2003-F1",#N/A,FALSE,"PPU-Telemig";"MG-2004-F1",#N/A,FALSE,"PPU-Telemig"}</definedName>
    <definedName name="rrr" localSheetId="2" hidden="1">{"MG-2002-F1",#N/A,FALSE,"PPU-Telemig";"MG-2002-F2",#N/A,FALSE,"PPU-Telemig";"MG-2002-F3",#N/A,FALSE,"PPU-Telemig";"MG-2002-F4",#N/A,FALSE,"PPU-Telemig";"MG-2003-F1",#N/A,FALSE,"PPU-Telemig";"MG-2004-F1",#N/A,FALSE,"PPU-Telemig"}</definedName>
    <definedName name="rrr" localSheetId="3" hidden="1">{"MG-2002-F1",#N/A,FALSE,"PPU-Telemig";"MG-2002-F2",#N/A,FALSE,"PPU-Telemig";"MG-2002-F3",#N/A,FALSE,"PPU-Telemig";"MG-2002-F4",#N/A,FALSE,"PPU-Telemig";"MG-2003-F1",#N/A,FALSE,"PPU-Telemig";"MG-2004-F1",#N/A,FALSE,"PPU-Telemig"}</definedName>
    <definedName name="rrr" localSheetId="4" hidden="1">{"MG-2002-F1",#N/A,FALSE,"PPU-Telemig";"MG-2002-F2",#N/A,FALSE,"PPU-Telemig";"MG-2002-F3",#N/A,FALSE,"PPU-Telemig";"MG-2002-F4",#N/A,FALSE,"PPU-Telemig";"MG-2003-F1",#N/A,FALSE,"PPU-Telemig";"MG-2004-F1",#N/A,FALSE,"PPU-Telemig"}</definedName>
    <definedName name="rrr" hidden="1">{"MG-2002-F1",#N/A,FALSE,"PPU-Telemig";"MG-2002-F2",#N/A,FALSE,"PPU-Telemig";"MG-2002-F3",#N/A,FALSE,"PPU-Telemig";"MG-2002-F4",#N/A,FALSE,"PPU-Telemig";"MG-2003-F1",#N/A,FALSE,"PPU-Telemig";"MG-2004-F1",#N/A,FALSE,"PPU-Telemig"}</definedName>
    <definedName name="RY" localSheetId="1" hidden="1">{"MG-2002-F1",#N/A,FALSE,"PPU-Telemig";"MG-2002-F2",#N/A,FALSE,"PPU-Telemig";"MG-2002-F3",#N/A,FALSE,"PPU-Telemig";"MG-2002-F4",#N/A,FALSE,"PPU-Telemig";"MG-2003-F1",#N/A,FALSE,"PPU-Telemig";"MG-2004-F1",#N/A,FALSE,"PPU-Telemig"}</definedName>
    <definedName name="RY" localSheetId="2" hidden="1">{"MG-2002-F1",#N/A,FALSE,"PPU-Telemig";"MG-2002-F2",#N/A,FALSE,"PPU-Telemig";"MG-2002-F3",#N/A,FALSE,"PPU-Telemig";"MG-2002-F4",#N/A,FALSE,"PPU-Telemig";"MG-2003-F1",#N/A,FALSE,"PPU-Telemig";"MG-2004-F1",#N/A,FALSE,"PPU-Telemig"}</definedName>
    <definedName name="RY" localSheetId="3" hidden="1">{"MG-2002-F1",#N/A,FALSE,"PPU-Telemig";"MG-2002-F2",#N/A,FALSE,"PPU-Telemig";"MG-2002-F3",#N/A,FALSE,"PPU-Telemig";"MG-2002-F4",#N/A,FALSE,"PPU-Telemig";"MG-2003-F1",#N/A,FALSE,"PPU-Telemig";"MG-2004-F1",#N/A,FALSE,"PPU-Telemig"}</definedName>
    <definedName name="RY" localSheetId="4" hidden="1">{"MG-2002-F1",#N/A,FALSE,"PPU-Telemig";"MG-2002-F2",#N/A,FALSE,"PPU-Telemig";"MG-2002-F3",#N/A,FALSE,"PPU-Telemig";"MG-2002-F4",#N/A,FALSE,"PPU-Telemig";"MG-2003-F1",#N/A,FALSE,"PPU-Telemig";"MG-2004-F1",#N/A,FALSE,"PPU-Telemig"}</definedName>
    <definedName name="RY" hidden="1">{"MG-2002-F1",#N/A,FALSE,"PPU-Telemig";"MG-2002-F2",#N/A,FALSE,"PPU-Telemig";"MG-2002-F3",#N/A,FALSE,"PPU-Telemig";"MG-2002-F4",#N/A,FALSE,"PPU-Telemig";"MG-2003-F1",#N/A,FALSE,"PPU-Telemig";"MG-2004-F1",#N/A,FALSE,"PPU-Telemig"}</definedName>
    <definedName name="S">[6]OCULTAR!$D$14:$D$17</definedName>
    <definedName name="salariosref">'[14]Salarios de Referencia'!$B$7:$B$120</definedName>
    <definedName name="sdf" localSheetId="1"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3"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4"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hidden="1">[1]MEX95IB!#REF!</definedName>
    <definedName name="sencount" hidden="1">2</definedName>
    <definedName name="Servicio">[6]OCULTAR!$D$14:$E$17</definedName>
    <definedName name="sfgm" localSheetId="1" hidden="1">{#N/A,#N/A,TRUE,"Report"}</definedName>
    <definedName name="sfgm" localSheetId="2" hidden="1">{#N/A,#N/A,TRUE,"Report"}</definedName>
    <definedName name="sfgm" localSheetId="3" hidden="1">{#N/A,#N/A,TRUE,"Report"}</definedName>
    <definedName name="sfgm" localSheetId="4" hidden="1">{#N/A,#N/A,TRUE,"Report"}</definedName>
    <definedName name="sfgm" hidden="1">{#N/A,#N/A,TRUE,"Report"}</definedName>
    <definedName name="su" localSheetId="1" hidden="1">{"MG-2002-F1",#N/A,FALSE,"PPU-Telemig";"MG-2002-F2",#N/A,FALSE,"PPU-Telemig";"MG-2002-F3",#N/A,FALSE,"PPU-Telemig";"MG-2002-F4",#N/A,FALSE,"PPU-Telemig";"MG-2003-F1",#N/A,FALSE,"PPU-Telemig";"MG-2004-F1",#N/A,FALSE,"PPU-Telemig"}</definedName>
    <definedName name="su" localSheetId="2" hidden="1">{"MG-2002-F1",#N/A,FALSE,"PPU-Telemig";"MG-2002-F2",#N/A,FALSE,"PPU-Telemig";"MG-2002-F3",#N/A,FALSE,"PPU-Telemig";"MG-2002-F4",#N/A,FALSE,"PPU-Telemig";"MG-2003-F1",#N/A,FALSE,"PPU-Telemig";"MG-2004-F1",#N/A,FALSE,"PPU-Telemig"}</definedName>
    <definedName name="su" localSheetId="3" hidden="1">{"MG-2002-F1",#N/A,FALSE,"PPU-Telemig";"MG-2002-F2",#N/A,FALSE,"PPU-Telemig";"MG-2002-F3",#N/A,FALSE,"PPU-Telemig";"MG-2002-F4",#N/A,FALSE,"PPU-Telemig";"MG-2003-F1",#N/A,FALSE,"PPU-Telemig";"MG-2004-F1",#N/A,FALSE,"PPU-Telemig"}</definedName>
    <definedName name="su" localSheetId="4" hidden="1">{"MG-2002-F1",#N/A,FALSE,"PPU-Telemig";"MG-2002-F2",#N/A,FALSE,"PPU-Telemig";"MG-2002-F3",#N/A,FALSE,"PPU-Telemig";"MG-2002-F4",#N/A,FALSE,"PPU-Telemig";"MG-2003-F1",#N/A,FALSE,"PPU-Telemig";"MG-2004-F1",#N/A,FALSE,"PPU-Telemig"}</definedName>
    <definedName name="su" hidden="1">{"MG-2002-F1",#N/A,FALSE,"PPU-Telemig";"MG-2002-F2",#N/A,FALSE,"PPU-Telemig";"MG-2002-F3",#N/A,FALSE,"PPU-Telemig";"MG-2002-F4",#N/A,FALSE,"PPU-Telemig";"MG-2003-F1",#N/A,FALSE,"PPU-Telemig";"MG-2004-F1",#N/A,FALSE,"PPU-Telemig"}</definedName>
    <definedName name="sugiura" localSheetId="1" hidden="1">{"'内訳表'!$B$2:$N$64"}</definedName>
    <definedName name="sugiura" localSheetId="2" hidden="1">{"'内訳表'!$B$2:$N$64"}</definedName>
    <definedName name="sugiura" localSheetId="3" hidden="1">{"'内訳表'!$B$2:$N$64"}</definedName>
    <definedName name="sugiura" localSheetId="4" hidden="1">{"'内訳表'!$B$2:$N$64"}</definedName>
    <definedName name="sugiura" hidden="1">{"'内訳表'!$B$2:$N$64"}</definedName>
    <definedName name="Tamaño">[6]OCULTAR!$A$14:$A$17</definedName>
    <definedName name="Tecnico">[5]PERSONAL!$P$34</definedName>
    <definedName name="tipo">[4]lista!$A$11:$A$13</definedName>
    <definedName name="tipodeanalisis">'[3]Analisis microbiologico'!$A$110:$A$182</definedName>
    <definedName name="_xlnm.Print_Titles" localSheetId="1">'1'!$1:$16</definedName>
    <definedName name="_xlnm.Print_Titles" localSheetId="0">Formato_Cotización!$1:$9</definedName>
    <definedName name="TotalImpuestosObra">[5]IMPUESTOS!$F$10</definedName>
    <definedName name="Tramite">[5]PERSONAL!$P$88</definedName>
    <definedName name="tta" localSheetId="1" hidden="1">{"MG-2002-F1",#N/A,FALSE,"PPU-Telemig";"MG-2002-F2",#N/A,FALSE,"PPU-Telemig";"MG-2002-F3",#N/A,FALSE,"PPU-Telemig";"MG-2002-F4",#N/A,FALSE,"PPU-Telemig";"MG-2003-F1",#N/A,FALSE,"PPU-Telemig";"MG-2004-F1",#N/A,FALSE,"PPU-Telemig"}</definedName>
    <definedName name="tta" localSheetId="2" hidden="1">{"MG-2002-F1",#N/A,FALSE,"PPU-Telemig";"MG-2002-F2",#N/A,FALSE,"PPU-Telemig";"MG-2002-F3",#N/A,FALSE,"PPU-Telemig";"MG-2002-F4",#N/A,FALSE,"PPU-Telemig";"MG-2003-F1",#N/A,FALSE,"PPU-Telemig";"MG-2004-F1",#N/A,FALSE,"PPU-Telemig"}</definedName>
    <definedName name="tta" localSheetId="3" hidden="1">{"MG-2002-F1",#N/A,FALSE,"PPU-Telemig";"MG-2002-F2",#N/A,FALSE,"PPU-Telemig";"MG-2002-F3",#N/A,FALSE,"PPU-Telemig";"MG-2002-F4",#N/A,FALSE,"PPU-Telemig";"MG-2003-F1",#N/A,FALSE,"PPU-Telemig";"MG-2004-F1",#N/A,FALSE,"PPU-Telemig"}</definedName>
    <definedName name="tta" localSheetId="4" hidden="1">{"MG-2002-F1",#N/A,FALSE,"PPU-Telemig";"MG-2002-F2",#N/A,FALSE,"PPU-Telemig";"MG-2002-F3",#N/A,FALSE,"PPU-Telemig";"MG-2002-F4",#N/A,FALSE,"PPU-Telemig";"MG-2003-F1",#N/A,FALSE,"PPU-Telemig";"MG-2004-F1",#N/A,FALSE,"PPU-Telemig"}</definedName>
    <definedName name="tta" hidden="1">{"MG-2002-F1",#N/A,FALSE,"PPU-Telemig";"MG-2002-F2",#N/A,FALSE,"PPU-Telemig";"MG-2002-F3",#N/A,FALSE,"PPU-Telemig";"MG-2002-F4",#N/A,FALSE,"PPU-Telemig";"MG-2003-F1",#N/A,FALSE,"PPU-Telemig";"MG-2004-F1",#N/A,FALSE,"PPU-Telemig"}</definedName>
    <definedName name="USD">'[2]DATOS ENTRADA'!$E$1</definedName>
    <definedName name="v" localSheetId="2" hidden="1">#REF!</definedName>
    <definedName name="v" localSheetId="3" hidden="1">#REF!</definedName>
    <definedName name="v" localSheetId="4" hidden="1">#REF!</definedName>
    <definedName name="v" hidden="1">#REF!</definedName>
    <definedName name="venc">'[2]Cash Flow (COP)'!$D$10</definedName>
    <definedName name="Viajes">[5]PERSONAL!$P$93</definedName>
    <definedName name="whrt" localSheetId="1" hidden="1">{"'内訳表'!$B$2:$N$64"}</definedName>
    <definedName name="whrt" localSheetId="2" hidden="1">{"'内訳表'!$B$2:$N$64"}</definedName>
    <definedName name="whrt" localSheetId="3" hidden="1">{"'内訳表'!$B$2:$N$64"}</definedName>
    <definedName name="whrt" localSheetId="4" hidden="1">{"'内訳表'!$B$2:$N$64"}</definedName>
    <definedName name="whrt" hidden="1">{"'内訳表'!$B$2:$N$64"}</definedName>
    <definedName name="wrn.100." localSheetId="1"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2"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3"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4"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localSheetId="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2"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3"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4"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localSheetId="1"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3"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4"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localSheetId="1"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2"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1"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2"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localSheetId="1" hidden="1">{#N/A,#N/A,FALSE,"KEGELLE 1 (2)";#N/A,#N/A,FALSE,"KEGELLE 2 (2)";#N/A,#N/A,FALSE,"KEGELLE 3 (2)";#N/A,#N/A,FALSE,"KEGELLE 4 (2)";#N/A,#N/A,FALSE,"KEGELLE 5 (2)";#N/A,#N/A,FALSE,"KEGELLE 6 (2)";#N/A,#N/A,FALSE,"KEGELLE 7 (2)"}</definedName>
    <definedName name="wrn.55." localSheetId="2" hidden="1">{#N/A,#N/A,FALSE,"KEGELLE 1 (2)";#N/A,#N/A,FALSE,"KEGELLE 2 (2)";#N/A,#N/A,FALSE,"KEGELLE 3 (2)";#N/A,#N/A,FALSE,"KEGELLE 4 (2)";#N/A,#N/A,FALSE,"KEGELLE 5 (2)";#N/A,#N/A,FALSE,"KEGELLE 6 (2)";#N/A,#N/A,FALSE,"KEGELLE 7 (2)"}</definedName>
    <definedName name="wrn.55." localSheetId="3" hidden="1">{#N/A,#N/A,FALSE,"KEGELLE 1 (2)";#N/A,#N/A,FALSE,"KEGELLE 2 (2)";#N/A,#N/A,FALSE,"KEGELLE 3 (2)";#N/A,#N/A,FALSE,"KEGELLE 4 (2)";#N/A,#N/A,FALSE,"KEGELLE 5 (2)";#N/A,#N/A,FALSE,"KEGELLE 6 (2)";#N/A,#N/A,FALSE,"KEGELLE 7 (2)"}</definedName>
    <definedName name="wrn.55." localSheetId="4" hidden="1">{#N/A,#N/A,FALSE,"KEGELLE 1 (2)";#N/A,#N/A,FALSE,"KEGELLE 2 (2)";#N/A,#N/A,FALSE,"KEGELLE 3 (2)";#N/A,#N/A,FALSE,"KEGELLE 4 (2)";#N/A,#N/A,FALSE,"KEGELLE 5 (2)";#N/A,#N/A,FALSE,"KEGELLE 6 (2)";#N/A,#N/A,FALSE,"KEGELLE 7 (2)"}</definedName>
    <definedName name="wrn.55." hidden="1">{#N/A,#N/A,FALSE,"KEGELLE 1 (2)";#N/A,#N/A,FALSE,"KEGELLE 2 (2)";#N/A,#N/A,FALSE,"KEGELLE 3 (2)";#N/A,#N/A,FALSE,"KEGELLE 4 (2)";#N/A,#N/A,FALSE,"KEGELLE 5 (2)";#N/A,#N/A,FALSE,"KEGELLE 6 (2)";#N/A,#N/A,FALSE,"KEGELLE 7 (2)"}</definedName>
    <definedName name="wrn.66." localSheetId="1" hidden="1">{#N/A,#N/A,FALSE,"KEGELLE 1 (3)";#N/A,#N/A,FALSE,"KEGELLE 2 (3)";#N/A,#N/A,FALSE,"KEGELLE 3 (3)";#N/A,#N/A,FALSE,"KEGELLE 4 (3)";#N/A,#N/A,FALSE,"KEGELLE 5 (3)";#N/A,#N/A,FALSE,"KEGELLE 6 (3)";#N/A,#N/A,FALSE,"KEGELLE 7 (3)"}</definedName>
    <definedName name="wrn.66." localSheetId="2" hidden="1">{#N/A,#N/A,FALSE,"KEGELLE 1 (3)";#N/A,#N/A,FALSE,"KEGELLE 2 (3)";#N/A,#N/A,FALSE,"KEGELLE 3 (3)";#N/A,#N/A,FALSE,"KEGELLE 4 (3)";#N/A,#N/A,FALSE,"KEGELLE 5 (3)";#N/A,#N/A,FALSE,"KEGELLE 6 (3)";#N/A,#N/A,FALSE,"KEGELLE 7 (3)"}</definedName>
    <definedName name="wrn.66." localSheetId="3" hidden="1">{#N/A,#N/A,FALSE,"KEGELLE 1 (3)";#N/A,#N/A,FALSE,"KEGELLE 2 (3)";#N/A,#N/A,FALSE,"KEGELLE 3 (3)";#N/A,#N/A,FALSE,"KEGELLE 4 (3)";#N/A,#N/A,FALSE,"KEGELLE 5 (3)";#N/A,#N/A,FALSE,"KEGELLE 6 (3)";#N/A,#N/A,FALSE,"KEGELLE 7 (3)"}</definedName>
    <definedName name="wrn.66." localSheetId="4" hidden="1">{#N/A,#N/A,FALSE,"KEGELLE 1 (3)";#N/A,#N/A,FALSE,"KEGELLE 2 (3)";#N/A,#N/A,FALSE,"KEGELLE 3 (3)";#N/A,#N/A,FALSE,"KEGELLE 4 (3)";#N/A,#N/A,FALSE,"KEGELLE 5 (3)";#N/A,#N/A,FALSE,"KEGELLE 6 (3)";#N/A,#N/A,FALSE,"KEGELLE 7 (3)"}</definedName>
    <definedName name="wrn.66." hidden="1">{#N/A,#N/A,FALSE,"KEGELLE 1 (3)";#N/A,#N/A,FALSE,"KEGELLE 2 (3)";#N/A,#N/A,FALSE,"KEGELLE 3 (3)";#N/A,#N/A,FALSE,"KEGELLE 4 (3)";#N/A,#N/A,FALSE,"KEGELLE 5 (3)";#N/A,#N/A,FALSE,"KEGELLE 6 (3)";#N/A,#N/A,FALSE,"KEGELLE 7 (3)"}</definedName>
    <definedName name="wrn.89." localSheetId="1" hidden="1">{#N/A,#N/A,FALSE,"KEGELLE 2";#N/A,#N/A,FALSE,"KEGELLE 3";#N/A,#N/A,FALSE,"KEGELLE 4";#N/A,#N/A,FALSE,"KEGELLE 5";#N/A,#N/A,FALSE,"KEGELLE 6";#N/A,#N/A,FALSE,"KEGELLE 7"}</definedName>
    <definedName name="wrn.89." localSheetId="2" hidden="1">{#N/A,#N/A,FALSE,"KEGELLE 2";#N/A,#N/A,FALSE,"KEGELLE 3";#N/A,#N/A,FALSE,"KEGELLE 4";#N/A,#N/A,FALSE,"KEGELLE 5";#N/A,#N/A,FALSE,"KEGELLE 6";#N/A,#N/A,FALSE,"KEGELLE 7"}</definedName>
    <definedName name="wrn.89." localSheetId="3" hidden="1">{#N/A,#N/A,FALSE,"KEGELLE 2";#N/A,#N/A,FALSE,"KEGELLE 3";#N/A,#N/A,FALSE,"KEGELLE 4";#N/A,#N/A,FALSE,"KEGELLE 5";#N/A,#N/A,FALSE,"KEGELLE 6";#N/A,#N/A,FALSE,"KEGELLE 7"}</definedName>
    <definedName name="wrn.89." localSheetId="4" hidden="1">{#N/A,#N/A,FALSE,"KEGELLE 2";#N/A,#N/A,FALSE,"KEGELLE 3";#N/A,#N/A,FALSE,"KEGELLE 4";#N/A,#N/A,FALSE,"KEGELLE 5";#N/A,#N/A,FALSE,"KEGELLE 6";#N/A,#N/A,FALSE,"KEGELLE 7"}</definedName>
    <definedName name="wrn.89." hidden="1">{#N/A,#N/A,FALSE,"KEGELLE 2";#N/A,#N/A,FALSE,"KEGELLE 3";#N/A,#N/A,FALSE,"KEGELLE 4";#N/A,#N/A,FALSE,"KEGELLE 5";#N/A,#N/A,FALSE,"KEGELLE 6";#N/A,#N/A,FALSE,"KEGELLE 7"}</definedName>
    <definedName name="wrn.90." localSheetId="1"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2"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3"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4"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localSheetId="1" hidden="1">{#N/A,#N/A,TRUE,"Report"}</definedName>
    <definedName name="wrn.Capacity._.Calculations._.for._.FM3." localSheetId="2" hidden="1">{#N/A,#N/A,TRUE,"Report"}</definedName>
    <definedName name="wrn.Capacity._.Calculations._.for._.FM3." localSheetId="3" hidden="1">{#N/A,#N/A,TRUE,"Report"}</definedName>
    <definedName name="wrn.Capacity._.Calculations._.for._.FM3." localSheetId="4" hidden="1">{#N/A,#N/A,TRUE,"Report"}</definedName>
    <definedName name="wrn.Capacity._.Calculations._.for._.FM3." hidden="1">{#N/A,#N/A,TRUE,"Report"}</definedName>
    <definedName name="wrn.GGP1." localSheetId="1" hidden="1">{#N/A,#N/A,TRUE,"TOT-GGRAL";#N/A,#N/A,TRUE,"G1000";#N/A,#N/A,TRUE,"G1200";#N/A,#N/A,TRUE,"G1400"}</definedName>
    <definedName name="wrn.GGP1." localSheetId="2" hidden="1">{#N/A,#N/A,TRUE,"TOT-GGRAL";#N/A,#N/A,TRUE,"G1000";#N/A,#N/A,TRUE,"G1200";#N/A,#N/A,TRUE,"G1400"}</definedName>
    <definedName name="wrn.GGP1." localSheetId="3" hidden="1">{#N/A,#N/A,TRUE,"TOT-GGRAL";#N/A,#N/A,TRUE,"G1000";#N/A,#N/A,TRUE,"G1200";#N/A,#N/A,TRUE,"G1400"}</definedName>
    <definedName name="wrn.GGP1." localSheetId="4" hidden="1">{#N/A,#N/A,TRUE,"TOT-GGRAL";#N/A,#N/A,TRUE,"G1000";#N/A,#N/A,TRUE,"G1200";#N/A,#N/A,TRUE,"G1400"}</definedName>
    <definedName name="wrn.GGP1." hidden="1">{#N/A,#N/A,TRUE,"TOT-GGRAL";#N/A,#N/A,TRUE,"G1000";#N/A,#N/A,TRUE,"G1200";#N/A,#N/A,TRUE,"G1400"}</definedName>
    <definedName name="wrn.GGP2." localSheetId="1" hidden="1">{#N/A,#N/A,TRUE,"TOT-GGRAL";#N/A,#N/A,TRUE,"G1000";#N/A,#N/A,TRUE,"G1200";#N/A,#N/A,TRUE,"G1400"}</definedName>
    <definedName name="wrn.GGP2." localSheetId="2" hidden="1">{#N/A,#N/A,TRUE,"TOT-GGRAL";#N/A,#N/A,TRUE,"G1000";#N/A,#N/A,TRUE,"G1200";#N/A,#N/A,TRUE,"G1400"}</definedName>
    <definedName name="wrn.GGP2." localSheetId="3" hidden="1">{#N/A,#N/A,TRUE,"TOT-GGRAL";#N/A,#N/A,TRUE,"G1000";#N/A,#N/A,TRUE,"G1200";#N/A,#N/A,TRUE,"G1400"}</definedName>
    <definedName name="wrn.GGP2." localSheetId="4" hidden="1">{#N/A,#N/A,TRUE,"TOT-GGRAL";#N/A,#N/A,TRUE,"G1000";#N/A,#N/A,TRUE,"G1200";#N/A,#N/A,TRUE,"G1400"}</definedName>
    <definedName name="wrn.GGP2." hidden="1">{#N/A,#N/A,TRUE,"TOT-GGRAL";#N/A,#N/A,TRUE,"G1000";#N/A,#N/A,TRUE,"G1200";#N/A,#N/A,TRUE,"G1400"}</definedName>
    <definedName name="wrn.GGP3." localSheetId="1" hidden="1">{#N/A,#N/A,TRUE,"TOT-GGRAL";#N/A,#N/A,TRUE,"G1000";#N/A,#N/A,TRUE,"G1200";#N/A,#N/A,TRUE,"G1400"}</definedName>
    <definedName name="wrn.GGP3." localSheetId="2" hidden="1">{#N/A,#N/A,TRUE,"TOT-GGRAL";#N/A,#N/A,TRUE,"G1000";#N/A,#N/A,TRUE,"G1200";#N/A,#N/A,TRUE,"G1400"}</definedName>
    <definedName name="wrn.GGP3." localSheetId="3" hidden="1">{#N/A,#N/A,TRUE,"TOT-GGRAL";#N/A,#N/A,TRUE,"G1000";#N/A,#N/A,TRUE,"G1200";#N/A,#N/A,TRUE,"G1400"}</definedName>
    <definedName name="wrn.GGP3." localSheetId="4" hidden="1">{#N/A,#N/A,TRUE,"TOT-GGRAL";#N/A,#N/A,TRUE,"G1000";#N/A,#N/A,TRUE,"G1200";#N/A,#N/A,TRUE,"G1400"}</definedName>
    <definedName name="wrn.GGP3." hidden="1">{#N/A,#N/A,TRUE,"TOT-GGRAL";#N/A,#N/A,TRUE,"G1000";#N/A,#N/A,TRUE,"G1200";#N/A,#N/A,TRUE,"G1400"}</definedName>
    <definedName name="wrn.GGP4." localSheetId="1" hidden="1">{#N/A,#N/A,TRUE,"TOT-GGRAL";#N/A,#N/A,TRUE,"G1000";#N/A,#N/A,TRUE,"G1200";#N/A,#N/A,TRUE,"G1400"}</definedName>
    <definedName name="wrn.GGP4." localSheetId="2" hidden="1">{#N/A,#N/A,TRUE,"TOT-GGRAL";#N/A,#N/A,TRUE,"G1000";#N/A,#N/A,TRUE,"G1200";#N/A,#N/A,TRUE,"G1400"}</definedName>
    <definedName name="wrn.GGP4." localSheetId="3" hidden="1">{#N/A,#N/A,TRUE,"TOT-GGRAL";#N/A,#N/A,TRUE,"G1000";#N/A,#N/A,TRUE,"G1200";#N/A,#N/A,TRUE,"G1400"}</definedName>
    <definedName name="wrn.GGP4." localSheetId="4" hidden="1">{#N/A,#N/A,TRUE,"TOT-GGRAL";#N/A,#N/A,TRUE,"G1000";#N/A,#N/A,TRUE,"G1200";#N/A,#N/A,TRUE,"G1400"}</definedName>
    <definedName name="wrn.GGP4." hidden="1">{#N/A,#N/A,TRUE,"TOT-GGRAL";#N/A,#N/A,TRUE,"G1000";#N/A,#N/A,TRUE,"G1200";#N/A,#N/A,TRUE,"G1400"}</definedName>
    <definedName name="wrn.GGP5." localSheetId="1" hidden="1">{#N/A,#N/A,TRUE,"TOT-GGRAL"}</definedName>
    <definedName name="wrn.GGP5." localSheetId="2" hidden="1">{#N/A,#N/A,TRUE,"TOT-GGRAL"}</definedName>
    <definedName name="wrn.GGP5." localSheetId="3" hidden="1">{#N/A,#N/A,TRUE,"TOT-GGRAL"}</definedName>
    <definedName name="wrn.GGP5." localSheetId="4" hidden="1">{#N/A,#N/A,TRUE,"TOT-GGRAL"}</definedName>
    <definedName name="wrn.GGP5." hidden="1">{#N/A,#N/A,TRUE,"TOT-GGRAL"}</definedName>
    <definedName name="wrn.julio24." localSheetId="1" hidden="1">{#N/A,#N/A,FALSE,"310.1";#N/A,#N/A,FALSE,"321.1";#N/A,#N/A,FALSE,"320.3";#N/A,#N/A,FALSE,"330.1"}</definedName>
    <definedName name="wrn.julio24." localSheetId="2" hidden="1">{#N/A,#N/A,FALSE,"310.1";#N/A,#N/A,FALSE,"321.1";#N/A,#N/A,FALSE,"320.3";#N/A,#N/A,FALSE,"330.1"}</definedName>
    <definedName name="wrn.julio24." localSheetId="3" hidden="1">{#N/A,#N/A,FALSE,"310.1";#N/A,#N/A,FALSE,"321.1";#N/A,#N/A,FALSE,"320.3";#N/A,#N/A,FALSE,"330.1"}</definedName>
    <definedName name="wrn.julio24." localSheetId="4" hidden="1">{#N/A,#N/A,FALSE,"310.1";#N/A,#N/A,FALSE,"321.1";#N/A,#N/A,FALSE,"320.3";#N/A,#N/A,FALSE,"330.1"}</definedName>
    <definedName name="wrn.julio24." hidden="1">{#N/A,#N/A,FALSE,"310.1";#N/A,#N/A,FALSE,"321.1";#N/A,#N/A,FALSE,"320.3";#N/A,#N/A,FALSE,"330.1"}</definedName>
    <definedName name="wrn.LPU._.MG." localSheetId="1" hidden="1">{"MG-2002-F1",#N/A,FALSE,"PPU-Telemig";"MG-2002-F2",#N/A,FALSE,"PPU-Telemig";"MG-2002-F3",#N/A,FALSE,"PPU-Telemig";"MG-2002-F4",#N/A,FALSE,"PPU-Telemig";"MG-2003-F1",#N/A,FALSE,"PPU-Telemig";"MG-2004-F1",#N/A,FALSE,"PPU-Telemig"}</definedName>
    <definedName name="wrn.LPU._.MG." localSheetId="2" hidden="1">{"MG-2002-F1",#N/A,FALSE,"PPU-Telemig";"MG-2002-F2",#N/A,FALSE,"PPU-Telemig";"MG-2002-F3",#N/A,FALSE,"PPU-Telemig";"MG-2002-F4",#N/A,FALSE,"PPU-Telemig";"MG-2003-F1",#N/A,FALSE,"PPU-Telemig";"MG-2004-F1",#N/A,FALSE,"PPU-Telemig"}</definedName>
    <definedName name="wrn.LPU._.MG." localSheetId="3" hidden="1">{"MG-2002-F1",#N/A,FALSE,"PPU-Telemig";"MG-2002-F2",#N/A,FALSE,"PPU-Telemig";"MG-2002-F3",#N/A,FALSE,"PPU-Telemig";"MG-2002-F4",#N/A,FALSE,"PPU-Telemig";"MG-2003-F1",#N/A,FALSE,"PPU-Telemig";"MG-2004-F1",#N/A,FALSE,"PPU-Telemig"}</definedName>
    <definedName name="wrn.LPU._.MG." localSheetId="4" hidden="1">{"MG-2002-F1",#N/A,FALSE,"PPU-Telemig";"MG-2002-F2",#N/A,FALSE,"PPU-Telemig";"MG-2002-F3",#N/A,FALSE,"PPU-Telemig";"MG-2002-F4",#N/A,FALSE,"PPU-Telemig";"MG-2003-F1",#N/A,FALSE,"PPU-Telemig";"MG-2004-F1",#N/A,FALSE,"PPU-Telemig"}</definedName>
    <definedName name="wrn.LPU._.MG." hidden="1">{"MG-2002-F1",#N/A,FALSE,"PPU-Telemig";"MG-2002-F2",#N/A,FALSE,"PPU-Telemig";"MG-2002-F3",#N/A,FALSE,"PPU-Telemig";"MG-2002-F4",#N/A,FALSE,"PPU-Telemig";"MG-2003-F1",#N/A,FALSE,"PPU-Telemig";"MG-2004-F1",#N/A,FALSE,"PPU-Telemig"}</definedName>
    <definedName name="wrn.SUPPLY." localSheetId="1" hidden="1">{#N/A,#N/A,FALSE,"POLONNA 8";#N/A,#N/A,FALSE,"POLONNA 7";#N/A,#N/A,FALSE,"POLONNA 6";#N/A,#N/A,FALSE,"POLONNA 5 ";#N/A,#N/A,FALSE,"POLONNA 3";#N/A,#N/A,FALSE,"POLONNA 4";#N/A,#N/A,FALSE,"POLONNA 2";#N/A,#N/A,FALSE,"POLONNA 1"}</definedName>
    <definedName name="wrn.SUPPLY." localSheetId="2" hidden="1">{#N/A,#N/A,FALSE,"POLONNA 8";#N/A,#N/A,FALSE,"POLONNA 7";#N/A,#N/A,FALSE,"POLONNA 6";#N/A,#N/A,FALSE,"POLONNA 5 ";#N/A,#N/A,FALSE,"POLONNA 3";#N/A,#N/A,FALSE,"POLONNA 4";#N/A,#N/A,FALSE,"POLONNA 2";#N/A,#N/A,FALSE,"POLONNA 1"}</definedName>
    <definedName name="wrn.SUPPLY." localSheetId="3" hidden="1">{#N/A,#N/A,FALSE,"POLONNA 8";#N/A,#N/A,FALSE,"POLONNA 7";#N/A,#N/A,FALSE,"POLONNA 6";#N/A,#N/A,FALSE,"POLONNA 5 ";#N/A,#N/A,FALSE,"POLONNA 3";#N/A,#N/A,FALSE,"POLONNA 4";#N/A,#N/A,FALSE,"POLONNA 2";#N/A,#N/A,FALSE,"POLONNA 1"}</definedName>
    <definedName name="wrn.SUPPLY." localSheetId="4" hidden="1">{#N/A,#N/A,FALSE,"POLONNA 8";#N/A,#N/A,FALSE,"POLONNA 7";#N/A,#N/A,FALSE,"POLONNA 6";#N/A,#N/A,FALSE,"POLONNA 5 ";#N/A,#N/A,FALSE,"POLONNA 3";#N/A,#N/A,FALSE,"POLONNA 4";#N/A,#N/A,FALSE,"POLONNA 2";#N/A,#N/A,FALSE,"POLONNA 1"}</definedName>
    <definedName name="wrn.SUPPLY." hidden="1">{#N/A,#N/A,FALSE,"POLONNA 8";#N/A,#N/A,FALSE,"POLONNA 7";#N/A,#N/A,FALSE,"POLONNA 6";#N/A,#N/A,FALSE,"POLONNA 5 ";#N/A,#N/A,FALSE,"POLONNA 3";#N/A,#N/A,FALSE,"POLONNA 4";#N/A,#N/A,FALSE,"POLONNA 2";#N/A,#N/A,FALSE,"POLONNA 1"}</definedName>
    <definedName name="wrn.TOTAL." localSheetId="1"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2"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3"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4"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localSheetId="1" hidden="1">{#N/A,#N/A,TRUE,"Report"}</definedName>
    <definedName name="ww" localSheetId="2" hidden="1">{#N/A,#N/A,TRUE,"Report"}</definedName>
    <definedName name="ww" localSheetId="3" hidden="1">{#N/A,#N/A,TRUE,"Report"}</definedName>
    <definedName name="ww" localSheetId="4" hidden="1">{#N/A,#N/A,TRUE,"Report"}</definedName>
    <definedName name="ww" hidden="1">{#N/A,#N/A,TRUE,"Report"}</definedName>
    <definedName name="x">[4]lista!$A$11:$A$13</definedName>
    <definedName name="xxxx" localSheetId="1" hidden="1">{"'内訳表'!$B$2:$N$64"}</definedName>
    <definedName name="xxxx" localSheetId="2" hidden="1">{"'内訳表'!$B$2:$N$64"}</definedName>
    <definedName name="xxxx" localSheetId="3" hidden="1">{"'内訳表'!$B$2:$N$64"}</definedName>
    <definedName name="xxxx" localSheetId="4" hidden="1">{"'内訳表'!$B$2:$N$64"}</definedName>
    <definedName name="xxxx" hidden="1">{"'内訳表'!$B$2:$N$64"}</definedName>
    <definedName name="z" hidden="1">#REF!</definedName>
    <definedName name="Z_ABCCF9B4_4F75_4F3B_AAD2_54E1C063315C_.wvu.Cols" hidden="1">#REF!</definedName>
    <definedName name="Z_ABCCF9B4_4F75_4F3B_AAD2_54E1C063315C_.wvu.FilterData" hidden="1">#REF!</definedName>
    <definedName name="Z_ABCCF9B4_4F75_4F3B_AAD2_54E1C063315C_.wvu.PrintArea" hidden="1">#REF!</definedName>
    <definedName name="zzz">[15]Listas!$B$2:$B$34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M8" i="2" l="1"/>
  <c r="M21" i="2"/>
  <c r="M20" i="2"/>
  <c r="M19" i="2"/>
  <c r="M18" i="2"/>
  <c r="M17" i="2"/>
  <c r="M16" i="2"/>
  <c r="M15" i="2"/>
  <c r="M14" i="2"/>
  <c r="M13" i="2"/>
  <c r="M12" i="2"/>
  <c r="M11" i="2"/>
  <c r="M10" i="2"/>
  <c r="L21" i="2"/>
  <c r="L20" i="2"/>
  <c r="L19" i="2"/>
  <c r="L18" i="2"/>
  <c r="L17" i="2"/>
  <c r="L16" i="2"/>
  <c r="L15" i="2"/>
  <c r="L14" i="2"/>
  <c r="L13" i="2"/>
  <c r="L12" i="2"/>
  <c r="L11" i="2"/>
  <c r="L10" i="2"/>
  <c r="L38" i="10"/>
  <c r="N37" i="10"/>
  <c r="N36" i="10"/>
  <c r="N35" i="10"/>
  <c r="N34" i="10"/>
  <c r="N38" i="10" s="1"/>
  <c r="N33" i="10"/>
  <c r="N32" i="10"/>
  <c r="N31" i="10"/>
  <c r="N30" i="10"/>
  <c r="N29" i="10"/>
  <c r="N28" i="10"/>
  <c r="N27" i="10"/>
  <c r="N26" i="10"/>
  <c r="N25" i="10"/>
  <c r="N24" i="10"/>
  <c r="N23" i="10"/>
  <c r="N22" i="10"/>
  <c r="L8" i="2"/>
  <c r="L38" i="9"/>
  <c r="N37" i="9"/>
  <c r="N36" i="9"/>
  <c r="N35" i="9"/>
  <c r="N34" i="9"/>
  <c r="N33" i="9"/>
  <c r="N32" i="9"/>
  <c r="N31" i="9"/>
  <c r="N30" i="9"/>
  <c r="N29" i="9"/>
  <c r="N28" i="9"/>
  <c r="N27" i="9"/>
  <c r="N26" i="9"/>
  <c r="N25" i="9"/>
  <c r="N24" i="9"/>
  <c r="N23" i="9"/>
  <c r="N22" i="9"/>
  <c r="N38" i="9" s="1"/>
  <c r="M22" i="2" l="1"/>
  <c r="L22" i="2"/>
  <c r="K21" i="2"/>
  <c r="K20" i="2"/>
  <c r="K19" i="2"/>
  <c r="K18" i="2"/>
  <c r="K17" i="2"/>
  <c r="K16" i="2"/>
  <c r="K15" i="2"/>
  <c r="K14" i="2"/>
  <c r="K13" i="2"/>
  <c r="K12" i="2"/>
  <c r="K11" i="2"/>
  <c r="K10" i="2"/>
  <c r="J21" i="2"/>
  <c r="J20" i="2"/>
  <c r="J19" i="2"/>
  <c r="J18" i="2"/>
  <c r="J17" i="2"/>
  <c r="J16" i="2"/>
  <c r="J15" i="2"/>
  <c r="J14" i="2"/>
  <c r="J13" i="2"/>
  <c r="J12" i="2"/>
  <c r="J11" i="2"/>
  <c r="J10" i="2"/>
  <c r="I21" i="2"/>
  <c r="I20" i="2"/>
  <c r="I19" i="2"/>
  <c r="I18" i="2"/>
  <c r="I17" i="2"/>
  <c r="I16" i="2"/>
  <c r="I15" i="2"/>
  <c r="I14" i="2"/>
  <c r="I13" i="2"/>
  <c r="I12" i="2"/>
  <c r="I11" i="2"/>
  <c r="I10" i="2"/>
  <c r="N38" i="8"/>
  <c r="O38" i="8" s="1"/>
  <c r="N37" i="8"/>
  <c r="O37" i="8" s="1"/>
  <c r="N36" i="8"/>
  <c r="O36" i="8" s="1"/>
  <c r="N35" i="8"/>
  <c r="O35" i="8" s="1"/>
  <c r="N34" i="8"/>
  <c r="O34" i="8" s="1"/>
  <c r="N33" i="8"/>
  <c r="O33" i="8" s="1"/>
  <c r="N32" i="8"/>
  <c r="O32" i="8" s="1"/>
  <c r="N31" i="8"/>
  <c r="O31" i="8" s="1"/>
  <c r="N30" i="8"/>
  <c r="O30" i="8" s="1"/>
  <c r="N29" i="8"/>
  <c r="O29" i="8" s="1"/>
  <c r="N28" i="8"/>
  <c r="O28" i="8" s="1"/>
  <c r="N27" i="8"/>
  <c r="O27" i="8" s="1"/>
  <c r="N26" i="8"/>
  <c r="O26" i="8" s="1"/>
  <c r="N25" i="8"/>
  <c r="O25" i="8" s="1"/>
  <c r="N24" i="8"/>
  <c r="O24" i="8" s="1"/>
  <c r="N23" i="8"/>
  <c r="O23" i="8" s="1"/>
  <c r="O38" i="7"/>
  <c r="N38" i="7"/>
  <c r="N37" i="7"/>
  <c r="O37" i="7" s="1"/>
  <c r="N36" i="7"/>
  <c r="O36" i="7" s="1"/>
  <c r="N35" i="7"/>
  <c r="O35" i="7" s="1"/>
  <c r="N34" i="7"/>
  <c r="O34" i="7" s="1"/>
  <c r="N33" i="7"/>
  <c r="O33" i="7" s="1"/>
  <c r="O32" i="7"/>
  <c r="N32" i="7"/>
  <c r="N31" i="7"/>
  <c r="O31" i="7" s="1"/>
  <c r="N30" i="7"/>
  <c r="O30" i="7" s="1"/>
  <c r="N29" i="7"/>
  <c r="O29" i="7" s="1"/>
  <c r="N28" i="7"/>
  <c r="O28" i="7" s="1"/>
  <c r="N27" i="7"/>
  <c r="O27" i="7" s="1"/>
  <c r="O26" i="7"/>
  <c r="N26" i="7"/>
  <c r="N25" i="7"/>
  <c r="O25" i="7" s="1"/>
  <c r="N24" i="7"/>
  <c r="O24" i="7" s="1"/>
  <c r="N23" i="7"/>
  <c r="O23" i="7" s="1"/>
  <c r="N38" i="6"/>
  <c r="O38" i="6" s="1"/>
  <c r="N37" i="6"/>
  <c r="O37" i="6" s="1"/>
  <c r="N36" i="6"/>
  <c r="O36" i="6" s="1"/>
  <c r="N35" i="6"/>
  <c r="O35" i="6" s="1"/>
  <c r="N34" i="6"/>
  <c r="O34" i="6" s="1"/>
  <c r="O33" i="6"/>
  <c r="N33" i="6"/>
  <c r="N32" i="6"/>
  <c r="O32" i="6" s="1"/>
  <c r="N31" i="6"/>
  <c r="O31" i="6" s="1"/>
  <c r="N30" i="6"/>
  <c r="O30" i="6" s="1"/>
  <c r="N29" i="6"/>
  <c r="O29" i="6" s="1"/>
  <c r="N28" i="6"/>
  <c r="O28" i="6" s="1"/>
  <c r="N27" i="6"/>
  <c r="O27" i="6" s="1"/>
  <c r="N26" i="6"/>
  <c r="O26" i="6" s="1"/>
  <c r="N25" i="6"/>
  <c r="O25" i="6" s="1"/>
  <c r="N24" i="6"/>
  <c r="O24" i="6" s="1"/>
  <c r="N23" i="6"/>
  <c r="O23" i="6" s="1"/>
  <c r="I22" i="2" l="1"/>
  <c r="J22" i="2"/>
  <c r="K22" i="2"/>
  <c r="O39" i="7"/>
  <c r="O39" i="6"/>
  <c r="O39" i="8"/>
  <c r="H11" i="2" l="1"/>
  <c r="H12" i="2"/>
  <c r="H13" i="2"/>
  <c r="H14" i="2"/>
  <c r="H15" i="2"/>
  <c r="H16" i="2"/>
  <c r="H17" i="2"/>
  <c r="H18" i="2"/>
  <c r="H19" i="2"/>
  <c r="H20" i="2"/>
  <c r="H21" i="2"/>
  <c r="H10" i="2"/>
  <c r="H8" i="2"/>
  <c r="I28" i="4"/>
  <c r="I27" i="4"/>
  <c r="I26" i="4"/>
  <c r="I25" i="4"/>
  <c r="I24" i="4"/>
  <c r="I23" i="4"/>
  <c r="I22" i="4"/>
  <c r="I21" i="4"/>
  <c r="H20" i="4"/>
  <c r="I20" i="4" s="1"/>
  <c r="I19" i="4"/>
  <c r="H19" i="4"/>
  <c r="I18" i="4"/>
  <c r="I17" i="4"/>
  <c r="Q18" i="2" l="1"/>
  <c r="P18" i="2"/>
  <c r="O18" i="2"/>
  <c r="R18" i="2"/>
  <c r="R10" i="2"/>
  <c r="H22" i="2"/>
  <c r="Q10" i="2"/>
  <c r="P10" i="2"/>
  <c r="O10" i="2"/>
  <c r="Q20" i="2"/>
  <c r="P20" i="2"/>
  <c r="O20" i="2"/>
  <c r="R20" i="2"/>
  <c r="Q17" i="2"/>
  <c r="P17" i="2"/>
  <c r="O17" i="2"/>
  <c r="R17" i="2"/>
  <c r="Q15" i="2"/>
  <c r="P15" i="2"/>
  <c r="O15" i="2"/>
  <c r="R15" i="2"/>
  <c r="Q14" i="2"/>
  <c r="P14" i="2"/>
  <c r="O14" i="2"/>
  <c r="R14" i="2"/>
  <c r="R21" i="2"/>
  <c r="Q21" i="2"/>
  <c r="P21" i="2"/>
  <c r="O21" i="2"/>
  <c r="Q19" i="2"/>
  <c r="P19" i="2"/>
  <c r="O19" i="2"/>
  <c r="R19" i="2"/>
  <c r="Q16" i="2"/>
  <c r="P16" i="2"/>
  <c r="O16" i="2"/>
  <c r="R16" i="2"/>
  <c r="P13" i="2"/>
  <c r="R13" i="2"/>
  <c r="Q13" i="2"/>
  <c r="O13" i="2"/>
  <c r="O12" i="2"/>
  <c r="R12" i="2"/>
  <c r="Q12" i="2"/>
  <c r="P12" i="2"/>
  <c r="R11" i="2"/>
  <c r="Q11" i="2"/>
  <c r="P11" i="2"/>
  <c r="O11" i="2"/>
  <c r="I30" i="4"/>
  <c r="P22" i="2" l="1"/>
  <c r="D30" i="2" s="1"/>
  <c r="R22" i="2"/>
  <c r="D32" i="2" s="1"/>
  <c r="Q22" i="2"/>
  <c r="D31" i="2" s="1"/>
  <c r="O22" i="2"/>
  <c r="D29" i="2" s="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RICHVALUE" minSupportedVersion="120000" copy="1" pasteAll="1" pasteValues="1" merge="1" splitFirst="1" rowColShift="1" clearFormats="1" clearComments="1" assign="1" coerce="1"/>
  </metadataTypes>
  <futureMetadata name="XLRICHVALUE" count="2">
    <bk>
      <extLst>
        <ext uri="{3e2802c4-a4d2-4d8b-9148-e3be6c30e623}">
          <xlrd:rvb i="0"/>
        </ext>
      </extLst>
    </bk>
    <bk>
      <extLst>
        <ext uri="{3e2802c4-a4d2-4d8b-9148-e3be6c30e623}">
          <xlrd:rvb i="1"/>
        </ext>
      </extLst>
    </bk>
  </futureMetadata>
  <valueMetadata count="2">
    <bk>
      <rc t="1" v="0"/>
    </bk>
    <bk>
      <rc t="1" v="1"/>
    </bk>
  </valueMetadata>
</metadata>
</file>

<file path=xl/sharedStrings.xml><?xml version="1.0" encoding="utf-8"?>
<sst xmlns="http://schemas.openxmlformats.org/spreadsheetml/2006/main" count="950" uniqueCount="199">
  <si>
    <t>Ítem</t>
  </si>
  <si>
    <t>Especificación técnica</t>
  </si>
  <si>
    <t>Unidad de medida</t>
  </si>
  <si>
    <t>Cantidad</t>
  </si>
  <si>
    <t>Valor Unitario (Incluye Impuestos)</t>
  </si>
  <si>
    <t>Valor Total (Incluye Impuestos)</t>
  </si>
  <si>
    <t>República de Colombia</t>
  </si>
  <si>
    <t>Instituto Colombiano de Antropología e Historia</t>
  </si>
  <si>
    <t>Formato de cotización</t>
  </si>
  <si>
    <t>Nombre o Razón Social</t>
  </si>
  <si>
    <t>NIT</t>
  </si>
  <si>
    <t>Persona de contacto</t>
  </si>
  <si>
    <t>Teléfono celular</t>
  </si>
  <si>
    <t>Correo electrónico</t>
  </si>
  <si>
    <t>Teléfono fijo</t>
  </si>
  <si>
    <t>Instrucciones para el diligenciamiento de la cotización</t>
  </si>
  <si>
    <t>FIRMA REPRESENTANTE LEGAL</t>
  </si>
  <si>
    <t>• Por favor diligenciar solo las celdas en AZUL.
• Revisar todos los requerimientos que se exponen en los documentos técnico y formular su cotización en concordancia con este, de tal forma que cumplan con la necesidad del Instituto. 
• Los precios unitarios deberán ser expresado en PESOS COLOMBIANOS.
• Los precios deberán aproximarse por exceso o por defecto al entero más cercano así: (i) si es igual o superior a 50 centavos, se aproxima al entero siguiente; (ii) si es inferior a 50 centavos se baja al entero anterior.
• El formato contiene los bienes y/o servicios de costos estimados por el Instituto por lo tanto no se permite modificar, agregar o quitar ningún ítem o sub-ítem.
• Los precios unitarios deben contemplar todos los rubros requeridos para la adecuada prestación del servicio y el cumplimiento de las obligaciones tributarias y contractuales como los son trazabilidad del servicio, equipo mínimo de trabajo, impuestos (si aplica) entre otros.</t>
  </si>
  <si>
    <t>Bien y/o Servicio Requerido</t>
  </si>
  <si>
    <t>TOTAL COTIZACIÓN</t>
  </si>
  <si>
    <t>El valor total de la cotización deberá ser registrado en el cuestionario económico de Secop II, y deberá coincidir con el valor consignado en el formato de cotización adjunto.</t>
  </si>
  <si>
    <t>Detalle</t>
  </si>
  <si>
    <t>OBJETO: Contratar el servicio de limpieza y bombeo de pozos sépticos de los Parques Arqueológicos-ICANH</t>
  </si>
  <si>
    <t>Parque Alto de los Ídolos – Tanque 1</t>
  </si>
  <si>
    <t>Suministro de servicio de vaciado de pozos sépticos</t>
  </si>
  <si>
    <t>m³ material extraído</t>
  </si>
  <si>
    <t>Suministro de servicio de lavado y desinfección de tanque y aplicación de activador bacteriano</t>
  </si>
  <si>
    <t>Servicio</t>
  </si>
  <si>
    <t>Parque Alto de los Ídolos – Tanque 2</t>
  </si>
  <si>
    <t>Parque Alto de las Piedras – Tanque Cajón</t>
  </si>
  <si>
    <t>Parque San Agustín – Taquilla</t>
  </si>
  <si>
    <t>Parque San Agustín – Casa Administrativa</t>
  </si>
  <si>
    <t>Parque San Agustín – Fuente</t>
  </si>
  <si>
    <t>m³</t>
  </si>
  <si>
    <t xml:space="preserve">SERVCIOS SANITARIOS PORTATILES BAÑOMOVIL SAS </t>
  </si>
  <si>
    <t>830 008 439-7</t>
  </si>
  <si>
    <t xml:space="preserve">Lorena Garzon Campos </t>
  </si>
  <si>
    <t>312 457 8307</t>
  </si>
  <si>
    <t>Lgarzon@banomovil.com</t>
  </si>
  <si>
    <t>227 3800</t>
  </si>
  <si>
    <t xml:space="preserve">Carlos Eduardo Gomez Guerrero  / R.L SERVICIOS SANITARIOS PORTATILES BAÑOMOVIL SAS </t>
  </si>
  <si>
    <t>ESTUDIO DE MERCADO</t>
  </si>
  <si>
    <t>Muestra 1</t>
  </si>
  <si>
    <t>Muestra 2</t>
  </si>
  <si>
    <t>Limpieza y bombeo pozos</t>
  </si>
  <si>
    <t xml:space="preserve">						Consolidado de cotizaciones 	Proceso de Selección de Menor Cuantía SAMC-ICANH-007-2024		</t>
  </si>
  <si>
    <t>Objeto: Contratar el servicio de limpieza y bombeo de pozos sépticos de los Parques Arqueológicos Tierradentro, Ídolos, Piedras y San Agustín</t>
  </si>
  <si>
    <t>Plazo estimado de ejecución</t>
  </si>
  <si>
    <t>45 días</t>
  </si>
  <si>
    <t xml:space="preserve">Descuento	</t>
  </si>
  <si>
    <t>SELECCIONADA</t>
  </si>
  <si>
    <t xml:space="preserve">DESCRIPCIÓN GENERAL </t>
  </si>
  <si>
    <t>BAÑO MOVIL</t>
  </si>
  <si>
    <t>COMBILTDA</t>
  </si>
  <si>
    <t>TWM</t>
  </si>
  <si>
    <t>ELITE</t>
  </si>
  <si>
    <t>MEDIA GEOMÉTRICA</t>
  </si>
  <si>
    <t>PROMEDIO SIMPLE</t>
  </si>
  <si>
    <t>PROMEDIO DE LAS 2 MÁS BAJAS</t>
  </si>
  <si>
    <t>MEDIA GEOMÉTRICA DE LAS 2 MÁS BAJAS</t>
  </si>
  <si>
    <t>PROMEDIO DE LAS 2 MÁS ALTAS</t>
  </si>
  <si>
    <t>MEDIA GEOMÉTRICA DE LAS 2 MÁS ALTAS</t>
  </si>
  <si>
    <t>No. Item</t>
  </si>
  <si>
    <t>Código UNSPSC</t>
  </si>
  <si>
    <t xml:space="preserve">Ref. Artículo </t>
  </si>
  <si>
    <t>Descripción</t>
  </si>
  <si>
    <t>Ubicación</t>
  </si>
  <si>
    <t>Dimensiones</t>
  </si>
  <si>
    <t>Capacidad pozo en m3</t>
  </si>
  <si>
    <t>Distancia parada de vehiculo al punto de extracción</t>
  </si>
  <si>
    <t>Tipo de material</t>
  </si>
  <si>
    <t xml:space="preserve">Cantidad </t>
  </si>
  <si>
    <t xml:space="preserve">
 % de IVA</t>
  </si>
  <si>
    <t>Precio unitario sin IVA</t>
  </si>
  <si>
    <t>Precio unitario IVA incluido</t>
  </si>
  <si>
    <t>Precio total IVA incluido</t>
  </si>
  <si>
    <t>Menos 1 desv</t>
  </si>
  <si>
    <t>Más 1 desv</t>
  </si>
  <si>
    <t>Precio unitario estimado IVA incluido</t>
  </si>
  <si>
    <t>Precio total unitario estimado IVA incluido</t>
  </si>
  <si>
    <t>Precio unitario sin IVA&lt;</t>
  </si>
  <si>
    <t>1</t>
  </si>
  <si>
    <t xml:space="preserve">Suministro de servicio de vaciado de pozos séptico en el Parque Tierradentro (Pozo séptico escuela) </t>
  </si>
  <si>
    <t>Vereda El Escaño bajo (El Escaño Parque) – Resguardo San Andrés de Pisimbalá, municipio de Inzá – Cauca</t>
  </si>
  <si>
    <t>5,00 x 6,00 x 2,50</t>
  </si>
  <si>
    <t>20 mts</t>
  </si>
  <si>
    <t>Grava, Piedra, Ladrillo y Cemento</t>
  </si>
  <si>
    <t>m3 material extraido</t>
  </si>
  <si>
    <t>Ver nota 1</t>
  </si>
  <si>
    <t>Suministro de servicio de lavado y desinfección de tanque y la aplicación del activador bacteriano.</t>
  </si>
  <si>
    <t>-</t>
  </si>
  <si>
    <t>3</t>
  </si>
  <si>
    <t>Suministro de servicio de vaciado de pozos sépticos en el Parque Alto de los ídolos (pozo séptico tanque 1 - Cilindrico)</t>
  </si>
  <si>
    <t>Vereda Ídolos, municipio de Isnos – Huila</t>
  </si>
  <si>
    <t>Largo: 2,32 mts
Radio: 1,00 mts</t>
  </si>
  <si>
    <t>30 mts</t>
  </si>
  <si>
    <t>Plástico</t>
  </si>
  <si>
    <t>5</t>
  </si>
  <si>
    <t>Suministro de servicio de vaciado de pozos sépticos en el Parque Alto de los ídolos (pozo séptico tanque 2 - Cilindrico)</t>
  </si>
  <si>
    <t>6</t>
  </si>
  <si>
    <t>7</t>
  </si>
  <si>
    <t>Suministro de servicio de vaciado de pozos sépticos en el Parque Alto de las Piedras (Pozo séptico tanque -cajón)</t>
  </si>
  <si>
    <t>Vereda las Delicias, municipio de Isnos – Huila.</t>
  </si>
  <si>
    <t>2,00 x 2,00 x 3,00</t>
  </si>
  <si>
    <t>5 mts</t>
  </si>
  <si>
    <t>Ladrillo y cemento</t>
  </si>
  <si>
    <t>9</t>
  </si>
  <si>
    <t>Suministro de servicio de vaciado de pozos sépticos en el Parque San Agustín (pozo séptico taquilla)</t>
  </si>
  <si>
    <t>Carrera 11 # 30 – 7, municipio de San Agustín – Huila</t>
  </si>
  <si>
    <t>Largo: 7,00 mts
Radio: 1,00 mts</t>
  </si>
  <si>
    <t>15 mts</t>
  </si>
  <si>
    <t>Fibra de vidrio</t>
  </si>
  <si>
    <t>11</t>
  </si>
  <si>
    <t>Suministro de servicio de vaciado de pozos sépticos en el Parque San Agustín (pozo séptico casa administrativa)</t>
  </si>
  <si>
    <t>4,00 X 4,00 X 2,00</t>
  </si>
  <si>
    <t>Concreto</t>
  </si>
  <si>
    <t>13</t>
  </si>
  <si>
    <t>Suministro del servicio de vaciado de pozos sépticos en el Parque San Agustín (pozo séptico escuela)</t>
  </si>
  <si>
    <t>1,00 X 5,00 X 1,50</t>
  </si>
  <si>
    <t>15</t>
  </si>
  <si>
    <t>Suministro de servicio de vaciado de pozos sépticos en el Parque San Agustín (pozo séptico fuente)</t>
  </si>
  <si>
    <t>160 mts</t>
  </si>
  <si>
    <t>Fibra</t>
  </si>
  <si>
    <t>VALOR TOTAL ESTUDIO DE MERCADO</t>
  </si>
  <si>
    <t>Nota 1: Algunos precios de ítems de las cotizaciones de TWM, BAÑOMOVIL y COMBI, se excluyeron para establecer los precios techo debido a que presentaban dispersiones significativas respecto a las demás cotizaciones a la baja o al alza, lo anterior se evidencia en el presente documento.</t>
  </si>
  <si>
    <t xml:space="preserve">Estructurador: 
Michael Conde Valbuena - Área de Contratos y Convenios - Financiera  </t>
  </si>
  <si>
    <t xml:space="preserve">Servicio de limpieza y bombeo de pozos sépticos </t>
  </si>
  <si>
    <t xml:space="preserve">Objeto: </t>
  </si>
  <si>
    <t>Contratar el servicio de limpieza y bombeo de pozos sépticos de los Parques Arqueológicos Tierradentro, Ídolos, Piedras y San Agustín</t>
  </si>
  <si>
    <t>• Por favor diligenciar solo las celdas en AZUL.
• Revisar todos los requerimientos que se exponen en la ficha técnica  y formular su cotización en concordancia con este, de tal forma que cumplan con la necesidad del Instituto. 
• Los precios unitarios deberán ser expresado en PESOS COLOMBIANOS.
• Los precios deberán aproximarse por exceso o por defecto al entero más cercano así: (i) si es igual o superior a 50 centavos, se aproxima al entero siguiente; (ii) si es inferior a 50 centavos se baja al entero anterior.
• El formato contiene los insumos de costos estimados por el Instituto por lo tanto no se permite modificar, agregar o quitar ningún ítem o sub-ítem.
• Los precios cotizados deben contemplar todos los rubros requeridos para la adecuada prestación del servicio y el cumplimiento de las obligaciones tributarias y contractuales como los son trazabilidad del servicio, equipo mínimo de trabajo, impuestos entre otros.</t>
  </si>
  <si>
    <r>
      <t xml:space="preserve">Notas:
</t>
    </r>
    <r>
      <rPr>
        <sz val="11"/>
        <color rgb="FFFF0000"/>
        <rFont val="Arial Narrow"/>
        <family val="2"/>
      </rPr>
      <t>(1)</t>
    </r>
    <r>
      <rPr>
        <sz val="11"/>
        <color theme="1"/>
        <rFont val="Arial Narrow"/>
        <family val="2"/>
      </rPr>
      <t xml:space="preserve"> Tener en cuenta para cotizar que el plazo de ejecución es estimado.
</t>
    </r>
    <r>
      <rPr>
        <sz val="11"/>
        <color rgb="FFFF0000"/>
        <rFont val="Arial Narrow"/>
        <family val="2"/>
      </rPr>
      <t xml:space="preserve">(2)  </t>
    </r>
    <r>
      <rPr>
        <sz val="11"/>
        <color theme="1"/>
        <rFont val="Arial Narrow"/>
        <family val="2"/>
      </rPr>
      <t xml:space="preserve">Por favor cotizar los servicios requeridos bajo los términos establecidos en la ficha técnica.
</t>
    </r>
    <r>
      <rPr>
        <sz val="11"/>
        <color rgb="FFFF0000"/>
        <rFont val="Arial Narrow"/>
        <family val="2"/>
      </rPr>
      <t xml:space="preserve">(3) </t>
    </r>
    <r>
      <rPr>
        <sz val="11"/>
        <color theme="1"/>
        <rFont val="Arial Narrow"/>
        <family val="2"/>
      </rPr>
      <t xml:space="preserve">Por favor diligenciar la tarifa IVA del servicio requerido.
</t>
    </r>
    <r>
      <rPr>
        <sz val="11"/>
        <color rgb="FFFF0000"/>
        <rFont val="Arial Narrow"/>
        <family val="2"/>
      </rPr>
      <t>(4)</t>
    </r>
    <r>
      <rPr>
        <sz val="11"/>
        <color theme="1"/>
        <rFont val="Arial Narrow"/>
        <family val="2"/>
      </rPr>
      <t xml:space="preserve"> Para el suministro de servicio de vaciado de los pozo las cantidades son estimadas, sin embargo se pagara por m3 de acuerdo con el retiro del lodo.</t>
    </r>
  </si>
  <si>
    <r>
      <t xml:space="preserve">Plazo estimado de ejecución </t>
    </r>
    <r>
      <rPr>
        <b/>
        <sz val="14"/>
        <color rgb="FFFF0000"/>
        <rFont val="Arial Narrow"/>
        <family val="2"/>
      </rPr>
      <t>(Nota 1)</t>
    </r>
  </si>
  <si>
    <t>45  días</t>
  </si>
  <si>
    <t xml:space="preserve">ITEM </t>
  </si>
  <si>
    <r>
      <t xml:space="preserve">Detalle servicios </t>
    </r>
    <r>
      <rPr>
        <b/>
        <sz val="11"/>
        <color rgb="FFFF0000"/>
        <rFont val="Arial"/>
        <family val="2"/>
      </rPr>
      <t>(Nota 2)</t>
    </r>
  </si>
  <si>
    <r>
      <t xml:space="preserve">Cantidad </t>
    </r>
    <r>
      <rPr>
        <b/>
        <sz val="10"/>
        <color rgb="FFFF0000"/>
        <rFont val="Arial"/>
        <family val="2"/>
      </rPr>
      <t>(Nota 4)</t>
    </r>
  </si>
  <si>
    <r>
      <t xml:space="preserve">TARIFA IVA (%)
</t>
    </r>
    <r>
      <rPr>
        <b/>
        <sz val="11"/>
        <color rgb="FFFF0000"/>
        <rFont val="Arial"/>
        <family val="2"/>
      </rPr>
      <t>(Nota 3)</t>
    </r>
  </si>
  <si>
    <t xml:space="preserve">PRECIO UNITARIO ANTES IVA </t>
  </si>
  <si>
    <t>PRECIO UNITARIO IVA INCLUIDO</t>
  </si>
  <si>
    <t>PRECIO TOTAL IVA INCLUIDO</t>
  </si>
  <si>
    <r>
      <t xml:space="preserve">Suministro de servicio de vaciado de pozos séptico en el </t>
    </r>
    <r>
      <rPr>
        <b/>
        <sz val="11"/>
        <color theme="1"/>
        <rFont val="Arial Narrow"/>
        <family val="2"/>
      </rPr>
      <t xml:space="preserve">Parque Tierradentro </t>
    </r>
    <r>
      <rPr>
        <sz val="11"/>
        <color theme="1"/>
        <rFont val="Arial Narrow"/>
        <family val="2"/>
      </rPr>
      <t>(Pozo séptico escuela)</t>
    </r>
    <r>
      <rPr>
        <b/>
        <sz val="11"/>
        <color theme="1"/>
        <rFont val="Arial Narrow"/>
        <family val="2"/>
      </rPr>
      <t xml:space="preserve"> </t>
    </r>
  </si>
  <si>
    <r>
      <t xml:space="preserve">Suministro de servicio de vaciado de pozos sépticos en el </t>
    </r>
    <r>
      <rPr>
        <b/>
        <sz val="11"/>
        <color theme="1"/>
        <rFont val="Arial Narrow"/>
        <family val="2"/>
      </rPr>
      <t xml:space="preserve">Parque Alto de los ídolos </t>
    </r>
    <r>
      <rPr>
        <sz val="11"/>
        <color theme="1"/>
        <rFont val="Arial Narrow"/>
        <family val="2"/>
      </rPr>
      <t>(pozo séptico tanque 1 - Cilindrico)</t>
    </r>
  </si>
  <si>
    <t>7.28</t>
  </si>
  <si>
    <r>
      <t xml:space="preserve">Suministro de servicio de vaciado de pozos sépticos en el </t>
    </r>
    <r>
      <rPr>
        <b/>
        <sz val="11"/>
        <color theme="1"/>
        <rFont val="Arial Narrow"/>
        <family val="2"/>
      </rPr>
      <t xml:space="preserve">Parque Alto de los ídolos </t>
    </r>
    <r>
      <rPr>
        <sz val="11"/>
        <color theme="1"/>
        <rFont val="Arial Narrow"/>
        <family val="2"/>
      </rPr>
      <t>(pozo séptico tanque 2 - Cilindrico)</t>
    </r>
  </si>
  <si>
    <r>
      <t xml:space="preserve">Suministro de servicio de vaciado de pozos sépticos en el </t>
    </r>
    <r>
      <rPr>
        <b/>
        <sz val="11"/>
        <color theme="1"/>
        <rFont val="Arial Narrow"/>
        <family val="2"/>
      </rPr>
      <t xml:space="preserve">Parque Alto de las Piedras </t>
    </r>
    <r>
      <rPr>
        <sz val="11"/>
        <color theme="1"/>
        <rFont val="Arial Narrow"/>
        <family val="2"/>
      </rPr>
      <t>(Pozo séptico tanque -cajón)</t>
    </r>
  </si>
  <si>
    <r>
      <t xml:space="preserve">Suministro de servicio de vaciado de pozos sépticos en el </t>
    </r>
    <r>
      <rPr>
        <b/>
        <sz val="11"/>
        <color theme="1"/>
        <rFont val="Arial Narrow"/>
        <family val="2"/>
      </rPr>
      <t>Parque San Agustín</t>
    </r>
    <r>
      <rPr>
        <sz val="11"/>
        <color theme="1"/>
        <rFont val="Arial Narrow"/>
        <family val="2"/>
      </rPr>
      <t xml:space="preserve"> (pozo séptico taquilla)</t>
    </r>
  </si>
  <si>
    <t>21.99</t>
  </si>
  <si>
    <r>
      <t>Suministro de servicio de vaciado de pozos sépticos en el</t>
    </r>
    <r>
      <rPr>
        <b/>
        <sz val="11"/>
        <color theme="1"/>
        <rFont val="Arial Narrow"/>
        <family val="2"/>
      </rPr>
      <t xml:space="preserve"> Parque San Agustín</t>
    </r>
    <r>
      <rPr>
        <sz val="11"/>
        <color theme="1"/>
        <rFont val="Arial Narrow"/>
        <family val="2"/>
      </rPr>
      <t xml:space="preserve"> (pozo séptico casa administrativa)</t>
    </r>
  </si>
  <si>
    <r>
      <t xml:space="preserve">Suministro del servicio de vaciado de pozos sépticos en el </t>
    </r>
    <r>
      <rPr>
        <b/>
        <sz val="11"/>
        <color theme="1"/>
        <rFont val="Arial Narrow"/>
        <family val="2"/>
      </rPr>
      <t>Parque San Agustín</t>
    </r>
    <r>
      <rPr>
        <sz val="11"/>
        <color theme="1"/>
        <rFont val="Arial Narrow"/>
        <family val="2"/>
      </rPr>
      <t xml:space="preserve"> (pozo séptico escuela)</t>
    </r>
  </si>
  <si>
    <t>7.5</t>
  </si>
  <si>
    <r>
      <t xml:space="preserve">Suministro de servicio de vaciado de pozos sépticos en el </t>
    </r>
    <r>
      <rPr>
        <b/>
        <sz val="11"/>
        <color theme="1"/>
        <rFont val="Arial Narrow"/>
        <family val="2"/>
      </rPr>
      <t>Parque San Agustín</t>
    </r>
    <r>
      <rPr>
        <sz val="11"/>
        <color theme="1"/>
        <rFont val="Arial Narrow"/>
        <family val="2"/>
      </rPr>
      <t xml:space="preserve"> (pozo séptico fuente)</t>
    </r>
  </si>
  <si>
    <t>La presente cotización:</t>
  </si>
  <si>
    <t>• Se remite como parte del estudio de mercado, previo a la contratación, y no implica ninguna obligación de contratar.
• El Icanh no se hace responsable de ningún costo directo o indirecto en que incurra el potencial proveedor para presentar la actual cotización, dado que se recibe de buena fe, como fuente de información de precios de referencia del mercado para el estudio de sector. 
• Tiene una vigencia de 90 días a partir de la fecha de diligenciamiento.</t>
  </si>
  <si>
    <r>
      <rPr>
        <b/>
        <sz val="10"/>
        <color theme="1"/>
        <rFont val="Arial Narrow"/>
        <family val="2"/>
      </rPr>
      <t xml:space="preserve">Inscripción en el Registro Único de Proponentes: </t>
    </r>
    <r>
      <rPr>
        <sz val="10"/>
        <color theme="1"/>
        <rFont val="Arial Narrow"/>
        <family val="2"/>
      </rPr>
      <t xml:space="preserve">
Las personas naturales y jurídicas, nacionales o extranjeras, con domicilio en Colombia, interesadas en participar en procesos de contratación convocados por las entidades estatales, deben estar </t>
    </r>
    <r>
      <rPr>
        <b/>
        <sz val="10"/>
        <color rgb="FFFF0000"/>
        <rFont val="Arial Narrow"/>
        <family val="2"/>
      </rPr>
      <t>inscritas en el RUP</t>
    </r>
    <r>
      <rPr>
        <sz val="10"/>
        <color theme="1"/>
        <rFont val="Arial Narrow"/>
        <family val="2"/>
      </rPr>
      <t>, salvo las excepciones previstas de forma taxativa en la ley (Artículo 2.2.1.1.1.5.1 del Decreto 1082 de 2015). Se aclara que esta inscripción no se requiere para remitir cotización durante el estudio de sector.</t>
    </r>
  </si>
  <si>
    <t>TWM S.A.S.</t>
  </si>
  <si>
    <t>Daniel Fernando Campos Montaña</t>
  </si>
  <si>
    <t>comercialneiva1@twm-sa.com</t>
  </si>
  <si>
    <t>COTIZACION COMBILTDA</t>
  </si>
  <si>
    <t>COTIZACION TWM</t>
  </si>
  <si>
    <t>COTIZACION ELITE</t>
  </si>
  <si>
    <t>Muestra 3</t>
  </si>
  <si>
    <t>Muestra 4</t>
  </si>
  <si>
    <t>IPC - DICIEMBRE 2025</t>
  </si>
  <si>
    <t>IPC - DICIEMBRE 2024</t>
  </si>
  <si>
    <t>Formato de Oferta Económica Proceso de Selección de Menor Cuantía SAMC-ICANH-007-2024</t>
  </si>
  <si>
    <t>Objeto</t>
  </si>
  <si>
    <t>MAPRECO SOLUCIONES GEOAMBIENTALES SAS</t>
  </si>
  <si>
    <t>901.298.871-6</t>
  </si>
  <si>
    <t>ANDRES FELIPE ROMERO MANZUR</t>
  </si>
  <si>
    <t>mapreco.co@gmail.com</t>
  </si>
  <si>
    <t>Instrucciones para el diligenciamiento de la oferta:</t>
  </si>
  <si>
    <t>• Por favor diligenciar solo las celdas en AZUL.
• Los precios unitarios deberán ser expresado en PESOS COLOMBIANOS y en números enteros.
• El formato contiene los insumos de costos estimados por el Instituto por lo tanto no se permite modificar, agregar o quitar ningún ítem o sub-ítem.
• Para la estructuración de la propuesta por favor tener en cuenta el documento anexo "Ficha técnica" 
• Los precios deberán aproximarse por exceso o por defecto al entero más cercano así: (i) si es igual o superior a 50 centavos, se aproxima al entero siguiente; (ii) si es inferior a 50 centavos se baja al entero anterior.
• Los precios unitarios deben contemplar todos los rubros requeridos para la adecuada prestación del servicio y el cumplimiento de las obligaciones contractuales.
• Los precios unitarios ofertados no pueden superar los precios techo establecidos.
• Ningún ítem de la propuesta económica debe ser diligenciado con cero (0), so pena de ser rechazada.</t>
  </si>
  <si>
    <r>
      <rPr>
        <b/>
        <sz val="9"/>
        <color theme="1"/>
        <rFont val="Arial Narrow"/>
        <family val="2"/>
      </rPr>
      <t>Notas:</t>
    </r>
    <r>
      <rPr>
        <sz val="9"/>
        <color theme="1"/>
        <rFont val="Arial Narrow"/>
        <family val="2"/>
      </rPr>
      <t xml:space="preserve">
</t>
    </r>
    <r>
      <rPr>
        <b/>
        <sz val="9"/>
        <color rgb="FFFF0000"/>
        <rFont val="Arial Narrow"/>
        <family val="2"/>
      </rPr>
      <t>(1)</t>
    </r>
    <r>
      <rPr>
        <sz val="9"/>
        <color rgb="FFFF0000"/>
        <rFont val="Arial Narrow"/>
        <family val="2"/>
      </rPr>
      <t xml:space="preserve"> </t>
    </r>
    <r>
      <rPr>
        <sz val="9"/>
        <color theme="1"/>
        <rFont val="Arial Narrow"/>
        <family val="2"/>
      </rPr>
      <t xml:space="preserve">Tener en cuenta en el momento de ofertar, que el plazo de ejecución es estimado y podrá ser inferior. 
</t>
    </r>
    <r>
      <rPr>
        <b/>
        <sz val="9"/>
        <color rgb="FFFF0000"/>
        <rFont val="Arial Narrow"/>
        <family val="2"/>
      </rPr>
      <t>(2)</t>
    </r>
    <r>
      <rPr>
        <sz val="9"/>
        <color theme="1"/>
        <rFont val="Arial Narrow"/>
        <family val="2"/>
      </rPr>
      <t xml:space="preserve"> Los valores unitarios ofertados deben incluir todos los costos y gastos directos e indirectos en que incurre el contratista durante la ejecución del contrato de acuerdo con las especificaciones de la ficha técnica, las obligaciones tributarias de acuerdo con las normas aplicables para el tipo de servicio y contrato correspondiente.
</t>
    </r>
    <r>
      <rPr>
        <b/>
        <sz val="9"/>
        <color rgb="FFFF0000"/>
        <rFont val="Arial Narrow"/>
        <family val="2"/>
      </rPr>
      <t>(3)</t>
    </r>
    <r>
      <rPr>
        <sz val="9"/>
        <color theme="1"/>
        <rFont val="Arial Narrow"/>
        <family val="2"/>
      </rPr>
      <t xml:space="preserve">  Para el suministro de servicio de vaciado de los pozos, las cantidades son estimadas y se pagara por m3 de acuerdo con el retiro del lodo ejecutado.
</t>
    </r>
  </si>
  <si>
    <r>
      <t xml:space="preserve">Plazo de ejecución estimado </t>
    </r>
    <r>
      <rPr>
        <b/>
        <sz val="9"/>
        <color rgb="FFFF0000"/>
        <rFont val="Arial Narrow"/>
        <family val="2"/>
      </rPr>
      <t>(Nota 1)</t>
    </r>
  </si>
  <si>
    <t>45 DÍAS</t>
  </si>
  <si>
    <t>PRECIO TECHO</t>
  </si>
  <si>
    <t>PRECIO OFERTADO</t>
  </si>
  <si>
    <r>
      <t xml:space="preserve">Cantidad
 </t>
    </r>
    <r>
      <rPr>
        <b/>
        <sz val="11"/>
        <color rgb="FFFF0000"/>
        <rFont val="Arial"/>
        <family val="2"/>
      </rPr>
      <t>(Nota 3)</t>
    </r>
  </si>
  <si>
    <t xml:space="preserve">PRECIO UNITARIO IVA INCLUIDO </t>
  </si>
  <si>
    <r>
      <t xml:space="preserve">PRECIO UNITARIO IVA INCLUIDO  </t>
    </r>
    <r>
      <rPr>
        <b/>
        <sz val="11"/>
        <color rgb="FFFF0000"/>
        <rFont val="Arial"/>
        <family val="2"/>
      </rPr>
      <t>(Nota 2)</t>
    </r>
  </si>
  <si>
    <t xml:space="preserve">Andres Felipe Romero Manzur </t>
  </si>
  <si>
    <t>FIRMA DEL REPRESENTANTE LEGAL</t>
  </si>
  <si>
    <t>C.C. 1.026.590.977</t>
  </si>
  <si>
    <t>Muestra 5</t>
  </si>
  <si>
    <t>ESTUDIO DE MERCADO 2024 + Indexación por IPC 2024 - 2025</t>
  </si>
  <si>
    <t>Muestra 6</t>
  </si>
  <si>
    <t>INGENIERIA DIGITAL SERVICE S.A.S.</t>
  </si>
  <si>
    <t>901,004,007-8</t>
  </si>
  <si>
    <t>NATALIA CONTRERAS RODRÍGUEZ</t>
  </si>
  <si>
    <t xml:space="preserve">ingenieriadigitalservice@gmail.com </t>
  </si>
  <si>
    <t>C.C. 1,007,395,693</t>
  </si>
  <si>
    <t>PROMEDIO</t>
  </si>
  <si>
    <t>MEDIANA</t>
  </si>
  <si>
    <t>MEDIA GEOMETRICA</t>
  </si>
  <si>
    <t>MEDIA ARMONICA</t>
  </si>
  <si>
    <t>SAMC-ICANH-007-2024 + Indexación por IPC 2024 - 2025</t>
  </si>
  <si>
    <t>ANALISIS DE TENDENCIA CENTRAL</t>
  </si>
  <si>
    <t>METODO</t>
  </si>
  <si>
    <t>VALOR ESTIMADO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</si>
</sst>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5" formatCode="&quot;$&quot;\ #,##0;\-&quot;$&quot;\ #,##0"/>
    <numFmt numFmtId="42" formatCode="_-&quot;$&quot;\ * #,##0_-;\-&quot;$&quot;\ * #,##0_-;_-&quot;$&quot;\ * &quot;-&quot;_-;_-@_-"/>
    <numFmt numFmtId="164" formatCode="&quot;$&quot;\ #,##0.00"/>
    <numFmt numFmtId="165" formatCode="_-&quot;$&quot;\ * #,##0_-;\-&quot;$&quot;\ * #,##0_-;_-&quot;$&quot;\ * &quot;-&quot;??_-;_-@"/>
    <numFmt numFmtId="166" formatCode="&quot;$&quot;\ #,##0"/>
  </numFmts>
  <fonts count="44" x14ac:knownFonts="1">
    <font>
      <sz val="11"/>
      <color theme="1"/>
      <name val="Aptos Narrow"/>
      <family val="2"/>
      <scheme val="minor"/>
    </font>
    <font>
      <sz val="11"/>
      <color theme="1"/>
      <name val="Aptos Narrow"/>
      <family val="2"/>
      <scheme val="minor"/>
    </font>
    <font>
      <sz val="11"/>
      <color theme="1"/>
      <name val="Arial Narrow"/>
      <family val="2"/>
    </font>
    <font>
      <b/>
      <sz val="11"/>
      <color theme="1"/>
      <name val="Arial Narrow"/>
      <family val="2"/>
    </font>
    <font>
      <b/>
      <sz val="11"/>
      <color rgb="FF000000"/>
      <name val="Arial Narrow"/>
      <family val="2"/>
    </font>
    <font>
      <sz val="11"/>
      <color rgb="FF000000"/>
      <name val="Arial Narrow"/>
      <family val="2"/>
    </font>
    <font>
      <b/>
      <sz val="10"/>
      <color theme="1"/>
      <name val="Arial Narrow"/>
      <family val="2"/>
    </font>
    <font>
      <sz val="8"/>
      <color theme="1"/>
      <name val="Aptos Narrow"/>
      <family val="2"/>
      <scheme val="minor"/>
    </font>
    <font>
      <b/>
      <sz val="8"/>
      <color theme="1"/>
      <name val="Aptos Narrow"/>
      <family val="2"/>
      <scheme val="minor"/>
    </font>
    <font>
      <sz val="10"/>
      <color theme="1"/>
      <name val="Aptos Narrow"/>
      <family val="2"/>
      <scheme val="minor"/>
    </font>
    <font>
      <b/>
      <sz val="14"/>
      <color theme="1"/>
      <name val="Arial Narrow"/>
      <family val="2"/>
    </font>
    <font>
      <sz val="9"/>
      <color theme="1"/>
      <name val="Aptos Narrow"/>
      <family val="2"/>
      <scheme val="minor"/>
    </font>
    <font>
      <b/>
      <sz val="16"/>
      <color theme="1"/>
      <name val="Arial Narrow"/>
      <family val="2"/>
    </font>
    <font>
      <sz val="10"/>
      <color theme="1"/>
      <name val="Arial Narrow"/>
      <family val="2"/>
    </font>
    <font>
      <sz val="9"/>
      <color theme="1"/>
      <name val="Arial Narrow"/>
      <family val="2"/>
    </font>
    <font>
      <sz val="8"/>
      <name val="Aptos Narrow"/>
      <family val="2"/>
      <scheme val="minor"/>
    </font>
    <font>
      <b/>
      <sz val="14"/>
      <color theme="1"/>
      <name val="Verdana"/>
      <family val="2"/>
    </font>
    <font>
      <b/>
      <sz val="12"/>
      <color theme="0"/>
      <name val="Arial"/>
      <family val="2"/>
    </font>
    <font>
      <b/>
      <sz val="12"/>
      <color rgb="FFFFFFFF"/>
      <name val="Arial"/>
      <family val="2"/>
    </font>
    <font>
      <b/>
      <sz val="10"/>
      <color theme="1"/>
      <name val="Verdana"/>
      <family val="2"/>
    </font>
    <font>
      <sz val="10"/>
      <color theme="1"/>
      <name val="Verdana"/>
      <family val="2"/>
    </font>
    <font>
      <sz val="12"/>
      <color theme="1"/>
      <name val="Arial"/>
      <family val="2"/>
    </font>
    <font>
      <sz val="11"/>
      <color theme="1"/>
      <name val="Calibri"/>
      <family val="2"/>
    </font>
    <font>
      <sz val="11"/>
      <name val="Calibri"/>
      <family val="2"/>
    </font>
    <font>
      <sz val="11"/>
      <color rgb="FF000000"/>
      <name val="Arial"/>
      <family val="2"/>
    </font>
    <font>
      <sz val="11"/>
      <color rgb="FFFF0000"/>
      <name val="Arial"/>
      <family val="2"/>
    </font>
    <font>
      <sz val="14"/>
      <color theme="1"/>
      <name val="Arial Narrow"/>
      <family val="2"/>
    </font>
    <font>
      <sz val="11"/>
      <color rgb="FFFF0000"/>
      <name val="Arial Narrow"/>
      <family val="2"/>
    </font>
    <font>
      <b/>
      <sz val="14"/>
      <color rgb="FFFF0000"/>
      <name val="Arial Narrow"/>
      <family val="2"/>
    </font>
    <font>
      <b/>
      <sz val="11"/>
      <name val="Arial"/>
      <family val="2"/>
    </font>
    <font>
      <b/>
      <sz val="11"/>
      <color rgb="FFFF0000"/>
      <name val="Arial"/>
      <family val="2"/>
    </font>
    <font>
      <b/>
      <sz val="9"/>
      <name val="Arial"/>
      <family val="2"/>
    </font>
    <font>
      <b/>
      <sz val="10"/>
      <name val="Arial"/>
      <family val="2"/>
    </font>
    <font>
      <b/>
      <sz val="10"/>
      <color rgb="FFFF0000"/>
      <name val="Arial"/>
      <family val="2"/>
    </font>
    <font>
      <sz val="11"/>
      <name val="Arial"/>
      <family val="2"/>
    </font>
    <font>
      <sz val="14"/>
      <name val="Arial"/>
      <family val="2"/>
    </font>
    <font>
      <b/>
      <sz val="10"/>
      <color rgb="FFFF0000"/>
      <name val="Arial Narrow"/>
      <family val="2"/>
    </font>
    <font>
      <b/>
      <sz val="9"/>
      <color theme="1"/>
      <name val="Arial Narrow"/>
      <family val="2"/>
    </font>
    <font>
      <b/>
      <sz val="9"/>
      <color rgb="FFFF0000"/>
      <name val="Arial Narrow"/>
      <family val="2"/>
    </font>
    <font>
      <sz val="9"/>
      <color rgb="FFFF0000"/>
      <name val="Arial Narrow"/>
      <family val="2"/>
    </font>
    <font>
      <sz val="10"/>
      <color rgb="FF000000"/>
      <name val="Arial"/>
      <family val="2"/>
    </font>
    <font>
      <b/>
      <sz val="10"/>
      <color rgb="FF000000"/>
      <name val="Arial"/>
      <family val="2"/>
    </font>
    <font>
      <sz val="8"/>
      <color theme="1"/>
      <name val="Arial Narrow"/>
      <family val="2"/>
    </font>
    <font>
      <b/>
      <sz val="11"/>
      <color theme="1"/>
      <name val="Aptos Narrow"/>
      <family val="2"/>
      <scheme val="minor"/>
    </font>
  </fonts>
  <fills count="21">
    <fill>
      <patternFill patternType="none"/>
    </fill>
    <fill>
      <patternFill patternType="gray125"/>
    </fill>
    <fill>
      <patternFill patternType="solid">
        <fgColor theme="4" tint="0.79998168889431442"/>
        <bgColor indexed="64"/>
      </patternFill>
    </fill>
    <fill>
      <patternFill patternType="solid">
        <fgColor theme="2" tint="-0.249977111117893"/>
        <bgColor indexed="64"/>
      </patternFill>
    </fill>
    <fill>
      <patternFill patternType="solid">
        <fgColor theme="2"/>
        <bgColor indexed="64"/>
      </patternFill>
    </fill>
    <fill>
      <patternFill patternType="solid">
        <fgColor theme="7" tint="0.79998168889431442"/>
        <bgColor indexed="64"/>
      </patternFill>
    </fill>
    <fill>
      <patternFill patternType="solid">
        <fgColor theme="2" tint="-9.9978637043366805E-2"/>
        <bgColor indexed="64"/>
      </patternFill>
    </fill>
    <fill>
      <patternFill patternType="solid">
        <fgColor theme="6" tint="0.79998168889431442"/>
        <bgColor indexed="64"/>
      </patternFill>
    </fill>
    <fill>
      <patternFill patternType="solid">
        <fgColor rgb="FF808080"/>
        <bgColor indexed="64"/>
      </patternFill>
    </fill>
    <fill>
      <patternFill patternType="solid">
        <fgColor theme="1" tint="0.499984740745262"/>
        <bgColor indexed="64"/>
      </patternFill>
    </fill>
    <fill>
      <patternFill patternType="solid">
        <fgColor theme="1"/>
        <bgColor indexed="64"/>
      </patternFill>
    </fill>
    <fill>
      <patternFill patternType="solid">
        <fgColor rgb="FFDBE5F1"/>
        <bgColor indexed="64"/>
      </patternFill>
    </fill>
    <fill>
      <patternFill patternType="solid">
        <fgColor theme="0"/>
        <bgColor theme="0"/>
      </patternFill>
    </fill>
    <fill>
      <patternFill patternType="solid">
        <fgColor theme="8" tint="0.79998168889431442"/>
        <bgColor theme="0"/>
      </patternFill>
    </fill>
    <fill>
      <patternFill patternType="solid">
        <fgColor theme="0" tint="-4.9989318521683403E-2"/>
        <bgColor indexed="64"/>
      </patternFill>
    </fill>
    <fill>
      <patternFill patternType="solid">
        <fgColor theme="4" tint="0.59999389629810485"/>
        <bgColor indexed="64"/>
      </patternFill>
    </fill>
    <fill>
      <patternFill patternType="solid">
        <fgColor theme="0"/>
        <bgColor indexed="64"/>
      </patternFill>
    </fill>
    <fill>
      <patternFill patternType="solid">
        <fgColor theme="0" tint="-0.249977111117893"/>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rgb="FFFFFFFF"/>
        <bgColor rgb="FF000000"/>
      </patternFill>
    </fill>
  </fills>
  <borders count="5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medium">
        <color indexed="64"/>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thin">
        <color auto="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top style="medium">
        <color indexed="64"/>
      </top>
      <bottom style="thin">
        <color auto="1"/>
      </bottom>
      <diagonal/>
    </border>
    <border>
      <left style="medium">
        <color indexed="64"/>
      </left>
      <right/>
      <top style="medium">
        <color indexed="64"/>
      </top>
      <bottom style="thin">
        <color auto="1"/>
      </bottom>
      <diagonal/>
    </border>
    <border>
      <left/>
      <right style="medium">
        <color indexed="64"/>
      </right>
      <top style="medium">
        <color indexed="64"/>
      </top>
      <bottom style="thin">
        <color indexed="64"/>
      </bottom>
      <diagonal/>
    </border>
    <border>
      <left style="medium">
        <color indexed="64"/>
      </left>
      <right style="thin">
        <color auto="1"/>
      </right>
      <top style="thin">
        <color auto="1"/>
      </top>
      <bottom style="thin">
        <color auto="1"/>
      </bottom>
      <diagonal/>
    </border>
    <border>
      <left style="medium">
        <color indexed="64"/>
      </left>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medium">
        <color indexed="64"/>
      </right>
      <top style="thin">
        <color auto="1"/>
      </top>
      <bottom style="thin">
        <color auto="1"/>
      </bottom>
      <diagonal/>
    </border>
    <border>
      <left style="thin">
        <color indexed="64"/>
      </left>
      <right style="thin">
        <color indexed="64"/>
      </right>
      <top/>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auto="1"/>
      </left>
      <right style="medium">
        <color indexed="64"/>
      </right>
      <top/>
      <bottom style="medium">
        <color indexed="64"/>
      </bottom>
      <diagonal/>
    </border>
    <border>
      <left style="medium">
        <color indexed="64"/>
      </left>
      <right/>
      <top style="thin">
        <color auto="1"/>
      </top>
      <bottom/>
      <diagonal/>
    </border>
    <border>
      <left/>
      <right style="medium">
        <color indexed="64"/>
      </right>
      <top style="thin">
        <color auto="1"/>
      </top>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diagonal/>
    </border>
    <border>
      <left style="thin">
        <color auto="1"/>
      </left>
      <right style="medium">
        <color indexed="64"/>
      </right>
      <top style="thin">
        <color auto="1"/>
      </top>
      <bottom/>
      <diagonal/>
    </border>
    <border>
      <left style="thin">
        <color indexed="64"/>
      </left>
      <right style="thin">
        <color indexed="64"/>
      </right>
      <top style="medium">
        <color indexed="64"/>
      </top>
      <bottom/>
      <diagonal/>
    </border>
    <border>
      <left style="medium">
        <color indexed="64"/>
      </left>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1">
    <xf numFmtId="0" fontId="0" fillId="0" borderId="0"/>
    <xf numFmtId="0" fontId="1" fillId="0" borderId="0"/>
    <xf numFmtId="42" fontId="1" fillId="0" borderId="0" applyFont="0" applyFill="0" applyBorder="0" applyAlignment="0" applyProtection="0"/>
    <xf numFmtId="9" fontId="1" fillId="0" borderId="0" applyFont="0" applyFill="0" applyBorder="0" applyAlignment="0" applyProtection="0"/>
    <xf numFmtId="0" fontId="16" fillId="8" borderId="1" applyNumberFormat="0" applyProtection="0">
      <alignment horizontal="left" vertical="center"/>
    </xf>
    <xf numFmtId="0" fontId="19" fillId="11" borderId="0" applyNumberFormat="0" applyBorder="0" applyProtection="0">
      <alignment horizontal="center" vertical="center"/>
    </xf>
    <xf numFmtId="49" fontId="20" fillId="0" borderId="0" applyFill="0" applyBorder="0" applyProtection="0">
      <alignment horizontal="left" vertical="center"/>
    </xf>
    <xf numFmtId="0" fontId="1" fillId="0" borderId="0"/>
    <xf numFmtId="9" fontId="1" fillId="0" borderId="0" applyFont="0" applyFill="0" applyBorder="0" applyAlignment="0" applyProtection="0"/>
    <xf numFmtId="0" fontId="1" fillId="0" borderId="0"/>
    <xf numFmtId="0" fontId="1" fillId="0" borderId="0"/>
  </cellStyleXfs>
  <cellXfs count="250">
    <xf numFmtId="0" fontId="0" fillId="0" borderId="0" xfId="0"/>
    <xf numFmtId="0" fontId="2" fillId="0" borderId="0" xfId="0" applyFont="1"/>
    <xf numFmtId="0" fontId="2" fillId="0" borderId="1" xfId="0" applyFont="1" applyBorder="1"/>
    <xf numFmtId="0" fontId="4" fillId="0" borderId="0" xfId="0" applyFont="1" applyAlignment="1">
      <alignment horizontal="left" vertical="center"/>
    </xf>
    <xf numFmtId="0" fontId="6" fillId="3" borderId="13"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3" fillId="0" borderId="0" xfId="0" applyFont="1" applyAlignment="1">
      <alignment horizontal="center" vertical="center"/>
    </xf>
    <xf numFmtId="0" fontId="7" fillId="0" borderId="1" xfId="0" applyFont="1" applyBorder="1" applyAlignment="1">
      <alignment vertical="center" wrapText="1"/>
    </xf>
    <xf numFmtId="0" fontId="9" fillId="0" borderId="1" xfId="0" applyFont="1" applyBorder="1" applyAlignment="1">
      <alignment horizontal="center" vertical="center"/>
    </xf>
    <xf numFmtId="0" fontId="7" fillId="0" borderId="1" xfId="0" applyFont="1" applyBorder="1" applyAlignment="1">
      <alignment horizontal="center" vertical="center"/>
    </xf>
    <xf numFmtId="164" fontId="9" fillId="0" borderId="1" xfId="0" applyNumberFormat="1" applyFont="1" applyBorder="1" applyAlignment="1">
      <alignment vertical="center"/>
    </xf>
    <xf numFmtId="164" fontId="9" fillId="5" borderId="1" xfId="0" applyNumberFormat="1" applyFont="1" applyFill="1" applyBorder="1" applyAlignment="1" applyProtection="1">
      <alignment vertical="center"/>
      <protection locked="0"/>
    </xf>
    <xf numFmtId="0" fontId="7" fillId="0" borderId="1" xfId="0" applyFont="1" applyBorder="1" applyAlignment="1">
      <alignment horizontal="center" vertical="center" wrapText="1"/>
    </xf>
    <xf numFmtId="164" fontId="12" fillId="3" borderId="1" xfId="0" applyNumberFormat="1" applyFont="1" applyFill="1" applyBorder="1" applyAlignment="1">
      <alignment vertical="center" wrapText="1"/>
    </xf>
    <xf numFmtId="0" fontId="2" fillId="0" borderId="0" xfId="0" applyFont="1" applyAlignment="1">
      <alignment horizontal="center" vertical="center"/>
    </xf>
    <xf numFmtId="0" fontId="2" fillId="0" borderId="1" xfId="0" applyFont="1" applyBorder="1" applyAlignment="1">
      <alignment horizontal="center" vertical="center"/>
    </xf>
    <xf numFmtId="0" fontId="2" fillId="6" borderId="1" xfId="0" applyFont="1" applyFill="1" applyBorder="1" applyAlignment="1">
      <alignment horizontal="center" vertical="center"/>
    </xf>
    <xf numFmtId="0" fontId="2" fillId="0" borderId="1" xfId="0" applyFont="1" applyBorder="1" applyAlignment="1">
      <alignment horizontal="center" vertical="center" wrapText="1"/>
    </xf>
    <xf numFmtId="0" fontId="2" fillId="0" borderId="0" xfId="0" applyFont="1" applyAlignment="1">
      <alignment horizontal="center" vertical="center" wrapText="1"/>
    </xf>
    <xf numFmtId="9" fontId="2" fillId="0" borderId="1" xfId="0" applyNumberFormat="1" applyFont="1" applyBorder="1" applyAlignment="1">
      <alignment horizontal="center" vertical="center"/>
    </xf>
    <xf numFmtId="0" fontId="2" fillId="0" borderId="0" xfId="0" applyFont="1" applyAlignment="1">
      <alignment vertical="center"/>
    </xf>
    <xf numFmtId="0" fontId="17" fillId="9" borderId="0" xfId="4" applyFont="1" applyFill="1" applyBorder="1" applyAlignment="1" applyProtection="1">
      <alignment horizontal="center" vertical="center"/>
    </xf>
    <xf numFmtId="0" fontId="18" fillId="9" borderId="1" xfId="4" applyFont="1" applyFill="1" applyAlignment="1" applyProtection="1">
      <alignment horizontal="center" vertical="center" wrapText="1"/>
    </xf>
    <xf numFmtId="0" fontId="18" fillId="9" borderId="26" xfId="5" applyFont="1" applyFill="1" applyBorder="1" applyAlignment="1" applyProtection="1">
      <alignment horizontal="center" vertical="center" wrapText="1"/>
    </xf>
    <xf numFmtId="0" fontId="18" fillId="9" borderId="1" xfId="5" applyFont="1" applyFill="1" applyBorder="1" applyAlignment="1" applyProtection="1">
      <alignment horizontal="center" vertical="center" wrapText="1"/>
    </xf>
    <xf numFmtId="0" fontId="18" fillId="9" borderId="12" xfId="5" applyFont="1" applyFill="1" applyBorder="1" applyAlignment="1" applyProtection="1">
      <alignment horizontal="center" vertical="center" wrapText="1"/>
    </xf>
    <xf numFmtId="0" fontId="18" fillId="9" borderId="10" xfId="5" applyFont="1" applyFill="1" applyBorder="1" applyAlignment="1" applyProtection="1">
      <alignment horizontal="center" vertical="center" wrapText="1"/>
    </xf>
    <xf numFmtId="0" fontId="18" fillId="9" borderId="27" xfId="5" applyFont="1" applyFill="1" applyBorder="1" applyAlignment="1" applyProtection="1">
      <alignment horizontal="center" vertical="center" wrapText="1"/>
    </xf>
    <xf numFmtId="0" fontId="18" fillId="9" borderId="28" xfId="5" applyFont="1" applyFill="1" applyBorder="1" applyAlignment="1" applyProtection="1">
      <alignment horizontal="center" vertical="center" wrapText="1"/>
    </xf>
    <xf numFmtId="0" fontId="0" fillId="0" borderId="0" xfId="0" applyAlignment="1">
      <alignment wrapText="1"/>
    </xf>
    <xf numFmtId="49" fontId="21" fillId="0" borderId="1" xfId="6" applyFont="1" applyBorder="1" applyAlignment="1" applyProtection="1">
      <alignment horizontal="center" vertical="center"/>
    </xf>
    <xf numFmtId="0" fontId="21" fillId="0" borderId="1" xfId="6" applyNumberFormat="1" applyFont="1" applyBorder="1" applyAlignment="1" applyProtection="1">
      <alignment horizontal="center" vertical="center"/>
    </xf>
    <xf numFmtId="0" fontId="22" fillId="0" borderId="1" xfId="0" applyFont="1" applyBorder="1" applyAlignment="1">
      <alignment horizontal="justify" vertical="center" wrapText="1"/>
    </xf>
    <xf numFmtId="0" fontId="23" fillId="0" borderId="1" xfId="0" applyFont="1" applyBorder="1" applyAlignment="1">
      <alignment horizontal="center" vertical="center"/>
    </xf>
    <xf numFmtId="0" fontId="23" fillId="0" borderId="1" xfId="0" applyFont="1" applyBorder="1" applyAlignment="1">
      <alignment horizontal="center" vertical="center" wrapText="1"/>
    </xf>
    <xf numFmtId="9" fontId="24" fillId="12" borderId="1" xfId="3" applyFont="1" applyFill="1" applyBorder="1" applyAlignment="1" applyProtection="1">
      <alignment horizontal="center" vertical="center" shrinkToFit="1"/>
    </xf>
    <xf numFmtId="165" fontId="24" fillId="13" borderId="1" xfId="0" applyNumberFormat="1" applyFont="1" applyFill="1" applyBorder="1" applyAlignment="1">
      <alignment horizontal="center" vertical="center" shrinkToFit="1"/>
    </xf>
    <xf numFmtId="165" fontId="24" fillId="12" borderId="1" xfId="0" applyNumberFormat="1" applyFont="1" applyFill="1" applyBorder="1" applyAlignment="1">
      <alignment horizontal="center" vertical="center" shrinkToFit="1"/>
    </xf>
    <xf numFmtId="165" fontId="21" fillId="0" borderId="1" xfId="2" applyNumberFormat="1" applyFont="1" applyBorder="1" applyAlignment="1" applyProtection="1">
      <alignment vertical="center"/>
    </xf>
    <xf numFmtId="165" fontId="25" fillId="13" borderId="1" xfId="0" applyNumberFormat="1" applyFont="1" applyFill="1" applyBorder="1" applyAlignment="1">
      <alignment horizontal="center" vertical="center" shrinkToFit="1"/>
    </xf>
    <xf numFmtId="5" fontId="21" fillId="7" borderId="1" xfId="2" applyNumberFormat="1" applyFont="1" applyFill="1" applyBorder="1" applyAlignment="1" applyProtection="1">
      <alignment horizontal="right" vertical="center"/>
    </xf>
    <xf numFmtId="42" fontId="21" fillId="0" borderId="12" xfId="2" applyFont="1" applyBorder="1" applyAlignment="1" applyProtection="1">
      <alignment horizontal="center" vertical="center"/>
    </xf>
    <xf numFmtId="42" fontId="21" fillId="0" borderId="1" xfId="2" applyFont="1" applyBorder="1" applyAlignment="1" applyProtection="1">
      <alignment horizontal="center" vertical="center"/>
    </xf>
    <xf numFmtId="42" fontId="21" fillId="0" borderId="10" xfId="2" applyFont="1" applyBorder="1" applyAlignment="1" applyProtection="1">
      <alignment horizontal="center" vertical="center"/>
    </xf>
    <xf numFmtId="42" fontId="21" fillId="0" borderId="27" xfId="2" applyFont="1" applyBorder="1" applyAlignment="1" applyProtection="1">
      <alignment horizontal="center" vertical="center"/>
    </xf>
    <xf numFmtId="42" fontId="21" fillId="0" borderId="26" xfId="2" applyFont="1" applyBorder="1" applyAlignment="1" applyProtection="1">
      <alignment horizontal="center" vertical="center"/>
    </xf>
    <xf numFmtId="42" fontId="21" fillId="0" borderId="28" xfId="2" applyFont="1" applyBorder="1" applyAlignment="1" applyProtection="1">
      <alignment horizontal="center" vertical="center"/>
    </xf>
    <xf numFmtId="42" fontId="21" fillId="0" borderId="29" xfId="2" applyFont="1" applyBorder="1" applyAlignment="1" applyProtection="1">
      <alignment horizontal="center" vertical="center"/>
    </xf>
    <xf numFmtId="1" fontId="21" fillId="0" borderId="1" xfId="6" applyNumberFormat="1" applyFont="1" applyBorder="1" applyAlignment="1" applyProtection="1">
      <alignment horizontal="center" vertical="center"/>
    </xf>
    <xf numFmtId="0" fontId="23" fillId="0" borderId="14" xfId="0" applyFont="1" applyBorder="1" applyAlignment="1">
      <alignment horizontal="center" vertical="center" wrapText="1"/>
    </xf>
    <xf numFmtId="0" fontId="23" fillId="0" borderId="14" xfId="0" applyFont="1" applyBorder="1" applyAlignment="1">
      <alignment horizontal="center" vertical="center"/>
    </xf>
    <xf numFmtId="0" fontId="18" fillId="9" borderId="14" xfId="0" applyFont="1" applyFill="1" applyBorder="1" applyAlignment="1">
      <alignment horizontal="center"/>
    </xf>
    <xf numFmtId="165" fontId="18" fillId="9" borderId="14" xfId="0" applyNumberFormat="1" applyFont="1" applyFill="1" applyBorder="1" applyAlignment="1">
      <alignment horizontal="center"/>
    </xf>
    <xf numFmtId="165" fontId="18" fillId="9" borderId="14" xfId="0" applyNumberFormat="1" applyFont="1" applyFill="1" applyBorder="1"/>
    <xf numFmtId="5" fontId="18" fillId="9" borderId="1" xfId="0" applyNumberFormat="1" applyFont="1" applyFill="1" applyBorder="1" applyAlignment="1">
      <alignment horizontal="right"/>
    </xf>
    <xf numFmtId="5" fontId="18" fillId="10" borderId="1" xfId="2" applyNumberFormat="1" applyFont="1" applyFill="1" applyBorder="1" applyAlignment="1" applyProtection="1">
      <alignment horizontal="right"/>
    </xf>
    <xf numFmtId="0" fontId="18" fillId="9" borderId="31" xfId="0" applyFont="1" applyFill="1" applyBorder="1"/>
    <xf numFmtId="0" fontId="18" fillId="9" borderId="32" xfId="0" applyFont="1" applyFill="1" applyBorder="1"/>
    <xf numFmtId="42" fontId="18" fillId="9" borderId="33" xfId="2" applyFont="1" applyFill="1" applyBorder="1" applyProtection="1"/>
    <xf numFmtId="42" fontId="18" fillId="9" borderId="34" xfId="2" applyFont="1" applyFill="1" applyBorder="1" applyProtection="1"/>
    <xf numFmtId="42" fontId="18" fillId="9" borderId="15" xfId="2" applyFont="1" applyFill="1" applyBorder="1" applyProtection="1"/>
    <xf numFmtId="42" fontId="18" fillId="9" borderId="35" xfId="2" applyFont="1" applyFill="1" applyBorder="1" applyProtection="1"/>
    <xf numFmtId="42" fontId="18" fillId="9" borderId="36" xfId="2" applyFont="1" applyFill="1" applyBorder="1" applyProtection="1"/>
    <xf numFmtId="0" fontId="0" fillId="0" borderId="0" xfId="0" applyAlignment="1">
      <alignment vertical="center"/>
    </xf>
    <xf numFmtId="0" fontId="0" fillId="0" borderId="0" xfId="0" applyAlignment="1">
      <alignment horizontal="left" vertical="center"/>
    </xf>
    <xf numFmtId="42" fontId="21" fillId="0" borderId="0" xfId="2" applyFont="1" applyBorder="1" applyAlignment="1" applyProtection="1">
      <alignment horizontal="center" vertical="center"/>
    </xf>
    <xf numFmtId="0" fontId="0" fillId="0" borderId="0" xfId="0" applyAlignment="1">
      <alignment horizontal="center"/>
    </xf>
    <xf numFmtId="42" fontId="0" fillId="0" borderId="0" xfId="0" applyNumberFormat="1"/>
    <xf numFmtId="9" fontId="0" fillId="0" borderId="0" xfId="3" applyFont="1" applyProtection="1"/>
    <xf numFmtId="42" fontId="21" fillId="0" borderId="0" xfId="2" applyFont="1" applyFill="1" applyBorder="1" applyAlignment="1" applyProtection="1">
      <alignment horizontal="center" vertical="center"/>
    </xf>
    <xf numFmtId="42" fontId="18" fillId="0" borderId="0" xfId="2" applyFont="1" applyFill="1" applyBorder="1" applyProtection="1"/>
    <xf numFmtId="0" fontId="2" fillId="0" borderId="0" xfId="7" applyFont="1"/>
    <xf numFmtId="0" fontId="2" fillId="0" borderId="10" xfId="7" applyFont="1" applyBorder="1"/>
    <xf numFmtId="0" fontId="2" fillId="0" borderId="11" xfId="7" applyFont="1" applyBorder="1"/>
    <xf numFmtId="0" fontId="2" fillId="0" borderId="12" xfId="7" applyFont="1" applyBorder="1"/>
    <xf numFmtId="0" fontId="2" fillId="2" borderId="1" xfId="7" applyFont="1" applyFill="1" applyBorder="1" applyAlignment="1">
      <alignment horizontal="center"/>
    </xf>
    <xf numFmtId="0" fontId="2" fillId="0" borderId="1" xfId="7" applyFont="1" applyBorder="1" applyAlignment="1">
      <alignment horizontal="center" vertical="center"/>
    </xf>
    <xf numFmtId="0" fontId="2" fillId="0" borderId="0" xfId="7" applyFont="1" applyAlignment="1">
      <alignment horizontal="center" vertical="center"/>
    </xf>
    <xf numFmtId="0" fontId="3" fillId="0" borderId="0" xfId="7" applyFont="1" applyAlignment="1">
      <alignment horizontal="center" vertical="center"/>
    </xf>
    <xf numFmtId="0" fontId="29" fillId="14" borderId="13" xfId="7" applyFont="1" applyFill="1" applyBorder="1" applyAlignment="1">
      <alignment horizontal="center" vertical="center" wrapText="1"/>
    </xf>
    <xf numFmtId="0" fontId="31" fillId="14" borderId="13" xfId="7" applyFont="1" applyFill="1" applyBorder="1" applyAlignment="1">
      <alignment horizontal="center" vertical="center" wrapText="1"/>
    </xf>
    <xf numFmtId="0" fontId="32" fillId="14" borderId="13" xfId="7" applyFont="1" applyFill="1" applyBorder="1" applyAlignment="1">
      <alignment horizontal="center" vertical="center" wrapText="1"/>
    </xf>
    <xf numFmtId="0" fontId="2" fillId="0" borderId="0" xfId="7" applyFont="1" applyAlignment="1">
      <alignment vertical="center"/>
    </xf>
    <xf numFmtId="0" fontId="2" fillId="0" borderId="21" xfId="7" applyFont="1" applyBorder="1" applyAlignment="1">
      <alignment horizontal="center" vertical="center"/>
    </xf>
    <xf numFmtId="0" fontId="2" fillId="0" borderId="22" xfId="7" applyFont="1" applyBorder="1" applyAlignment="1">
      <alignment horizontal="center" vertical="center" wrapText="1"/>
    </xf>
    <xf numFmtId="9" fontId="34" fillId="15" borderId="22" xfId="8" applyFont="1" applyFill="1" applyBorder="1" applyAlignment="1" applyProtection="1">
      <alignment horizontal="center" vertical="center"/>
    </xf>
    <xf numFmtId="5" fontId="34" fillId="15" borderId="22" xfId="7" applyNumberFormat="1" applyFont="1" applyFill="1" applyBorder="1" applyAlignment="1">
      <alignment vertical="center"/>
    </xf>
    <xf numFmtId="5" fontId="34" fillId="16" borderId="22" xfId="7" applyNumberFormat="1" applyFont="1" applyFill="1" applyBorder="1" applyAlignment="1">
      <alignment vertical="center"/>
    </xf>
    <xf numFmtId="5" fontId="34" fillId="16" borderId="42" xfId="7" applyNumberFormat="1" applyFont="1" applyFill="1" applyBorder="1" applyAlignment="1">
      <alignment vertical="center"/>
    </xf>
    <xf numFmtId="0" fontId="2" fillId="0" borderId="43" xfId="7" applyFont="1" applyBorder="1" applyAlignment="1">
      <alignment horizontal="center" vertical="center"/>
    </xf>
    <xf numFmtId="0" fontId="2" fillId="0" borderId="13" xfId="7" applyFont="1" applyBorder="1" applyAlignment="1">
      <alignment horizontal="center" vertical="center" wrapText="1"/>
    </xf>
    <xf numFmtId="9" fontId="34" fillId="15" borderId="13" xfId="8" applyFont="1" applyFill="1" applyBorder="1" applyAlignment="1" applyProtection="1">
      <alignment horizontal="center" vertical="center"/>
    </xf>
    <xf numFmtId="5" fontId="34" fillId="15" borderId="13" xfId="7" applyNumberFormat="1" applyFont="1" applyFill="1" applyBorder="1" applyAlignment="1">
      <alignment vertical="center"/>
    </xf>
    <xf numFmtId="5" fontId="34" fillId="16" borderId="13" xfId="7" applyNumberFormat="1" applyFont="1" applyFill="1" applyBorder="1" applyAlignment="1">
      <alignment vertical="center"/>
    </xf>
    <xf numFmtId="5" fontId="34" fillId="16" borderId="44" xfId="7" applyNumberFormat="1" applyFont="1" applyFill="1" applyBorder="1" applyAlignment="1">
      <alignment vertical="center"/>
    </xf>
    <xf numFmtId="0" fontId="2" fillId="0" borderId="46" xfId="7" applyFont="1" applyBorder="1" applyAlignment="1">
      <alignment vertical="center"/>
    </xf>
    <xf numFmtId="0" fontId="2" fillId="0" borderId="34" xfId="7" applyFont="1" applyBorder="1" applyAlignment="1">
      <alignment vertical="center"/>
    </xf>
    <xf numFmtId="0" fontId="2" fillId="0" borderId="47" xfId="7" applyFont="1" applyBorder="1" applyAlignment="1">
      <alignment horizontal="center" vertical="center"/>
    </xf>
    <xf numFmtId="0" fontId="2" fillId="0" borderId="48" xfId="7" applyFont="1" applyBorder="1" applyAlignment="1">
      <alignment horizontal="center" vertical="center" wrapText="1"/>
    </xf>
    <xf numFmtId="9" fontId="34" fillId="15" borderId="48" xfId="8" applyFont="1" applyFill="1" applyBorder="1" applyAlignment="1" applyProtection="1">
      <alignment horizontal="center" vertical="center"/>
    </xf>
    <xf numFmtId="5" fontId="34" fillId="16" borderId="48" xfId="7" applyNumberFormat="1" applyFont="1" applyFill="1" applyBorder="1" applyAlignment="1">
      <alignment vertical="center"/>
    </xf>
    <xf numFmtId="5" fontId="34" fillId="16" borderId="49" xfId="7" applyNumberFormat="1" applyFont="1" applyFill="1" applyBorder="1" applyAlignment="1">
      <alignment vertical="center"/>
    </xf>
    <xf numFmtId="5" fontId="29" fillId="16" borderId="14" xfId="7" applyNumberFormat="1" applyFont="1" applyFill="1" applyBorder="1" applyAlignment="1">
      <alignment vertical="center"/>
    </xf>
    <xf numFmtId="5" fontId="34" fillId="15" borderId="48" xfId="7" applyNumberFormat="1" applyFont="1" applyFill="1" applyBorder="1" applyAlignment="1">
      <alignment vertical="center"/>
    </xf>
    <xf numFmtId="0" fontId="0" fillId="0" borderId="1" xfId="0" applyBorder="1"/>
    <xf numFmtId="0" fontId="2" fillId="0" borderId="2" xfId="0" applyFont="1" applyBorder="1"/>
    <xf numFmtId="0" fontId="2" fillId="0" borderId="4" xfId="0" applyFont="1" applyBorder="1"/>
    <xf numFmtId="0" fontId="2" fillId="0" borderId="3" xfId="0" applyFont="1" applyBorder="1"/>
    <xf numFmtId="0" fontId="2" fillId="0" borderId="5" xfId="0" applyFont="1" applyBorder="1"/>
    <xf numFmtId="0" fontId="2" fillId="0" borderId="6" xfId="0" applyFont="1" applyBorder="1"/>
    <xf numFmtId="0" fontId="2" fillId="0" borderId="7" xfId="0" applyFont="1" applyBorder="1"/>
    <xf numFmtId="0" fontId="2" fillId="0" borderId="9" xfId="0" applyFont="1" applyBorder="1"/>
    <xf numFmtId="0" fontId="2" fillId="0" borderId="8" xfId="0" applyFont="1" applyBorder="1"/>
    <xf numFmtId="0" fontId="3" fillId="0" borderId="10" xfId="0" applyFont="1" applyBorder="1"/>
    <xf numFmtId="0" fontId="29" fillId="14" borderId="1" xfId="0" applyFont="1" applyFill="1" applyBorder="1" applyAlignment="1">
      <alignment horizontal="center" vertical="center" wrapText="1"/>
    </xf>
    <xf numFmtId="0" fontId="29" fillId="6" borderId="1" xfId="0" applyFont="1" applyFill="1" applyBorder="1" applyAlignment="1">
      <alignment horizontal="center" vertical="center" wrapText="1"/>
    </xf>
    <xf numFmtId="0" fontId="29" fillId="19" borderId="1" xfId="0" applyFont="1" applyFill="1" applyBorder="1" applyAlignment="1">
      <alignment horizontal="center" vertical="center" wrapText="1"/>
    </xf>
    <xf numFmtId="166" fontId="2" fillId="0" borderId="1" xfId="0" applyNumberFormat="1" applyFont="1" applyBorder="1" applyAlignment="1">
      <alignment horizontal="center" vertical="center" wrapText="1"/>
    </xf>
    <xf numFmtId="166" fontId="2" fillId="0" borderId="1" xfId="3" applyNumberFormat="1" applyFont="1" applyFill="1" applyBorder="1" applyAlignment="1" applyProtection="1">
      <alignment horizontal="right" vertical="center"/>
    </xf>
    <xf numFmtId="166" fontId="2" fillId="2" borderId="1" xfId="3" applyNumberFormat="1" applyFont="1" applyFill="1" applyBorder="1" applyAlignment="1" applyProtection="1">
      <alignment horizontal="right" vertical="center"/>
      <protection locked="0"/>
    </xf>
    <xf numFmtId="166" fontId="2" fillId="0" borderId="1" xfId="0" applyNumberFormat="1" applyFont="1" applyBorder="1" applyAlignment="1">
      <alignment horizontal="right" vertical="center"/>
    </xf>
    <xf numFmtId="166" fontId="2" fillId="0" borderId="13" xfId="0" applyNumberFormat="1" applyFont="1" applyBorder="1" applyAlignment="1">
      <alignment horizontal="center" vertical="center" wrapText="1"/>
    </xf>
    <xf numFmtId="166" fontId="3" fillId="0" borderId="1" xfId="0" applyNumberFormat="1" applyFont="1" applyBorder="1" applyAlignment="1">
      <alignment horizontal="right" vertical="center"/>
    </xf>
    <xf numFmtId="9" fontId="2" fillId="0" borderId="0" xfId="0" applyNumberFormat="1" applyFont="1" applyAlignment="1">
      <alignment vertical="center"/>
    </xf>
    <xf numFmtId="0" fontId="2" fillId="0" borderId="0" xfId="0" applyFont="1" applyAlignment="1" applyProtection="1">
      <alignment vertical="center"/>
      <protection locked="0"/>
    </xf>
    <xf numFmtId="0" fontId="40" fillId="20" borderId="9" xfId="10" applyFont="1" applyFill="1" applyBorder="1" applyProtection="1">
      <protection locked="0"/>
    </xf>
    <xf numFmtId="0" fontId="2" fillId="0" borderId="0" xfId="0" applyFont="1" applyProtection="1">
      <protection locked="0"/>
    </xf>
    <xf numFmtId="0" fontId="41" fillId="20" borderId="0" xfId="10" applyFont="1" applyFill="1" applyProtection="1">
      <protection locked="0"/>
    </xf>
    <xf numFmtId="0" fontId="42" fillId="6" borderId="1" xfId="0" applyFont="1" applyFill="1" applyBorder="1" applyAlignment="1">
      <alignment horizontal="center" vertical="center" wrapText="1"/>
    </xf>
    <xf numFmtId="164" fontId="0" fillId="0" borderId="1" xfId="0" applyNumberFormat="1" applyBorder="1"/>
    <xf numFmtId="164" fontId="43" fillId="4" borderId="1" xfId="0" applyNumberFormat="1" applyFont="1" applyFill="1" applyBorder="1"/>
    <xf numFmtId="0" fontId="14" fillId="0" borderId="1" xfId="0" applyFont="1" applyBorder="1" applyAlignment="1">
      <alignment horizontal="center"/>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6" fillId="3" borderId="1" xfId="0" applyFont="1" applyFill="1" applyBorder="1" applyAlignment="1">
      <alignment horizontal="center" vertical="center" wrapText="1"/>
    </xf>
    <xf numFmtId="0" fontId="2" fillId="0" borderId="1" xfId="0" applyFont="1" applyBorder="1" applyAlignment="1">
      <alignment horizont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3" fillId="0" borderId="2" xfId="0" applyFont="1" applyBorder="1" applyAlignment="1">
      <alignment horizontal="center"/>
    </xf>
    <xf numFmtId="0" fontId="3" fillId="0" borderId="4" xfId="0" applyFont="1" applyBorder="1" applyAlignment="1">
      <alignment horizontal="center"/>
    </xf>
    <xf numFmtId="0" fontId="3" fillId="0" borderId="3" xfId="0" applyFont="1" applyBorder="1" applyAlignment="1">
      <alignment horizontal="center"/>
    </xf>
    <xf numFmtId="0" fontId="3" fillId="0" borderId="5" xfId="0" applyFont="1" applyBorder="1" applyAlignment="1">
      <alignment horizontal="center"/>
    </xf>
    <xf numFmtId="0" fontId="3" fillId="0" borderId="0" xfId="0" applyFont="1" applyAlignment="1">
      <alignment horizontal="center"/>
    </xf>
    <xf numFmtId="0" fontId="3" fillId="0" borderId="6" xfId="0" applyFont="1" applyBorder="1" applyAlignment="1">
      <alignment horizontal="center"/>
    </xf>
    <xf numFmtId="0" fontId="3" fillId="0" borderId="7" xfId="0" applyFont="1" applyBorder="1" applyAlignment="1">
      <alignment horizontal="center"/>
    </xf>
    <xf numFmtId="0" fontId="3" fillId="0" borderId="9" xfId="0" applyFont="1" applyBorder="1" applyAlignment="1">
      <alignment horizontal="center"/>
    </xf>
    <xf numFmtId="0" fontId="3" fillId="0" borderId="8" xfId="0" applyFont="1" applyBorder="1" applyAlignment="1">
      <alignment horizontal="center"/>
    </xf>
    <xf numFmtId="164" fontId="10" fillId="3" borderId="1" xfId="0" applyNumberFormat="1" applyFont="1" applyFill="1" applyBorder="1" applyAlignment="1">
      <alignment horizontal="center" vertical="center" wrapText="1"/>
    </xf>
    <xf numFmtId="0" fontId="11" fillId="4" borderId="1" xfId="0" applyFont="1" applyFill="1" applyBorder="1" applyAlignment="1">
      <alignment horizontal="center" wrapText="1"/>
    </xf>
    <xf numFmtId="0" fontId="0" fillId="4" borderId="1" xfId="0" applyFill="1" applyBorder="1" applyAlignment="1">
      <alignment horizontal="center" wrapText="1"/>
    </xf>
    <xf numFmtId="0" fontId="2" fillId="5" borderId="0" xfId="0" applyFont="1" applyFill="1" applyAlignment="1" applyProtection="1">
      <alignment horizontal="center"/>
      <protection locked="0"/>
    </xf>
    <xf numFmtId="0" fontId="2" fillId="5" borderId="15" xfId="0" applyFont="1" applyFill="1" applyBorder="1" applyAlignment="1" applyProtection="1">
      <alignment horizontal="center"/>
      <protection locked="0"/>
    </xf>
    <xf numFmtId="0" fontId="3" fillId="0" borderId="16" xfId="0" applyFont="1" applyBorder="1" applyAlignment="1">
      <alignment horizontal="center"/>
    </xf>
    <xf numFmtId="0" fontId="2" fillId="0" borderId="1" xfId="1" applyFont="1" applyBorder="1" applyAlignment="1">
      <alignment horizontal="left" vertical="center" wrapText="1"/>
    </xf>
    <xf numFmtId="0" fontId="2" fillId="0" borderId="1" xfId="0" applyFont="1" applyBorder="1" applyAlignment="1">
      <alignment horizontal="left"/>
    </xf>
    <xf numFmtId="0" fontId="3" fillId="5" borderId="1" xfId="0" applyFont="1" applyFill="1" applyBorder="1" applyAlignment="1" applyProtection="1">
      <alignment horizontal="left"/>
      <protection locked="0"/>
    </xf>
    <xf numFmtId="0" fontId="2" fillId="5" borderId="1" xfId="0" applyFont="1" applyFill="1" applyBorder="1" applyAlignment="1" applyProtection="1">
      <alignment horizontal="center"/>
      <protection locked="0"/>
    </xf>
    <xf numFmtId="0" fontId="5" fillId="0" borderId="10" xfId="0" applyFont="1" applyBorder="1" applyAlignment="1">
      <alignment horizontal="left" vertical="center" wrapText="1"/>
    </xf>
    <xf numFmtId="0" fontId="4" fillId="0" borderId="11" xfId="0" applyFont="1" applyBorder="1" applyAlignment="1">
      <alignment horizontal="left" vertical="center" wrapText="1"/>
    </xf>
    <xf numFmtId="0" fontId="4" fillId="0" borderId="12" xfId="0" applyFont="1" applyBorder="1" applyAlignment="1">
      <alignment horizontal="left" vertical="center" wrapText="1"/>
    </xf>
    <xf numFmtId="0" fontId="4" fillId="0" borderId="1" xfId="0" applyFont="1" applyBorder="1" applyAlignment="1">
      <alignment horizontal="left" vertical="center"/>
    </xf>
    <xf numFmtId="0" fontId="13" fillId="0" borderId="1" xfId="9" applyFont="1" applyBorder="1" applyAlignment="1">
      <alignment horizontal="left" vertical="center" wrapText="1"/>
    </xf>
    <xf numFmtId="0" fontId="2" fillId="0" borderId="22" xfId="7" applyFont="1" applyBorder="1" applyAlignment="1">
      <alignment horizontal="left" vertical="center" wrapText="1"/>
    </xf>
    <xf numFmtId="0" fontId="2" fillId="0" borderId="22" xfId="7" applyFont="1" applyBorder="1" applyAlignment="1">
      <alignment horizontal="center" vertical="center" wrapText="1"/>
    </xf>
    <xf numFmtId="0" fontId="2" fillId="0" borderId="48" xfId="7" applyFont="1" applyBorder="1" applyAlignment="1">
      <alignment horizontal="center" vertical="center" wrapText="1"/>
    </xf>
    <xf numFmtId="0" fontId="35" fillId="17" borderId="14" xfId="7" applyFont="1" applyFill="1" applyBorder="1" applyAlignment="1">
      <alignment horizontal="center" vertical="center" wrapText="1"/>
    </xf>
    <xf numFmtId="0" fontId="6" fillId="18" borderId="1" xfId="9" applyFont="1" applyFill="1" applyBorder="1" applyAlignment="1">
      <alignment horizontal="left" vertical="center"/>
    </xf>
    <xf numFmtId="0" fontId="2" fillId="0" borderId="13" xfId="7" applyFont="1" applyBorder="1" applyAlignment="1">
      <alignment horizontal="center" vertical="center" wrapText="1"/>
    </xf>
    <xf numFmtId="0" fontId="2" fillId="0" borderId="45" xfId="7" applyFont="1" applyBorder="1" applyAlignment="1">
      <alignment horizontal="center" vertical="center" wrapText="1"/>
    </xf>
    <xf numFmtId="0" fontId="2" fillId="0" borderId="30" xfId="7" applyFont="1" applyBorder="1" applyAlignment="1">
      <alignment horizontal="center" vertical="center" wrapText="1"/>
    </xf>
    <xf numFmtId="0" fontId="2" fillId="0" borderId="32" xfId="7" applyFont="1" applyBorder="1" applyAlignment="1">
      <alignment horizontal="center" vertical="center" wrapText="1"/>
    </xf>
    <xf numFmtId="0" fontId="29" fillId="14" borderId="13" xfId="7" applyFont="1" applyFill="1" applyBorder="1" applyAlignment="1">
      <alignment horizontal="center" vertical="center" wrapText="1"/>
    </xf>
    <xf numFmtId="0" fontId="26" fillId="0" borderId="10" xfId="7" applyFont="1" applyBorder="1" applyAlignment="1">
      <alignment horizontal="center" vertical="center" wrapText="1"/>
    </xf>
    <xf numFmtId="0" fontId="26" fillId="0" borderId="12" xfId="7" applyFont="1" applyBorder="1" applyAlignment="1">
      <alignment horizontal="center" vertical="center" wrapText="1"/>
    </xf>
    <xf numFmtId="0" fontId="2" fillId="0" borderId="10" xfId="7" applyFont="1" applyBorder="1" applyAlignment="1">
      <alignment horizontal="left"/>
    </xf>
    <xf numFmtId="0" fontId="2" fillId="0" borderId="12" xfId="7" applyFont="1" applyBorder="1" applyAlignment="1">
      <alignment horizontal="left"/>
    </xf>
    <xf numFmtId="0" fontId="2" fillId="2" borderId="10" xfId="7" applyFont="1" applyFill="1" applyBorder="1" applyAlignment="1">
      <alignment horizontal="left"/>
    </xf>
    <xf numFmtId="0" fontId="2" fillId="2" borderId="11" xfId="7" applyFont="1" applyFill="1" applyBorder="1" applyAlignment="1">
      <alignment horizontal="left"/>
    </xf>
    <xf numFmtId="0" fontId="2" fillId="0" borderId="2" xfId="7" applyFont="1" applyBorder="1" applyAlignment="1">
      <alignment horizontal="left" vertical="center" wrapText="1"/>
    </xf>
    <xf numFmtId="0" fontId="2" fillId="0" borderId="3" xfId="7" applyFont="1" applyBorder="1" applyAlignment="1">
      <alignment horizontal="left" vertical="center" wrapText="1"/>
    </xf>
    <xf numFmtId="0" fontId="2" fillId="0" borderId="7" xfId="7" applyFont="1" applyBorder="1" applyAlignment="1">
      <alignment horizontal="left" vertical="center" wrapText="1"/>
    </xf>
    <xf numFmtId="0" fontId="2" fillId="0" borderId="8" xfId="7" applyFont="1" applyBorder="1" applyAlignment="1">
      <alignment horizontal="left" vertical="center" wrapText="1"/>
    </xf>
    <xf numFmtId="0" fontId="26" fillId="0" borderId="1" xfId="7" applyFont="1" applyBorder="1" applyAlignment="1">
      <alignment horizontal="left" vertical="center" wrapText="1"/>
    </xf>
    <xf numFmtId="0" fontId="4" fillId="0" borderId="1" xfId="7" applyFont="1" applyBorder="1" applyAlignment="1">
      <alignment horizontal="center" vertical="center"/>
    </xf>
    <xf numFmtId="0" fontId="2" fillId="0" borderId="1" xfId="7" applyFont="1" applyBorder="1" applyAlignment="1">
      <alignment horizontal="left" vertical="top" wrapText="1"/>
    </xf>
    <xf numFmtId="0" fontId="2" fillId="0" borderId="1" xfId="7" applyFont="1" applyBorder="1" applyAlignment="1">
      <alignment horizontal="center"/>
    </xf>
    <xf numFmtId="0" fontId="3" fillId="0" borderId="10" xfId="7" applyFont="1" applyBorder="1" applyAlignment="1">
      <alignment horizontal="center"/>
    </xf>
    <xf numFmtId="0" fontId="3" fillId="0" borderId="11" xfId="7" applyFont="1" applyBorder="1" applyAlignment="1">
      <alignment horizontal="center"/>
    </xf>
    <xf numFmtId="0" fontId="3" fillId="0" borderId="12" xfId="7" applyFont="1" applyBorder="1" applyAlignment="1">
      <alignment horizontal="center"/>
    </xf>
    <xf numFmtId="0" fontId="3" fillId="0" borderId="1" xfId="0" applyFont="1" applyBorder="1" applyAlignment="1">
      <alignment horizontal="left"/>
    </xf>
    <xf numFmtId="0" fontId="2" fillId="2" borderId="1" xfId="0" applyFont="1" applyFill="1" applyBorder="1" applyAlignment="1" applyProtection="1">
      <alignment horizontal="left"/>
      <protection locked="0"/>
    </xf>
    <xf numFmtId="0" fontId="3" fillId="0" borderId="1" xfId="0" applyFont="1" applyBorder="1" applyAlignment="1">
      <alignment horizontal="center"/>
    </xf>
    <xf numFmtId="0" fontId="3" fillId="0" borderId="10" xfId="0" applyFont="1" applyBorder="1" applyAlignment="1">
      <alignment horizontal="center" vertical="center"/>
    </xf>
    <xf numFmtId="0" fontId="3" fillId="0" borderId="12" xfId="0" applyFont="1" applyBorder="1" applyAlignment="1">
      <alignment horizontal="center" vertical="center"/>
    </xf>
    <xf numFmtId="0" fontId="2" fillId="0" borderId="1" xfId="0" applyFont="1" applyBorder="1" applyAlignment="1">
      <alignment horizontal="justify" vertical="center" wrapText="1"/>
    </xf>
    <xf numFmtId="0" fontId="14" fillId="0" borderId="1" xfId="1" applyFont="1" applyBorder="1" applyAlignment="1">
      <alignment horizontal="left" vertical="center" wrapText="1"/>
    </xf>
    <xf numFmtId="0" fontId="14" fillId="0" borderId="10" xfId="0" applyFont="1" applyBorder="1" applyAlignment="1">
      <alignment horizontal="left" vertical="top" wrapText="1"/>
    </xf>
    <xf numFmtId="0" fontId="14" fillId="0" borderId="11" xfId="0" applyFont="1" applyBorder="1" applyAlignment="1">
      <alignment horizontal="left" vertical="top"/>
    </xf>
    <xf numFmtId="0" fontId="14" fillId="0" borderId="12" xfId="0" applyFont="1" applyBorder="1" applyAlignment="1">
      <alignment horizontal="left" vertical="top"/>
    </xf>
    <xf numFmtId="0" fontId="37" fillId="14" borderId="1" xfId="0" applyFont="1" applyFill="1" applyBorder="1" applyAlignment="1">
      <alignment horizontal="center" vertical="center" wrapText="1"/>
    </xf>
    <xf numFmtId="0" fontId="3" fillId="6" borderId="1" xfId="0" applyFont="1" applyFill="1" applyBorder="1" applyAlignment="1">
      <alignment horizontal="center" vertical="center"/>
    </xf>
    <xf numFmtId="0" fontId="3" fillId="19" borderId="1" xfId="0" applyFont="1" applyFill="1" applyBorder="1" applyAlignment="1">
      <alignment horizontal="center" vertical="center"/>
    </xf>
    <xf numFmtId="0" fontId="21" fillId="0" borderId="13" xfId="6" applyNumberFormat="1" applyFont="1" applyBorder="1" applyAlignment="1">
      <alignment horizontal="center" vertical="center" wrapText="1"/>
    </xf>
    <xf numFmtId="0" fontId="21" fillId="0" borderId="14" xfId="6" applyNumberFormat="1" applyFont="1" applyBorder="1" applyAlignment="1">
      <alignment horizontal="center" vertical="center" wrapText="1"/>
    </xf>
    <xf numFmtId="0" fontId="23" fillId="0" borderId="13" xfId="0" applyFont="1" applyBorder="1" applyAlignment="1">
      <alignment horizontal="center" vertical="center" wrapText="1"/>
    </xf>
    <xf numFmtId="0" fontId="23" fillId="0" borderId="14" xfId="0" applyFont="1" applyBorder="1" applyAlignment="1">
      <alignment horizontal="center" vertical="center" wrapText="1"/>
    </xf>
    <xf numFmtId="0" fontId="23" fillId="0" borderId="13" xfId="0" applyFont="1" applyBorder="1" applyAlignment="1">
      <alignment horizontal="center" vertical="center"/>
    </xf>
    <xf numFmtId="0" fontId="23" fillId="0" borderId="14" xfId="0" applyFont="1" applyBorder="1" applyAlignment="1">
      <alignment horizontal="center" vertical="center"/>
    </xf>
    <xf numFmtId="0" fontId="21" fillId="0" borderId="30" xfId="6" applyNumberFormat="1" applyFont="1" applyBorder="1" applyAlignment="1">
      <alignment horizontal="center" vertical="center" wrapText="1"/>
    </xf>
    <xf numFmtId="0" fontId="18" fillId="9" borderId="1" xfId="0" applyFont="1" applyFill="1" applyBorder="1" applyAlignment="1">
      <alignment horizontal="center"/>
    </xf>
    <xf numFmtId="0" fontId="0" fillId="7" borderId="37" xfId="0" applyFill="1" applyBorder="1" applyAlignment="1">
      <alignment horizontal="left" vertical="center" wrapText="1"/>
    </xf>
    <xf numFmtId="0" fontId="0" fillId="7" borderId="4" xfId="0" applyFill="1" applyBorder="1" applyAlignment="1">
      <alignment horizontal="left" vertical="center" wrapText="1"/>
    </xf>
    <xf numFmtId="0" fontId="0" fillId="7" borderId="38" xfId="0" applyFill="1" applyBorder="1" applyAlignment="1">
      <alignment horizontal="left" vertical="center" wrapText="1"/>
    </xf>
    <xf numFmtId="0" fontId="0" fillId="7" borderId="39" xfId="0" applyFill="1" applyBorder="1" applyAlignment="1">
      <alignment horizontal="left" vertical="center" wrapText="1"/>
    </xf>
    <xf numFmtId="0" fontId="0" fillId="7" borderId="0" xfId="0" applyFill="1" applyAlignment="1">
      <alignment horizontal="left" vertical="center" wrapText="1"/>
    </xf>
    <xf numFmtId="0" fontId="0" fillId="7" borderId="40" xfId="0" applyFill="1" applyBorder="1" applyAlignment="1">
      <alignment horizontal="left" vertical="center" wrapText="1"/>
    </xf>
    <xf numFmtId="0" fontId="0" fillId="7" borderId="34" xfId="0" applyFill="1" applyBorder="1" applyAlignment="1">
      <alignment horizontal="left" vertical="center" wrapText="1"/>
    </xf>
    <xf numFmtId="0" fontId="0" fillId="7" borderId="15" xfId="0" applyFill="1" applyBorder="1" applyAlignment="1">
      <alignment horizontal="left" vertical="center" wrapText="1"/>
    </xf>
    <xf numFmtId="0" fontId="0" fillId="7" borderId="41" xfId="0" applyFill="1" applyBorder="1" applyAlignment="1">
      <alignment horizontal="left" vertical="center" wrapText="1"/>
    </xf>
    <xf numFmtId="0" fontId="0" fillId="0" borderId="4" xfId="0" applyBorder="1" applyAlignment="1">
      <alignment wrapText="1"/>
    </xf>
    <xf numFmtId="0" fontId="21" fillId="0" borderId="13" xfId="6" applyNumberFormat="1" applyFont="1" applyBorder="1" applyAlignment="1" applyProtection="1">
      <alignment horizontal="center" vertical="center" wrapText="1"/>
    </xf>
    <xf numFmtId="0" fontId="21" fillId="0" borderId="14" xfId="6" applyNumberFormat="1" applyFont="1" applyBorder="1" applyAlignment="1" applyProtection="1">
      <alignment horizontal="center" vertical="center" wrapText="1"/>
    </xf>
    <xf numFmtId="0" fontId="21" fillId="0" borderId="30" xfId="6" applyNumberFormat="1" applyFont="1" applyBorder="1" applyAlignment="1" applyProtection="1">
      <alignment horizontal="center" vertical="center" wrapText="1"/>
    </xf>
    <xf numFmtId="0" fontId="2" fillId="7" borderId="17" xfId="0" applyFont="1" applyFill="1" applyBorder="1" applyAlignment="1">
      <alignment horizontal="center" vertical="center"/>
    </xf>
    <xf numFmtId="0" fontId="2" fillId="7" borderId="18" xfId="0" applyFont="1" applyFill="1" applyBorder="1" applyAlignment="1">
      <alignment horizontal="center" vertical="center"/>
    </xf>
    <xf numFmtId="0" fontId="2" fillId="7" borderId="19" xfId="0" applyFont="1" applyFill="1" applyBorder="1" applyAlignment="1">
      <alignment horizontal="center" vertical="center"/>
    </xf>
    <xf numFmtId="0" fontId="17" fillId="9" borderId="5" xfId="4" applyFont="1" applyFill="1" applyBorder="1" applyAlignment="1" applyProtection="1">
      <alignment horizontal="center" vertical="center"/>
    </xf>
    <xf numFmtId="0" fontId="17" fillId="9" borderId="0" xfId="4" applyFont="1" applyFill="1" applyBorder="1" applyAlignment="1" applyProtection="1">
      <alignment horizontal="center" vertical="center"/>
    </xf>
    <xf numFmtId="0" fontId="17" fillId="9" borderId="6" xfId="4" applyFont="1" applyFill="1" applyBorder="1" applyAlignment="1" applyProtection="1">
      <alignment horizontal="center" vertical="center"/>
    </xf>
    <xf numFmtId="0" fontId="18" fillId="9" borderId="24" xfId="4" applyFont="1" applyFill="1" applyBorder="1" applyAlignment="1" applyProtection="1">
      <alignment horizontal="center" vertical="center" wrapText="1"/>
    </xf>
    <xf numFmtId="0" fontId="18" fillId="9" borderId="20" xfId="4" applyFont="1" applyFill="1" applyBorder="1" applyAlignment="1" applyProtection="1">
      <alignment horizontal="center" vertical="center" wrapText="1"/>
    </xf>
    <xf numFmtId="0" fontId="18" fillId="9" borderId="25" xfId="4" applyFont="1" applyFill="1" applyBorder="1" applyAlignment="1" applyProtection="1">
      <alignment horizontal="center" vertical="center" wrapText="1"/>
    </xf>
    <xf numFmtId="0" fontId="18" fillId="10" borderId="1" xfId="4" applyFont="1" applyFill="1" applyAlignment="1" applyProtection="1">
      <alignment horizontal="center" vertical="center" wrapText="1"/>
    </xf>
    <xf numFmtId="0" fontId="18" fillId="9" borderId="21" xfId="4" applyFont="1" applyFill="1" applyBorder="1" applyAlignment="1" applyProtection="1">
      <alignment horizontal="center" vertical="center" wrapText="1"/>
    </xf>
    <xf numFmtId="0" fontId="18" fillId="9" borderId="22" xfId="4" applyFont="1" applyFill="1" applyBorder="1" applyAlignment="1" applyProtection="1">
      <alignment horizontal="center" vertical="center" wrapText="1"/>
    </xf>
    <xf numFmtId="0" fontId="18" fillId="9" borderId="23" xfId="4" applyFont="1" applyFill="1" applyBorder="1" applyAlignment="1" applyProtection="1">
      <alignment horizontal="center" vertical="center" wrapText="1"/>
    </xf>
    <xf numFmtId="0" fontId="18" fillId="9" borderId="10" xfId="4" applyFont="1" applyFill="1" applyBorder="1" applyAlignment="1" applyProtection="1">
      <alignment horizontal="center" vertical="center"/>
    </xf>
    <xf numFmtId="0" fontId="18" fillId="9" borderId="11" xfId="4" applyFont="1" applyFill="1" applyBorder="1" applyAlignment="1" applyProtection="1">
      <alignment horizontal="center" vertical="center"/>
    </xf>
    <xf numFmtId="0" fontId="18" fillId="9" borderId="12" xfId="4" applyFont="1" applyFill="1" applyBorder="1" applyAlignment="1" applyProtection="1">
      <alignment horizontal="center" vertical="center"/>
    </xf>
    <xf numFmtId="0" fontId="18" fillId="9" borderId="1" xfId="4" applyFont="1" applyFill="1" applyAlignment="1" applyProtection="1">
      <alignment horizontal="center" vertical="center" wrapText="1"/>
    </xf>
    <xf numFmtId="0" fontId="3"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horizontal="left" vertical="center"/>
    </xf>
    <xf numFmtId="164" fontId="9" fillId="14" borderId="1" xfId="0" applyNumberFormat="1" applyFont="1" applyFill="1" applyBorder="1" applyAlignment="1" applyProtection="1">
      <alignment vertical="center"/>
      <protection locked="0"/>
    </xf>
    <xf numFmtId="164" fontId="43" fillId="0" borderId="1" xfId="0" applyNumberFormat="1" applyFont="1" applyBorder="1"/>
    <xf numFmtId="0" fontId="43" fillId="14" borderId="1" xfId="0" applyFont="1" applyFill="1" applyBorder="1" applyAlignment="1">
      <alignment horizontal="center"/>
    </xf>
  </cellXfs>
  <cellStyles count="11">
    <cellStyle name="BodyStyle" xfId="6" xr:uid="{50CCE1D3-B621-4B4F-B7E5-58343A1CEA26}"/>
    <cellStyle name="HeaderStyle" xfId="5" xr:uid="{A351D8B2-0468-4F9C-88E0-5766FC0F5FDC}"/>
    <cellStyle name="MainTitle" xfId="4" xr:uid="{2339EA98-5A34-444C-826A-3BF06E1ADD22}"/>
    <cellStyle name="Moneda [0]" xfId="2" builtinId="7"/>
    <cellStyle name="Normal" xfId="0" builtinId="0"/>
    <cellStyle name="Normal 2 13" xfId="10" xr:uid="{7F977477-0E1F-4BF3-BB97-EA533487CF0B}"/>
    <cellStyle name="Normal 3" xfId="7" xr:uid="{53BB262B-C186-4E02-8BF2-61948655631A}"/>
    <cellStyle name="Normal 3 2" xfId="9" xr:uid="{81AAD883-E8E4-4E0F-87C1-ED6C16456420}"/>
    <cellStyle name="Normal 6" xfId="1" xr:uid="{C063C8EC-8AC1-49F5-A838-5DEC5315452F}"/>
    <cellStyle name="Porcentaje" xfId="3" builtinId="5"/>
    <cellStyle name="Porcentaje 2" xfId="8" xr:uid="{3B7A2156-14F2-46F6-B752-90FF70E29C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5.xml"/><Relationship Id="rId18" Type="http://schemas.openxmlformats.org/officeDocument/2006/relationships/externalLink" Target="externalLinks/externalLink10.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externalLink" Target="externalLinks/externalLink13.xml"/><Relationship Id="rId7" Type="http://schemas.openxmlformats.org/officeDocument/2006/relationships/worksheet" Target="worksheets/sheet7.xml"/><Relationship Id="rId12" Type="http://schemas.openxmlformats.org/officeDocument/2006/relationships/externalLink" Target="externalLinks/externalLink4.xml"/><Relationship Id="rId17" Type="http://schemas.openxmlformats.org/officeDocument/2006/relationships/externalLink" Target="externalLinks/externalLink9.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externalLink" Target="externalLinks/externalLink8.xml"/><Relationship Id="rId20" Type="http://schemas.openxmlformats.org/officeDocument/2006/relationships/externalLink" Target="externalLinks/externalLink12.xml"/><Relationship Id="rId29" Type="http://schemas.microsoft.com/office/2017/06/relationships/rdRichValue" Target="richData/rdrichvalue.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3.xml"/><Relationship Id="rId24" Type="http://schemas.openxmlformats.org/officeDocument/2006/relationships/theme" Target="theme/theme1.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externalLink" Target="externalLinks/externalLink7.xml"/><Relationship Id="rId23" Type="http://schemas.openxmlformats.org/officeDocument/2006/relationships/externalLink" Target="externalLinks/externalLink15.xml"/><Relationship Id="rId28" Type="http://schemas.microsoft.com/office/2022/10/relationships/richValueRel" Target="richData/richValueRel.xml"/><Relationship Id="rId10" Type="http://schemas.openxmlformats.org/officeDocument/2006/relationships/externalLink" Target="externalLinks/externalLink2.xml"/><Relationship Id="rId19" Type="http://schemas.openxmlformats.org/officeDocument/2006/relationships/externalLink" Target="externalLinks/externalLink11.xml"/><Relationship Id="rId31" Type="http://schemas.microsoft.com/office/2017/06/relationships/rdRichValueTypes" Target="richData/rdRichValueTypes.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externalLink" Target="externalLinks/externalLink6.xml"/><Relationship Id="rId22" Type="http://schemas.openxmlformats.org/officeDocument/2006/relationships/externalLink" Target="externalLinks/externalLink14.xml"/><Relationship Id="rId27" Type="http://schemas.openxmlformats.org/officeDocument/2006/relationships/sheetMetadata" Target="metadata.xml"/><Relationship Id="rId30" Type="http://schemas.microsoft.com/office/2017/06/relationships/rdRichValueStructure" Target="richData/rdrichvaluestructure.xml"/></Relationships>
</file>

<file path=xl/drawings/_rels/drawing1.xml.rels><?xml version="1.0" encoding="UTF-8" standalone="yes"?>
<Relationships xmlns="http://schemas.openxmlformats.org/package/2006/relationships"><Relationship Id="rId1" Type="http://schemas.openxmlformats.org/officeDocument/2006/relationships/image" Target="../media/image3.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4.png"/></Relationships>
</file>

<file path=xl/drawings/_rels/drawing6.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7</xdr:col>
      <xdr:colOff>276225</xdr:colOff>
      <xdr:row>1</xdr:row>
      <xdr:rowOff>46864</xdr:rowOff>
    </xdr:from>
    <xdr:to>
      <xdr:col>7</xdr:col>
      <xdr:colOff>276225</xdr:colOff>
      <xdr:row>4</xdr:row>
      <xdr:rowOff>3176</xdr:rowOff>
    </xdr:to>
    <xdr:pic>
      <xdr:nvPicPr>
        <xdr:cNvPr id="2" name="Imagen 1" descr="Imagen que contiene Logotipo&#10;&#10;Descripción generada automáticamente">
          <a:extLst>
            <a:ext uri="{FF2B5EF4-FFF2-40B4-BE49-F238E27FC236}">
              <a16:creationId xmlns:a16="http://schemas.microsoft.com/office/drawing/2014/main" id="{91DA580D-C266-49B0-AC9E-5AA4EDF62572}"/>
            </a:ext>
          </a:extLst>
        </xdr:cNvPr>
        <xdr:cNvPicPr>
          <a:picLocks noChangeAspect="1"/>
        </xdr:cNvPicPr>
      </xdr:nvPicPr>
      <xdr:blipFill>
        <a:blip xmlns:r="http://schemas.openxmlformats.org/officeDocument/2006/relationships" r:embed="rId1"/>
        <a:stretch>
          <a:fillRect/>
        </a:stretch>
      </xdr:blipFill>
      <xdr:spPr>
        <a:xfrm>
          <a:off x="8917305" y="222124"/>
          <a:ext cx="0" cy="482092"/>
        </a:xfrm>
        <a:prstGeom prst="rect">
          <a:avLst/>
        </a:prstGeom>
      </xdr:spPr>
    </xdr:pic>
    <xdr:clientData/>
  </xdr:twoCellAnchor>
  <xdr:twoCellAnchor editAs="oneCell">
    <xdr:from>
      <xdr:col>1</xdr:col>
      <xdr:colOff>57150</xdr:colOff>
      <xdr:row>1</xdr:row>
      <xdr:rowOff>123825</xdr:rowOff>
    </xdr:from>
    <xdr:to>
      <xdr:col>1</xdr:col>
      <xdr:colOff>57150</xdr:colOff>
      <xdr:row>4</xdr:row>
      <xdr:rowOff>72517</xdr:rowOff>
    </xdr:to>
    <xdr:pic>
      <xdr:nvPicPr>
        <xdr:cNvPr id="3" name="Imagen 2" descr="Imagen que contiene Logotipo&#10;&#10;Descripción generada automáticamente">
          <a:extLst>
            <a:ext uri="{FF2B5EF4-FFF2-40B4-BE49-F238E27FC236}">
              <a16:creationId xmlns:a16="http://schemas.microsoft.com/office/drawing/2014/main" id="{998E55F3-F6C6-4CF8-ADD0-348BAF02B510}"/>
            </a:ext>
          </a:extLst>
        </xdr:cNvPr>
        <xdr:cNvPicPr>
          <a:picLocks noChangeAspect="1"/>
        </xdr:cNvPicPr>
      </xdr:nvPicPr>
      <xdr:blipFill>
        <a:blip xmlns:r="http://schemas.openxmlformats.org/officeDocument/2006/relationships" r:embed="rId1"/>
        <a:stretch>
          <a:fillRect/>
        </a:stretch>
      </xdr:blipFill>
      <xdr:spPr>
        <a:xfrm>
          <a:off x="293370" y="299085"/>
          <a:ext cx="0" cy="47447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276225</xdr:colOff>
      <xdr:row>1</xdr:row>
      <xdr:rowOff>46864</xdr:rowOff>
    </xdr:from>
    <xdr:to>
      <xdr:col>7</xdr:col>
      <xdr:colOff>276225</xdr:colOff>
      <xdr:row>4</xdr:row>
      <xdr:rowOff>3176</xdr:rowOff>
    </xdr:to>
    <xdr:pic>
      <xdr:nvPicPr>
        <xdr:cNvPr id="2" name="Imagen 1" descr="Imagen que contiene Logotipo&#10;&#10;Descripción generada automáticamente">
          <a:extLst>
            <a:ext uri="{FF2B5EF4-FFF2-40B4-BE49-F238E27FC236}">
              <a16:creationId xmlns:a16="http://schemas.microsoft.com/office/drawing/2014/main" id="{62E2D848-B4A4-47DD-A396-833974989972}"/>
            </a:ext>
          </a:extLst>
        </xdr:cNvPr>
        <xdr:cNvPicPr>
          <a:picLocks noChangeAspect="1"/>
        </xdr:cNvPicPr>
      </xdr:nvPicPr>
      <xdr:blipFill>
        <a:blip xmlns:r="http://schemas.openxmlformats.org/officeDocument/2006/relationships" r:embed="rId1"/>
        <a:stretch>
          <a:fillRect/>
        </a:stretch>
      </xdr:blipFill>
      <xdr:spPr>
        <a:xfrm>
          <a:off x="9084945" y="222124"/>
          <a:ext cx="0" cy="482092"/>
        </a:xfrm>
        <a:prstGeom prst="rect">
          <a:avLst/>
        </a:prstGeom>
      </xdr:spPr>
    </xdr:pic>
    <xdr:clientData/>
  </xdr:twoCellAnchor>
  <xdr:twoCellAnchor editAs="oneCell">
    <xdr:from>
      <xdr:col>1</xdr:col>
      <xdr:colOff>57150</xdr:colOff>
      <xdr:row>1</xdr:row>
      <xdr:rowOff>123825</xdr:rowOff>
    </xdr:from>
    <xdr:to>
      <xdr:col>1</xdr:col>
      <xdr:colOff>57150</xdr:colOff>
      <xdr:row>4</xdr:row>
      <xdr:rowOff>72517</xdr:rowOff>
    </xdr:to>
    <xdr:pic>
      <xdr:nvPicPr>
        <xdr:cNvPr id="3" name="Imagen 2" descr="Imagen que contiene Logotipo&#10;&#10;Descripción generada automáticamente">
          <a:extLst>
            <a:ext uri="{FF2B5EF4-FFF2-40B4-BE49-F238E27FC236}">
              <a16:creationId xmlns:a16="http://schemas.microsoft.com/office/drawing/2014/main" id="{D30458DD-1771-45FB-91AC-EEE5AD2F9D71}"/>
            </a:ext>
          </a:extLst>
        </xdr:cNvPr>
        <xdr:cNvPicPr>
          <a:picLocks noChangeAspect="1"/>
        </xdr:cNvPicPr>
      </xdr:nvPicPr>
      <xdr:blipFill>
        <a:blip xmlns:r="http://schemas.openxmlformats.org/officeDocument/2006/relationships" r:embed="rId1"/>
        <a:stretch>
          <a:fillRect/>
        </a:stretch>
      </xdr:blipFill>
      <xdr:spPr>
        <a:xfrm>
          <a:off x="293370" y="299085"/>
          <a:ext cx="0" cy="47447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64368</xdr:colOff>
      <xdr:row>2</xdr:row>
      <xdr:rowOff>34059</xdr:rowOff>
    </xdr:from>
    <xdr:to>
      <xdr:col>2</xdr:col>
      <xdr:colOff>674</xdr:colOff>
      <xdr:row>3</xdr:row>
      <xdr:rowOff>169066</xdr:rowOff>
    </xdr:to>
    <xdr:pic>
      <xdr:nvPicPr>
        <xdr:cNvPr id="2" name="Imagen 1" descr="Imagen que contiene Icono&#10;&#10;Descripción generada automáticamente">
          <a:extLst>
            <a:ext uri="{FF2B5EF4-FFF2-40B4-BE49-F238E27FC236}">
              <a16:creationId xmlns:a16="http://schemas.microsoft.com/office/drawing/2014/main" id="{F3A5B8AC-B0D5-4430-A9FC-04F803A3C319}"/>
            </a:ext>
          </a:extLst>
        </xdr:cNvPr>
        <xdr:cNvPicPr>
          <a:picLocks noChangeAspect="1"/>
        </xdr:cNvPicPr>
      </xdr:nvPicPr>
      <xdr:blipFill>
        <a:blip xmlns:r="http://schemas.openxmlformats.org/officeDocument/2006/relationships" r:embed="rId1"/>
        <a:stretch>
          <a:fillRect/>
        </a:stretch>
      </xdr:blipFill>
      <xdr:spPr>
        <a:xfrm>
          <a:off x="163428" y="384579"/>
          <a:ext cx="599246" cy="310267"/>
        </a:xfrm>
        <a:prstGeom prst="rect">
          <a:avLst/>
        </a:prstGeom>
      </xdr:spPr>
    </xdr:pic>
    <xdr:clientData/>
  </xdr:twoCellAnchor>
  <xdr:twoCellAnchor editAs="oneCell">
    <xdr:from>
      <xdr:col>14</xdr:col>
      <xdr:colOff>104933</xdr:colOff>
      <xdr:row>1</xdr:row>
      <xdr:rowOff>140380</xdr:rowOff>
    </xdr:from>
    <xdr:to>
      <xdr:col>14</xdr:col>
      <xdr:colOff>1286111</xdr:colOff>
      <xdr:row>4</xdr:row>
      <xdr:rowOff>12698</xdr:rowOff>
    </xdr:to>
    <xdr:pic>
      <xdr:nvPicPr>
        <xdr:cNvPr id="3" name="Imagen 2" descr="Imagen que contiene Logotipo&#10;&#10;Descripción generada automáticamente">
          <a:extLst>
            <a:ext uri="{FF2B5EF4-FFF2-40B4-BE49-F238E27FC236}">
              <a16:creationId xmlns:a16="http://schemas.microsoft.com/office/drawing/2014/main" id="{1AC70618-6430-4122-807D-88FCC3E97600}"/>
            </a:ext>
          </a:extLst>
        </xdr:cNvPr>
        <xdr:cNvPicPr>
          <a:picLocks noChangeAspect="1"/>
        </xdr:cNvPicPr>
      </xdr:nvPicPr>
      <xdr:blipFill>
        <a:blip xmlns:r="http://schemas.openxmlformats.org/officeDocument/2006/relationships" r:embed="rId2"/>
        <a:stretch>
          <a:fillRect/>
        </a:stretch>
      </xdr:blipFill>
      <xdr:spPr>
        <a:xfrm>
          <a:off x="15009653" y="315640"/>
          <a:ext cx="1181178" cy="39809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64368</xdr:colOff>
      <xdr:row>2</xdr:row>
      <xdr:rowOff>34059</xdr:rowOff>
    </xdr:from>
    <xdr:to>
      <xdr:col>1</xdr:col>
      <xdr:colOff>646257</xdr:colOff>
      <xdr:row>3</xdr:row>
      <xdr:rowOff>169066</xdr:rowOff>
    </xdr:to>
    <xdr:pic>
      <xdr:nvPicPr>
        <xdr:cNvPr id="2" name="Imagen 1" descr="Imagen que contiene Icono&#10;&#10;Descripción generada automáticamente">
          <a:extLst>
            <a:ext uri="{FF2B5EF4-FFF2-40B4-BE49-F238E27FC236}">
              <a16:creationId xmlns:a16="http://schemas.microsoft.com/office/drawing/2014/main" id="{A7307BB1-2AD5-4A33-82DF-4FDC610EAE0B}"/>
            </a:ext>
          </a:extLst>
        </xdr:cNvPr>
        <xdr:cNvPicPr>
          <a:picLocks noChangeAspect="1"/>
        </xdr:cNvPicPr>
      </xdr:nvPicPr>
      <xdr:blipFill>
        <a:blip xmlns:r="http://schemas.openxmlformats.org/officeDocument/2006/relationships" r:embed="rId1"/>
        <a:stretch>
          <a:fillRect/>
        </a:stretch>
      </xdr:blipFill>
      <xdr:spPr>
        <a:xfrm>
          <a:off x="163428" y="384579"/>
          <a:ext cx="581889" cy="310267"/>
        </a:xfrm>
        <a:prstGeom prst="rect">
          <a:avLst/>
        </a:prstGeom>
      </xdr:spPr>
    </xdr:pic>
    <xdr:clientData/>
  </xdr:twoCellAnchor>
  <xdr:twoCellAnchor editAs="oneCell">
    <xdr:from>
      <xdr:col>14</xdr:col>
      <xdr:colOff>104933</xdr:colOff>
      <xdr:row>1</xdr:row>
      <xdr:rowOff>140380</xdr:rowOff>
    </xdr:from>
    <xdr:to>
      <xdr:col>14</xdr:col>
      <xdr:colOff>1286111</xdr:colOff>
      <xdr:row>4</xdr:row>
      <xdr:rowOff>12698</xdr:rowOff>
    </xdr:to>
    <xdr:pic>
      <xdr:nvPicPr>
        <xdr:cNvPr id="3" name="Imagen 2" descr="Imagen que contiene Logotipo&#10;&#10;Descripción generada automáticamente">
          <a:extLst>
            <a:ext uri="{FF2B5EF4-FFF2-40B4-BE49-F238E27FC236}">
              <a16:creationId xmlns:a16="http://schemas.microsoft.com/office/drawing/2014/main" id="{E79DA4B2-D707-4C2D-9EE9-8891D05ECFB8}"/>
            </a:ext>
          </a:extLst>
        </xdr:cNvPr>
        <xdr:cNvPicPr>
          <a:picLocks noChangeAspect="1"/>
        </xdr:cNvPicPr>
      </xdr:nvPicPr>
      <xdr:blipFill>
        <a:blip xmlns:r="http://schemas.openxmlformats.org/officeDocument/2006/relationships" r:embed="rId2"/>
        <a:stretch>
          <a:fillRect/>
        </a:stretch>
      </xdr:blipFill>
      <xdr:spPr>
        <a:xfrm>
          <a:off x="15009653" y="315640"/>
          <a:ext cx="1181178" cy="39809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64368</xdr:colOff>
      <xdr:row>2</xdr:row>
      <xdr:rowOff>34059</xdr:rowOff>
    </xdr:from>
    <xdr:to>
      <xdr:col>1</xdr:col>
      <xdr:colOff>646257</xdr:colOff>
      <xdr:row>3</xdr:row>
      <xdr:rowOff>169066</xdr:rowOff>
    </xdr:to>
    <xdr:pic>
      <xdr:nvPicPr>
        <xdr:cNvPr id="2" name="Imagen 1" descr="Imagen que contiene Icono&#10;&#10;Descripción generada automáticamente">
          <a:extLst>
            <a:ext uri="{FF2B5EF4-FFF2-40B4-BE49-F238E27FC236}">
              <a16:creationId xmlns:a16="http://schemas.microsoft.com/office/drawing/2014/main" id="{F0E57872-58AA-48F2-8C40-B3D62AB177E6}"/>
            </a:ext>
          </a:extLst>
        </xdr:cNvPr>
        <xdr:cNvPicPr>
          <a:picLocks noChangeAspect="1"/>
        </xdr:cNvPicPr>
      </xdr:nvPicPr>
      <xdr:blipFill>
        <a:blip xmlns:r="http://schemas.openxmlformats.org/officeDocument/2006/relationships" r:embed="rId1"/>
        <a:stretch>
          <a:fillRect/>
        </a:stretch>
      </xdr:blipFill>
      <xdr:spPr>
        <a:xfrm>
          <a:off x="163428" y="384579"/>
          <a:ext cx="581889" cy="310267"/>
        </a:xfrm>
        <a:prstGeom prst="rect">
          <a:avLst/>
        </a:prstGeom>
      </xdr:spPr>
    </xdr:pic>
    <xdr:clientData/>
  </xdr:twoCellAnchor>
  <xdr:twoCellAnchor editAs="oneCell">
    <xdr:from>
      <xdr:col>14</xdr:col>
      <xdr:colOff>104933</xdr:colOff>
      <xdr:row>1</xdr:row>
      <xdr:rowOff>140380</xdr:rowOff>
    </xdr:from>
    <xdr:to>
      <xdr:col>14</xdr:col>
      <xdr:colOff>1286111</xdr:colOff>
      <xdr:row>4</xdr:row>
      <xdr:rowOff>12698</xdr:rowOff>
    </xdr:to>
    <xdr:pic>
      <xdr:nvPicPr>
        <xdr:cNvPr id="3" name="Imagen 2" descr="Imagen que contiene Logotipo&#10;&#10;Descripción generada automáticamente">
          <a:extLst>
            <a:ext uri="{FF2B5EF4-FFF2-40B4-BE49-F238E27FC236}">
              <a16:creationId xmlns:a16="http://schemas.microsoft.com/office/drawing/2014/main" id="{A7EA96E2-8B39-4C82-B586-35B81D9A226D}"/>
            </a:ext>
          </a:extLst>
        </xdr:cNvPr>
        <xdr:cNvPicPr>
          <a:picLocks noChangeAspect="1"/>
        </xdr:cNvPicPr>
      </xdr:nvPicPr>
      <xdr:blipFill>
        <a:blip xmlns:r="http://schemas.openxmlformats.org/officeDocument/2006/relationships" r:embed="rId2"/>
        <a:stretch>
          <a:fillRect/>
        </a:stretch>
      </xdr:blipFill>
      <xdr:spPr>
        <a:xfrm>
          <a:off x="15009653" y="315640"/>
          <a:ext cx="1181178" cy="39809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12</xdr:col>
      <xdr:colOff>1230604</xdr:colOff>
      <xdr:row>5</xdr:row>
      <xdr:rowOff>111125</xdr:rowOff>
    </xdr:from>
    <xdr:to>
      <xdr:col>12</xdr:col>
      <xdr:colOff>1230604</xdr:colOff>
      <xdr:row>8</xdr:row>
      <xdr:rowOff>0</xdr:rowOff>
    </xdr:to>
    <xdr:pic>
      <xdr:nvPicPr>
        <xdr:cNvPr id="2" name="Imagen 1" descr="Imagen que contiene Logotipo&#10;&#10;Descripción generada automáticamente">
          <a:extLst>
            <a:ext uri="{FF2B5EF4-FFF2-40B4-BE49-F238E27FC236}">
              <a16:creationId xmlns:a16="http://schemas.microsoft.com/office/drawing/2014/main" id="{377536A5-A2E6-4596-B1CA-DC4F637D4E50}"/>
            </a:ext>
          </a:extLst>
        </xdr:cNvPr>
        <xdr:cNvPicPr>
          <a:picLocks noChangeAspect="1"/>
        </xdr:cNvPicPr>
      </xdr:nvPicPr>
      <xdr:blipFill>
        <a:blip xmlns:r="http://schemas.openxmlformats.org/officeDocument/2006/relationships" r:embed="rId1"/>
        <a:stretch>
          <a:fillRect/>
        </a:stretch>
      </xdr:blipFill>
      <xdr:spPr>
        <a:xfrm>
          <a:off x="17811724" y="1048385"/>
          <a:ext cx="0" cy="993775"/>
        </a:xfrm>
        <a:prstGeom prst="rect">
          <a:avLst/>
        </a:prstGeom>
      </xdr:spPr>
    </xdr:pic>
    <xdr:clientData/>
  </xdr:twoCellAnchor>
  <xdr:twoCellAnchor editAs="oneCell">
    <xdr:from>
      <xdr:col>1</xdr:col>
      <xdr:colOff>158751</xdr:colOff>
      <xdr:row>1</xdr:row>
      <xdr:rowOff>123032</xdr:rowOff>
    </xdr:from>
    <xdr:to>
      <xdr:col>1</xdr:col>
      <xdr:colOff>158751</xdr:colOff>
      <xdr:row>4</xdr:row>
      <xdr:rowOff>38100</xdr:rowOff>
    </xdr:to>
    <xdr:pic>
      <xdr:nvPicPr>
        <xdr:cNvPr id="3" name="Imagen 2" descr="Imagen que contiene Logotipo&#10;&#10;Descripción generada automáticamente">
          <a:extLst>
            <a:ext uri="{FF2B5EF4-FFF2-40B4-BE49-F238E27FC236}">
              <a16:creationId xmlns:a16="http://schemas.microsoft.com/office/drawing/2014/main" id="{7FFEFD4A-6ACA-414A-96D8-B91CB0F0D157}"/>
            </a:ext>
          </a:extLst>
        </xdr:cNvPr>
        <xdr:cNvPicPr>
          <a:picLocks noChangeAspect="1"/>
        </xdr:cNvPicPr>
      </xdr:nvPicPr>
      <xdr:blipFill>
        <a:blip xmlns:r="http://schemas.openxmlformats.org/officeDocument/2006/relationships" r:embed="rId1"/>
        <a:stretch>
          <a:fillRect/>
        </a:stretch>
      </xdr:blipFill>
      <xdr:spPr>
        <a:xfrm>
          <a:off x="257811" y="298292"/>
          <a:ext cx="0" cy="593248"/>
        </a:xfrm>
        <a:prstGeom prst="rect">
          <a:avLst/>
        </a:prstGeom>
      </xdr:spPr>
    </xdr:pic>
    <xdr:clientData/>
  </xdr:twoCellAnchor>
  <xdr:twoCellAnchor editAs="oneCell">
    <xdr:from>
      <xdr:col>1</xdr:col>
      <xdr:colOff>123825</xdr:colOff>
      <xdr:row>42</xdr:row>
      <xdr:rowOff>47626</xdr:rowOff>
    </xdr:from>
    <xdr:to>
      <xdr:col>2</xdr:col>
      <xdr:colOff>1133475</xdr:colOff>
      <xdr:row>47</xdr:row>
      <xdr:rowOff>30519</xdr:rowOff>
    </xdr:to>
    <xdr:pic>
      <xdr:nvPicPr>
        <xdr:cNvPr id="4" name="Imagen 3">
          <a:extLst>
            <a:ext uri="{FF2B5EF4-FFF2-40B4-BE49-F238E27FC236}">
              <a16:creationId xmlns:a16="http://schemas.microsoft.com/office/drawing/2014/main" id="{2F6C13E6-8B6F-488A-867E-B458485CBE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22885" y="25902286"/>
          <a:ext cx="2312670" cy="859193"/>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12</xdr:col>
      <xdr:colOff>1230604</xdr:colOff>
      <xdr:row>5</xdr:row>
      <xdr:rowOff>111125</xdr:rowOff>
    </xdr:from>
    <xdr:to>
      <xdr:col>12</xdr:col>
      <xdr:colOff>1230604</xdr:colOff>
      <xdr:row>5</xdr:row>
      <xdr:rowOff>571500</xdr:rowOff>
    </xdr:to>
    <xdr:pic>
      <xdr:nvPicPr>
        <xdr:cNvPr id="2" name="Imagen 1" descr="Imagen que contiene Logotipo&#10;&#10;Descripción generada automáticamente">
          <a:extLst>
            <a:ext uri="{FF2B5EF4-FFF2-40B4-BE49-F238E27FC236}">
              <a16:creationId xmlns:a16="http://schemas.microsoft.com/office/drawing/2014/main" id="{BA84E306-80F5-4AC8-82DC-F4C58C72D447}"/>
            </a:ext>
          </a:extLst>
        </xdr:cNvPr>
        <xdr:cNvPicPr>
          <a:picLocks noChangeAspect="1"/>
        </xdr:cNvPicPr>
      </xdr:nvPicPr>
      <xdr:blipFill>
        <a:blip xmlns:r="http://schemas.openxmlformats.org/officeDocument/2006/relationships" r:embed="rId1"/>
        <a:stretch>
          <a:fillRect/>
        </a:stretch>
      </xdr:blipFill>
      <xdr:spPr>
        <a:xfrm>
          <a:off x="17811724" y="1048385"/>
          <a:ext cx="0" cy="460375"/>
        </a:xfrm>
        <a:prstGeom prst="rect">
          <a:avLst/>
        </a:prstGeom>
      </xdr:spPr>
    </xdr:pic>
    <xdr:clientData/>
  </xdr:twoCellAnchor>
  <xdr:twoCellAnchor editAs="oneCell">
    <xdr:from>
      <xdr:col>1</xdr:col>
      <xdr:colOff>158751</xdr:colOff>
      <xdr:row>1</xdr:row>
      <xdr:rowOff>123032</xdr:rowOff>
    </xdr:from>
    <xdr:to>
      <xdr:col>1</xdr:col>
      <xdr:colOff>158751</xdr:colOff>
      <xdr:row>3</xdr:row>
      <xdr:rowOff>190500</xdr:rowOff>
    </xdr:to>
    <xdr:pic>
      <xdr:nvPicPr>
        <xdr:cNvPr id="3" name="Imagen 2" descr="Imagen que contiene Logotipo&#10;&#10;Descripción generada automáticamente">
          <a:extLst>
            <a:ext uri="{FF2B5EF4-FFF2-40B4-BE49-F238E27FC236}">
              <a16:creationId xmlns:a16="http://schemas.microsoft.com/office/drawing/2014/main" id="{B6415F76-F9A9-47A2-A177-7A57D9067BB4}"/>
            </a:ext>
          </a:extLst>
        </xdr:cNvPr>
        <xdr:cNvPicPr>
          <a:picLocks noChangeAspect="1"/>
        </xdr:cNvPicPr>
      </xdr:nvPicPr>
      <xdr:blipFill>
        <a:blip xmlns:r="http://schemas.openxmlformats.org/officeDocument/2006/relationships" r:embed="rId1"/>
        <a:stretch>
          <a:fillRect/>
        </a:stretch>
      </xdr:blipFill>
      <xdr:spPr>
        <a:xfrm>
          <a:off x="257811" y="298292"/>
          <a:ext cx="0" cy="417988"/>
        </a:xfrm>
        <a:prstGeom prst="rect">
          <a:avLst/>
        </a:prstGeom>
      </xdr:spPr>
    </xdr:pic>
    <xdr:clientData/>
  </xdr:twoCellAnchor>
  <xdr:twoCellAnchor editAs="oneCell">
    <xdr:from>
      <xdr:col>1</xdr:col>
      <xdr:colOff>340178</xdr:colOff>
      <xdr:row>46</xdr:row>
      <xdr:rowOff>13607</xdr:rowOff>
    </xdr:from>
    <xdr:to>
      <xdr:col>2</xdr:col>
      <xdr:colOff>293914</xdr:colOff>
      <xdr:row>48</xdr:row>
      <xdr:rowOff>133531</xdr:rowOff>
    </xdr:to>
    <xdr:pic>
      <xdr:nvPicPr>
        <xdr:cNvPr id="4" name="Imagen 3">
          <a:extLst>
            <a:ext uri="{FF2B5EF4-FFF2-40B4-BE49-F238E27FC236}">
              <a16:creationId xmlns:a16="http://schemas.microsoft.com/office/drawing/2014/main" id="{8EAEFD7F-A91F-4548-9A1D-12EAB4AB9463}"/>
            </a:ext>
          </a:extLst>
        </xdr:cNvPr>
        <xdr:cNvPicPr/>
      </xdr:nvPicPr>
      <xdr:blipFill>
        <a:blip xmlns:r="http://schemas.openxmlformats.org/officeDocument/2006/relationships" r:embed="rId2" cstate="print">
          <a:grayscl/>
          <a:biLevel thresh="50000"/>
          <a:extLst>
            <a:ext uri="{28A0092B-C50C-407E-A947-70E740481C1C}">
              <a14:useLocalDpi xmlns:a14="http://schemas.microsoft.com/office/drawing/2010/main" val="0"/>
            </a:ext>
          </a:extLst>
        </a:blip>
        <a:srcRect l="23761" t="20778" r="25822" b="14177"/>
        <a:stretch>
          <a:fillRect/>
        </a:stretch>
      </xdr:blipFill>
      <xdr:spPr bwMode="auto">
        <a:xfrm>
          <a:off x="439238" y="26569307"/>
          <a:ext cx="1256756" cy="470444"/>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Advisory\Forecasts%20for%20Telecoms%20and%20Mobile\2001_4q\Forecasts\Mobile\AME\CTYWKBKS\LA\MEX9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icbfgob.sharepoint.com/172.16.9.31/ArchivosICBF/Desarrollo_Negocio/_Ofertas/ICBF/2015_09_GT/Modelo%20de%20Costes/2015_09_ICBF_GT_v.3-20_meses.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INPEC\imprimir\Ajustado_Modelo_de_costos_INPEC_10_01_2013.xlsx" TargetMode="External"/></Relationships>
</file>

<file path=xl/externalLinks/_rels/externalLink4.xml.rels><?xml version="1.0" encoding="UTF-8" standalone="yes"?>
<Relationships xmlns="http://schemas.openxmlformats.org/package/2006/relationships"><Relationship Id="rId2" Type="http://schemas.microsoft.com/office/2019/04/relationships/externalLinkLongPath" Target="https://icbfgob-my.sharepoint.com/172.16.9.31/ArchivosICBF/Users/Engree.Duica/AppData/Local/Microsoft/Windows/Temporary%20Internet%20Files/Content.Outlook/E4EMGSL4/DEVUELTOS/EQUIPOS%20DE%20METROLOGIA/SDI/EQUIPOS%20METROLOGIA%20-%20SDI%20020713.xlsx?D09153DE" TargetMode="External"/><Relationship Id="rId1" Type="http://schemas.openxmlformats.org/officeDocument/2006/relationships/externalLinkPath" Target="file:///\\D09153DE\EQUIPOS%20METROLOGIA%20-%20SDI%20020713.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DIRECCION%20TECNICA%20ICBF\Archivos%20FONADE\COSTEO%20DIAGNOSTICOS.xlsm"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https://icbfgob.sharepoint.com/sites/FS_DAB/Documentos%20compartidos/03_ESC/01_FORMATOS/03_INTERNOS/03_SDC/05_SDC_EJEMPLO.xlsx" TargetMode="External"/><Relationship Id="rId1" Type="http://schemas.openxmlformats.org/officeDocument/2006/relationships/externalLinkPath" Target="https://icbfgob.sharepoint.com/sites/FS_DAB/Documentos%20compartidos/03_ESC/01_FORMATOS/03_INTERNOS/03_SDC/05_SDC_EJEMPLO.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carpetaspublicas/C4/C3/Normatividad%20Relativa%20al%20SGC/Document%20Library/F02.PR02.PN05%20(SEGUIMIENTO_%20AC).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172.16.9.30\Disco%20local%20(F)\Datos\2012\ANTEPROYECTO\INGRESOS\BASE%20PND%202011-2014%20-%20PR%20SOCIAL%20feb%2010.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icbfgob.sharepoint.com/inteinsa-svr/Propuestas/BK_CRM/ICBF/2015/Outsourcing/Oferta/Servicios%20de%20Outsourcing%20ICBF%20v2.0%2007092015%20_%2020%20meses.xlsm" TargetMode="External"/></Relationships>
</file>

<file path=xl/externalLinks/_rels/externalLink10.xml.rels><?xml version="1.0" encoding="UTF-8" standalone="yes"?>
<Relationships xmlns="http://schemas.openxmlformats.org/package/2006/relationships"><Relationship Id="rId1" Type="http://schemas.microsoft.com/office/2006/relationships/xlExternalLinkPath/xlPathMissing" Target="DATO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172.16.9.31\archivosicbf\Direcci&#243;n%20de%20Abastecimiento\Equipo%20de%20Estudios%20de%20Sector%20y%20Costos\6.%20ESTUDIOS%20DEFINITIVOS\2014\DIR%20DE%20GESTION%20HUMANA\EXAMENES%20MEDICOS%20OCUPACIONALES\EXAMENES%20MEDICOS-%20140213%20-CC2S.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ICBF\DOCUMENTOS\1.%20DIRECCI&#211;N%20DE%20ABASTECIMIENTO\PROCESOS%202015\INTERVENTORIA%20CONT.%20OBRA%20No.1718\INTERVENTORIA%20CONT.%20OBRA%20No.1718%20-%20150616%20-%20EC.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ICBF\DOCUMENTOS\1.%20DIRECCI&#211;N%20DE%20ABASTECIMIENTO\PROCESOS%202017\EVALUACI&#211;N%20SRPA\04-EDC-EV-SRPA-160706.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D:\Documents%20and%20Settings\diego.quintanilla\Escritorio\ICBF\Direcci&#243;n%20de%20Logistica%20y%20Abastecimiento\Encuesta%20Nacional%20de%20Juventud\E.C.%20Encuesta%20Nacional%20de%20Juventud.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D:\CONSOLIDADO_GENERAL_SEDES_PAE_1502201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umptions"/>
      <sheetName val="MEX95IB"/>
      <sheetName val="Public"/>
      <sheetName val="MEX97"/>
      <sheetName val="Calculo"/>
      <sheetName val="Hoja1"/>
      <sheetName val="Global Catalog"/>
      <sheetName val="Programación"/>
      <sheetName val="MobileDataOutput"/>
      <sheetName val="MobileDemandOutput"/>
      <sheetName val="Media Output"/>
      <sheetName val="Ukraine Data"/>
      <sheetName val="Global Category"/>
      <sheetName val="Investing Motive &amp; Business Uni"/>
      <sheetName val="Technical Classification"/>
      <sheetName val="TABLAS"/>
      <sheetName val="Exp"/>
      <sheetName val="Cover"/>
      <sheetName val="Puerto"/>
      <sheetName val="Input"/>
      <sheetName val="Costanera"/>
      <sheetName val="Eletrobras"/>
      <sheetName val="Tractebel"/>
      <sheetName val="Cesp"/>
      <sheetName val="Tiete"/>
      <sheetName val="MPX"/>
      <sheetName val="Endesa"/>
      <sheetName val="Colbun"/>
      <sheetName val="Gener"/>
      <sheetName val="E.CL"/>
      <sheetName val="Isagen"/>
      <sheetName val="Edegel"/>
      <sheetName val="Costos"/>
      <sheetName val="Balancete Gerencial"/>
      <sheetName val="RawData"/>
      <sheetName val="Datos"/>
      <sheetName val="Global_Catalog"/>
      <sheetName val="Media_Output"/>
      <sheetName val="Ukraine_Data"/>
      <sheetName val="Global_Category"/>
      <sheetName val="Investing_Motive_&amp;_Business_Uni"/>
      <sheetName val="Technical_Classification"/>
      <sheetName val="dates "/>
      <sheetName val="%"/>
      <sheetName val="Summary"/>
      <sheetName val="08 mkt$ "/>
      <sheetName val="1994-skatt"/>
      <sheetName val="synthgraph DCF"/>
      <sheetName val="KENLBOPK"/>
      <sheetName val="AW"/>
      <sheetName val="RSG"/>
      <sheetName val="Transaction"/>
      <sheetName val="ReplaceExistingSites"/>
      <sheetName val="Media_Output3"/>
      <sheetName val="synthgraph_DCF2"/>
      <sheetName val="Media_Output1"/>
      <sheetName val="synthgraph_DCF"/>
      <sheetName val="FINANCE"/>
      <sheetName val="Media_Output2"/>
      <sheetName val="synthgraph_DCF1"/>
      <sheetName val="Media_Output4"/>
      <sheetName val="synthgraph_DCF3"/>
      <sheetName val="ELSA - Data Sheet"/>
      <sheetName val="HongKongResidential"/>
      <sheetName val="HongKongBusiness"/>
      <sheetName val="HongKongTotal"/>
      <sheetName val="Indonesia Residential"/>
      <sheetName val="Indonesia Business"/>
      <sheetName val="Indonesia Total"/>
      <sheetName val="Japan Residential"/>
      <sheetName val="Japan Business"/>
      <sheetName val="Japan Total"/>
      <sheetName val="DoT"/>
      <sheetName val="Index"/>
      <sheetName val="Tables"/>
      <sheetName val="Breakdown"/>
      <sheetName val="Listas"/>
      <sheetName val="Hoja4"/>
      <sheetName val="Summary Sheet (AT-2017-019)"/>
      <sheetName val="Hoja2"/>
      <sheetName val="Controles"/>
      <sheetName val="TC"/>
      <sheetName val="Sheet1"/>
      <sheetName val="SAFIB"/>
      <sheetName val="Telcel"/>
      <sheetName val="Supplier"/>
      <sheetName val="SOC.INSTRUMENTALES"/>
      <sheetName val="Apoio"/>
      <sheetName val="BB"/>
      <sheetName val="Variables"/>
      <sheetName val="BD"/>
      <sheetName val="MEX95IB_x0000_抺_x0013_ニӤ_x0000__x0000__x0000_珿抺_x0013_Ӥ_x0000_鸕粀抺_x0013__x001c_翻璆_x0013_珿"/>
      <sheetName val="MEX95IB_x0000_抺_x0013_ニӤ_x0000__x0000__x0000_珿抺_x0013_Ӥ_x0000_鸪粀抺_x0013__x001c_翻璆_x0013_珿"/>
      <sheetName val="Reconciliation"/>
      <sheetName val="Calcs and Matrix"/>
      <sheetName val="CEDBUDGET"/>
      <sheetName val="Paràmetro Paìs"/>
      <sheetName val="Sheet4"/>
      <sheetName val="MEX95IB"/>
      <sheetName val="Pre pago"/>
      <sheetName val="STOCK"/>
      <sheetName val="Technology Inputs"/>
      <sheetName val="Drop-down"/>
      <sheetName val="Performance Report"/>
      <sheetName val="I"/>
      <sheetName val="datos_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sheetData sheetId="99" refreshError="1"/>
      <sheetData sheetId="100" refreshError="1"/>
      <sheetData sheetId="101" refreshError="1"/>
      <sheetData sheetId="102" refreshError="1"/>
      <sheetData sheetId="103" refreshError="1"/>
      <sheetData sheetId="104" refreshError="1"/>
      <sheetData sheetId="10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de Cambios"/>
      <sheetName val="VALIDACION"/>
      <sheetName val="HOJA DE CONTROL"/>
      <sheetName val="ANALISIS OFFSHORE"/>
      <sheetName val="-OTROS PRECIO-"/>
      <sheetName val="PRICING"/>
      <sheetName val="COT ESCENARIO 1"/>
      <sheetName val="DATOS ENTRADA"/>
      <sheetName val="PARÁMETROS"/>
      <sheetName val="RESUMEN"/>
      <sheetName val="DASHBOARD"/>
      <sheetName val="Cash Flow (COP)"/>
      <sheetName val="DETALLE INGRESOS"/>
      <sheetName val="DETALLE COSTES"/>
      <sheetName val="COSTES SSPP"/>
      <sheetName val="COSTES NO SSPP"/>
      <sheetName val="HW&amp;SW"/>
      <sheetName val="Costes SIEM - Firewalls"/>
      <sheetName val="TRANSICIÓN"/>
      <sheetName val="SERVICIOS - AT"/>
      <sheetName val="SERVICIOS - GU MICRO"/>
      <sheetName val="SERVICIOS - GU CAU"/>
      <sheetName val="SERVICIOS - GT"/>
      <sheetName val="SERVICIOS - FLEX-iT"/>
      <sheetName val="PIRÁMIDES"/>
      <sheetName val="LINEA BASE"/>
      <sheetName val="CONFIGURACIÓN"/>
      <sheetName val="TASAS"/>
      <sheetName val="DATOS MAESTROS"/>
      <sheetName val="NOTAS"/>
      <sheetName val="CALENDARIO"/>
      <sheetName val="mex95ib"/>
      <sheetName val="hoja índice"/>
      <sheetName val="Control_de_Cambios4"/>
      <sheetName val="HOJA_DE_CONTROL4"/>
      <sheetName val="ANALISIS_OFFSHORE4"/>
      <sheetName val="-OTROS_PRECIO-4"/>
      <sheetName val="COT_ESCENARIO_14"/>
      <sheetName val="DATOS_ENTRADA5"/>
      <sheetName val="Cash_Flow_(COP)5"/>
      <sheetName val="DETALLE_INGRESOS4"/>
      <sheetName val="DETALLE_COSTES4"/>
      <sheetName val="COSTES_SSPP4"/>
      <sheetName val="COSTES_NO_SSPP5"/>
      <sheetName val="Costes_SIEM_-_Firewalls4"/>
      <sheetName val="SERVICIOS_-_AT4"/>
      <sheetName val="SERVICIOS_-_GU_MICRO4"/>
      <sheetName val="SERVICIOS_-_GU_CAU4"/>
      <sheetName val="SERVICIOS_-_GT4"/>
      <sheetName val="SERVICIOS_-_FLEX-iT4"/>
      <sheetName val="LINEA_BASE4"/>
      <sheetName val="DATOS_MAESTROS5"/>
      <sheetName val="Control_de_Cambios3"/>
      <sheetName val="HOJA_DE_CONTROL3"/>
      <sheetName val="ANALISIS_OFFSHORE3"/>
      <sheetName val="-OTROS_PRECIO-3"/>
      <sheetName val="COT_ESCENARIO_13"/>
      <sheetName val="DATOS_ENTRADA4"/>
      <sheetName val="Cash_Flow_(COP)4"/>
      <sheetName val="DETALLE_INGRESOS3"/>
      <sheetName val="DETALLE_COSTES3"/>
      <sheetName val="COSTES_SSPP3"/>
      <sheetName val="COSTES_NO_SSPP4"/>
      <sheetName val="Costes_SIEM_-_Firewalls3"/>
      <sheetName val="SERVICIOS_-_AT3"/>
      <sheetName val="SERVICIOS_-_GU_MICRO3"/>
      <sheetName val="SERVICIOS_-_GU_CAU3"/>
      <sheetName val="SERVICIOS_-_GT3"/>
      <sheetName val="SERVICIOS_-_FLEX-iT3"/>
      <sheetName val="LINEA_BASE3"/>
      <sheetName val="DATOS_MAESTROS4"/>
      <sheetName val="Control_de_Cambios"/>
      <sheetName val="HOJA_DE_CONTROL"/>
      <sheetName val="ANALISIS_OFFSHORE"/>
      <sheetName val="-OTROS_PRECIO-"/>
      <sheetName val="COT_ESCENARIO_1"/>
      <sheetName val="DATOS_ENTRADA1"/>
      <sheetName val="Cash_Flow_(COP)1"/>
      <sheetName val="DETALLE_INGRESOS"/>
      <sheetName val="DETALLE_COSTES"/>
      <sheetName val="COSTES_SSPP"/>
      <sheetName val="COSTES_NO_SSPP1"/>
      <sheetName val="Costes_SIEM_-_Firewalls"/>
      <sheetName val="SERVICIOS_-_AT"/>
      <sheetName val="SERVICIOS_-_GU_MICRO"/>
      <sheetName val="SERVICIOS_-_GU_CAU"/>
      <sheetName val="SERVICIOS_-_GT"/>
      <sheetName val="SERVICIOS_-_FLEX-iT"/>
      <sheetName val="LINEA_BASE"/>
      <sheetName val="DATOS_MAESTROS1"/>
      <sheetName val="Cash_Flow_(COP)"/>
      <sheetName val="DATOS_ENTRADA"/>
      <sheetName val="DATOS_MAESTROS"/>
      <sheetName val="COSTES_NO_SSPP"/>
      <sheetName val="Control_de_Cambios2"/>
      <sheetName val="HOJA_DE_CONTROL2"/>
      <sheetName val="ANALISIS_OFFSHORE2"/>
      <sheetName val="-OTROS_PRECIO-2"/>
      <sheetName val="COT_ESCENARIO_12"/>
      <sheetName val="DATOS_ENTRADA3"/>
      <sheetName val="Cash_Flow_(COP)3"/>
      <sheetName val="DETALLE_INGRESOS2"/>
      <sheetName val="DETALLE_COSTES2"/>
      <sheetName val="COSTES_SSPP2"/>
      <sheetName val="COSTES_NO_SSPP3"/>
      <sheetName val="Costes_SIEM_-_Firewalls2"/>
      <sheetName val="SERVICIOS_-_AT2"/>
      <sheetName val="SERVICIOS_-_GU_MICRO2"/>
      <sheetName val="SERVICIOS_-_GU_CAU2"/>
      <sheetName val="SERVICIOS_-_GT2"/>
      <sheetName val="SERVICIOS_-_FLEX-iT2"/>
      <sheetName val="LINEA_BASE2"/>
      <sheetName val="DATOS_MAESTROS3"/>
      <sheetName val="Control_de_Cambios1"/>
      <sheetName val="HOJA_DE_CONTROL1"/>
      <sheetName val="ANALISIS_OFFSHORE1"/>
      <sheetName val="-OTROS_PRECIO-1"/>
      <sheetName val="COT_ESCENARIO_11"/>
      <sheetName val="DATOS_ENTRADA2"/>
      <sheetName val="Cash_Flow_(COP)2"/>
      <sheetName val="DETALLE_INGRESOS1"/>
      <sheetName val="DETALLE_COSTES1"/>
      <sheetName val="COSTES_SSPP1"/>
      <sheetName val="COSTES_NO_SSPP2"/>
      <sheetName val="Costes_SIEM_-_Firewalls1"/>
      <sheetName val="SERVICIOS_-_AT1"/>
      <sheetName val="SERVICIOS_-_GU_MICRO1"/>
      <sheetName val="SERVICIOS_-_GU_CAU1"/>
      <sheetName val="SERVICIOS_-_GT1"/>
      <sheetName val="SERVICIOS_-_FLEX-iT1"/>
      <sheetName val="LINEA_BASE1"/>
      <sheetName val="DATOS_MAESTROS2"/>
      <sheetName val="Control_de_Cambios5"/>
      <sheetName val="HOJA_DE_CONTROL5"/>
      <sheetName val="ANALISIS_OFFSHORE5"/>
      <sheetName val="-OTROS_PRECIO-5"/>
      <sheetName val="COT_ESCENARIO_15"/>
      <sheetName val="DATOS_ENTRADA6"/>
      <sheetName val="Cash_Flow_(COP)6"/>
      <sheetName val="DETALLE_INGRESOS5"/>
      <sheetName val="DETALLE_COSTES5"/>
      <sheetName val="COSTES_SSPP5"/>
      <sheetName val="COSTES_NO_SSPP6"/>
      <sheetName val="Costes_SIEM_-_Firewalls5"/>
      <sheetName val="SERVICIOS_-_AT5"/>
      <sheetName val="SERVICIOS_-_GU_MICRO5"/>
      <sheetName val="SERVICIOS_-_GU_CAU5"/>
      <sheetName val="SERVICIOS_-_GT5"/>
      <sheetName val="SERVICIOS_-_FLEX-iT5"/>
      <sheetName val="LINEA_BASE5"/>
      <sheetName val="DATOS_MAESTROS6"/>
      <sheetName val="Alimentos"/>
    </sheetNames>
    <sheetDataSet>
      <sheetData sheetId="0">
        <row r="8">
          <cell r="C8">
            <v>18</v>
          </cell>
        </row>
      </sheetData>
      <sheetData sheetId="1">
        <row r="1">
          <cell r="E1">
            <v>3300</v>
          </cell>
        </row>
      </sheetData>
      <sheetData sheetId="2">
        <row r="1">
          <cell r="E1">
            <v>3300</v>
          </cell>
        </row>
      </sheetData>
      <sheetData sheetId="3">
        <row r="24">
          <cell r="B24" t="str">
            <v>INVERSIONES</v>
          </cell>
        </row>
      </sheetData>
      <sheetData sheetId="4">
        <row r="314">
          <cell r="C314" t="str">
            <v>Centro de cómputo</v>
          </cell>
        </row>
      </sheetData>
      <sheetData sheetId="5">
        <row r="13">
          <cell r="B13" t="str">
            <v>ESPAÑA</v>
          </cell>
        </row>
      </sheetData>
      <sheetData sheetId="6">
        <row r="7">
          <cell r="D7" t="str">
            <v>DD - Director III (16 - DIII) - 197,99</v>
          </cell>
        </row>
      </sheetData>
      <sheetData sheetId="7">
        <row r="1">
          <cell r="E1">
            <v>3300</v>
          </cell>
        </row>
        <row r="2">
          <cell r="E2">
            <v>3450</v>
          </cell>
        </row>
      </sheetData>
      <sheetData sheetId="8">
        <row r="20">
          <cell r="D20">
            <v>0.1</v>
          </cell>
        </row>
        <row r="70">
          <cell r="C70">
            <v>0.05</v>
          </cell>
        </row>
        <row r="71">
          <cell r="C71">
            <v>0.05</v>
          </cell>
        </row>
        <row r="72">
          <cell r="C72">
            <v>0.05</v>
          </cell>
        </row>
        <row r="73">
          <cell r="C73">
            <v>0.05</v>
          </cell>
        </row>
        <row r="74">
          <cell r="C74">
            <v>0.05</v>
          </cell>
        </row>
        <row r="75">
          <cell r="C75">
            <v>0.05</v>
          </cell>
        </row>
        <row r="76">
          <cell r="C76">
            <v>0.05</v>
          </cell>
        </row>
        <row r="77">
          <cell r="C77">
            <v>0.05</v>
          </cell>
        </row>
        <row r="78">
          <cell r="C78">
            <v>0.05</v>
          </cell>
        </row>
        <row r="79">
          <cell r="C79">
            <v>0.05</v>
          </cell>
        </row>
        <row r="80">
          <cell r="D80">
            <v>5.0000000000000017E-2</v>
          </cell>
        </row>
      </sheetData>
      <sheetData sheetId="9">
        <row r="20">
          <cell r="D20">
            <v>0.1</v>
          </cell>
        </row>
      </sheetData>
      <sheetData sheetId="10">
        <row r="8">
          <cell r="C8">
            <v>18</v>
          </cell>
        </row>
        <row r="20">
          <cell r="D20">
            <v>0.1</v>
          </cell>
        </row>
      </sheetData>
      <sheetData sheetId="11">
        <row r="1">
          <cell r="E1">
            <v>3300</v>
          </cell>
        </row>
        <row r="10">
          <cell r="D10">
            <v>30</v>
          </cell>
        </row>
        <row r="68">
          <cell r="O68">
            <v>0.35000000000000014</v>
          </cell>
        </row>
      </sheetData>
      <sheetData sheetId="12">
        <row r="1">
          <cell r="E1">
            <v>3300</v>
          </cell>
        </row>
      </sheetData>
      <sheetData sheetId="13">
        <row r="24">
          <cell r="B24" t="str">
            <v>INVERSIONES</v>
          </cell>
        </row>
      </sheetData>
      <sheetData sheetId="14">
        <row r="314">
          <cell r="C314" t="str">
            <v>Centro de cómputo</v>
          </cell>
        </row>
      </sheetData>
      <sheetData sheetId="15">
        <row r="13">
          <cell r="B13" t="str">
            <v>ESPAÑA</v>
          </cell>
        </row>
        <row r="24">
          <cell r="B24" t="str">
            <v>INVERSIONES</v>
          </cell>
        </row>
        <row r="25">
          <cell r="B25" t="str">
            <v>MTO. HW &amp; SW</v>
          </cell>
        </row>
        <row r="26">
          <cell r="B26" t="str">
            <v>GESTIÓN</v>
          </cell>
        </row>
        <row r="27">
          <cell r="B27" t="str">
            <v>GENERALES</v>
          </cell>
        </row>
        <row r="28">
          <cell r="B28" t="str">
            <v>COMUNICACIONES</v>
          </cell>
        </row>
        <row r="29">
          <cell r="B29" t="str">
            <v>ALCANCE SERVICIO</v>
          </cell>
        </row>
        <row r="30">
          <cell r="B30" t="str">
            <v>PUESTO TRABAJO</v>
          </cell>
        </row>
        <row r="31">
          <cell r="B31" t="str">
            <v>COMERCIALES</v>
          </cell>
        </row>
        <row r="32">
          <cell r="B32" t="str">
            <v>FLEX-IT</v>
          </cell>
        </row>
        <row r="33">
          <cell r="B33" t="str">
            <v>SERVICIOS 3os</v>
          </cell>
        </row>
      </sheetData>
      <sheetData sheetId="16">
        <row r="7">
          <cell r="D7" t="str">
            <v>DD - Director III (16 - DIII) - 197,99</v>
          </cell>
        </row>
        <row r="314">
          <cell r="C314" t="str">
            <v>Centro de cómputo</v>
          </cell>
        </row>
        <row r="315">
          <cell r="C315" t="str">
            <v>Servidores</v>
          </cell>
        </row>
        <row r="316">
          <cell r="C316" t="str">
            <v>Seguridad</v>
          </cell>
        </row>
        <row r="317">
          <cell r="C317" t="str">
            <v>SOC</v>
          </cell>
        </row>
        <row r="318">
          <cell r="C318" t="str">
            <v>Almacenamiento y Backup</v>
          </cell>
        </row>
        <row r="319">
          <cell r="C319" t="str">
            <v>Correo electrónico y Lync</v>
          </cell>
        </row>
        <row r="320">
          <cell r="C320" t="str">
            <v>Aplicaciones y BBDD</v>
          </cell>
        </row>
        <row r="321">
          <cell r="C321" t="str">
            <v>Gestión y monitoreo</v>
          </cell>
        </row>
        <row r="322">
          <cell r="C322" t="str">
            <v>Redes de área local LAN y WAN</v>
          </cell>
        </row>
        <row r="323">
          <cell r="C323" t="str">
            <v>Internet móvil</v>
          </cell>
        </row>
        <row r="324">
          <cell r="C324" t="str">
            <v>REPARTO</v>
          </cell>
        </row>
      </sheetData>
      <sheetData sheetId="17">
        <row r="70">
          <cell r="C70">
            <v>0.05</v>
          </cell>
        </row>
      </sheetData>
      <sheetData sheetId="18">
        <row r="8">
          <cell r="C8">
            <v>18</v>
          </cell>
        </row>
      </sheetData>
      <sheetData sheetId="19">
        <row r="7">
          <cell r="D7" t="str">
            <v>DD - Director III (16 - DIII) - 197,99</v>
          </cell>
        </row>
      </sheetData>
      <sheetData sheetId="20">
        <row r="13">
          <cell r="B13" t="str">
            <v>ESPAÑA</v>
          </cell>
        </row>
      </sheetData>
      <sheetData sheetId="21"/>
      <sheetData sheetId="22">
        <row r="8">
          <cell r="C8">
            <v>18</v>
          </cell>
        </row>
      </sheetData>
      <sheetData sheetId="23">
        <row r="7">
          <cell r="D7" t="str">
            <v>DD - Director III (16 - DIII) - 197,99</v>
          </cell>
        </row>
      </sheetData>
      <sheetData sheetId="24">
        <row r="13">
          <cell r="B13" t="str">
            <v>ESPAÑA</v>
          </cell>
        </row>
      </sheetData>
      <sheetData sheetId="25">
        <row r="6">
          <cell r="B6" t="str">
            <v>2013ENERO</v>
          </cell>
        </row>
      </sheetData>
      <sheetData sheetId="26">
        <row r="8">
          <cell r="C8">
            <v>18</v>
          </cell>
        </row>
        <row r="9">
          <cell r="C9">
            <v>42370</v>
          </cell>
          <cell r="F9">
            <v>2016</v>
          </cell>
        </row>
        <row r="10">
          <cell r="C10">
            <v>42916</v>
          </cell>
        </row>
        <row r="12">
          <cell r="C12">
            <v>9</v>
          </cell>
        </row>
        <row r="17">
          <cell r="D17">
            <v>12</v>
          </cell>
          <cell r="E17">
            <v>0</v>
          </cell>
        </row>
        <row r="18">
          <cell r="E18">
            <v>6</v>
          </cell>
          <cell r="F18">
            <v>0</v>
          </cell>
        </row>
        <row r="19">
          <cell r="F19">
            <v>0</v>
          </cell>
          <cell r="G19">
            <v>0</v>
          </cell>
        </row>
        <row r="20">
          <cell r="G20">
            <v>0</v>
          </cell>
          <cell r="H20">
            <v>0</v>
          </cell>
        </row>
        <row r="21">
          <cell r="H21">
            <v>0</v>
          </cell>
          <cell r="I21">
            <v>0</v>
          </cell>
        </row>
        <row r="22">
          <cell r="I22">
            <v>0</v>
          </cell>
          <cell r="J22">
            <v>0</v>
          </cell>
        </row>
        <row r="23">
          <cell r="J23">
            <v>0</v>
          </cell>
          <cell r="K23">
            <v>0</v>
          </cell>
        </row>
        <row r="24">
          <cell r="K24">
            <v>0</v>
          </cell>
          <cell r="L24">
            <v>0</v>
          </cell>
        </row>
        <row r="25">
          <cell r="L25">
            <v>0</v>
          </cell>
          <cell r="M25">
            <v>0</v>
          </cell>
        </row>
        <row r="26">
          <cell r="M26">
            <v>0</v>
          </cell>
          <cell r="N26">
            <v>0</v>
          </cell>
        </row>
        <row r="29">
          <cell r="D29">
            <v>12</v>
          </cell>
          <cell r="E29">
            <v>6</v>
          </cell>
          <cell r="F29">
            <v>0</v>
          </cell>
          <cell r="G29">
            <v>0</v>
          </cell>
          <cell r="H29">
            <v>0</v>
          </cell>
          <cell r="I29">
            <v>0</v>
          </cell>
          <cell r="J29">
            <v>0</v>
          </cell>
          <cell r="K29">
            <v>0</v>
          </cell>
          <cell r="L29">
            <v>0</v>
          </cell>
          <cell r="M29">
            <v>0</v>
          </cell>
          <cell r="N29">
            <v>0</v>
          </cell>
        </row>
        <row r="47">
          <cell r="B47" t="str">
            <v>COLOMBIA</v>
          </cell>
          <cell r="C47">
            <v>2200</v>
          </cell>
        </row>
        <row r="48">
          <cell r="C48">
            <v>0</v>
          </cell>
        </row>
        <row r="49">
          <cell r="C49">
            <v>0</v>
          </cell>
        </row>
        <row r="50">
          <cell r="C50">
            <v>0</v>
          </cell>
        </row>
        <row r="51">
          <cell r="C51">
            <v>0</v>
          </cell>
        </row>
        <row r="52">
          <cell r="C52">
            <v>0</v>
          </cell>
        </row>
        <row r="53">
          <cell r="C53">
            <v>0</v>
          </cell>
        </row>
      </sheetData>
      <sheetData sheetId="27">
        <row r="7">
          <cell r="D7" t="str">
            <v>DD - Director III (16 - DIII) - 197,99</v>
          </cell>
        </row>
        <row r="8">
          <cell r="D8" t="str">
            <v>DX - Director II - 7 (15 - DII) - 160,27</v>
          </cell>
        </row>
        <row r="9">
          <cell r="D9" t="str">
            <v>DP - Director II - 6 (15 - DII) - 116,65</v>
          </cell>
        </row>
        <row r="10">
          <cell r="D10" t="str">
            <v>D0 - Director II - 5 (15 - DII) - 106,78</v>
          </cell>
        </row>
        <row r="11">
          <cell r="D11" t="str">
            <v>DC - Director II - 4 (15 - DII) - 97,97</v>
          </cell>
        </row>
        <row r="12">
          <cell r="D12" t="str">
            <v>DB - Director I - 5 (14 - DI) - 94,28</v>
          </cell>
        </row>
        <row r="13">
          <cell r="D13" t="str">
            <v>GX - Gerente III - 8 (13 - GIII) - 94,26</v>
          </cell>
        </row>
        <row r="14">
          <cell r="D14" t="str">
            <v>D7 - Director II - 3 (15 - DII) - 89,11</v>
          </cell>
        </row>
        <row r="15">
          <cell r="D15" t="str">
            <v>GI - Gerente II - 6 (12 - GII) - 87,99</v>
          </cell>
        </row>
        <row r="16">
          <cell r="D16" t="str">
            <v>DJ - DIRECTOR I - 4.5 (14 - DI) - 87,17</v>
          </cell>
        </row>
        <row r="17">
          <cell r="D17" t="str">
            <v>D2 - Director II - 2.5 (15 - DII) - 82,16</v>
          </cell>
        </row>
        <row r="18">
          <cell r="D18" t="str">
            <v>GY - Gerente III - 7 (13 - GIII) - 80,67</v>
          </cell>
        </row>
        <row r="19">
          <cell r="D19" t="str">
            <v>DZ - Director I - 4 (14 - DI) - 80,06</v>
          </cell>
        </row>
        <row r="20">
          <cell r="D20" t="str">
            <v>DE - Director II - 2 (15 - DII) - 78,57</v>
          </cell>
        </row>
        <row r="21">
          <cell r="D21" t="str">
            <v>DK - DIRECTOR I - 3.5 (14 - DI) - 75,89</v>
          </cell>
        </row>
        <row r="22">
          <cell r="D22" t="str">
            <v>G0 - Gerente III - 6 (13 - GIII) - 73,34</v>
          </cell>
        </row>
        <row r="23">
          <cell r="D23" t="str">
            <v>DW - Director II - 1.5 (15 - DII) - 71,89</v>
          </cell>
        </row>
        <row r="24">
          <cell r="D24" t="str">
            <v>DA - Director I - 3 (14 - DI) - 71,71</v>
          </cell>
        </row>
        <row r="25">
          <cell r="D25" t="str">
            <v>TX - Técnico III - 21 (10 - TIII-3) - 69,76</v>
          </cell>
        </row>
        <row r="26">
          <cell r="D26" t="str">
            <v>GZ - Gerente III - 5 (13 - GIII) - 67,91</v>
          </cell>
        </row>
        <row r="27">
          <cell r="D27" t="str">
            <v>DY - Director I - 2.5 (14 - DI) - 66,76</v>
          </cell>
        </row>
        <row r="28">
          <cell r="D28" t="str">
            <v>G5 - Gerente I - 3 (11 - GI) - 64,7</v>
          </cell>
        </row>
        <row r="29">
          <cell r="D29" t="str">
            <v>DG - Director II - 1 (15 - DII) - 63,9</v>
          </cell>
        </row>
        <row r="30">
          <cell r="D30" t="str">
            <v>GG - Gerente II - 5 (12 - GII) - 63,9</v>
          </cell>
        </row>
        <row r="31">
          <cell r="D31" t="str">
            <v>G1 - Gerente III - 4 (13 - GIII) - 63,51</v>
          </cell>
        </row>
        <row r="32">
          <cell r="D32" t="str">
            <v>CG - Consultor II - 5 (7 - TII-3) - 62,85</v>
          </cell>
        </row>
        <row r="33">
          <cell r="D33" t="str">
            <v>DF - Director I - 2 (14 - DI) - 62,85</v>
          </cell>
        </row>
        <row r="34">
          <cell r="D34" t="str">
            <v>T0 - Técnico III - 20 (10 - TIII-3) - 62,46</v>
          </cell>
        </row>
        <row r="35">
          <cell r="D35" t="str">
            <v>GB - Gerente III - 3 (13 - GIII) - 59,08</v>
          </cell>
        </row>
        <row r="36">
          <cell r="D36" t="str">
            <v>DI - Director I - 1.5 (14 - DI) - 58,54</v>
          </cell>
        </row>
        <row r="37">
          <cell r="D37" t="str">
            <v>C0 - Consultor III - 9 (10 - TIII-3) - 57,61</v>
          </cell>
        </row>
        <row r="38">
          <cell r="D38" t="str">
            <v>GL - Gerente II - 4.1 ( 12 - GII ) - 57,61</v>
          </cell>
        </row>
        <row r="39">
          <cell r="D39" t="str">
            <v>T1 - Técnico III - 19 (10 - TIII-3) - 55,28</v>
          </cell>
        </row>
        <row r="40">
          <cell r="D40" t="str">
            <v>GC - Gerente I - 5 (11 - GI) - 54,47</v>
          </cell>
        </row>
        <row r="41">
          <cell r="D41" t="str">
            <v>RF - Técnico II - 10 (7 - TII-3) - 54,47</v>
          </cell>
        </row>
        <row r="42">
          <cell r="D42" t="str">
            <v>GM - Gerente III - 2.5 (13 - GIII) - 54,43</v>
          </cell>
        </row>
        <row r="43">
          <cell r="D43" t="str">
            <v>G2 - Gerente II - 4 (12 - GII) - 54,32</v>
          </cell>
        </row>
        <row r="44">
          <cell r="D44" t="str">
            <v>DH - Director I - 1 (14 - DI) - 53,42</v>
          </cell>
        </row>
        <row r="45">
          <cell r="D45" t="str">
            <v>T2 - Técnico III - 18 (10 - TIII-3) - 52,84</v>
          </cell>
        </row>
        <row r="46">
          <cell r="D46" t="str">
            <v>SM - Soporte II - 8 (5 - TII-1) - 51,33</v>
          </cell>
        </row>
        <row r="47">
          <cell r="D47" t="str">
            <v>G9 - Gerente II - 3.5 (12 - GII) - 50,84</v>
          </cell>
        </row>
        <row r="48">
          <cell r="D48" t="str">
            <v>T3 - Técnico III - 17 (10 - TIII-3) - 50,49</v>
          </cell>
        </row>
        <row r="49">
          <cell r="D49" t="str">
            <v>GH - Gerente III - 2 (13 - GIII) - 50,28</v>
          </cell>
        </row>
        <row r="50">
          <cell r="D50" t="str">
            <v>GO - Gerente I - 4.5 (11 -GI) - 49,3</v>
          </cell>
        </row>
        <row r="51">
          <cell r="D51" t="str">
            <v>T4 - Técnico III - 16 (10 - TIII-3) - 48,43</v>
          </cell>
        </row>
        <row r="52">
          <cell r="D52" t="str">
            <v>GE - Gerente II - 3 (12 - GII) - 48,19</v>
          </cell>
        </row>
        <row r="53">
          <cell r="D53" t="str">
            <v>G6 - Gerente III - 1.5 (13 - GIII) - 47,24</v>
          </cell>
        </row>
        <row r="54">
          <cell r="D54" t="str">
            <v>T5 - Técnico III - 15 (10 - TIII-3) - 46,47</v>
          </cell>
        </row>
        <row r="55">
          <cell r="D55" t="str">
            <v>C1 - Consultor III - 8 (10 - TIII-3) - 46,26</v>
          </cell>
        </row>
        <row r="56">
          <cell r="D56" t="str">
            <v>G3 - Gerente I - 4 (11 - GI) - 45,26</v>
          </cell>
        </row>
        <row r="57">
          <cell r="D57" t="str">
            <v>T6 - Técnico III - 14 (10 - TIII-3) - 44,65</v>
          </cell>
        </row>
        <row r="58">
          <cell r="D58" t="str">
            <v>G7 - Gerente II - 2.5 (12 - GII) - 44,16</v>
          </cell>
        </row>
        <row r="59">
          <cell r="D59" t="str">
            <v>RA - Técnico II - 9 (7 - TII-3) - 44</v>
          </cell>
        </row>
        <row r="60">
          <cell r="D60" t="str">
            <v>T7 - Técnico III - 13 (10 - TIII-3) - 43,02</v>
          </cell>
        </row>
        <row r="61">
          <cell r="D61" t="str">
            <v>CX - Consultor III - 7 (10 - TIII-3) - 42,64</v>
          </cell>
        </row>
        <row r="62">
          <cell r="D62" t="str">
            <v>GD - Gerente III - 1 (13 - GIII) - 42,43</v>
          </cell>
        </row>
        <row r="63">
          <cell r="D63" t="str">
            <v>G8 - Grente I - 3.5 (11 - GI) - 42,11</v>
          </cell>
        </row>
        <row r="64">
          <cell r="D64" t="str">
            <v>SN - Soporte I - 7 (2 - SOPII) - 42,11</v>
          </cell>
        </row>
        <row r="65">
          <cell r="D65" t="str">
            <v>T8 - Técnico III - 12 (10 - TIII-3) - 41,59</v>
          </cell>
        </row>
        <row r="66">
          <cell r="D66" t="str">
            <v>GF - Gerente II - 2 (12 - GII) - 40,85</v>
          </cell>
        </row>
        <row r="67">
          <cell r="D67" t="str">
            <v>T9 - Técnico III - 11 (10 - TIII-3) - 40,28</v>
          </cell>
        </row>
        <row r="68">
          <cell r="D68" t="str">
            <v>C8 - Consultor II - 4.5 (7 - TII-3) - 40,05</v>
          </cell>
        </row>
        <row r="69">
          <cell r="D69" t="str">
            <v>G4 - Gerente I - 3 (11 - GI) - 39,14</v>
          </cell>
        </row>
        <row r="70">
          <cell r="D70" t="str">
            <v>C2 - Consultor III - 6 (10 - TIII-3) - 39,12</v>
          </cell>
        </row>
        <row r="71">
          <cell r="D71" t="str">
            <v>R1 - Técnico III - 10 (10 - TIII-3) - 38,98</v>
          </cell>
        </row>
        <row r="72">
          <cell r="D72" t="str">
            <v>S0 - Soporte IV - V - 7 (10 - TIII-3) - 38,24</v>
          </cell>
        </row>
        <row r="73">
          <cell r="D73" t="str">
            <v>RI - Tecnico II - 8.5 (7 - TII-3) - 38</v>
          </cell>
        </row>
        <row r="74">
          <cell r="D74" t="str">
            <v>GP - GERENTE II - 1.5 (12 - GIi) - 37,71</v>
          </cell>
        </row>
        <row r="75">
          <cell r="D75" t="str">
            <v>R2 - Técnico III - 9 (10 - TIII-3) - 37,64</v>
          </cell>
        </row>
        <row r="76">
          <cell r="D76" t="str">
            <v>C9 - CONSULTOR III - 5.5 (9 - TIII-2) - 37,12</v>
          </cell>
        </row>
        <row r="77">
          <cell r="D77" t="str">
            <v>CN - CONSULTOR II - 4.45 (7 - TII-3) - 36,97</v>
          </cell>
        </row>
        <row r="78">
          <cell r="D78" t="str">
            <v>SG - Soporte III - 6 (6 - TII-2) - 36,66</v>
          </cell>
        </row>
        <row r="79">
          <cell r="D79" t="str">
            <v>SI - Soporte II - 7 (4 - TI-2) - 36,66</v>
          </cell>
        </row>
        <row r="80">
          <cell r="D80" t="str">
            <v>R3 - Técnico III - 8 (10 - TIII-3) - 36,23</v>
          </cell>
        </row>
        <row r="81">
          <cell r="D81" t="str">
            <v>GN - Gerente I - 2.5 (11 - GI) - 35,95</v>
          </cell>
        </row>
        <row r="82">
          <cell r="D82" t="str">
            <v>CY - Consultor III - 5 (9 - TIII-2) - 35,12</v>
          </cell>
        </row>
        <row r="83">
          <cell r="D83" t="str">
            <v>C7 - Consultor I - 5 (4 - TI-2) - 34,92</v>
          </cell>
        </row>
        <row r="84">
          <cell r="D84" t="str">
            <v>R4 - Técnico III - 7 (9 - TIII-2) - 34,78</v>
          </cell>
        </row>
        <row r="85">
          <cell r="D85" t="str">
            <v>GQ - GERENTE I - 2.5 (11 - GI) - 34,73</v>
          </cell>
        </row>
        <row r="86">
          <cell r="D86" t="str">
            <v>GJ - Gerente II - 1 (12 - GII) - 34,57</v>
          </cell>
        </row>
        <row r="87">
          <cell r="D87" t="str">
            <v>C6 - Consultor II - 4.4 (7 -TII-3) - 33,89</v>
          </cell>
        </row>
        <row r="88">
          <cell r="D88" t="str">
            <v>GA - Gerente I - 2 (11 - GI) - 33,52</v>
          </cell>
        </row>
        <row r="89">
          <cell r="D89" t="str">
            <v>RD - Técnico II - 8 (7 - TII-3) - 33,52</v>
          </cell>
        </row>
        <row r="90">
          <cell r="D90" t="str">
            <v>R5 - Técnico III - 6 (9 - TIII-2) - 33,3</v>
          </cell>
        </row>
        <row r="91">
          <cell r="D91" t="str">
            <v>SA - Soporte IV - V - 6 (10 - TIII-3) - 33,26</v>
          </cell>
        </row>
        <row r="92">
          <cell r="D92" t="str">
            <v>CJ - CONSULTOR III - 4.5 (8 - TIII-1) - 33,19</v>
          </cell>
        </row>
        <row r="93">
          <cell r="D93" t="str">
            <v>R6 - Técnico III - 5 (8 - TIII-1) - 31,61</v>
          </cell>
        </row>
        <row r="94">
          <cell r="D94" t="str">
            <v>RJ - TECNICO II - 7.5 (7 - TII-3) - 31,43</v>
          </cell>
        </row>
        <row r="95">
          <cell r="D95" t="str">
            <v>C3 - Consultor III - 4 (8 - TIII-1) - 31,26</v>
          </cell>
        </row>
        <row r="96">
          <cell r="D96" t="str">
            <v>CO - CONSULTOR II - 4.2 (7 - TII-3) - 31,09</v>
          </cell>
        </row>
        <row r="97">
          <cell r="D97" t="str">
            <v>S1 - Soporte IV - V - 5 (9 - TIII-2) - 29,97</v>
          </cell>
        </row>
        <row r="98">
          <cell r="D98" t="str">
            <v>R7 - Técnico III - 4 (8 - TIII-1) - 29,85</v>
          </cell>
        </row>
        <row r="99">
          <cell r="D99" t="str">
            <v>R8 - Técnico II - 7 (7 - TII-3) - 29,33</v>
          </cell>
        </row>
        <row r="100">
          <cell r="D100" t="str">
            <v>CK - CONSULTOR III - 3.5 (8 - TIII-1) - 29,31</v>
          </cell>
        </row>
        <row r="101">
          <cell r="D101" t="str">
            <v>S8 - Soporte I - 6.5 (2 -SOPII) - 28,76</v>
          </cell>
        </row>
        <row r="102">
          <cell r="D102" t="str">
            <v>GK - Gerente I - 1 (11 - GI) - 28,49</v>
          </cell>
        </row>
        <row r="103">
          <cell r="D103" t="str">
            <v>CR - CONSULTOR I - 4.5 (4 - TII-2) - 28,46</v>
          </cell>
        </row>
        <row r="104">
          <cell r="D104" t="str">
            <v>CD - Consultor II - 4 (7 - TII-3) - 28,28</v>
          </cell>
        </row>
        <row r="105">
          <cell r="D105" t="str">
            <v>R9 - TECNICO III - 3.5 (8 - TIII-1) - 28,28</v>
          </cell>
        </row>
        <row r="106">
          <cell r="D106" t="str">
            <v>SU - Soporte II - 6 (4 - TI-2) - 28,28</v>
          </cell>
        </row>
        <row r="107">
          <cell r="D107" t="str">
            <v>SR - Soporte III - 5 (6 - TII-2) - 27,76</v>
          </cell>
        </row>
        <row r="108">
          <cell r="D108" t="str">
            <v>PP - TECNICO II - 6.5 (6 - TII-2) - 27,74</v>
          </cell>
        </row>
        <row r="109">
          <cell r="D109" t="str">
            <v>CZ - Consultor III - 3 (8 - TIII-1) - 27,35</v>
          </cell>
        </row>
        <row r="110">
          <cell r="D110" t="str">
            <v>SB - Soporte IV - V - 4 (9 - TIII-2) - 27,29</v>
          </cell>
        </row>
        <row r="111">
          <cell r="D111" t="str">
            <v>RC - Técnico III - 3 (8 - TIII-1) - 26,71</v>
          </cell>
        </row>
        <row r="112">
          <cell r="D112" t="str">
            <v>SP - Soporte I - 6 (2 - SOPII) - 26,6</v>
          </cell>
        </row>
        <row r="113">
          <cell r="D113" t="str">
            <v>P0 - Técnico II - 6 (6 - TII-2) - 26,16</v>
          </cell>
        </row>
        <row r="114">
          <cell r="D114" t="str">
            <v>CP - CONSULTOR II - 3.5 (6 - TII-2) - 25,93</v>
          </cell>
        </row>
        <row r="115">
          <cell r="D115" t="str">
            <v>S2 - Soporte IV - V - 3 (8 - TIII-1) - 24,89</v>
          </cell>
        </row>
        <row r="116">
          <cell r="D116" t="str">
            <v>RR - TECNICO III - 2.5 (8 - TIII-1) - 24,88</v>
          </cell>
        </row>
        <row r="117">
          <cell r="D117" t="str">
            <v>CL - CONSULTOR III - 2.5 (8 - TIII-1) - 24,67</v>
          </cell>
        </row>
        <row r="118">
          <cell r="D118" t="str">
            <v>SZ - Soporte III - 4.5 (5 - TII-1) - 24,65</v>
          </cell>
        </row>
        <row r="119">
          <cell r="D119" t="str">
            <v>P1 - Técnico II - 5 (6 - TII-2) - 24,47</v>
          </cell>
        </row>
        <row r="120">
          <cell r="D120" t="str">
            <v>STI13 - Colaborativos Experto - 24,14</v>
          </cell>
        </row>
        <row r="121">
          <cell r="D121" t="str">
            <v>ST - Soporte II - 5 (4 - TI-2) - 24,09</v>
          </cell>
        </row>
        <row r="122">
          <cell r="D122" t="str">
            <v>C4 - Consultor II - 3 (6 - TII-2) - 23,57</v>
          </cell>
        </row>
        <row r="123">
          <cell r="D123" t="str">
            <v>RB - Técnico III - 2 (8 - TIII-1) - 23,05</v>
          </cell>
        </row>
        <row r="124">
          <cell r="D124" t="str">
            <v>S3 - Soporte III - 4 (5 - TII-1) - 23,05</v>
          </cell>
        </row>
        <row r="125">
          <cell r="D125" t="str">
            <v>P2 - Técnico II - 4 (5 - TII-1) - 22,94</v>
          </cell>
        </row>
        <row r="126">
          <cell r="D126" t="str">
            <v>SC - Soporte IV - V - 2 (8 - TIII-1) - 22,77</v>
          </cell>
        </row>
        <row r="127">
          <cell r="D127" t="str">
            <v>CB - Consultor I - 4 (4 - TI-2) - 22</v>
          </cell>
        </row>
        <row r="128">
          <cell r="D128" t="str">
            <v>CE - Consultor III - 2 (8 - TIII-1) - 22</v>
          </cell>
        </row>
        <row r="129">
          <cell r="D129" t="str">
            <v>PA - Técnico I - 5 (4 - TI-2) - 22</v>
          </cell>
        </row>
        <row r="130">
          <cell r="D130" t="str">
            <v>P9 - TECNICO II - 3.5 (5 - TII-1) - 21,69</v>
          </cell>
        </row>
        <row r="131">
          <cell r="D131" t="str">
            <v>CW - CONSULTOR II - 2.5 (5 - TII-1) - 21,21</v>
          </cell>
        </row>
        <row r="132">
          <cell r="D132" t="str">
            <v>SJ - Soporte I - 5 (2 - SOPII) - 21,16</v>
          </cell>
        </row>
        <row r="133">
          <cell r="D133" t="str">
            <v>CS - CONSULTOR I - 3.5 ( (4 - TI-2) - 20,95</v>
          </cell>
        </row>
        <row r="134">
          <cell r="D134" t="str">
            <v>RH - TECNICO III - 1.5 (8 - TIII-1) - 20,69</v>
          </cell>
        </row>
        <row r="135">
          <cell r="D135" t="str">
            <v>SY - Soporte III - 3.5 (5 - TII-1) - 20,54</v>
          </cell>
        </row>
        <row r="136">
          <cell r="D136" t="str">
            <v>P3 - Técnico II - 3 (5 - TII-1) - 20,43</v>
          </cell>
        </row>
        <row r="137">
          <cell r="D137" t="str">
            <v>SX - Soporte II - 4.5 (3 - TI-1) - 20,33</v>
          </cell>
        </row>
        <row r="138">
          <cell r="D138" t="str">
            <v>P4 - Técnico I - 4 (4 - TI-2) - 20,23</v>
          </cell>
        </row>
        <row r="139">
          <cell r="D139" t="str">
            <v>C5 - Consultor I - 3 (4 - TI-2) - 19,9</v>
          </cell>
        </row>
        <row r="140">
          <cell r="D140" t="str">
            <v>CM - CONSULTOR III - 1.5 (8 - TIII-1) - 19,38</v>
          </cell>
        </row>
        <row r="141">
          <cell r="D141" t="str">
            <v>SD - Soporte III - 3 (5 - TII-1) - 19,35</v>
          </cell>
        </row>
        <row r="142">
          <cell r="D142" t="str">
            <v>SE - Soporte II - 4 (3 - TI-1) - 19,17</v>
          </cell>
        </row>
        <row r="143">
          <cell r="D143" t="str">
            <v>STI10 - Operación Senior - 18,96</v>
          </cell>
        </row>
        <row r="144">
          <cell r="D144" t="str">
            <v>P5 - Técnico I - 3 (3 - TI-1) - 18,92</v>
          </cell>
        </row>
        <row r="145">
          <cell r="D145" t="str">
            <v>CC - Consultor II - 2 (5 - TII-1) - 18,86</v>
          </cell>
        </row>
        <row r="146">
          <cell r="D146" t="str">
            <v>STI14 - Colaborativos Senior - 18,52</v>
          </cell>
        </row>
        <row r="147">
          <cell r="D147" t="str">
            <v>PD - TECNICO II - 2.5 (5 - TII-1) - 18,49</v>
          </cell>
        </row>
        <row r="148">
          <cell r="D148" t="str">
            <v>CT - CONSULTOR I - 2.5 (3 - TI-1) - 18,33</v>
          </cell>
        </row>
        <row r="149">
          <cell r="D149" t="str">
            <v>RE - Técnico III - 1 (8 - TIII-1) - 18,33</v>
          </cell>
        </row>
        <row r="150">
          <cell r="D150" t="str">
            <v>SO - Soporte I - 4 (2 - SOPII) - 18,13</v>
          </cell>
        </row>
        <row r="151">
          <cell r="D151" t="str">
            <v>S4 - Soporte III - 2 (5 - TII-1) - 18,02</v>
          </cell>
        </row>
        <row r="152">
          <cell r="D152" t="str">
            <v>SF - Soporte IV - V - 1 (8 - TIII-1) - 17,81</v>
          </cell>
        </row>
        <row r="153">
          <cell r="D153" t="str">
            <v>CQ - CONSULTOR II - 1.5 (5 - TII-1) - 17,73</v>
          </cell>
        </row>
        <row r="154">
          <cell r="D154" t="str">
            <v>P8 - Tencico I - 2.5 (3 - TI-1) - 17,46</v>
          </cell>
        </row>
        <row r="155">
          <cell r="D155" t="str">
            <v>SW - Soporte II - 3.5 (3 - TI-1) - 17,46</v>
          </cell>
        </row>
        <row r="156">
          <cell r="D156" t="str">
            <v>STI7 - Micro Senior - 17,28</v>
          </cell>
        </row>
        <row r="157">
          <cell r="D157" t="str">
            <v>CA - Consultor I - 2 (3 - TI-1) - 16,76</v>
          </cell>
        </row>
        <row r="158">
          <cell r="D158" t="str">
            <v>CF - Consultor III - 1 (8 - TIII-1) - 16,76</v>
          </cell>
        </row>
        <row r="159">
          <cell r="D159" t="str">
            <v>CH - Consultor II - 1 (5 - TII-1) - 16,61</v>
          </cell>
        </row>
        <row r="160">
          <cell r="D160" t="str">
            <v>PB - Técnico II - 2 (5 - TII-1) - 16,56</v>
          </cell>
        </row>
        <row r="161">
          <cell r="D161" t="str">
            <v>SS - Soporte I - 3 (2 - SOPII) - 16,56</v>
          </cell>
        </row>
        <row r="162">
          <cell r="D162" t="str">
            <v>P6 - Técnico I - 2 (3 - TI-1) - 15,95</v>
          </cell>
        </row>
        <row r="163">
          <cell r="D163" t="str">
            <v>S5 - Soporte II - 3 (3 - TI-1) - 15,95</v>
          </cell>
        </row>
        <row r="164">
          <cell r="D164" t="str">
            <v>SH - Soporte III - 1 (5 - TII-1) - 15,71</v>
          </cell>
        </row>
        <row r="165">
          <cell r="D165" t="str">
            <v>STI1 - CAU Senior - 15,38</v>
          </cell>
        </row>
        <row r="166">
          <cell r="D166" t="str">
            <v>STI4 - Implantación Senior - 15</v>
          </cell>
        </row>
        <row r="167">
          <cell r="D167" t="str">
            <v>STI15 - Colaborativos Medio - 15</v>
          </cell>
        </row>
        <row r="168">
          <cell r="D168" t="str">
            <v>PE - TECNICO II - 1.5 (5 - TII-1) - 14,56</v>
          </cell>
        </row>
        <row r="169">
          <cell r="D169" t="str">
            <v>SK - Soporte I - 2 (1 - SOPI) - 14,46</v>
          </cell>
        </row>
        <row r="170">
          <cell r="D170" t="str">
            <v>CV - CONSULTOR I - 1.5 (3 - TI-1) - 14,4</v>
          </cell>
        </row>
        <row r="171">
          <cell r="D171" t="str">
            <v>S6 - Soporte II - 2 (3 - TI-1) - 14,24</v>
          </cell>
        </row>
        <row r="172">
          <cell r="D172" t="str">
            <v>PF - TECNICO I - 1.5 (3 - TI-1) - 14,21</v>
          </cell>
        </row>
        <row r="173">
          <cell r="D173" t="str">
            <v>STI5 - Implantación Medio - 14</v>
          </cell>
        </row>
        <row r="174">
          <cell r="D174" t="str">
            <v>STI11 - Operación Medio - 14</v>
          </cell>
        </row>
        <row r="175">
          <cell r="D175" t="str">
            <v>STI8 - Micro Medio - 13</v>
          </cell>
        </row>
        <row r="176">
          <cell r="D176" t="str">
            <v>PC - Técnico II - 1 (5 - TII-1) - 12,57</v>
          </cell>
        </row>
        <row r="177">
          <cell r="D177" t="str">
            <v>P7 - Técnico I - 1 (3 - TI-1) - 12,47</v>
          </cell>
        </row>
        <row r="178">
          <cell r="D178" t="str">
            <v>SL - Soporte I - 1 (1 - SOPI) - 12,15</v>
          </cell>
        </row>
        <row r="179">
          <cell r="D179" t="str">
            <v>S7 - Soporte II - 1 (3 - TI-1) - 12,06</v>
          </cell>
        </row>
        <row r="180">
          <cell r="D180" t="str">
            <v>CI - Consultor I - 1 (3 - TI-1) - 12,05</v>
          </cell>
        </row>
        <row r="181">
          <cell r="D181" t="str">
            <v>STI2 - CAU Medio - 12</v>
          </cell>
        </row>
        <row r="182">
          <cell r="D182" t="str">
            <v>STI6 - Implantación Junior - 11,3</v>
          </cell>
        </row>
        <row r="183">
          <cell r="D183" t="str">
            <v>STI12 - Operación Junior - 11,3</v>
          </cell>
        </row>
        <row r="184">
          <cell r="D184" t="str">
            <v>STI3 - CAU Junior - 10</v>
          </cell>
        </row>
        <row r="185">
          <cell r="D185" t="str">
            <v>STI9 - Micro Junior - 10</v>
          </cell>
        </row>
        <row r="186">
          <cell r="D186" t="str">
            <v>W0 - Tasa Regularizacion - 0,01</v>
          </cell>
        </row>
        <row r="187">
          <cell r="D187" t="str">
            <v>N1 - 0</v>
          </cell>
        </row>
        <row r="188">
          <cell r="D188" t="str">
            <v>N2 - 0</v>
          </cell>
        </row>
        <row r="189">
          <cell r="D189" t="str">
            <v>N3 - 0</v>
          </cell>
        </row>
        <row r="190">
          <cell r="D190" t="str">
            <v>N4 - 0</v>
          </cell>
        </row>
        <row r="191">
          <cell r="D191" t="str">
            <v>N5 - 0</v>
          </cell>
        </row>
        <row r="192">
          <cell r="D192" t="str">
            <v>N6 - 0</v>
          </cell>
        </row>
        <row r="193">
          <cell r="D193" t="str">
            <v>N7 - 0</v>
          </cell>
        </row>
        <row r="194">
          <cell r="D194" t="str">
            <v>N8 - 0</v>
          </cell>
        </row>
        <row r="195">
          <cell r="D195" t="str">
            <v>N9 - 0</v>
          </cell>
        </row>
        <row r="196">
          <cell r="D196" t="str">
            <v>N10 - 0</v>
          </cell>
        </row>
        <row r="197">
          <cell r="D197" t="str">
            <v>N11 - 0</v>
          </cell>
        </row>
        <row r="198">
          <cell r="D198" t="str">
            <v>N12 - 0</v>
          </cell>
        </row>
        <row r="330">
          <cell r="B330" t="str">
            <v>Director</v>
          </cell>
        </row>
        <row r="331">
          <cell r="B331" t="str">
            <v xml:space="preserve">Gestor /Gerente B </v>
          </cell>
        </row>
        <row r="332">
          <cell r="B332" t="str">
            <v xml:space="preserve">Gestor/Gerente A </v>
          </cell>
        </row>
        <row r="333">
          <cell r="B333" t="str">
            <v xml:space="preserve">Ingeniero Software Senior B </v>
          </cell>
        </row>
        <row r="334">
          <cell r="B334" t="str">
            <v xml:space="preserve">Ingeniero Software Senior A </v>
          </cell>
        </row>
        <row r="335">
          <cell r="B335" t="str">
            <v xml:space="preserve">Ingeniero de Software B </v>
          </cell>
        </row>
        <row r="336">
          <cell r="B336" t="str">
            <v xml:space="preserve">Ingeniero de Software A </v>
          </cell>
        </row>
        <row r="337">
          <cell r="B337" t="str">
            <v xml:space="preserve">Técnico de Software Senior B </v>
          </cell>
        </row>
        <row r="338">
          <cell r="B338" t="str">
            <v xml:space="preserve">Técnico de Software Senior A </v>
          </cell>
        </row>
        <row r="339">
          <cell r="B339" t="str">
            <v xml:space="preserve">Técnico de Software II B </v>
          </cell>
        </row>
        <row r="340">
          <cell r="B340" t="str">
            <v xml:space="preserve">Técnico de Software II A </v>
          </cell>
        </row>
        <row r="341">
          <cell r="B341" t="str">
            <v xml:space="preserve">Técnico de Software I B </v>
          </cell>
        </row>
        <row r="342">
          <cell r="B342" t="str">
            <v xml:space="preserve">Técnico de Software I A </v>
          </cell>
        </row>
        <row r="343">
          <cell r="B343" t="str">
            <v>Soporte CSP - Julian Camarillo</v>
          </cell>
        </row>
        <row r="344">
          <cell r="B344" t="str">
            <v>Administrativo</v>
          </cell>
        </row>
        <row r="345">
          <cell r="B345" t="str">
            <v>DADireccion I</v>
          </cell>
        </row>
        <row r="346">
          <cell r="B346" t="str">
            <v>DBDireccioón</v>
          </cell>
        </row>
        <row r="347">
          <cell r="B347" t="str">
            <v>GWGerente VII</v>
          </cell>
        </row>
        <row r="348">
          <cell r="B348" t="str">
            <v>GMGerente VI</v>
          </cell>
        </row>
        <row r="349">
          <cell r="B349" t="str">
            <v>GXGerente V</v>
          </cell>
        </row>
        <row r="350">
          <cell r="B350" t="str">
            <v>GYGerente IV</v>
          </cell>
        </row>
        <row r="351">
          <cell r="B351" t="str">
            <v>G0Gerente III</v>
          </cell>
        </row>
        <row r="352">
          <cell r="B352" t="str">
            <v>GZGerente II</v>
          </cell>
        </row>
        <row r="353">
          <cell r="B353" t="str">
            <v>G1Gerente I</v>
          </cell>
        </row>
        <row r="354">
          <cell r="B354" t="str">
            <v>GBGestor de Proyecto V</v>
          </cell>
        </row>
        <row r="355">
          <cell r="B355" t="str">
            <v>G2Gestor de Proyecto IV</v>
          </cell>
        </row>
        <row r="356">
          <cell r="B356" t="str">
            <v>GEGestor de Proyecto III</v>
          </cell>
        </row>
        <row r="357">
          <cell r="B357" t="str">
            <v>G3Gestor de Proyecto II</v>
          </cell>
        </row>
        <row r="358">
          <cell r="B358" t="str">
            <v>G4Gestor de Proyecto I</v>
          </cell>
        </row>
        <row r="359">
          <cell r="B359" t="str">
            <v>CVConsultor Principal III</v>
          </cell>
        </row>
        <row r="360">
          <cell r="B360" t="str">
            <v>CWConsultor Principal II</v>
          </cell>
        </row>
        <row r="361">
          <cell r="B361" t="str">
            <v>C0Consultor Principal I</v>
          </cell>
        </row>
        <row r="362">
          <cell r="B362" t="str">
            <v>C1Consultor Senior III</v>
          </cell>
        </row>
        <row r="363">
          <cell r="B363" t="str">
            <v>CXConsultor Senior II</v>
          </cell>
        </row>
        <row r="364">
          <cell r="B364" t="str">
            <v>C2Consultor Senior I</v>
          </cell>
        </row>
        <row r="365">
          <cell r="B365" t="str">
            <v>CYConsultor II</v>
          </cell>
        </row>
        <row r="366">
          <cell r="B366" t="str">
            <v>C3Consultor I</v>
          </cell>
        </row>
        <row r="367">
          <cell r="B367" t="str">
            <v>CZConsultor Junior II</v>
          </cell>
        </row>
        <row r="368">
          <cell r="B368" t="str">
            <v>C4Consultor Junior I</v>
          </cell>
        </row>
        <row r="369">
          <cell r="B369" t="str">
            <v>C5Consultor Trainee</v>
          </cell>
        </row>
        <row r="370">
          <cell r="B370" t="str">
            <v>TXLider de Proyecto VII- Ingeniero IV</v>
          </cell>
        </row>
        <row r="371">
          <cell r="B371" t="str">
            <v>T0Lider de Proyecto VI- Ingeniero Principal III</v>
          </cell>
        </row>
        <row r="372">
          <cell r="B372" t="str">
            <v>T1Lider de Proyecto V- Ingeniero Principal II</v>
          </cell>
        </row>
        <row r="373">
          <cell r="B373" t="str">
            <v>T2Lider de Proyecto IV- Ingeniero Principal I</v>
          </cell>
        </row>
        <row r="374">
          <cell r="B374" t="str">
            <v>T3Lider de Proyecto III- Ingeniero Senior IV</v>
          </cell>
        </row>
        <row r="375">
          <cell r="B375" t="str">
            <v>T4Lider de Proyecto II- Ingeniero Senior III</v>
          </cell>
        </row>
        <row r="376">
          <cell r="B376" t="str">
            <v>T5Lider de Proyecto I- Ingeniero Senior II</v>
          </cell>
        </row>
        <row r="377">
          <cell r="B377" t="str">
            <v>T6Programador Senior IV- Ingeniero Senior I</v>
          </cell>
        </row>
        <row r="378">
          <cell r="B378" t="str">
            <v>T7Programador Senior III- Ingeniero XI</v>
          </cell>
        </row>
        <row r="379">
          <cell r="B379" t="str">
            <v>T8Programador Senior II- Ingeniero X</v>
          </cell>
        </row>
        <row r="380">
          <cell r="B380" t="str">
            <v>T9Programador Senior I- Ingeniero IX</v>
          </cell>
        </row>
        <row r="381">
          <cell r="B381" t="str">
            <v>R1Programador VI- Ingeniero VIII</v>
          </cell>
        </row>
        <row r="382">
          <cell r="B382" t="str">
            <v>R2Programador V- Ingeniero VII</v>
          </cell>
        </row>
        <row r="383">
          <cell r="B383" t="str">
            <v>R3Programador IV- Ingeniero VI</v>
          </cell>
        </row>
        <row r="384">
          <cell r="B384" t="str">
            <v>R4Programador III- Ingeniero V</v>
          </cell>
        </row>
        <row r="385">
          <cell r="B385" t="str">
            <v>R5Programador II- Ingeniero IV</v>
          </cell>
        </row>
        <row r="386">
          <cell r="B386" t="str">
            <v>R6Programador I- Ingeniero III</v>
          </cell>
        </row>
        <row r="387">
          <cell r="B387" t="str">
            <v>R7Programador Junior VII- Ingeniero II</v>
          </cell>
        </row>
        <row r="388">
          <cell r="B388" t="str">
            <v>R8Programador Junior VI- Ingeniero I</v>
          </cell>
        </row>
        <row r="389">
          <cell r="B389" t="str">
            <v>P0Programador Junior V- Ingeniero Junior III</v>
          </cell>
        </row>
        <row r="390">
          <cell r="B390" t="str">
            <v>P1Programador Junior IV- Ingeniero Junior II</v>
          </cell>
        </row>
        <row r="391">
          <cell r="B391" t="str">
            <v>P2Programador Junior III- Ingeniero Junior I</v>
          </cell>
        </row>
        <row r="392">
          <cell r="B392" t="str">
            <v>P3Programador Junior II- Ingeniero Trainee II</v>
          </cell>
        </row>
        <row r="393">
          <cell r="B393" t="str">
            <v>P4Programador Junior I- Ingeniero Trainee I</v>
          </cell>
        </row>
        <row r="394">
          <cell r="B394" t="str">
            <v>P5Programador Trainee II</v>
          </cell>
        </row>
        <row r="395">
          <cell r="B395" t="str">
            <v>P6Programador Trainee I</v>
          </cell>
        </row>
        <row r="396">
          <cell r="B396" t="str">
            <v>S0Técnico Soporte Senior</v>
          </cell>
        </row>
        <row r="397">
          <cell r="B397" t="str">
            <v xml:space="preserve">SATécnico Soporte </v>
          </cell>
        </row>
        <row r="398">
          <cell r="B398" t="str">
            <v>S1Operador de Sistemas VIII</v>
          </cell>
        </row>
        <row r="399">
          <cell r="B399" t="str">
            <v>SBOperador de Sistemas VII</v>
          </cell>
        </row>
        <row r="400">
          <cell r="B400" t="str">
            <v>S2Operador de Sistemas VI</v>
          </cell>
        </row>
        <row r="401">
          <cell r="B401" t="str">
            <v>SCOperador de Sistemas V</v>
          </cell>
        </row>
        <row r="402">
          <cell r="B402" t="str">
            <v>S3Operador de Sistemas IV</v>
          </cell>
        </row>
        <row r="403">
          <cell r="B403" t="str">
            <v>SDOperador de Sistemas III</v>
          </cell>
        </row>
        <row r="404">
          <cell r="B404" t="str">
            <v>S4Operador de Sistemas II</v>
          </cell>
        </row>
        <row r="405">
          <cell r="B405" t="str">
            <v>SEOperador de Sistemas I</v>
          </cell>
        </row>
        <row r="406">
          <cell r="B406" t="str">
            <v>S5Soporte Auxiliar II</v>
          </cell>
        </row>
        <row r="407">
          <cell r="B407" t="str">
            <v>S6Soporte Auxiliar I</v>
          </cell>
        </row>
        <row r="408">
          <cell r="B408" t="str">
            <v>Y1Supervisor IV</v>
          </cell>
        </row>
        <row r="409">
          <cell r="B409" t="str">
            <v>Y2Supervisor III</v>
          </cell>
        </row>
        <row r="410">
          <cell r="B410" t="str">
            <v>Y3Supervisor II</v>
          </cell>
        </row>
        <row r="411">
          <cell r="B411" t="str">
            <v>Y4Supervisor I</v>
          </cell>
        </row>
        <row r="412">
          <cell r="B412" t="str">
            <v>O9Operador VII</v>
          </cell>
        </row>
        <row r="413">
          <cell r="B413" t="str">
            <v>O8Operador VI</v>
          </cell>
        </row>
        <row r="414">
          <cell r="B414" t="str">
            <v>O7Operador V</v>
          </cell>
        </row>
        <row r="415">
          <cell r="B415" t="str">
            <v>O6Operador IV</v>
          </cell>
        </row>
        <row r="416">
          <cell r="B416" t="str">
            <v>O5Operador III</v>
          </cell>
        </row>
        <row r="417">
          <cell r="B417" t="str">
            <v>O4Operador II</v>
          </cell>
        </row>
        <row r="418">
          <cell r="B418" t="str">
            <v>O3Operador I</v>
          </cell>
        </row>
        <row r="419">
          <cell r="B419" t="str">
            <v>O2Documentalista Senior</v>
          </cell>
        </row>
        <row r="420">
          <cell r="B420" t="str">
            <v xml:space="preserve">O1Documentalista </v>
          </cell>
        </row>
        <row r="421">
          <cell r="B421" t="str">
            <v>O0Documentalista Junior</v>
          </cell>
        </row>
        <row r="422">
          <cell r="B422" t="str">
            <v>Q1Auxiliar III - Salario Mínimo</v>
          </cell>
        </row>
        <row r="423">
          <cell r="B423" t="str">
            <v>Q2Auxiliar II - Aprendiz Etapa Productiva</v>
          </cell>
        </row>
        <row r="424">
          <cell r="B424" t="str">
            <v>Q3Auxiliar I - Aprendiz Etapa Lectiva</v>
          </cell>
        </row>
        <row r="425">
          <cell r="B425" t="str">
            <v>XTPereira - Lider de Proyecto VII- Ingeniero IV</v>
          </cell>
        </row>
        <row r="426">
          <cell r="B426" t="str">
            <v>0TPereira - Lider de Proyecto VI- Ingeniero Principal III</v>
          </cell>
        </row>
        <row r="427">
          <cell r="B427" t="str">
            <v>1TPereira - Lider de Proyecto V- Ingeniero Principal II</v>
          </cell>
        </row>
        <row r="428">
          <cell r="B428" t="str">
            <v>2TPereira - Lider de Proyecto IV- Ingeniero Principal I</v>
          </cell>
        </row>
        <row r="429">
          <cell r="B429" t="str">
            <v>3TPereira - Lider de Proyecto III- Ingeniero Senior IV</v>
          </cell>
        </row>
        <row r="430">
          <cell r="B430" t="str">
            <v>4TPereira - Lider de Proyecto II- Ingeniero Senior III</v>
          </cell>
        </row>
        <row r="431">
          <cell r="B431" t="str">
            <v>5TPereira - Lider de Proyecto I- Ingeniero Senior II</v>
          </cell>
        </row>
        <row r="432">
          <cell r="B432" t="str">
            <v>6TPereira - Programador Senior IV- Ingeniero Senior I</v>
          </cell>
        </row>
        <row r="433">
          <cell r="B433" t="str">
            <v>7TPereira - Programador Senior III- Ingeniero XI</v>
          </cell>
        </row>
        <row r="434">
          <cell r="B434" t="str">
            <v>8TPereira - Programador Senior II- Ingeniero X</v>
          </cell>
        </row>
        <row r="435">
          <cell r="B435" t="str">
            <v>9TPereira - Programador Senior I- Ingeniero IX</v>
          </cell>
        </row>
        <row r="436">
          <cell r="B436" t="str">
            <v>1RPereira - Programador VI- Ingeniero VIII</v>
          </cell>
        </row>
        <row r="437">
          <cell r="B437" t="str">
            <v>2RPereira - Programador V- Ingeniero VII</v>
          </cell>
        </row>
        <row r="438">
          <cell r="B438" t="str">
            <v>3RPereira - Programador IV- Ingeniero VI</v>
          </cell>
        </row>
        <row r="439">
          <cell r="B439" t="str">
            <v>4RPereira - Programador III- Ingeniero V</v>
          </cell>
        </row>
        <row r="440">
          <cell r="B440" t="str">
            <v>5RPereira - Programador II- Ingeniero IV</v>
          </cell>
        </row>
        <row r="441">
          <cell r="B441" t="str">
            <v>6RPereira - Programador I- Ingeniero III</v>
          </cell>
        </row>
        <row r="442">
          <cell r="B442" t="str">
            <v>7RPereira - Programador Junior VII- Ingeniero II</v>
          </cell>
        </row>
        <row r="443">
          <cell r="B443" t="str">
            <v>8RPereira - Programador Junior VI- Ingeniero I</v>
          </cell>
        </row>
        <row r="444">
          <cell r="B444" t="str">
            <v>0PPereira - Programador Junior V- Ingeniero Junior III</v>
          </cell>
        </row>
        <row r="445">
          <cell r="B445" t="str">
            <v>1PPereira - Programador Junior IV- Ingeniero Junior II</v>
          </cell>
        </row>
        <row r="446">
          <cell r="B446" t="str">
            <v>2PPereira - Programador Junior III- Ingeniero Junior I</v>
          </cell>
        </row>
        <row r="447">
          <cell r="B447" t="str">
            <v>3PPereira - Programador Junior II- Ingeniero Trainee II</v>
          </cell>
        </row>
        <row r="448">
          <cell r="B448" t="str">
            <v>4PPereira - Programador Junior I- Ingeniero Trainee I</v>
          </cell>
        </row>
        <row r="449">
          <cell r="B449" t="str">
            <v>5PPereira - Programador Trainee II</v>
          </cell>
        </row>
        <row r="450">
          <cell r="B450" t="str">
            <v>6PPereira - Programador Trainee I</v>
          </cell>
        </row>
      </sheetData>
      <sheetData sheetId="28">
        <row r="13">
          <cell r="B13" t="str">
            <v>ESPAÑA</v>
          </cell>
        </row>
        <row r="14">
          <cell r="B14" t="str">
            <v>ESPAÑA -ISL</v>
          </cell>
        </row>
        <row r="15">
          <cell r="B15" t="str">
            <v>ALEMANIA</v>
          </cell>
        </row>
        <row r="16">
          <cell r="B16" t="str">
            <v>ARGENTINA ISL</v>
          </cell>
        </row>
        <row r="17">
          <cell r="B17" t="str">
            <v>BRASIL ISL</v>
          </cell>
        </row>
        <row r="18">
          <cell r="B18" t="str">
            <v>CHILE</v>
          </cell>
        </row>
        <row r="19">
          <cell r="B19" t="str">
            <v>COLOMBIA</v>
          </cell>
        </row>
        <row r="20">
          <cell r="B20" t="str">
            <v>FILIPINAS ISL</v>
          </cell>
        </row>
        <row r="21">
          <cell r="B21" t="str">
            <v>INDIA</v>
          </cell>
        </row>
        <row r="22">
          <cell r="B22" t="str">
            <v>ITALIA</v>
          </cell>
        </row>
        <row r="23">
          <cell r="B23" t="str">
            <v>MÉXICO ISL</v>
          </cell>
        </row>
        <row r="24">
          <cell r="B24" t="str">
            <v>ESLOVAQUIA ISL</v>
          </cell>
        </row>
        <row r="25">
          <cell r="B25" t="str">
            <v>PANAMÁ</v>
          </cell>
        </row>
        <row r="26">
          <cell r="B26" t="str">
            <v>PERÚ</v>
          </cell>
        </row>
        <row r="27">
          <cell r="B27" t="str">
            <v>REP CHEQUIA</v>
          </cell>
        </row>
        <row r="28">
          <cell r="B28" t="str">
            <v>UK</v>
          </cell>
        </row>
        <row r="29">
          <cell r="B29" t="str">
            <v>VENEZUELA</v>
          </cell>
        </row>
        <row r="30">
          <cell r="B30" t="str">
            <v>CSP JULIAN CAMARILLO</v>
          </cell>
        </row>
        <row r="31">
          <cell r="B31" t="str">
            <v>KENIA</v>
          </cell>
        </row>
        <row r="32">
          <cell r="B32" t="str">
            <v>OTROS #3</v>
          </cell>
        </row>
        <row r="33">
          <cell r="B33" t="str">
            <v>OTROS #4</v>
          </cell>
        </row>
        <row r="34">
          <cell r="B34" t="str">
            <v>OTROS #5</v>
          </cell>
        </row>
        <row r="35">
          <cell r="B35" t="str">
            <v>OTROS #6</v>
          </cell>
        </row>
        <row r="36">
          <cell r="B36" t="str">
            <v>OTROS #7</v>
          </cell>
        </row>
        <row r="37">
          <cell r="B37" t="str">
            <v>OTROS #8</v>
          </cell>
        </row>
        <row r="38">
          <cell r="B38" t="str">
            <v>OTROS #9</v>
          </cell>
        </row>
        <row r="39">
          <cell r="B39" t="str">
            <v>OTROS #10</v>
          </cell>
        </row>
      </sheetData>
      <sheetData sheetId="29">
        <row r="6">
          <cell r="B6" t="str">
            <v>2013ENERO</v>
          </cell>
        </row>
      </sheetData>
      <sheetData sheetId="30">
        <row r="6">
          <cell r="B6" t="str">
            <v>2013ENERO</v>
          </cell>
          <cell r="C6">
            <v>31</v>
          </cell>
          <cell r="D6">
            <v>2</v>
          </cell>
          <cell r="E6">
            <v>8</v>
          </cell>
          <cell r="F6">
            <v>21</v>
          </cell>
          <cell r="G6">
            <v>9</v>
          </cell>
          <cell r="H6">
            <v>189</v>
          </cell>
        </row>
        <row r="7">
          <cell r="B7" t="str">
            <v>2013FEBRERO</v>
          </cell>
          <cell r="C7">
            <v>28</v>
          </cell>
          <cell r="D7">
            <v>0</v>
          </cell>
          <cell r="E7">
            <v>8</v>
          </cell>
          <cell r="F7">
            <v>20</v>
          </cell>
          <cell r="G7">
            <v>9</v>
          </cell>
          <cell r="H7">
            <v>180</v>
          </cell>
        </row>
        <row r="8">
          <cell r="B8" t="str">
            <v>2013MARZO</v>
          </cell>
          <cell r="C8">
            <v>31</v>
          </cell>
          <cell r="D8">
            <v>3</v>
          </cell>
          <cell r="E8">
            <v>10</v>
          </cell>
          <cell r="F8">
            <v>18</v>
          </cell>
          <cell r="G8">
            <v>9</v>
          </cell>
          <cell r="H8">
            <v>162</v>
          </cell>
        </row>
        <row r="9">
          <cell r="B9" t="str">
            <v>2013ABRIL</v>
          </cell>
          <cell r="C9">
            <v>30</v>
          </cell>
          <cell r="D9">
            <v>0</v>
          </cell>
          <cell r="E9">
            <v>8</v>
          </cell>
          <cell r="F9">
            <v>22</v>
          </cell>
          <cell r="G9">
            <v>9</v>
          </cell>
          <cell r="H9">
            <v>198</v>
          </cell>
        </row>
        <row r="10">
          <cell r="B10" t="str">
            <v xml:space="preserve">2013MAYO       </v>
          </cell>
          <cell r="C10">
            <v>31</v>
          </cell>
          <cell r="D10">
            <v>2</v>
          </cell>
          <cell r="E10">
            <v>8</v>
          </cell>
          <cell r="F10">
            <v>21</v>
          </cell>
          <cell r="G10">
            <v>9</v>
          </cell>
          <cell r="H10">
            <v>189</v>
          </cell>
        </row>
        <row r="11">
          <cell r="B11" t="str">
            <v>2013JUNIO</v>
          </cell>
          <cell r="C11">
            <v>30</v>
          </cell>
          <cell r="D11">
            <v>2</v>
          </cell>
          <cell r="E11">
            <v>10</v>
          </cell>
          <cell r="F11">
            <v>18</v>
          </cell>
          <cell r="G11">
            <v>9</v>
          </cell>
          <cell r="H11">
            <v>162</v>
          </cell>
        </row>
        <row r="12">
          <cell r="B12" t="str">
            <v>2013JULIO</v>
          </cell>
          <cell r="C12">
            <v>31</v>
          </cell>
          <cell r="D12">
            <v>1</v>
          </cell>
          <cell r="E12">
            <v>8</v>
          </cell>
          <cell r="F12">
            <v>22</v>
          </cell>
          <cell r="G12">
            <v>9</v>
          </cell>
          <cell r="H12">
            <v>198</v>
          </cell>
        </row>
        <row r="13">
          <cell r="B13" t="str">
            <v>2013AGOSTO</v>
          </cell>
          <cell r="C13">
            <v>31</v>
          </cell>
          <cell r="D13">
            <v>2</v>
          </cell>
          <cell r="E13">
            <v>9</v>
          </cell>
          <cell r="F13">
            <v>20</v>
          </cell>
          <cell r="G13">
            <v>9</v>
          </cell>
          <cell r="H13">
            <v>180</v>
          </cell>
        </row>
        <row r="14">
          <cell r="B14" t="str">
            <v>2013SEPTIEMBRE</v>
          </cell>
          <cell r="C14">
            <v>30</v>
          </cell>
          <cell r="D14">
            <v>0</v>
          </cell>
          <cell r="E14">
            <v>9</v>
          </cell>
          <cell r="F14">
            <v>21</v>
          </cell>
          <cell r="G14">
            <v>9</v>
          </cell>
          <cell r="H14">
            <v>189</v>
          </cell>
        </row>
        <row r="15">
          <cell r="B15" t="str">
            <v>2013OCTUBRE</v>
          </cell>
          <cell r="C15">
            <v>31</v>
          </cell>
          <cell r="D15">
            <v>1</v>
          </cell>
          <cell r="E15">
            <v>8</v>
          </cell>
          <cell r="F15">
            <v>22</v>
          </cell>
          <cell r="G15">
            <v>9</v>
          </cell>
          <cell r="H15">
            <v>198</v>
          </cell>
        </row>
        <row r="16">
          <cell r="B16" t="str">
            <v>2013NOVIEMBRE</v>
          </cell>
          <cell r="C16">
            <v>30</v>
          </cell>
          <cell r="D16">
            <v>2</v>
          </cell>
          <cell r="E16">
            <v>9</v>
          </cell>
          <cell r="F16">
            <v>19</v>
          </cell>
          <cell r="G16">
            <v>9</v>
          </cell>
          <cell r="H16">
            <v>171</v>
          </cell>
        </row>
        <row r="17">
          <cell r="B17" t="str">
            <v xml:space="preserve">2013DICIEMBRE   </v>
          </cell>
          <cell r="C17">
            <v>31</v>
          </cell>
          <cell r="D17">
            <v>1</v>
          </cell>
          <cell r="E17">
            <v>9</v>
          </cell>
          <cell r="F17">
            <v>21</v>
          </cell>
          <cell r="G17">
            <v>9</v>
          </cell>
          <cell r="H17">
            <v>189</v>
          </cell>
        </row>
        <row r="18">
          <cell r="B18" t="str">
            <v>2014ENERO</v>
          </cell>
          <cell r="C18">
            <v>31</v>
          </cell>
          <cell r="D18">
            <v>2</v>
          </cell>
          <cell r="E18">
            <v>8</v>
          </cell>
          <cell r="F18">
            <v>21</v>
          </cell>
          <cell r="G18">
            <v>9</v>
          </cell>
          <cell r="H18">
            <v>189</v>
          </cell>
        </row>
        <row r="19">
          <cell r="B19" t="str">
            <v>2014FEBRERO</v>
          </cell>
          <cell r="C19">
            <v>28</v>
          </cell>
          <cell r="D19">
            <v>0</v>
          </cell>
          <cell r="E19">
            <v>8</v>
          </cell>
          <cell r="F19">
            <v>20</v>
          </cell>
          <cell r="G19">
            <v>9</v>
          </cell>
          <cell r="H19">
            <v>180</v>
          </cell>
        </row>
        <row r="20">
          <cell r="B20" t="str">
            <v>2014MARZO</v>
          </cell>
          <cell r="C20">
            <v>31</v>
          </cell>
          <cell r="D20">
            <v>1</v>
          </cell>
          <cell r="E20">
            <v>10</v>
          </cell>
          <cell r="F20">
            <v>20</v>
          </cell>
          <cell r="G20">
            <v>9</v>
          </cell>
          <cell r="H20">
            <v>180</v>
          </cell>
        </row>
        <row r="21">
          <cell r="B21" t="str">
            <v>2014ABRIL</v>
          </cell>
          <cell r="C21">
            <v>30</v>
          </cell>
          <cell r="D21">
            <v>2</v>
          </cell>
          <cell r="E21">
            <v>8</v>
          </cell>
          <cell r="F21">
            <v>20</v>
          </cell>
          <cell r="G21">
            <v>9</v>
          </cell>
          <cell r="H21">
            <v>180</v>
          </cell>
        </row>
        <row r="22">
          <cell r="B22" t="str">
            <v>2014MAYO</v>
          </cell>
          <cell r="C22">
            <v>31</v>
          </cell>
          <cell r="D22">
            <v>1</v>
          </cell>
          <cell r="E22">
            <v>9</v>
          </cell>
          <cell r="F22">
            <v>21</v>
          </cell>
          <cell r="G22">
            <v>9</v>
          </cell>
          <cell r="H22">
            <v>189</v>
          </cell>
        </row>
        <row r="23">
          <cell r="B23" t="str">
            <v>2014JUNIO</v>
          </cell>
          <cell r="C23">
            <v>30</v>
          </cell>
          <cell r="D23">
            <v>3</v>
          </cell>
          <cell r="E23">
            <v>9</v>
          </cell>
          <cell r="F23">
            <v>18</v>
          </cell>
          <cell r="G23">
            <v>9</v>
          </cell>
          <cell r="H23">
            <v>162</v>
          </cell>
        </row>
        <row r="24">
          <cell r="B24" t="str">
            <v>2014JULIO</v>
          </cell>
          <cell r="C24">
            <v>31</v>
          </cell>
          <cell r="D24">
            <v>0</v>
          </cell>
          <cell r="E24">
            <v>8</v>
          </cell>
          <cell r="F24">
            <v>23</v>
          </cell>
          <cell r="G24">
            <v>9</v>
          </cell>
          <cell r="H24">
            <v>207</v>
          </cell>
        </row>
        <row r="25">
          <cell r="B25" t="str">
            <v>2014AGOSTO</v>
          </cell>
          <cell r="C25">
            <v>31</v>
          </cell>
          <cell r="D25">
            <v>2</v>
          </cell>
          <cell r="E25">
            <v>10</v>
          </cell>
          <cell r="F25">
            <v>19</v>
          </cell>
          <cell r="G25">
            <v>9</v>
          </cell>
          <cell r="H25">
            <v>171</v>
          </cell>
        </row>
        <row r="26">
          <cell r="B26" t="str">
            <v>2014SEPTIEMBRE</v>
          </cell>
          <cell r="C26">
            <v>30</v>
          </cell>
          <cell r="D26">
            <v>0</v>
          </cell>
          <cell r="E26">
            <v>8</v>
          </cell>
          <cell r="F26">
            <v>22</v>
          </cell>
          <cell r="G26">
            <v>9</v>
          </cell>
          <cell r="H26">
            <v>198</v>
          </cell>
        </row>
        <row r="27">
          <cell r="B27" t="str">
            <v>2014OCTUBRE</v>
          </cell>
          <cell r="C27">
            <v>31</v>
          </cell>
          <cell r="D27">
            <v>1</v>
          </cell>
          <cell r="E27">
            <v>8</v>
          </cell>
          <cell r="F27">
            <v>22</v>
          </cell>
          <cell r="G27">
            <v>9</v>
          </cell>
          <cell r="H27">
            <v>198</v>
          </cell>
        </row>
        <row r="28">
          <cell r="B28" t="str">
            <v>2014NOVIEMBRE</v>
          </cell>
          <cell r="C28">
            <v>30</v>
          </cell>
          <cell r="D28">
            <v>2</v>
          </cell>
          <cell r="E28">
            <v>10</v>
          </cell>
          <cell r="F28">
            <v>18</v>
          </cell>
          <cell r="G28">
            <v>9</v>
          </cell>
          <cell r="H28">
            <v>162</v>
          </cell>
        </row>
        <row r="29">
          <cell r="B29" t="str">
            <v>2014DICIEMBRE</v>
          </cell>
          <cell r="C29">
            <v>31</v>
          </cell>
          <cell r="D29">
            <v>2</v>
          </cell>
          <cell r="E29">
            <v>8</v>
          </cell>
          <cell r="F29">
            <v>21</v>
          </cell>
          <cell r="G29">
            <v>9</v>
          </cell>
          <cell r="H29">
            <v>189</v>
          </cell>
        </row>
        <row r="30">
          <cell r="B30" t="str">
            <v>2015ENERO</v>
          </cell>
          <cell r="C30">
            <v>31</v>
          </cell>
          <cell r="D30">
            <v>2</v>
          </cell>
          <cell r="E30">
            <v>9</v>
          </cell>
          <cell r="F30">
            <v>20</v>
          </cell>
          <cell r="G30">
            <v>9</v>
          </cell>
          <cell r="H30">
            <v>180</v>
          </cell>
        </row>
        <row r="31">
          <cell r="B31" t="str">
            <v>2015FEBRERO</v>
          </cell>
          <cell r="C31">
            <v>28</v>
          </cell>
          <cell r="D31">
            <v>0</v>
          </cell>
          <cell r="E31">
            <v>8</v>
          </cell>
          <cell r="F31">
            <v>20</v>
          </cell>
          <cell r="G31">
            <v>9</v>
          </cell>
          <cell r="H31">
            <v>180</v>
          </cell>
        </row>
        <row r="32">
          <cell r="B32" t="str">
            <v>2015MARZO</v>
          </cell>
          <cell r="C32">
            <v>31</v>
          </cell>
          <cell r="D32">
            <v>1</v>
          </cell>
          <cell r="E32">
            <v>9</v>
          </cell>
          <cell r="F32">
            <v>21</v>
          </cell>
          <cell r="G32">
            <v>9</v>
          </cell>
          <cell r="H32">
            <v>189</v>
          </cell>
        </row>
        <row r="33">
          <cell r="B33" t="str">
            <v>2015ABRIL</v>
          </cell>
          <cell r="C33">
            <v>30</v>
          </cell>
          <cell r="D33">
            <v>2</v>
          </cell>
          <cell r="E33">
            <v>8</v>
          </cell>
          <cell r="F33">
            <v>20</v>
          </cell>
          <cell r="G33">
            <v>9</v>
          </cell>
          <cell r="H33">
            <v>180</v>
          </cell>
        </row>
        <row r="34">
          <cell r="B34" t="str">
            <v>2015MAYO</v>
          </cell>
          <cell r="C34">
            <v>31</v>
          </cell>
          <cell r="D34">
            <v>2</v>
          </cell>
          <cell r="E34">
            <v>10</v>
          </cell>
          <cell r="F34">
            <v>19</v>
          </cell>
          <cell r="G34">
            <v>9</v>
          </cell>
          <cell r="H34">
            <v>171</v>
          </cell>
        </row>
        <row r="35">
          <cell r="B35" t="str">
            <v>2015JUNIO</v>
          </cell>
          <cell r="C35">
            <v>30</v>
          </cell>
          <cell r="D35">
            <v>3</v>
          </cell>
          <cell r="E35">
            <v>8</v>
          </cell>
          <cell r="F35">
            <v>19</v>
          </cell>
          <cell r="G35">
            <v>9</v>
          </cell>
          <cell r="H35">
            <v>171</v>
          </cell>
        </row>
        <row r="36">
          <cell r="B36" t="str">
            <v>2015JULIO</v>
          </cell>
          <cell r="C36">
            <v>31</v>
          </cell>
          <cell r="D36">
            <v>1</v>
          </cell>
          <cell r="E36">
            <v>8</v>
          </cell>
          <cell r="F36">
            <v>22</v>
          </cell>
          <cell r="G36">
            <v>9</v>
          </cell>
          <cell r="H36">
            <v>198</v>
          </cell>
        </row>
        <row r="37">
          <cell r="B37" t="str">
            <v>2015AGOSTO</v>
          </cell>
          <cell r="C37">
            <v>31</v>
          </cell>
          <cell r="D37">
            <v>2</v>
          </cell>
          <cell r="E37">
            <v>10</v>
          </cell>
          <cell r="F37">
            <v>19</v>
          </cell>
          <cell r="G37">
            <v>9</v>
          </cell>
          <cell r="H37">
            <v>171</v>
          </cell>
        </row>
        <row r="38">
          <cell r="B38" t="str">
            <v>2015SEPTIEMBRE</v>
          </cell>
          <cell r="C38">
            <v>30</v>
          </cell>
          <cell r="D38">
            <v>0</v>
          </cell>
          <cell r="E38">
            <v>8</v>
          </cell>
          <cell r="F38">
            <v>22</v>
          </cell>
          <cell r="G38">
            <v>9</v>
          </cell>
          <cell r="H38">
            <v>198</v>
          </cell>
        </row>
        <row r="39">
          <cell r="B39" t="str">
            <v>2015OCTUBRE</v>
          </cell>
          <cell r="C39">
            <v>31</v>
          </cell>
          <cell r="D39">
            <v>1</v>
          </cell>
          <cell r="E39">
            <v>9</v>
          </cell>
          <cell r="F39">
            <v>21</v>
          </cell>
          <cell r="G39">
            <v>9</v>
          </cell>
          <cell r="H39">
            <v>189</v>
          </cell>
        </row>
        <row r="40">
          <cell r="B40" t="str">
            <v>2015NOVIEMBRE</v>
          </cell>
          <cell r="C40">
            <v>30</v>
          </cell>
          <cell r="D40">
            <v>2</v>
          </cell>
          <cell r="E40">
            <v>9</v>
          </cell>
          <cell r="F40">
            <v>19</v>
          </cell>
          <cell r="G40">
            <v>9</v>
          </cell>
          <cell r="H40">
            <v>171</v>
          </cell>
        </row>
        <row r="41">
          <cell r="B41" t="str">
            <v>2015DICIEMBRE</v>
          </cell>
          <cell r="C41">
            <v>31</v>
          </cell>
          <cell r="D41">
            <v>2</v>
          </cell>
          <cell r="E41">
            <v>8</v>
          </cell>
          <cell r="F41">
            <v>21</v>
          </cell>
          <cell r="G41">
            <v>9</v>
          </cell>
          <cell r="H41">
            <v>189</v>
          </cell>
        </row>
        <row r="42">
          <cell r="B42" t="str">
            <v>2016ENERO</v>
          </cell>
          <cell r="C42">
            <v>31</v>
          </cell>
          <cell r="D42">
            <v>2</v>
          </cell>
          <cell r="E42">
            <v>10</v>
          </cell>
          <cell r="F42">
            <v>19</v>
          </cell>
          <cell r="G42">
            <v>9</v>
          </cell>
          <cell r="H42">
            <v>171</v>
          </cell>
        </row>
        <row r="43">
          <cell r="B43" t="str">
            <v>2016FEBRERO</v>
          </cell>
          <cell r="C43">
            <v>29</v>
          </cell>
          <cell r="D43">
            <v>0</v>
          </cell>
          <cell r="E43">
            <v>8</v>
          </cell>
          <cell r="F43">
            <v>21</v>
          </cell>
          <cell r="G43">
            <v>9</v>
          </cell>
          <cell r="H43">
            <v>189</v>
          </cell>
        </row>
        <row r="44">
          <cell r="B44" t="str">
            <v>2016MARZO</v>
          </cell>
          <cell r="C44">
            <v>31</v>
          </cell>
          <cell r="D44">
            <v>3</v>
          </cell>
          <cell r="E44">
            <v>8</v>
          </cell>
          <cell r="F44">
            <v>20</v>
          </cell>
          <cell r="G44">
            <v>9</v>
          </cell>
          <cell r="H44">
            <v>180</v>
          </cell>
        </row>
        <row r="45">
          <cell r="B45" t="str">
            <v>2016ABRIL</v>
          </cell>
          <cell r="C45">
            <v>30</v>
          </cell>
          <cell r="D45">
            <v>0</v>
          </cell>
          <cell r="E45">
            <v>8</v>
          </cell>
          <cell r="F45">
            <v>22</v>
          </cell>
          <cell r="G45">
            <v>9</v>
          </cell>
          <cell r="H45">
            <v>198</v>
          </cell>
        </row>
        <row r="46">
          <cell r="B46" t="str">
            <v>2016MAYO</v>
          </cell>
          <cell r="C46">
            <v>31</v>
          </cell>
          <cell r="D46">
            <v>2</v>
          </cell>
          <cell r="E46">
            <v>9</v>
          </cell>
          <cell r="F46">
            <v>20</v>
          </cell>
          <cell r="G46">
            <v>9</v>
          </cell>
          <cell r="H46">
            <v>180</v>
          </cell>
        </row>
        <row r="47">
          <cell r="B47" t="str">
            <v>2016JUNIO</v>
          </cell>
          <cell r="C47">
            <v>30</v>
          </cell>
          <cell r="D47">
            <v>1</v>
          </cell>
          <cell r="E47">
            <v>8</v>
          </cell>
          <cell r="F47">
            <v>21</v>
          </cell>
          <cell r="G47">
            <v>9</v>
          </cell>
          <cell r="H47">
            <v>189</v>
          </cell>
        </row>
        <row r="48">
          <cell r="B48" t="str">
            <v>2016JULIO</v>
          </cell>
          <cell r="C48">
            <v>31</v>
          </cell>
          <cell r="D48">
            <v>2</v>
          </cell>
          <cell r="E48">
            <v>10</v>
          </cell>
          <cell r="F48">
            <v>19</v>
          </cell>
          <cell r="G48">
            <v>9</v>
          </cell>
          <cell r="H48">
            <v>171</v>
          </cell>
        </row>
        <row r="49">
          <cell r="B49" t="str">
            <v>2016AGOSTO</v>
          </cell>
          <cell r="C49">
            <v>31</v>
          </cell>
          <cell r="D49">
            <v>1</v>
          </cell>
          <cell r="E49">
            <v>8</v>
          </cell>
          <cell r="F49">
            <v>22</v>
          </cell>
          <cell r="G49">
            <v>9</v>
          </cell>
          <cell r="H49">
            <v>198</v>
          </cell>
        </row>
        <row r="50">
          <cell r="B50" t="str">
            <v>2016SEPTIEMBRE</v>
          </cell>
          <cell r="C50">
            <v>30</v>
          </cell>
          <cell r="D50">
            <v>0</v>
          </cell>
          <cell r="E50">
            <v>8</v>
          </cell>
          <cell r="F50">
            <v>22</v>
          </cell>
          <cell r="G50">
            <v>9</v>
          </cell>
          <cell r="H50">
            <v>198</v>
          </cell>
        </row>
        <row r="51">
          <cell r="B51" t="str">
            <v>2016OCTUBRE</v>
          </cell>
          <cell r="C51">
            <v>31</v>
          </cell>
          <cell r="D51">
            <v>1</v>
          </cell>
          <cell r="E51">
            <v>10</v>
          </cell>
          <cell r="F51">
            <v>20</v>
          </cell>
          <cell r="G51">
            <v>9</v>
          </cell>
          <cell r="H51">
            <v>180</v>
          </cell>
        </row>
        <row r="52">
          <cell r="B52" t="str">
            <v>2016NOVIEMBRE</v>
          </cell>
          <cell r="C52">
            <v>30</v>
          </cell>
          <cell r="D52">
            <v>2</v>
          </cell>
          <cell r="E52">
            <v>8</v>
          </cell>
          <cell r="F52">
            <v>20</v>
          </cell>
          <cell r="G52">
            <v>9</v>
          </cell>
          <cell r="H52">
            <v>180</v>
          </cell>
        </row>
        <row r="53">
          <cell r="B53" t="str">
            <v>2016DICIEMBRE</v>
          </cell>
          <cell r="C53">
            <v>31</v>
          </cell>
          <cell r="D53">
            <v>1</v>
          </cell>
          <cell r="E53">
            <v>9</v>
          </cell>
          <cell r="F53">
            <v>21</v>
          </cell>
          <cell r="G53">
            <v>9</v>
          </cell>
          <cell r="H53">
            <v>189</v>
          </cell>
        </row>
        <row r="54">
          <cell r="B54" t="str">
            <v>2017ENERO</v>
          </cell>
          <cell r="C54">
            <v>31</v>
          </cell>
          <cell r="D54">
            <v>1</v>
          </cell>
          <cell r="E54">
            <v>9</v>
          </cell>
          <cell r="F54">
            <v>21</v>
          </cell>
          <cell r="G54">
            <v>9</v>
          </cell>
          <cell r="H54">
            <v>189</v>
          </cell>
        </row>
        <row r="55">
          <cell r="B55" t="str">
            <v>2017FEBRERO</v>
          </cell>
          <cell r="C55">
            <v>28</v>
          </cell>
          <cell r="D55">
            <v>0</v>
          </cell>
          <cell r="E55">
            <v>8</v>
          </cell>
          <cell r="F55">
            <v>20</v>
          </cell>
          <cell r="G55">
            <v>9</v>
          </cell>
          <cell r="H55">
            <v>180</v>
          </cell>
        </row>
        <row r="56">
          <cell r="B56" t="str">
            <v>2017MARZO</v>
          </cell>
          <cell r="C56">
            <v>31</v>
          </cell>
          <cell r="D56">
            <v>1</v>
          </cell>
          <cell r="E56">
            <v>8</v>
          </cell>
          <cell r="F56">
            <v>22</v>
          </cell>
          <cell r="G56">
            <v>9</v>
          </cell>
          <cell r="H56">
            <v>198</v>
          </cell>
        </row>
        <row r="57">
          <cell r="B57" t="str">
            <v>2017ABRIL</v>
          </cell>
          <cell r="C57">
            <v>30</v>
          </cell>
          <cell r="D57">
            <v>2</v>
          </cell>
          <cell r="E57">
            <v>10</v>
          </cell>
          <cell r="F57">
            <v>18</v>
          </cell>
          <cell r="G57">
            <v>9</v>
          </cell>
          <cell r="H57">
            <v>162</v>
          </cell>
        </row>
        <row r="58">
          <cell r="B58" t="str">
            <v>2017MAYO</v>
          </cell>
          <cell r="C58">
            <v>31</v>
          </cell>
          <cell r="D58">
            <v>2</v>
          </cell>
          <cell r="E58">
            <v>8</v>
          </cell>
          <cell r="F58">
            <v>21</v>
          </cell>
          <cell r="G58">
            <v>9</v>
          </cell>
          <cell r="H58">
            <v>189</v>
          </cell>
        </row>
        <row r="59">
          <cell r="B59" t="str">
            <v>2017JUNIO</v>
          </cell>
          <cell r="C59">
            <v>30</v>
          </cell>
          <cell r="D59">
            <v>2</v>
          </cell>
          <cell r="E59">
            <v>8</v>
          </cell>
          <cell r="F59">
            <v>20</v>
          </cell>
          <cell r="G59">
            <v>9</v>
          </cell>
          <cell r="H59">
            <v>180</v>
          </cell>
        </row>
        <row r="60">
          <cell r="B60" t="str">
            <v>2017JULIO</v>
          </cell>
          <cell r="C60">
            <v>31</v>
          </cell>
          <cell r="D60">
            <v>2</v>
          </cell>
          <cell r="E60">
            <v>10</v>
          </cell>
          <cell r="F60">
            <v>19</v>
          </cell>
          <cell r="G60">
            <v>9</v>
          </cell>
          <cell r="H60">
            <v>171</v>
          </cell>
        </row>
        <row r="61">
          <cell r="B61" t="str">
            <v>2017AGOSTO</v>
          </cell>
          <cell r="C61">
            <v>31</v>
          </cell>
          <cell r="D61">
            <v>2</v>
          </cell>
          <cell r="E61">
            <v>8</v>
          </cell>
          <cell r="F61">
            <v>21</v>
          </cell>
          <cell r="G61">
            <v>9</v>
          </cell>
          <cell r="H61">
            <v>189</v>
          </cell>
        </row>
        <row r="62">
          <cell r="B62" t="str">
            <v>2017SEPTIEMBRE</v>
          </cell>
          <cell r="C62">
            <v>30</v>
          </cell>
          <cell r="D62">
            <v>0</v>
          </cell>
          <cell r="E62">
            <v>9</v>
          </cell>
          <cell r="F62">
            <v>21</v>
          </cell>
          <cell r="G62">
            <v>9</v>
          </cell>
          <cell r="H62">
            <v>189</v>
          </cell>
        </row>
        <row r="63">
          <cell r="B63" t="str">
            <v>2017OCTUBRE</v>
          </cell>
          <cell r="C63">
            <v>31</v>
          </cell>
          <cell r="D63">
            <v>1</v>
          </cell>
          <cell r="E63">
            <v>9</v>
          </cell>
          <cell r="F63">
            <v>21</v>
          </cell>
          <cell r="G63">
            <v>9</v>
          </cell>
          <cell r="H63">
            <v>189</v>
          </cell>
        </row>
        <row r="64">
          <cell r="B64" t="str">
            <v>2017NOVIEMBRE</v>
          </cell>
          <cell r="C64">
            <v>30</v>
          </cell>
          <cell r="D64">
            <v>2</v>
          </cell>
          <cell r="E64">
            <v>8</v>
          </cell>
          <cell r="F64">
            <v>20</v>
          </cell>
          <cell r="G64">
            <v>9</v>
          </cell>
          <cell r="H64">
            <v>180</v>
          </cell>
        </row>
        <row r="65">
          <cell r="B65" t="str">
            <v>2017DICIEMBRE</v>
          </cell>
          <cell r="C65">
            <v>31</v>
          </cell>
          <cell r="D65">
            <v>2</v>
          </cell>
          <cell r="E65">
            <v>10</v>
          </cell>
          <cell r="F65">
            <v>19</v>
          </cell>
          <cell r="G65">
            <v>9</v>
          </cell>
          <cell r="H65">
            <v>171</v>
          </cell>
        </row>
        <row r="66">
          <cell r="B66" t="str">
            <v>2018ENERO</v>
          </cell>
          <cell r="C66">
            <v>31</v>
          </cell>
          <cell r="D66">
            <v>2</v>
          </cell>
          <cell r="E66">
            <v>8</v>
          </cell>
          <cell r="F66">
            <v>21</v>
          </cell>
          <cell r="G66">
            <v>9</v>
          </cell>
          <cell r="H66">
            <v>189</v>
          </cell>
        </row>
        <row r="67">
          <cell r="B67" t="str">
            <v>2018FEBRERO</v>
          </cell>
          <cell r="C67">
            <v>28</v>
          </cell>
          <cell r="D67">
            <v>0</v>
          </cell>
          <cell r="E67">
            <v>8</v>
          </cell>
          <cell r="F67">
            <v>20</v>
          </cell>
          <cell r="G67">
            <v>9</v>
          </cell>
          <cell r="H67">
            <v>180</v>
          </cell>
        </row>
        <row r="68">
          <cell r="B68" t="str">
            <v>2018MARZO</v>
          </cell>
          <cell r="C68">
            <v>31</v>
          </cell>
          <cell r="D68">
            <v>3</v>
          </cell>
          <cell r="E68">
            <v>9</v>
          </cell>
          <cell r="F68">
            <v>19</v>
          </cell>
          <cell r="G68">
            <v>9</v>
          </cell>
          <cell r="H68">
            <v>171</v>
          </cell>
        </row>
        <row r="69">
          <cell r="B69" t="str">
            <v>2018ABRIL</v>
          </cell>
          <cell r="C69">
            <v>30</v>
          </cell>
          <cell r="D69">
            <v>0</v>
          </cell>
          <cell r="E69">
            <v>9</v>
          </cell>
          <cell r="F69">
            <v>21</v>
          </cell>
          <cell r="G69">
            <v>9</v>
          </cell>
          <cell r="H69">
            <v>189</v>
          </cell>
        </row>
        <row r="70">
          <cell r="B70" t="str">
            <v>2018MAYO</v>
          </cell>
          <cell r="C70">
            <v>31</v>
          </cell>
          <cell r="D70">
            <v>1</v>
          </cell>
          <cell r="E70">
            <v>8</v>
          </cell>
          <cell r="F70">
            <v>22</v>
          </cell>
          <cell r="G70">
            <v>9</v>
          </cell>
          <cell r="H70">
            <v>198</v>
          </cell>
        </row>
        <row r="71">
          <cell r="B71" t="str">
            <v>2018JUNIO</v>
          </cell>
          <cell r="C71">
            <v>30</v>
          </cell>
          <cell r="D71">
            <v>2</v>
          </cell>
          <cell r="E71">
            <v>9</v>
          </cell>
          <cell r="F71">
            <v>19</v>
          </cell>
          <cell r="G71">
            <v>9</v>
          </cell>
          <cell r="H71">
            <v>171</v>
          </cell>
        </row>
        <row r="72">
          <cell r="B72" t="str">
            <v>2018JULIO</v>
          </cell>
          <cell r="C72">
            <v>31</v>
          </cell>
          <cell r="D72">
            <v>2</v>
          </cell>
          <cell r="E72">
            <v>9</v>
          </cell>
          <cell r="F72">
            <v>20</v>
          </cell>
          <cell r="G72">
            <v>9</v>
          </cell>
          <cell r="H72">
            <v>180</v>
          </cell>
        </row>
        <row r="73">
          <cell r="B73" t="str">
            <v>2018AGOSTO</v>
          </cell>
          <cell r="C73">
            <v>31</v>
          </cell>
          <cell r="D73">
            <v>2</v>
          </cell>
          <cell r="E73">
            <v>8</v>
          </cell>
          <cell r="F73">
            <v>21</v>
          </cell>
          <cell r="G73">
            <v>9</v>
          </cell>
          <cell r="H73">
            <v>189</v>
          </cell>
        </row>
        <row r="74">
          <cell r="B74" t="str">
            <v>2018SEPTIEMBRE</v>
          </cell>
          <cell r="C74">
            <v>30</v>
          </cell>
          <cell r="D74">
            <v>0</v>
          </cell>
          <cell r="E74">
            <v>10</v>
          </cell>
          <cell r="F74">
            <v>20</v>
          </cell>
          <cell r="G74">
            <v>9</v>
          </cell>
          <cell r="H74">
            <v>180</v>
          </cell>
        </row>
        <row r="75">
          <cell r="B75" t="str">
            <v>2018OCTUBRE</v>
          </cell>
          <cell r="C75">
            <v>31</v>
          </cell>
          <cell r="D75">
            <v>1</v>
          </cell>
          <cell r="E75">
            <v>8</v>
          </cell>
          <cell r="F75">
            <v>22</v>
          </cell>
          <cell r="G75">
            <v>9</v>
          </cell>
          <cell r="H75">
            <v>198</v>
          </cell>
        </row>
        <row r="76">
          <cell r="B76" t="str">
            <v>2018NOVIEMBRE</v>
          </cell>
          <cell r="C76">
            <v>30</v>
          </cell>
          <cell r="D76">
            <v>2</v>
          </cell>
          <cell r="E76">
            <v>8</v>
          </cell>
          <cell r="F76">
            <v>20</v>
          </cell>
          <cell r="G76">
            <v>9</v>
          </cell>
          <cell r="H76">
            <v>180</v>
          </cell>
        </row>
        <row r="77">
          <cell r="B77" t="str">
            <v>2018DICIEMBRE</v>
          </cell>
          <cell r="C77">
            <v>31</v>
          </cell>
          <cell r="D77">
            <v>2</v>
          </cell>
          <cell r="E77">
            <v>10</v>
          </cell>
          <cell r="F77">
            <v>19</v>
          </cell>
          <cell r="G77">
            <v>9</v>
          </cell>
          <cell r="H77">
            <v>171</v>
          </cell>
        </row>
        <row r="78">
          <cell r="B78" t="str">
            <v>2019ENERO</v>
          </cell>
          <cell r="C78">
            <v>31</v>
          </cell>
          <cell r="D78">
            <v>2</v>
          </cell>
          <cell r="E78">
            <v>8</v>
          </cell>
          <cell r="F78">
            <v>21</v>
          </cell>
          <cell r="G78">
            <v>9</v>
          </cell>
          <cell r="H78">
            <v>189</v>
          </cell>
        </row>
        <row r="79">
          <cell r="B79" t="str">
            <v>2019FEBRERO</v>
          </cell>
          <cell r="C79">
            <v>28</v>
          </cell>
          <cell r="D79">
            <v>0</v>
          </cell>
          <cell r="E79">
            <v>8</v>
          </cell>
          <cell r="F79">
            <v>20</v>
          </cell>
          <cell r="G79">
            <v>9</v>
          </cell>
          <cell r="H79">
            <v>180</v>
          </cell>
        </row>
        <row r="80">
          <cell r="B80" t="str">
            <v>2019MARZO</v>
          </cell>
          <cell r="C80">
            <v>31</v>
          </cell>
          <cell r="D80">
            <v>3</v>
          </cell>
          <cell r="E80">
            <v>9</v>
          </cell>
          <cell r="F80">
            <v>19</v>
          </cell>
          <cell r="G80">
            <v>9</v>
          </cell>
          <cell r="H80">
            <v>171</v>
          </cell>
        </row>
        <row r="81">
          <cell r="B81" t="str">
            <v>2019ABRIL</v>
          </cell>
          <cell r="C81">
            <v>30</v>
          </cell>
          <cell r="D81">
            <v>0</v>
          </cell>
          <cell r="E81">
            <v>9</v>
          </cell>
          <cell r="F81">
            <v>21</v>
          </cell>
          <cell r="G81">
            <v>9</v>
          </cell>
          <cell r="H81">
            <v>189</v>
          </cell>
        </row>
        <row r="82">
          <cell r="B82" t="str">
            <v>2019MAYO</v>
          </cell>
          <cell r="C82">
            <v>31</v>
          </cell>
          <cell r="D82">
            <v>1</v>
          </cell>
          <cell r="E82">
            <v>8</v>
          </cell>
          <cell r="F82">
            <v>22</v>
          </cell>
          <cell r="G82">
            <v>9</v>
          </cell>
          <cell r="H82">
            <v>198</v>
          </cell>
        </row>
        <row r="83">
          <cell r="B83" t="str">
            <v>2019JUNIO</v>
          </cell>
          <cell r="C83">
            <v>30</v>
          </cell>
          <cell r="D83">
            <v>2</v>
          </cell>
          <cell r="E83">
            <v>9</v>
          </cell>
          <cell r="F83">
            <v>19</v>
          </cell>
          <cell r="G83">
            <v>9</v>
          </cell>
          <cell r="H83">
            <v>171</v>
          </cell>
        </row>
        <row r="84">
          <cell r="B84" t="str">
            <v>2019JULIO</v>
          </cell>
          <cell r="C84">
            <v>31</v>
          </cell>
          <cell r="D84">
            <v>2</v>
          </cell>
          <cell r="E84">
            <v>9</v>
          </cell>
          <cell r="F84">
            <v>20</v>
          </cell>
          <cell r="G84">
            <v>9</v>
          </cell>
          <cell r="H84">
            <v>180</v>
          </cell>
        </row>
        <row r="85">
          <cell r="B85" t="str">
            <v>2019AGOSTO</v>
          </cell>
          <cell r="C85">
            <v>31</v>
          </cell>
          <cell r="D85">
            <v>2</v>
          </cell>
          <cell r="E85">
            <v>8</v>
          </cell>
          <cell r="F85">
            <v>21</v>
          </cell>
          <cell r="G85">
            <v>9</v>
          </cell>
          <cell r="H85">
            <v>189</v>
          </cell>
        </row>
        <row r="86">
          <cell r="B86" t="str">
            <v>2019SEPTIEMBRE</v>
          </cell>
          <cell r="C86">
            <v>30</v>
          </cell>
          <cell r="D86">
            <v>0</v>
          </cell>
          <cell r="E86">
            <v>10</v>
          </cell>
          <cell r="F86">
            <v>20</v>
          </cell>
          <cell r="G86">
            <v>9</v>
          </cell>
          <cell r="H86">
            <v>180</v>
          </cell>
        </row>
        <row r="87">
          <cell r="B87" t="str">
            <v>2019OCTUBRE</v>
          </cell>
          <cell r="C87">
            <v>31</v>
          </cell>
          <cell r="D87">
            <v>1</v>
          </cell>
          <cell r="E87">
            <v>8</v>
          </cell>
          <cell r="F87">
            <v>22</v>
          </cell>
          <cell r="G87">
            <v>9</v>
          </cell>
          <cell r="H87">
            <v>198</v>
          </cell>
        </row>
        <row r="88">
          <cell r="B88" t="str">
            <v>2019NOVIEMBRE</v>
          </cell>
          <cell r="C88">
            <v>30</v>
          </cell>
          <cell r="D88">
            <v>2</v>
          </cell>
          <cell r="E88">
            <v>8</v>
          </cell>
          <cell r="F88">
            <v>20</v>
          </cell>
          <cell r="G88">
            <v>9</v>
          </cell>
          <cell r="H88">
            <v>180</v>
          </cell>
        </row>
        <row r="89">
          <cell r="B89" t="str">
            <v>2019DICIEMBRE</v>
          </cell>
          <cell r="C89">
            <v>31</v>
          </cell>
          <cell r="D89">
            <v>2</v>
          </cell>
          <cell r="E89">
            <v>10</v>
          </cell>
          <cell r="F89">
            <v>19</v>
          </cell>
          <cell r="G89">
            <v>9</v>
          </cell>
          <cell r="H89">
            <v>171</v>
          </cell>
        </row>
        <row r="90">
          <cell r="B90" t="str">
            <v>2020ENERO</v>
          </cell>
          <cell r="C90">
            <v>31</v>
          </cell>
          <cell r="D90">
            <v>2</v>
          </cell>
          <cell r="E90">
            <v>8</v>
          </cell>
          <cell r="F90">
            <v>21</v>
          </cell>
          <cell r="G90">
            <v>9</v>
          </cell>
          <cell r="H90">
            <v>189</v>
          </cell>
        </row>
        <row r="91">
          <cell r="B91" t="str">
            <v>2020FEBRERO</v>
          </cell>
          <cell r="C91">
            <v>28</v>
          </cell>
          <cell r="D91">
            <v>0</v>
          </cell>
          <cell r="E91">
            <v>8</v>
          </cell>
          <cell r="F91">
            <v>20</v>
          </cell>
          <cell r="G91">
            <v>9</v>
          </cell>
          <cell r="H91">
            <v>180</v>
          </cell>
        </row>
        <row r="92">
          <cell r="B92" t="str">
            <v>2020MARZO</v>
          </cell>
          <cell r="C92">
            <v>31</v>
          </cell>
          <cell r="D92">
            <v>3</v>
          </cell>
          <cell r="E92">
            <v>9</v>
          </cell>
          <cell r="F92">
            <v>19</v>
          </cell>
          <cell r="G92">
            <v>9</v>
          </cell>
          <cell r="H92">
            <v>171</v>
          </cell>
        </row>
        <row r="93">
          <cell r="B93" t="str">
            <v>2020ABRIL</v>
          </cell>
          <cell r="C93">
            <v>30</v>
          </cell>
          <cell r="D93">
            <v>0</v>
          </cell>
          <cell r="E93">
            <v>9</v>
          </cell>
          <cell r="F93">
            <v>21</v>
          </cell>
          <cell r="G93">
            <v>9</v>
          </cell>
          <cell r="H93">
            <v>189</v>
          </cell>
        </row>
        <row r="94">
          <cell r="B94" t="str">
            <v>2020MAYO</v>
          </cell>
          <cell r="C94">
            <v>31</v>
          </cell>
          <cell r="D94">
            <v>1</v>
          </cell>
          <cell r="E94">
            <v>8</v>
          </cell>
          <cell r="F94">
            <v>22</v>
          </cell>
          <cell r="G94">
            <v>9</v>
          </cell>
          <cell r="H94">
            <v>198</v>
          </cell>
        </row>
        <row r="95">
          <cell r="B95" t="str">
            <v>2020JUNIO</v>
          </cell>
          <cell r="C95">
            <v>30</v>
          </cell>
          <cell r="D95">
            <v>2</v>
          </cell>
          <cell r="E95">
            <v>9</v>
          </cell>
          <cell r="F95">
            <v>19</v>
          </cell>
          <cell r="G95">
            <v>9</v>
          </cell>
          <cell r="H95">
            <v>171</v>
          </cell>
        </row>
        <row r="96">
          <cell r="B96" t="str">
            <v>2020JULIO</v>
          </cell>
          <cell r="C96">
            <v>31</v>
          </cell>
          <cell r="D96">
            <v>2</v>
          </cell>
          <cell r="E96">
            <v>9</v>
          </cell>
          <cell r="F96">
            <v>20</v>
          </cell>
          <cell r="G96">
            <v>9</v>
          </cell>
          <cell r="H96">
            <v>180</v>
          </cell>
        </row>
        <row r="97">
          <cell r="B97" t="str">
            <v>2020AGOSTO</v>
          </cell>
          <cell r="C97">
            <v>31</v>
          </cell>
          <cell r="D97">
            <v>2</v>
          </cell>
          <cell r="E97">
            <v>8</v>
          </cell>
          <cell r="F97">
            <v>21</v>
          </cell>
          <cell r="G97">
            <v>9</v>
          </cell>
          <cell r="H97">
            <v>189</v>
          </cell>
        </row>
        <row r="98">
          <cell r="B98" t="str">
            <v>2020SEPTIEMBRE</v>
          </cell>
          <cell r="C98">
            <v>30</v>
          </cell>
          <cell r="D98">
            <v>0</v>
          </cell>
          <cell r="E98">
            <v>10</v>
          </cell>
          <cell r="F98">
            <v>20</v>
          </cell>
          <cell r="G98">
            <v>9</v>
          </cell>
          <cell r="H98">
            <v>180</v>
          </cell>
        </row>
        <row r="99">
          <cell r="B99" t="str">
            <v>2020OCTUBRE</v>
          </cell>
          <cell r="C99">
            <v>31</v>
          </cell>
          <cell r="D99">
            <v>1</v>
          </cell>
          <cell r="E99">
            <v>8</v>
          </cell>
          <cell r="F99">
            <v>22</v>
          </cell>
          <cell r="G99">
            <v>9</v>
          </cell>
          <cell r="H99">
            <v>198</v>
          </cell>
        </row>
        <row r="100">
          <cell r="B100" t="str">
            <v>2020NOVIEMBRE</v>
          </cell>
          <cell r="C100">
            <v>30</v>
          </cell>
          <cell r="D100">
            <v>2</v>
          </cell>
          <cell r="E100">
            <v>8</v>
          </cell>
          <cell r="F100">
            <v>20</v>
          </cell>
          <cell r="G100">
            <v>9</v>
          </cell>
          <cell r="H100">
            <v>180</v>
          </cell>
        </row>
        <row r="101">
          <cell r="B101" t="str">
            <v>2020DICIEMBRE</v>
          </cell>
          <cell r="C101">
            <v>31</v>
          </cell>
          <cell r="D101">
            <v>2</v>
          </cell>
          <cell r="E101">
            <v>10</v>
          </cell>
          <cell r="F101">
            <v>19</v>
          </cell>
          <cell r="G101">
            <v>9</v>
          </cell>
          <cell r="H101">
            <v>171</v>
          </cell>
        </row>
        <row r="102">
          <cell r="B102" t="str">
            <v>2021ENERO</v>
          </cell>
          <cell r="C102">
            <v>31</v>
          </cell>
          <cell r="D102">
            <v>2</v>
          </cell>
          <cell r="E102">
            <v>8</v>
          </cell>
          <cell r="F102">
            <v>21</v>
          </cell>
          <cell r="G102">
            <v>9</v>
          </cell>
          <cell r="H102">
            <v>189</v>
          </cell>
        </row>
        <row r="103">
          <cell r="B103" t="str">
            <v>2021FEBRERO</v>
          </cell>
          <cell r="C103">
            <v>28</v>
          </cell>
          <cell r="D103">
            <v>0</v>
          </cell>
          <cell r="E103">
            <v>8</v>
          </cell>
          <cell r="F103">
            <v>20</v>
          </cell>
          <cell r="G103">
            <v>9</v>
          </cell>
          <cell r="H103">
            <v>180</v>
          </cell>
        </row>
        <row r="104">
          <cell r="B104" t="str">
            <v>2021MARZO</v>
          </cell>
          <cell r="C104">
            <v>31</v>
          </cell>
          <cell r="D104">
            <v>3</v>
          </cell>
          <cell r="E104">
            <v>9</v>
          </cell>
          <cell r="F104">
            <v>19</v>
          </cell>
          <cell r="G104">
            <v>9</v>
          </cell>
          <cell r="H104">
            <v>171</v>
          </cell>
        </row>
        <row r="105">
          <cell r="B105" t="str">
            <v>2021ABRIL</v>
          </cell>
          <cell r="C105">
            <v>30</v>
          </cell>
          <cell r="D105">
            <v>0</v>
          </cell>
          <cell r="E105">
            <v>9</v>
          </cell>
          <cell r="F105">
            <v>21</v>
          </cell>
          <cell r="G105">
            <v>9</v>
          </cell>
          <cell r="H105">
            <v>189</v>
          </cell>
        </row>
        <row r="106">
          <cell r="B106" t="str">
            <v>2021MAYO</v>
          </cell>
          <cell r="C106">
            <v>31</v>
          </cell>
          <cell r="D106">
            <v>1</v>
          </cell>
          <cell r="E106">
            <v>8</v>
          </cell>
          <cell r="F106">
            <v>22</v>
          </cell>
          <cell r="G106">
            <v>9</v>
          </cell>
          <cell r="H106">
            <v>198</v>
          </cell>
        </row>
        <row r="107">
          <cell r="B107" t="str">
            <v>2021JUNIO</v>
          </cell>
          <cell r="C107">
            <v>30</v>
          </cell>
          <cell r="D107">
            <v>2</v>
          </cell>
          <cell r="E107">
            <v>9</v>
          </cell>
          <cell r="F107">
            <v>19</v>
          </cell>
          <cell r="G107">
            <v>9</v>
          </cell>
          <cell r="H107">
            <v>171</v>
          </cell>
        </row>
        <row r="108">
          <cell r="B108" t="str">
            <v>2021JULIO</v>
          </cell>
          <cell r="C108">
            <v>31</v>
          </cell>
          <cell r="D108">
            <v>2</v>
          </cell>
          <cell r="E108">
            <v>9</v>
          </cell>
          <cell r="F108">
            <v>20</v>
          </cell>
          <cell r="G108">
            <v>9</v>
          </cell>
          <cell r="H108">
            <v>180</v>
          </cell>
        </row>
        <row r="109">
          <cell r="B109" t="str">
            <v>2021AGOSTO</v>
          </cell>
          <cell r="C109">
            <v>31</v>
          </cell>
          <cell r="D109">
            <v>2</v>
          </cell>
          <cell r="E109">
            <v>8</v>
          </cell>
          <cell r="F109">
            <v>21</v>
          </cell>
          <cell r="G109">
            <v>9</v>
          </cell>
          <cell r="H109">
            <v>189</v>
          </cell>
        </row>
        <row r="110">
          <cell r="B110" t="str">
            <v>2021SEPTIEMBRE</v>
          </cell>
          <cell r="C110">
            <v>30</v>
          </cell>
          <cell r="D110">
            <v>0</v>
          </cell>
          <cell r="E110">
            <v>10</v>
          </cell>
          <cell r="F110">
            <v>20</v>
          </cell>
          <cell r="G110">
            <v>9</v>
          </cell>
          <cell r="H110">
            <v>180</v>
          </cell>
        </row>
        <row r="111">
          <cell r="B111" t="str">
            <v>2021OCTUBRE</v>
          </cell>
          <cell r="C111">
            <v>31</v>
          </cell>
          <cell r="D111">
            <v>1</v>
          </cell>
          <cell r="E111">
            <v>8</v>
          </cell>
          <cell r="F111">
            <v>22</v>
          </cell>
          <cell r="G111">
            <v>9</v>
          </cell>
          <cell r="H111">
            <v>198</v>
          </cell>
        </row>
        <row r="112">
          <cell r="B112" t="str">
            <v>2021NOVIEMBRE</v>
          </cell>
          <cell r="C112">
            <v>30</v>
          </cell>
          <cell r="D112">
            <v>2</v>
          </cell>
          <cell r="E112">
            <v>8</v>
          </cell>
          <cell r="F112">
            <v>20</v>
          </cell>
          <cell r="G112">
            <v>9</v>
          </cell>
          <cell r="H112">
            <v>180</v>
          </cell>
        </row>
        <row r="113">
          <cell r="B113" t="str">
            <v>2021DICIEMBRE</v>
          </cell>
          <cell r="C113">
            <v>31</v>
          </cell>
          <cell r="D113">
            <v>2</v>
          </cell>
          <cell r="E113">
            <v>10</v>
          </cell>
          <cell r="F113">
            <v>19</v>
          </cell>
          <cell r="G113">
            <v>9</v>
          </cell>
          <cell r="H113">
            <v>171</v>
          </cell>
        </row>
        <row r="114">
          <cell r="B114" t="str">
            <v>2022ENERO</v>
          </cell>
          <cell r="C114">
            <v>31</v>
          </cell>
          <cell r="D114">
            <v>2</v>
          </cell>
          <cell r="E114">
            <v>8</v>
          </cell>
          <cell r="F114">
            <v>21</v>
          </cell>
          <cell r="G114">
            <v>9</v>
          </cell>
          <cell r="H114">
            <v>189</v>
          </cell>
        </row>
        <row r="115">
          <cell r="B115" t="str">
            <v>2022FEBRERO</v>
          </cell>
          <cell r="C115">
            <v>28</v>
          </cell>
          <cell r="D115">
            <v>0</v>
          </cell>
          <cell r="E115">
            <v>8</v>
          </cell>
          <cell r="F115">
            <v>20</v>
          </cell>
          <cell r="G115">
            <v>9</v>
          </cell>
          <cell r="H115">
            <v>180</v>
          </cell>
        </row>
        <row r="116">
          <cell r="B116" t="str">
            <v>2022MARZO</v>
          </cell>
          <cell r="C116">
            <v>31</v>
          </cell>
          <cell r="D116">
            <v>3</v>
          </cell>
          <cell r="E116">
            <v>9</v>
          </cell>
          <cell r="F116">
            <v>19</v>
          </cell>
          <cell r="G116">
            <v>9</v>
          </cell>
          <cell r="H116">
            <v>171</v>
          </cell>
        </row>
        <row r="117">
          <cell r="B117" t="str">
            <v>2022ABRIL</v>
          </cell>
          <cell r="C117">
            <v>30</v>
          </cell>
          <cell r="D117">
            <v>0</v>
          </cell>
          <cell r="E117">
            <v>9</v>
          </cell>
          <cell r="F117">
            <v>21</v>
          </cell>
          <cell r="G117">
            <v>9</v>
          </cell>
          <cell r="H117">
            <v>189</v>
          </cell>
        </row>
        <row r="118">
          <cell r="B118" t="str">
            <v>2022MAYO</v>
          </cell>
          <cell r="C118">
            <v>31</v>
          </cell>
          <cell r="D118">
            <v>1</v>
          </cell>
          <cell r="E118">
            <v>8</v>
          </cell>
          <cell r="F118">
            <v>22</v>
          </cell>
          <cell r="G118">
            <v>9</v>
          </cell>
          <cell r="H118">
            <v>198</v>
          </cell>
        </row>
        <row r="119">
          <cell r="B119" t="str">
            <v>2022JUNIO</v>
          </cell>
          <cell r="C119">
            <v>30</v>
          </cell>
          <cell r="D119">
            <v>2</v>
          </cell>
          <cell r="E119">
            <v>9</v>
          </cell>
          <cell r="F119">
            <v>19</v>
          </cell>
          <cell r="G119">
            <v>9</v>
          </cell>
          <cell r="H119">
            <v>171</v>
          </cell>
        </row>
        <row r="120">
          <cell r="B120" t="str">
            <v>2022JULIO</v>
          </cell>
          <cell r="C120">
            <v>31</v>
          </cell>
          <cell r="D120">
            <v>2</v>
          </cell>
          <cell r="E120">
            <v>9</v>
          </cell>
          <cell r="F120">
            <v>20</v>
          </cell>
          <cell r="G120">
            <v>9</v>
          </cell>
          <cell r="H120">
            <v>180</v>
          </cell>
        </row>
        <row r="121">
          <cell r="B121" t="str">
            <v>2022AGOSTO</v>
          </cell>
          <cell r="C121">
            <v>31</v>
          </cell>
          <cell r="D121">
            <v>2</v>
          </cell>
          <cell r="E121">
            <v>8</v>
          </cell>
          <cell r="F121">
            <v>21</v>
          </cell>
          <cell r="G121">
            <v>9</v>
          </cell>
          <cell r="H121">
            <v>189</v>
          </cell>
        </row>
        <row r="122">
          <cell r="B122" t="str">
            <v>2022SEPTIEMBRE</v>
          </cell>
          <cell r="C122">
            <v>30</v>
          </cell>
          <cell r="D122">
            <v>0</v>
          </cell>
          <cell r="E122">
            <v>10</v>
          </cell>
          <cell r="F122">
            <v>20</v>
          </cell>
          <cell r="G122">
            <v>9</v>
          </cell>
          <cell r="H122">
            <v>180</v>
          </cell>
        </row>
        <row r="123">
          <cell r="B123" t="str">
            <v>2022OCTUBRE</v>
          </cell>
          <cell r="C123">
            <v>31</v>
          </cell>
          <cell r="D123">
            <v>1</v>
          </cell>
          <cell r="E123">
            <v>8</v>
          </cell>
          <cell r="F123">
            <v>22</v>
          </cell>
          <cell r="G123">
            <v>9</v>
          </cell>
          <cell r="H123">
            <v>198</v>
          </cell>
        </row>
        <row r="124">
          <cell r="B124" t="str">
            <v>2022NOVIEMBRE</v>
          </cell>
          <cell r="C124">
            <v>30</v>
          </cell>
          <cell r="D124">
            <v>2</v>
          </cell>
          <cell r="E124">
            <v>8</v>
          </cell>
          <cell r="F124">
            <v>20</v>
          </cell>
          <cell r="G124">
            <v>9</v>
          </cell>
          <cell r="H124">
            <v>180</v>
          </cell>
        </row>
        <row r="125">
          <cell r="B125" t="str">
            <v>2022DICIEMBRE</v>
          </cell>
          <cell r="C125">
            <v>31</v>
          </cell>
          <cell r="D125">
            <v>2</v>
          </cell>
          <cell r="E125">
            <v>10</v>
          </cell>
          <cell r="F125">
            <v>19</v>
          </cell>
          <cell r="G125">
            <v>9</v>
          </cell>
          <cell r="H125">
            <v>171</v>
          </cell>
        </row>
        <row r="126">
          <cell r="B126" t="str">
            <v>2023ENERO</v>
          </cell>
          <cell r="C126">
            <v>31</v>
          </cell>
          <cell r="D126">
            <v>2</v>
          </cell>
          <cell r="E126">
            <v>8</v>
          </cell>
          <cell r="F126">
            <v>21</v>
          </cell>
          <cell r="G126">
            <v>9</v>
          </cell>
          <cell r="H126">
            <v>189</v>
          </cell>
        </row>
        <row r="127">
          <cell r="B127" t="str">
            <v>2023FEBRERO</v>
          </cell>
          <cell r="C127">
            <v>28</v>
          </cell>
          <cell r="D127">
            <v>0</v>
          </cell>
          <cell r="E127">
            <v>8</v>
          </cell>
          <cell r="F127">
            <v>20</v>
          </cell>
          <cell r="G127">
            <v>9</v>
          </cell>
          <cell r="H127">
            <v>180</v>
          </cell>
        </row>
        <row r="128">
          <cell r="B128" t="str">
            <v>2023MARZO</v>
          </cell>
          <cell r="C128">
            <v>31</v>
          </cell>
          <cell r="D128">
            <v>3</v>
          </cell>
          <cell r="E128">
            <v>9</v>
          </cell>
          <cell r="F128">
            <v>19</v>
          </cell>
          <cell r="G128">
            <v>9</v>
          </cell>
          <cell r="H128">
            <v>171</v>
          </cell>
        </row>
        <row r="129">
          <cell r="B129" t="str">
            <v>2023ABRIL</v>
          </cell>
          <cell r="C129">
            <v>30</v>
          </cell>
          <cell r="D129">
            <v>0</v>
          </cell>
          <cell r="E129">
            <v>9</v>
          </cell>
          <cell r="F129">
            <v>21</v>
          </cell>
          <cell r="G129">
            <v>9</v>
          </cell>
          <cell r="H129">
            <v>189</v>
          </cell>
        </row>
        <row r="130">
          <cell r="B130" t="str">
            <v>2023MAYO</v>
          </cell>
          <cell r="C130">
            <v>31</v>
          </cell>
          <cell r="D130">
            <v>1</v>
          </cell>
          <cell r="E130">
            <v>8</v>
          </cell>
          <cell r="F130">
            <v>22</v>
          </cell>
          <cell r="G130">
            <v>9</v>
          </cell>
          <cell r="H130">
            <v>198</v>
          </cell>
        </row>
        <row r="131">
          <cell r="B131" t="str">
            <v>2023JUNIO</v>
          </cell>
          <cell r="C131">
            <v>30</v>
          </cell>
          <cell r="D131">
            <v>2</v>
          </cell>
          <cell r="E131">
            <v>9</v>
          </cell>
          <cell r="F131">
            <v>19</v>
          </cell>
          <cell r="G131">
            <v>9</v>
          </cell>
          <cell r="H131">
            <v>171</v>
          </cell>
        </row>
        <row r="132">
          <cell r="B132" t="str">
            <v>2023JULIO</v>
          </cell>
          <cell r="C132">
            <v>31</v>
          </cell>
          <cell r="D132">
            <v>2</v>
          </cell>
          <cell r="E132">
            <v>9</v>
          </cell>
          <cell r="F132">
            <v>20</v>
          </cell>
          <cell r="G132">
            <v>9</v>
          </cell>
          <cell r="H132">
            <v>180</v>
          </cell>
        </row>
        <row r="133">
          <cell r="B133" t="str">
            <v>2023AGOSTO</v>
          </cell>
          <cell r="C133">
            <v>31</v>
          </cell>
          <cell r="D133">
            <v>2</v>
          </cell>
          <cell r="E133">
            <v>8</v>
          </cell>
          <cell r="F133">
            <v>21</v>
          </cell>
          <cell r="G133">
            <v>9</v>
          </cell>
          <cell r="H133">
            <v>189</v>
          </cell>
        </row>
        <row r="134">
          <cell r="B134" t="str">
            <v>2023SEPTIEMBRE</v>
          </cell>
          <cell r="C134">
            <v>30</v>
          </cell>
          <cell r="D134">
            <v>0</v>
          </cell>
          <cell r="E134">
            <v>10</v>
          </cell>
          <cell r="F134">
            <v>20</v>
          </cell>
          <cell r="G134">
            <v>9</v>
          </cell>
          <cell r="H134">
            <v>180</v>
          </cell>
        </row>
        <row r="135">
          <cell r="B135" t="str">
            <v>2023OCTUBRE</v>
          </cell>
          <cell r="C135">
            <v>31</v>
          </cell>
          <cell r="D135">
            <v>1</v>
          </cell>
          <cell r="E135">
            <v>8</v>
          </cell>
          <cell r="F135">
            <v>22</v>
          </cell>
          <cell r="G135">
            <v>9</v>
          </cell>
          <cell r="H135">
            <v>198</v>
          </cell>
        </row>
        <row r="136">
          <cell r="B136" t="str">
            <v>2023NOVIEMBRE</v>
          </cell>
          <cell r="C136">
            <v>30</v>
          </cell>
          <cell r="D136">
            <v>2</v>
          </cell>
          <cell r="E136">
            <v>8</v>
          </cell>
          <cell r="F136">
            <v>20</v>
          </cell>
          <cell r="G136">
            <v>9</v>
          </cell>
          <cell r="H136">
            <v>180</v>
          </cell>
        </row>
        <row r="137">
          <cell r="B137" t="str">
            <v>2023DICIEMBRE</v>
          </cell>
          <cell r="C137">
            <v>31</v>
          </cell>
          <cell r="D137">
            <v>2</v>
          </cell>
          <cell r="E137">
            <v>10</v>
          </cell>
          <cell r="F137">
            <v>19</v>
          </cell>
          <cell r="G137">
            <v>9</v>
          </cell>
          <cell r="H137">
            <v>171</v>
          </cell>
        </row>
        <row r="138">
          <cell r="B138" t="str">
            <v>2024ENERO</v>
          </cell>
          <cell r="C138">
            <v>31</v>
          </cell>
          <cell r="D138">
            <v>2</v>
          </cell>
          <cell r="E138">
            <v>8</v>
          </cell>
          <cell r="F138">
            <v>21</v>
          </cell>
          <cell r="G138">
            <v>9</v>
          </cell>
          <cell r="H138">
            <v>189</v>
          </cell>
        </row>
        <row r="139">
          <cell r="B139" t="str">
            <v>2024FEBRERO</v>
          </cell>
          <cell r="C139">
            <v>28</v>
          </cell>
          <cell r="D139">
            <v>0</v>
          </cell>
          <cell r="E139">
            <v>8</v>
          </cell>
          <cell r="F139">
            <v>20</v>
          </cell>
          <cell r="G139">
            <v>9</v>
          </cell>
          <cell r="H139">
            <v>180</v>
          </cell>
        </row>
        <row r="140">
          <cell r="B140" t="str">
            <v>2024MARZO</v>
          </cell>
          <cell r="C140">
            <v>31</v>
          </cell>
          <cell r="D140">
            <v>3</v>
          </cell>
          <cell r="E140">
            <v>9</v>
          </cell>
          <cell r="F140">
            <v>19</v>
          </cell>
          <cell r="G140">
            <v>9</v>
          </cell>
          <cell r="H140">
            <v>171</v>
          </cell>
        </row>
        <row r="141">
          <cell r="B141" t="str">
            <v>2024ABRIL</v>
          </cell>
          <cell r="C141">
            <v>30</v>
          </cell>
          <cell r="D141">
            <v>0</v>
          </cell>
          <cell r="E141">
            <v>9</v>
          </cell>
          <cell r="F141">
            <v>21</v>
          </cell>
          <cell r="G141">
            <v>9</v>
          </cell>
          <cell r="H141">
            <v>189</v>
          </cell>
        </row>
        <row r="142">
          <cell r="B142" t="str">
            <v>2024MAYO</v>
          </cell>
          <cell r="C142">
            <v>31</v>
          </cell>
          <cell r="D142">
            <v>1</v>
          </cell>
          <cell r="E142">
            <v>8</v>
          </cell>
          <cell r="F142">
            <v>22</v>
          </cell>
          <cell r="G142">
            <v>9</v>
          </cell>
          <cell r="H142">
            <v>198</v>
          </cell>
        </row>
        <row r="143">
          <cell r="B143" t="str">
            <v>2024JUNIO</v>
          </cell>
          <cell r="C143">
            <v>30</v>
          </cell>
          <cell r="D143">
            <v>2</v>
          </cell>
          <cell r="E143">
            <v>9</v>
          </cell>
          <cell r="F143">
            <v>19</v>
          </cell>
          <cell r="G143">
            <v>9</v>
          </cell>
          <cell r="H143">
            <v>171</v>
          </cell>
        </row>
        <row r="144">
          <cell r="B144" t="str">
            <v>2024JULIO</v>
          </cell>
          <cell r="C144">
            <v>31</v>
          </cell>
          <cell r="D144">
            <v>2</v>
          </cell>
          <cell r="E144">
            <v>9</v>
          </cell>
          <cell r="F144">
            <v>20</v>
          </cell>
          <cell r="G144">
            <v>9</v>
          </cell>
          <cell r="H144">
            <v>180</v>
          </cell>
        </row>
        <row r="145">
          <cell r="B145" t="str">
            <v>2024AGOSTO</v>
          </cell>
          <cell r="C145">
            <v>31</v>
          </cell>
          <cell r="D145">
            <v>2</v>
          </cell>
          <cell r="E145">
            <v>8</v>
          </cell>
          <cell r="F145">
            <v>21</v>
          </cell>
          <cell r="G145">
            <v>9</v>
          </cell>
          <cell r="H145">
            <v>189</v>
          </cell>
        </row>
        <row r="146">
          <cell r="B146" t="str">
            <v>2024SEPTIEMBRE</v>
          </cell>
          <cell r="C146">
            <v>30</v>
          </cell>
          <cell r="D146">
            <v>0</v>
          </cell>
          <cell r="E146">
            <v>10</v>
          </cell>
          <cell r="F146">
            <v>20</v>
          </cell>
          <cell r="G146">
            <v>9</v>
          </cell>
          <cell r="H146">
            <v>180</v>
          </cell>
        </row>
        <row r="147">
          <cell r="B147" t="str">
            <v>2024OCTUBRE</v>
          </cell>
          <cell r="C147">
            <v>31</v>
          </cell>
          <cell r="D147">
            <v>1</v>
          </cell>
          <cell r="E147">
            <v>8</v>
          </cell>
          <cell r="F147">
            <v>22</v>
          </cell>
          <cell r="G147">
            <v>9</v>
          </cell>
          <cell r="H147">
            <v>198</v>
          </cell>
        </row>
        <row r="148">
          <cell r="B148" t="str">
            <v>2024NOVIEMBRE</v>
          </cell>
          <cell r="C148">
            <v>30</v>
          </cell>
          <cell r="D148">
            <v>2</v>
          </cell>
          <cell r="E148">
            <v>8</v>
          </cell>
          <cell r="F148">
            <v>20</v>
          </cell>
          <cell r="G148">
            <v>9</v>
          </cell>
          <cell r="H148">
            <v>180</v>
          </cell>
        </row>
        <row r="149">
          <cell r="B149" t="str">
            <v>2024DICIEMBRE</v>
          </cell>
          <cell r="C149">
            <v>31</v>
          </cell>
          <cell r="D149">
            <v>2</v>
          </cell>
          <cell r="E149">
            <v>10</v>
          </cell>
          <cell r="F149">
            <v>19</v>
          </cell>
          <cell r="G149">
            <v>9</v>
          </cell>
          <cell r="H149">
            <v>171</v>
          </cell>
        </row>
        <row r="150">
          <cell r="B150" t="str">
            <v>2025ENERO</v>
          </cell>
          <cell r="C150">
            <v>31</v>
          </cell>
          <cell r="D150">
            <v>2</v>
          </cell>
          <cell r="E150">
            <v>8</v>
          </cell>
          <cell r="F150">
            <v>21</v>
          </cell>
          <cell r="G150">
            <v>9</v>
          </cell>
          <cell r="H150">
            <v>189</v>
          </cell>
        </row>
        <row r="151">
          <cell r="B151" t="str">
            <v>2025FEBRERO</v>
          </cell>
          <cell r="C151">
            <v>28</v>
          </cell>
          <cell r="D151">
            <v>0</v>
          </cell>
          <cell r="E151">
            <v>8</v>
          </cell>
          <cell r="F151">
            <v>20</v>
          </cell>
          <cell r="G151">
            <v>9</v>
          </cell>
          <cell r="H151">
            <v>180</v>
          </cell>
        </row>
        <row r="152">
          <cell r="B152" t="str">
            <v>2025MARZO</v>
          </cell>
          <cell r="C152">
            <v>31</v>
          </cell>
          <cell r="D152">
            <v>3</v>
          </cell>
          <cell r="E152">
            <v>9</v>
          </cell>
          <cell r="F152">
            <v>19</v>
          </cell>
          <cell r="G152">
            <v>9</v>
          </cell>
          <cell r="H152">
            <v>171</v>
          </cell>
        </row>
        <row r="153">
          <cell r="B153" t="str">
            <v>2025ABRIL</v>
          </cell>
          <cell r="C153">
            <v>30</v>
          </cell>
          <cell r="D153">
            <v>0</v>
          </cell>
          <cell r="E153">
            <v>9</v>
          </cell>
          <cell r="F153">
            <v>21</v>
          </cell>
          <cell r="G153">
            <v>9</v>
          </cell>
          <cell r="H153">
            <v>189</v>
          </cell>
        </row>
        <row r="154">
          <cell r="B154" t="str">
            <v>2025MAYO</v>
          </cell>
          <cell r="C154">
            <v>31</v>
          </cell>
          <cell r="D154">
            <v>1</v>
          </cell>
          <cell r="E154">
            <v>8</v>
          </cell>
          <cell r="F154">
            <v>22</v>
          </cell>
          <cell r="G154">
            <v>9</v>
          </cell>
          <cell r="H154">
            <v>198</v>
          </cell>
        </row>
        <row r="155">
          <cell r="B155" t="str">
            <v>2025JUNIO</v>
          </cell>
          <cell r="C155">
            <v>30</v>
          </cell>
          <cell r="D155">
            <v>2</v>
          </cell>
          <cell r="E155">
            <v>9</v>
          </cell>
          <cell r="F155">
            <v>19</v>
          </cell>
          <cell r="G155">
            <v>9</v>
          </cell>
          <cell r="H155">
            <v>171</v>
          </cell>
        </row>
        <row r="156">
          <cell r="B156" t="str">
            <v>2025JULIO</v>
          </cell>
          <cell r="C156">
            <v>31</v>
          </cell>
          <cell r="D156">
            <v>2</v>
          </cell>
          <cell r="E156">
            <v>9</v>
          </cell>
          <cell r="F156">
            <v>20</v>
          </cell>
          <cell r="G156">
            <v>9</v>
          </cell>
          <cell r="H156">
            <v>180</v>
          </cell>
        </row>
        <row r="157">
          <cell r="B157" t="str">
            <v>2025AGOSTO</v>
          </cell>
          <cell r="C157">
            <v>31</v>
          </cell>
          <cell r="D157">
            <v>2</v>
          </cell>
          <cell r="E157">
            <v>8</v>
          </cell>
          <cell r="F157">
            <v>21</v>
          </cell>
          <cell r="G157">
            <v>9</v>
          </cell>
          <cell r="H157">
            <v>189</v>
          </cell>
        </row>
        <row r="158">
          <cell r="B158" t="str">
            <v>2025SEPTIEMBRE</v>
          </cell>
          <cell r="C158">
            <v>30</v>
          </cell>
          <cell r="D158">
            <v>0</v>
          </cell>
          <cell r="E158">
            <v>10</v>
          </cell>
          <cell r="F158">
            <v>20</v>
          </cell>
          <cell r="G158">
            <v>9</v>
          </cell>
          <cell r="H158">
            <v>180</v>
          </cell>
        </row>
        <row r="159">
          <cell r="B159" t="str">
            <v>2025OCTUBRE</v>
          </cell>
          <cell r="C159">
            <v>31</v>
          </cell>
          <cell r="D159">
            <v>1</v>
          </cell>
          <cell r="E159">
            <v>8</v>
          </cell>
          <cell r="F159">
            <v>22</v>
          </cell>
          <cell r="G159">
            <v>9</v>
          </cell>
          <cell r="H159">
            <v>198</v>
          </cell>
        </row>
        <row r="160">
          <cell r="B160" t="str">
            <v>2025NOVIEMBRE</v>
          </cell>
          <cell r="C160">
            <v>30</v>
          </cell>
          <cell r="D160">
            <v>2</v>
          </cell>
          <cell r="E160">
            <v>8</v>
          </cell>
          <cell r="F160">
            <v>20</v>
          </cell>
          <cell r="G160">
            <v>9</v>
          </cell>
          <cell r="H160">
            <v>180</v>
          </cell>
        </row>
        <row r="161">
          <cell r="B161" t="str">
            <v>2025DICIEMBRE</v>
          </cell>
          <cell r="C161">
            <v>31</v>
          </cell>
          <cell r="D161">
            <v>2</v>
          </cell>
          <cell r="E161">
            <v>10</v>
          </cell>
          <cell r="F161">
            <v>19</v>
          </cell>
          <cell r="G161">
            <v>9</v>
          </cell>
          <cell r="H161">
            <v>171</v>
          </cell>
        </row>
      </sheetData>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
      <sheetName val="Parametros"/>
      <sheetName val="Precios Alimentos"/>
      <sheetName val="Precios_leche_UHT"/>
      <sheetName val="Costo de Ing de Prep"/>
      <sheetName val="Resumen Preparaciones"/>
      <sheetName val="Factor de Conversión"/>
      <sheetName val="Menú"/>
      <sheetName val="Salarios de Ref"/>
      <sheetName val="Estanda T.H."/>
      <sheetName val="Componentes T.H."/>
      <sheetName val="Centros P y C"/>
      <sheetName val="Hoja1"/>
      <sheetName val="Estandar Menaje"/>
      <sheetName val="Resumen De Menaje"/>
      <sheetName val="Resumen Costos"/>
      <sheetName val="Analisis de Costos"/>
      <sheetName val="Analisis microbiologico"/>
      <sheetName val="configuración"/>
      <sheetName val="Indices empleados y Parametros"/>
      <sheetName val="calendario"/>
      <sheetName val="datos entrada"/>
      <sheetName val="costes no sspp"/>
      <sheetName val="hw&amp;sw"/>
      <sheetName val="datos maestros"/>
      <sheetName val="tasas"/>
      <sheetName val="cash flow (cop)"/>
      <sheetName val="dashboard"/>
      <sheetName val="parámetros"/>
      <sheetName val="mex95ib"/>
    </sheetNames>
    <sheetDataSet>
      <sheetData sheetId="0"/>
      <sheetData sheetId="1"/>
      <sheetData sheetId="2">
        <row r="5031">
          <cell r="A5031" t="str">
            <v>Aceite girasol</v>
          </cell>
        </row>
        <row r="5032">
          <cell r="A5032" t="str">
            <v>Aceite soya</v>
          </cell>
        </row>
        <row r="5033">
          <cell r="A5033" t="str">
            <v>Aceite vegetal mezcla</v>
          </cell>
        </row>
        <row r="5034">
          <cell r="A5034" t="str">
            <v>Acelga</v>
          </cell>
        </row>
        <row r="5035">
          <cell r="A5035" t="str">
            <v>Aguacate común</v>
          </cell>
        </row>
        <row r="5036">
          <cell r="A5036" t="str">
            <v>Aguacate Hass</v>
          </cell>
        </row>
        <row r="5037">
          <cell r="A5037" t="str">
            <v>Aguacate papelillo</v>
          </cell>
        </row>
        <row r="5038">
          <cell r="A5038" t="str">
            <v>Ahuyama</v>
          </cell>
        </row>
        <row r="5039">
          <cell r="A5039" t="str">
            <v>Ají dulce</v>
          </cell>
        </row>
        <row r="5040">
          <cell r="A5040" t="str">
            <v>Ají topito dulce</v>
          </cell>
        </row>
        <row r="5041">
          <cell r="A5041" t="str">
            <v>Ajo</v>
          </cell>
        </row>
        <row r="5042">
          <cell r="A5042" t="str">
            <v>Ajo importado</v>
          </cell>
        </row>
        <row r="5043">
          <cell r="A5043" t="str">
            <v>Alas de pollo con costillar</v>
          </cell>
        </row>
        <row r="5044">
          <cell r="A5044" t="str">
            <v>Alas de pollo sin costillar</v>
          </cell>
        </row>
        <row r="5045">
          <cell r="A5045" t="str">
            <v>Almejas con concha</v>
          </cell>
        </row>
        <row r="5046">
          <cell r="A5046" t="str">
            <v>Almejas sin concha</v>
          </cell>
        </row>
        <row r="5047">
          <cell r="A5047" t="str">
            <v>Apio</v>
          </cell>
        </row>
        <row r="5048">
          <cell r="A5048" t="str">
            <v>Arracacha amarilla</v>
          </cell>
        </row>
        <row r="5049">
          <cell r="A5049" t="str">
            <v>Arracacha blanca</v>
          </cell>
        </row>
        <row r="5050">
          <cell r="A5050" t="str">
            <v>Arroz de primera</v>
          </cell>
        </row>
        <row r="5051">
          <cell r="A5051" t="str">
            <v>Arroz de segunda</v>
          </cell>
        </row>
        <row r="5052">
          <cell r="A5052" t="str">
            <v>Arroz excelso</v>
          </cell>
        </row>
        <row r="5053">
          <cell r="A5053" t="str">
            <v>Arroz sopa cristal</v>
          </cell>
        </row>
        <row r="5054">
          <cell r="A5054" t="str">
            <v>Arveja amarilla seca importada</v>
          </cell>
        </row>
        <row r="5055">
          <cell r="A5055" t="str">
            <v>Arveja enlatada</v>
          </cell>
        </row>
        <row r="5056">
          <cell r="A5056" t="str">
            <v>Arveja verde en vaina</v>
          </cell>
        </row>
        <row r="5057">
          <cell r="A5057" t="str">
            <v>Arveja verde en vaina pastusa</v>
          </cell>
        </row>
        <row r="5058">
          <cell r="A5058" t="str">
            <v>Arveja verde seca importada</v>
          </cell>
        </row>
        <row r="5059">
          <cell r="A5059" t="str">
            <v>Avena en hojuelas</v>
          </cell>
        </row>
        <row r="5060">
          <cell r="A5060" t="str">
            <v>Avena molida</v>
          </cell>
        </row>
        <row r="5061">
          <cell r="A5061" t="str">
            <v>Azúcar morena</v>
          </cell>
        </row>
        <row r="5062">
          <cell r="A5062" t="str">
            <v>Azúcar refinada</v>
          </cell>
        </row>
        <row r="5063">
          <cell r="A5063" t="str">
            <v>Azúcar sulfitada</v>
          </cell>
        </row>
        <row r="5064">
          <cell r="A5064" t="str">
            <v>Badea</v>
          </cell>
        </row>
        <row r="5065">
          <cell r="A5065" t="str">
            <v>Bagre rayado en postas congelado</v>
          </cell>
        </row>
        <row r="5066">
          <cell r="A5066" t="str">
            <v>Bagre rayado entero congelado</v>
          </cell>
        </row>
        <row r="5067">
          <cell r="A5067" t="str">
            <v>Bagre rayado entero fresco</v>
          </cell>
        </row>
        <row r="5068">
          <cell r="A5068" t="str">
            <v>Banano bocadillo</v>
          </cell>
        </row>
        <row r="5069">
          <cell r="A5069" t="str">
            <v>Banano criollo</v>
          </cell>
        </row>
        <row r="5070">
          <cell r="A5070" t="str">
            <v>Banano Urabá</v>
          </cell>
        </row>
        <row r="5071">
          <cell r="A5071" t="str">
            <v>Berenjena</v>
          </cell>
        </row>
        <row r="5072">
          <cell r="A5072" t="str">
            <v>Blanquillo entero fresco</v>
          </cell>
        </row>
        <row r="5073">
          <cell r="A5073" t="str">
            <v>Bocachico criollo fresco</v>
          </cell>
        </row>
        <row r="5074">
          <cell r="A5074" t="str">
            <v>Bocachico importado congelado</v>
          </cell>
        </row>
        <row r="5075">
          <cell r="A5075" t="str">
            <v>Bocadillo veleño</v>
          </cell>
        </row>
        <row r="5076">
          <cell r="A5076" t="str">
            <v>Borojó</v>
          </cell>
        </row>
        <row r="5077">
          <cell r="A5077" t="str">
            <v>Breva</v>
          </cell>
        </row>
        <row r="5078">
          <cell r="A5078" t="str">
            <v>Brócoli</v>
          </cell>
        </row>
        <row r="5079">
          <cell r="A5079" t="str">
            <v>Cachama de cultivo fresca</v>
          </cell>
        </row>
        <row r="5080">
          <cell r="A5080" t="str">
            <v>Café instantáneo</v>
          </cell>
        </row>
        <row r="5081">
          <cell r="A5081" t="str">
            <v>Café molido</v>
          </cell>
        </row>
        <row r="5082">
          <cell r="A5082" t="str">
            <v>Calabacín</v>
          </cell>
        </row>
        <row r="5083">
          <cell r="A5083" t="str">
            <v>Calabaza</v>
          </cell>
        </row>
        <row r="5084">
          <cell r="A5084" t="str">
            <v>Calamar anillos</v>
          </cell>
        </row>
        <row r="5085">
          <cell r="A5085" t="str">
            <v>Calamar blanco entero</v>
          </cell>
        </row>
        <row r="5086">
          <cell r="A5086" t="str">
            <v>Calamar morado entero</v>
          </cell>
        </row>
        <row r="5087">
          <cell r="A5087" t="str">
            <v>Camarón tigre precocido seco</v>
          </cell>
        </row>
        <row r="5088">
          <cell r="A5088" t="str">
            <v>Camarón tití precocido seco</v>
          </cell>
        </row>
        <row r="5089">
          <cell r="A5089" t="str">
            <v>Capaz Magdalena fresco</v>
          </cell>
        </row>
        <row r="5090">
          <cell r="A5090" t="str">
            <v>Carne de cerdo en canal</v>
          </cell>
        </row>
        <row r="5091">
          <cell r="A5091" t="str">
            <v>Carne de cerdo, brazo con hueso</v>
          </cell>
        </row>
        <row r="5092">
          <cell r="A5092" t="str">
            <v>Carne de cerdo, brazo sin hueso</v>
          </cell>
        </row>
        <row r="5093">
          <cell r="A5093" t="str">
            <v>Carne de cerdo, cabeza de lomo</v>
          </cell>
        </row>
        <row r="5094">
          <cell r="A5094" t="str">
            <v>Carne de cerdo, costilla</v>
          </cell>
        </row>
        <row r="5095">
          <cell r="A5095" t="str">
            <v>Carne de cerdo, espinazo</v>
          </cell>
        </row>
        <row r="5096">
          <cell r="A5096" t="str">
            <v>Carne de cerdo, lomo con hueso</v>
          </cell>
        </row>
        <row r="5097">
          <cell r="A5097" t="str">
            <v>Carne de cerdo, lomo sin hueso</v>
          </cell>
        </row>
        <row r="5098">
          <cell r="A5098" t="str">
            <v>Carne de cerdo, pernil con hueso</v>
          </cell>
        </row>
        <row r="5099">
          <cell r="A5099" t="str">
            <v>Carne de cerdo, pernil sin hueso</v>
          </cell>
        </row>
        <row r="5100">
          <cell r="A5100" t="str">
            <v>Carne de cerdo, tocino barriga</v>
          </cell>
        </row>
        <row r="5101">
          <cell r="A5101" t="str">
            <v>Carne de cerdo, tocino papada</v>
          </cell>
        </row>
        <row r="5102">
          <cell r="A5102" t="str">
            <v>Carne de res en canal</v>
          </cell>
        </row>
        <row r="5103">
          <cell r="A5103" t="str">
            <v>Carne de res molida, murillo</v>
          </cell>
        </row>
        <row r="5104">
          <cell r="A5104" t="str">
            <v>Carne de res, bola de brazo</v>
          </cell>
        </row>
        <row r="5105">
          <cell r="A5105" t="str">
            <v>Carne de res, bola de pierna</v>
          </cell>
        </row>
        <row r="5106">
          <cell r="A5106" t="str">
            <v>Carne de res, bota</v>
          </cell>
        </row>
        <row r="5107">
          <cell r="A5107" t="str">
            <v>Carne de res, cadera</v>
          </cell>
        </row>
        <row r="5108">
          <cell r="A5108" t="str">
            <v>Carne de res, centro de pierna</v>
          </cell>
        </row>
        <row r="5109">
          <cell r="A5109" t="str">
            <v>Carne de res, chatas</v>
          </cell>
        </row>
        <row r="5110">
          <cell r="A5110" t="str">
            <v>Carne de res, cogote</v>
          </cell>
        </row>
        <row r="5111">
          <cell r="A5111" t="str">
            <v>Carne de res, costilla</v>
          </cell>
        </row>
        <row r="5112">
          <cell r="A5112" t="str">
            <v>Carne de res, falda</v>
          </cell>
        </row>
        <row r="5113">
          <cell r="A5113" t="str">
            <v>Carne de res, lomo de brazo</v>
          </cell>
        </row>
        <row r="5114">
          <cell r="A5114" t="str">
            <v>Carne de res, lomo fino</v>
          </cell>
        </row>
        <row r="5115">
          <cell r="A5115" t="str">
            <v>Carne de res, morrillo</v>
          </cell>
        </row>
        <row r="5116">
          <cell r="A5116" t="str">
            <v>Carne de res, muchacho</v>
          </cell>
        </row>
        <row r="5117">
          <cell r="A5117" t="str">
            <v>Carne de res, murillo</v>
          </cell>
        </row>
        <row r="5118">
          <cell r="A5118" t="str">
            <v>Carne de res, pecho</v>
          </cell>
        </row>
        <row r="5119">
          <cell r="A5119" t="str">
            <v>Carne de res, punta de anca</v>
          </cell>
        </row>
        <row r="5120">
          <cell r="A5120" t="str">
            <v>Carne de res, sobrebarriga</v>
          </cell>
        </row>
        <row r="5121">
          <cell r="A5121" t="str">
            <v>Cazuela de mariscos (paquete)</v>
          </cell>
        </row>
        <row r="5122">
          <cell r="A5122" t="str">
            <v>Cebolla cabezona blanca</v>
          </cell>
        </row>
        <row r="5123">
          <cell r="A5123" t="str">
            <v>Cebolla cabezona blanca bogotana</v>
          </cell>
        </row>
        <row r="5124">
          <cell r="A5124" t="str">
            <v>Cebolla cabezona blanca ecuatoriana</v>
          </cell>
        </row>
        <row r="5125">
          <cell r="A5125" t="str">
            <v>Cebolla cabezona blanca importada</v>
          </cell>
        </row>
        <row r="5126">
          <cell r="A5126" t="str">
            <v>Cebolla cabezona blanca pastusa</v>
          </cell>
        </row>
        <row r="5127">
          <cell r="A5127" t="str">
            <v>Cebolla cabezona blanca peruana</v>
          </cell>
        </row>
        <row r="5128">
          <cell r="A5128" t="str">
            <v>Cebolla cabezona roja ecuatoriana</v>
          </cell>
        </row>
        <row r="5129">
          <cell r="A5129" t="str">
            <v>Cebolla cabezona roja importada</v>
          </cell>
        </row>
        <row r="5130">
          <cell r="A5130" t="str">
            <v>Cebolla cabezona roja ocañera</v>
          </cell>
        </row>
        <row r="5131">
          <cell r="A5131" t="str">
            <v>Cebolla cabezona roja peruana</v>
          </cell>
        </row>
        <row r="5132">
          <cell r="A5132" t="str">
            <v>Cebolla junca</v>
          </cell>
        </row>
        <row r="5133">
          <cell r="A5133" t="str">
            <v>Cebolla junca Aquitania</v>
          </cell>
        </row>
        <row r="5134">
          <cell r="A5134" t="str">
            <v>Cebolla junca Berlín</v>
          </cell>
        </row>
        <row r="5135">
          <cell r="A5135" t="str">
            <v>Cebolla junca pastusa</v>
          </cell>
        </row>
        <row r="5136">
          <cell r="A5136" t="str">
            <v>Cebolla junca Tenerife</v>
          </cell>
        </row>
        <row r="5137">
          <cell r="A5137" t="str">
            <v>Cebolla puerro</v>
          </cell>
        </row>
        <row r="5138">
          <cell r="A5138" t="str">
            <v>Cebollín chino</v>
          </cell>
        </row>
        <row r="5139">
          <cell r="A5139" t="str">
            <v>Chocolate amargo</v>
          </cell>
        </row>
        <row r="5140">
          <cell r="A5140" t="str">
            <v>Chocolate dulce</v>
          </cell>
        </row>
        <row r="5141">
          <cell r="A5141" t="str">
            <v>Chocolate instantáneo</v>
          </cell>
        </row>
        <row r="5142">
          <cell r="A5142" t="str">
            <v>Chócolo mazorca</v>
          </cell>
        </row>
        <row r="5143">
          <cell r="A5143" t="str">
            <v>Cidra</v>
          </cell>
        </row>
        <row r="5144">
          <cell r="A5144" t="str">
            <v>Cilantro</v>
          </cell>
        </row>
        <row r="5145">
          <cell r="A5145" t="str">
            <v>Ciruela negra chilena</v>
          </cell>
        </row>
        <row r="5146">
          <cell r="A5146" t="str">
            <v>Ciruela roja</v>
          </cell>
        </row>
        <row r="5147">
          <cell r="A5147" t="str">
            <v>Coco</v>
          </cell>
        </row>
        <row r="5148">
          <cell r="A5148" t="str">
            <v>Coles</v>
          </cell>
        </row>
        <row r="5149">
          <cell r="A5149" t="str">
            <v>Coliflor</v>
          </cell>
        </row>
        <row r="5150">
          <cell r="A5150" t="str">
            <v>Color (bolsita)</v>
          </cell>
        </row>
        <row r="5151">
          <cell r="A5151" t="str">
            <v>Corvina, filete congelado nacional</v>
          </cell>
        </row>
        <row r="5152">
          <cell r="A5152" t="str">
            <v>Cuchuco de cebada</v>
          </cell>
        </row>
        <row r="5153">
          <cell r="A5153" t="str">
            <v>Cuchuco de maíz</v>
          </cell>
        </row>
        <row r="5154">
          <cell r="A5154" t="str">
            <v>Curuba larga</v>
          </cell>
        </row>
        <row r="5155">
          <cell r="A5155" t="str">
            <v>Curuba redonda</v>
          </cell>
        </row>
        <row r="5156">
          <cell r="A5156" t="str">
            <v>Durazno importado</v>
          </cell>
        </row>
        <row r="5157">
          <cell r="A5157" t="str">
            <v>Durazno nacional</v>
          </cell>
        </row>
        <row r="5158">
          <cell r="A5158" t="str">
            <v>Espinaca</v>
          </cell>
        </row>
        <row r="5159">
          <cell r="A5159" t="str">
            <v>Fécula de maíz</v>
          </cell>
        </row>
        <row r="5160">
          <cell r="A5160" t="str">
            <v>Feijoa</v>
          </cell>
        </row>
        <row r="5161">
          <cell r="A5161" t="str">
            <v>Fresa</v>
          </cell>
        </row>
        <row r="5162">
          <cell r="A5162" t="str">
            <v>Fríjol bolón</v>
          </cell>
        </row>
        <row r="5163">
          <cell r="A5163" t="str">
            <v>Fríjol cabeza negra importado</v>
          </cell>
        </row>
        <row r="5164">
          <cell r="A5164" t="str">
            <v>Fríjol cabeza negra nacional</v>
          </cell>
        </row>
        <row r="5165">
          <cell r="A5165" t="str">
            <v>Fríjol calima</v>
          </cell>
        </row>
        <row r="5166">
          <cell r="A5166" t="str">
            <v>Fríjol cargamanto blanco</v>
          </cell>
        </row>
        <row r="5167">
          <cell r="A5167" t="str">
            <v>Fríjol cargamanto rojo</v>
          </cell>
        </row>
        <row r="5168">
          <cell r="A5168" t="str">
            <v>Fríjol enlatado</v>
          </cell>
        </row>
        <row r="5169">
          <cell r="A5169" t="str">
            <v>Fríjol nima calima</v>
          </cell>
        </row>
        <row r="5170">
          <cell r="A5170" t="str">
            <v>Fríjol palomito importado</v>
          </cell>
        </row>
        <row r="5171">
          <cell r="A5171" t="str">
            <v>Fríjol radical</v>
          </cell>
        </row>
        <row r="5172">
          <cell r="A5172" t="str">
            <v>Fríjol Uribe rosado</v>
          </cell>
        </row>
        <row r="5173">
          <cell r="A5173" t="str">
            <v>Fríjol verde bolo</v>
          </cell>
        </row>
        <row r="5174">
          <cell r="A5174" t="str">
            <v>Fríjol verde cargamanto</v>
          </cell>
        </row>
        <row r="5175">
          <cell r="A5175" t="str">
            <v>Fríjol verde en vaina</v>
          </cell>
        </row>
        <row r="5176">
          <cell r="A5176" t="str">
            <v>Fríjol Zaragoza</v>
          </cell>
        </row>
        <row r="5177">
          <cell r="A5177" t="str">
            <v>Galletas dulces redondas con crema</v>
          </cell>
        </row>
        <row r="5178">
          <cell r="A5178" t="str">
            <v>Galletas saladas 3 tacos</v>
          </cell>
        </row>
        <row r="5179">
          <cell r="A5179" t="str">
            <v>Garbanzo importado</v>
          </cell>
        </row>
        <row r="5180">
          <cell r="A5180" t="str">
            <v>Gelatina</v>
          </cell>
        </row>
        <row r="5181">
          <cell r="A5181" t="str">
            <v>Granadilla</v>
          </cell>
        </row>
        <row r="5182">
          <cell r="A5182" t="str">
            <v>Guanábana</v>
          </cell>
        </row>
        <row r="5183">
          <cell r="A5183" t="str">
            <v>Guayaba agria</v>
          </cell>
        </row>
        <row r="5184">
          <cell r="A5184" t="str">
            <v>Guayaba común</v>
          </cell>
        </row>
        <row r="5185">
          <cell r="A5185" t="str">
            <v>Guayaba manzana</v>
          </cell>
        </row>
        <row r="5186">
          <cell r="A5186" t="str">
            <v>Guayaba pera</v>
          </cell>
        </row>
        <row r="5187">
          <cell r="A5187" t="str">
            <v>Gulupa</v>
          </cell>
        </row>
        <row r="5188">
          <cell r="A5188" t="str">
            <v>Haba verde</v>
          </cell>
        </row>
        <row r="5189">
          <cell r="A5189" t="str">
            <v>Habichuela</v>
          </cell>
        </row>
        <row r="5190">
          <cell r="A5190" t="str">
            <v>Habichuela larga</v>
          </cell>
        </row>
        <row r="5191">
          <cell r="A5191" t="str">
            <v>Harina de trigo</v>
          </cell>
        </row>
        <row r="5192">
          <cell r="A5192" t="str">
            <v>Harina precocida de maíz</v>
          </cell>
        </row>
        <row r="5193">
          <cell r="A5193" t="str">
            <v>Higo</v>
          </cell>
        </row>
        <row r="5194">
          <cell r="A5194" t="str">
            <v>Huevo blanco A</v>
          </cell>
        </row>
        <row r="5195">
          <cell r="A5195" t="str">
            <v>Huevo blanco AA</v>
          </cell>
        </row>
        <row r="5196">
          <cell r="A5196" t="str">
            <v>Huevo blanco B</v>
          </cell>
        </row>
        <row r="5197">
          <cell r="A5197" t="str">
            <v>Huevo blanco extra</v>
          </cell>
        </row>
        <row r="5198">
          <cell r="A5198" t="str">
            <v>Huevo rojo A</v>
          </cell>
        </row>
        <row r="5199">
          <cell r="A5199" t="str">
            <v>Huevo rojo AA</v>
          </cell>
        </row>
        <row r="5200">
          <cell r="A5200" t="str">
            <v>Huevo rojo B</v>
          </cell>
        </row>
        <row r="5201">
          <cell r="A5201" t="str">
            <v>Huevo rojo extra</v>
          </cell>
        </row>
        <row r="5202">
          <cell r="A5202" t="str">
            <v>Jugo de frutas</v>
          </cell>
        </row>
        <row r="5203">
          <cell r="A5203" t="str">
            <v>Jugo instantáneo (sobre)</v>
          </cell>
        </row>
        <row r="5204">
          <cell r="A5204" t="str">
            <v>Kiwi</v>
          </cell>
        </row>
        <row r="5205">
          <cell r="A5205" t="str">
            <v>Langostino 16-20</v>
          </cell>
        </row>
        <row r="5206">
          <cell r="A5206" t="str">
            <v>Langostino U12</v>
          </cell>
        </row>
        <row r="5207">
          <cell r="A5207" t="str">
            <v>Leche en polvo</v>
          </cell>
        </row>
        <row r="5208">
          <cell r="A5208" t="str">
            <v>Lechuga Batavia</v>
          </cell>
        </row>
        <row r="5209">
          <cell r="A5209" t="str">
            <v>Lechuga crespa morada</v>
          </cell>
        </row>
        <row r="5210">
          <cell r="A5210" t="str">
            <v>Lechuga crespa verde</v>
          </cell>
        </row>
        <row r="5211">
          <cell r="A5211" t="str">
            <v>Lenteja importada</v>
          </cell>
        </row>
        <row r="5212">
          <cell r="A5212" t="str">
            <v>Limón común</v>
          </cell>
        </row>
        <row r="5213">
          <cell r="A5213" t="str">
            <v>Limón común Ciénaga</v>
          </cell>
        </row>
        <row r="5214">
          <cell r="A5214" t="str">
            <v>Limón común valluno</v>
          </cell>
        </row>
        <row r="5215">
          <cell r="A5215" t="str">
            <v>Limón mandarino</v>
          </cell>
        </row>
        <row r="5216">
          <cell r="A5216" t="str">
            <v>Limón Tahití</v>
          </cell>
        </row>
        <row r="5217">
          <cell r="A5217" t="str">
            <v>Lomitos de atún en lata</v>
          </cell>
        </row>
        <row r="5218">
          <cell r="A5218" t="str">
            <v>Lulo</v>
          </cell>
        </row>
        <row r="5219">
          <cell r="A5219" t="str">
            <v>Maíz amarillo cáscara</v>
          </cell>
        </row>
        <row r="5220">
          <cell r="A5220" t="str">
            <v>Maíz amarillo trillado</v>
          </cell>
        </row>
        <row r="5221">
          <cell r="A5221" t="str">
            <v>Maíz blanco cáscara</v>
          </cell>
        </row>
        <row r="5222">
          <cell r="A5222" t="str">
            <v>Maíz blanco retrillado</v>
          </cell>
        </row>
        <row r="5223">
          <cell r="A5223" t="str">
            <v>Maíz blanco trillado</v>
          </cell>
        </row>
        <row r="5224">
          <cell r="A5224" t="str">
            <v>Maíz pira</v>
          </cell>
        </row>
        <row r="5225">
          <cell r="A5225" t="str">
            <v>Mandarina arrayana</v>
          </cell>
        </row>
        <row r="5226">
          <cell r="A5226" t="str">
            <v>Mandarina común</v>
          </cell>
        </row>
        <row r="5227">
          <cell r="A5227" t="str">
            <v>Mandarina Oneco</v>
          </cell>
        </row>
        <row r="5228">
          <cell r="A5228" t="str">
            <v>Mango común</v>
          </cell>
        </row>
        <row r="5229">
          <cell r="A5229" t="str">
            <v>Mango de azúcar</v>
          </cell>
        </row>
        <row r="5230">
          <cell r="A5230" t="str">
            <v>Mango manzano</v>
          </cell>
        </row>
        <row r="5231">
          <cell r="A5231" t="str">
            <v>Mango reina</v>
          </cell>
        </row>
        <row r="5232">
          <cell r="A5232" t="str">
            <v>Mango Tommy</v>
          </cell>
        </row>
        <row r="5233">
          <cell r="A5233" t="str">
            <v>Manteca</v>
          </cell>
        </row>
        <row r="5234">
          <cell r="A5234" t="str">
            <v>Manzana nacional</v>
          </cell>
        </row>
        <row r="5235">
          <cell r="A5235" t="str">
            <v>Manzana roja importada</v>
          </cell>
        </row>
        <row r="5236">
          <cell r="A5236" t="str">
            <v>Manzana royal gala importada</v>
          </cell>
        </row>
        <row r="5237">
          <cell r="A5237" t="str">
            <v>Manzana verde importada</v>
          </cell>
        </row>
        <row r="5238">
          <cell r="A5238" t="str">
            <v>Maracuyá</v>
          </cell>
        </row>
        <row r="5239">
          <cell r="A5239" t="str">
            <v>Maracuyá antioqueño</v>
          </cell>
        </row>
        <row r="5240">
          <cell r="A5240" t="str">
            <v>Maracuyá huilense</v>
          </cell>
        </row>
        <row r="5241">
          <cell r="A5241" t="str">
            <v>Maracuyá santandereano</v>
          </cell>
        </row>
        <row r="5242">
          <cell r="A5242" t="str">
            <v>Maracuyá valluno</v>
          </cell>
        </row>
        <row r="5243">
          <cell r="A5243" t="str">
            <v>Margarina</v>
          </cell>
        </row>
        <row r="5244">
          <cell r="A5244" t="str">
            <v>Mayonesa doy pack</v>
          </cell>
        </row>
        <row r="5245">
          <cell r="A5245" t="str">
            <v>Melón Cantalup</v>
          </cell>
        </row>
        <row r="5246">
          <cell r="A5246" t="str">
            <v>Menudencias de pollo</v>
          </cell>
        </row>
        <row r="5247">
          <cell r="A5247" t="str">
            <v>Merluza, filete importado</v>
          </cell>
        </row>
        <row r="5248">
          <cell r="A5248" t="str">
            <v>Merluza, filete nacional</v>
          </cell>
        </row>
        <row r="5249">
          <cell r="A5249" t="str">
            <v>Mojarra lora entera congelada</v>
          </cell>
        </row>
        <row r="5250">
          <cell r="A5250" t="str">
            <v>Mojarra lora entera fresca</v>
          </cell>
        </row>
        <row r="5251">
          <cell r="A5251" t="str">
            <v>Mora de Castilla</v>
          </cell>
        </row>
        <row r="5252">
          <cell r="A5252" t="str">
            <v>Muslos de pollo con rabadilla</v>
          </cell>
        </row>
        <row r="5253">
          <cell r="A5253" t="str">
            <v>Muslos de pollo sin rabadilla</v>
          </cell>
        </row>
        <row r="5254">
          <cell r="A5254" t="str">
            <v>Naranja común</v>
          </cell>
        </row>
        <row r="5255">
          <cell r="A5255" t="str">
            <v>Naranja Valencia</v>
          </cell>
        </row>
        <row r="5256">
          <cell r="A5256" t="str">
            <v>Nicuro fresco</v>
          </cell>
        </row>
        <row r="5257">
          <cell r="A5257" t="str">
            <v>Ñame criollo</v>
          </cell>
        </row>
        <row r="5258">
          <cell r="A5258" t="str">
            <v>Ñame diamante</v>
          </cell>
        </row>
        <row r="5259">
          <cell r="A5259" t="str">
            <v>Ñame espino</v>
          </cell>
        </row>
        <row r="5260">
          <cell r="A5260" t="str">
            <v>Palmitos de mar</v>
          </cell>
        </row>
        <row r="5261">
          <cell r="A5261" t="str">
            <v>Panela cuadrada blanca</v>
          </cell>
        </row>
        <row r="5262">
          <cell r="A5262" t="str">
            <v>Panela cuadrada morena</v>
          </cell>
        </row>
        <row r="5263">
          <cell r="A5263" t="str">
            <v>Panela redonda morena</v>
          </cell>
        </row>
        <row r="5264">
          <cell r="A5264" t="str">
            <v>Papa capira</v>
          </cell>
        </row>
        <row r="5265">
          <cell r="A5265" t="str">
            <v>Papa capira carmenia</v>
          </cell>
        </row>
        <row r="5266">
          <cell r="A5266" t="str">
            <v>Papa criolla limpia</v>
          </cell>
        </row>
        <row r="5267">
          <cell r="A5267" t="str">
            <v>Papa criolla para lavar</v>
          </cell>
        </row>
        <row r="5268">
          <cell r="A5268" t="str">
            <v>Papa criolla sucia</v>
          </cell>
        </row>
        <row r="5269">
          <cell r="A5269" t="str">
            <v>Papa frita</v>
          </cell>
        </row>
        <row r="5270">
          <cell r="A5270" t="str">
            <v>Papa ICA-Huila</v>
          </cell>
        </row>
        <row r="5271">
          <cell r="A5271" t="str">
            <v>Papa Morasurco</v>
          </cell>
        </row>
        <row r="5272">
          <cell r="A5272" t="str">
            <v>Papa nevada</v>
          </cell>
        </row>
        <row r="5273">
          <cell r="A5273" t="str">
            <v>Papa parda para lavar</v>
          </cell>
        </row>
        <row r="5274">
          <cell r="A5274" t="str">
            <v>Papa parda pastusa</v>
          </cell>
        </row>
        <row r="5275">
          <cell r="A5275" t="str">
            <v>Papa Puracé</v>
          </cell>
        </row>
        <row r="5276">
          <cell r="A5276" t="str">
            <v>Papa R-12 negra</v>
          </cell>
        </row>
        <row r="5277">
          <cell r="A5277" t="str">
            <v>Papa R-12 roja</v>
          </cell>
        </row>
        <row r="5278">
          <cell r="A5278" t="str">
            <v>Papa roja peruana</v>
          </cell>
        </row>
        <row r="5279">
          <cell r="A5279" t="str">
            <v>Papa ruby</v>
          </cell>
        </row>
        <row r="5280">
          <cell r="A5280" t="str">
            <v>Papa sabanera</v>
          </cell>
        </row>
        <row r="5281">
          <cell r="A5281" t="str">
            <v>Papa San Félix</v>
          </cell>
        </row>
        <row r="5282">
          <cell r="A5282" t="str">
            <v>Papa suprema</v>
          </cell>
        </row>
        <row r="5283">
          <cell r="A5283" t="str">
            <v>Papa tocana</v>
          </cell>
        </row>
        <row r="5284">
          <cell r="A5284" t="str">
            <v>Papa tocarreña</v>
          </cell>
        </row>
        <row r="5285">
          <cell r="A5285" t="str">
            <v>Papa única</v>
          </cell>
        </row>
        <row r="5286">
          <cell r="A5286" t="str">
            <v>Papaya hawaiana</v>
          </cell>
        </row>
        <row r="5287">
          <cell r="A5287" t="str">
            <v>Papaya Maradol</v>
          </cell>
        </row>
        <row r="5288">
          <cell r="A5288" t="str">
            <v>Papaya melona</v>
          </cell>
        </row>
        <row r="5289">
          <cell r="A5289" t="str">
            <v>Papaya redonda</v>
          </cell>
        </row>
        <row r="5290">
          <cell r="A5290" t="str">
            <v>Pargo rojo entero congelado</v>
          </cell>
        </row>
        <row r="5291">
          <cell r="A5291" t="str">
            <v>Pargo rojo entero fresco</v>
          </cell>
        </row>
        <row r="5292">
          <cell r="A5292" t="str">
            <v>Pargo rojo platero</v>
          </cell>
        </row>
        <row r="5293">
          <cell r="A5293" t="str">
            <v>Pastas alimenticias</v>
          </cell>
        </row>
        <row r="5294">
          <cell r="A5294" t="str">
            <v>Patilla</v>
          </cell>
        </row>
        <row r="5295">
          <cell r="A5295" t="str">
            <v>Pechuga de pollo</v>
          </cell>
        </row>
        <row r="5296">
          <cell r="A5296" t="str">
            <v>Pepino cohombro</v>
          </cell>
        </row>
        <row r="5297">
          <cell r="A5297" t="str">
            <v>Pepino de rellenar</v>
          </cell>
        </row>
        <row r="5298">
          <cell r="A5298" t="str">
            <v>Pera importada</v>
          </cell>
        </row>
        <row r="5299">
          <cell r="A5299" t="str">
            <v>Perejil</v>
          </cell>
        </row>
        <row r="5300">
          <cell r="A5300" t="str">
            <v>Pescado cabezas</v>
          </cell>
        </row>
        <row r="5301">
          <cell r="A5301" t="str">
            <v>Pierna pernil con rabadilla</v>
          </cell>
        </row>
        <row r="5302">
          <cell r="A5302" t="str">
            <v>Pierna pernil sin rabadilla</v>
          </cell>
        </row>
        <row r="5303">
          <cell r="A5303" t="str">
            <v>Piernas de pollo</v>
          </cell>
        </row>
        <row r="5304">
          <cell r="A5304" t="str">
            <v>Pimentón</v>
          </cell>
        </row>
        <row r="5305">
          <cell r="A5305" t="str">
            <v>Pimentón verde</v>
          </cell>
        </row>
        <row r="5306">
          <cell r="A5306" t="str">
            <v>Piña gold</v>
          </cell>
        </row>
        <row r="5307">
          <cell r="A5307" t="str">
            <v>Piña manzana</v>
          </cell>
        </row>
        <row r="5308">
          <cell r="A5308" t="str">
            <v>Piña perolera</v>
          </cell>
        </row>
        <row r="5309">
          <cell r="A5309" t="str">
            <v>Pitahaya</v>
          </cell>
        </row>
        <row r="5310">
          <cell r="A5310" t="str">
            <v>Plátano comino</v>
          </cell>
        </row>
        <row r="5311">
          <cell r="A5311" t="str">
            <v>Plátano dominico hartón maduro</v>
          </cell>
        </row>
        <row r="5312">
          <cell r="A5312" t="str">
            <v>Plátano dominico hartón verde</v>
          </cell>
        </row>
        <row r="5313">
          <cell r="A5313" t="str">
            <v>Plátano dominico verde</v>
          </cell>
        </row>
        <row r="5314">
          <cell r="A5314" t="str">
            <v>Plátano guineo</v>
          </cell>
        </row>
        <row r="5315">
          <cell r="A5315" t="str">
            <v>Plátano hartón maduro</v>
          </cell>
        </row>
        <row r="5316">
          <cell r="A5316" t="str">
            <v>Plátano hartón verde</v>
          </cell>
        </row>
        <row r="5317">
          <cell r="A5317" t="str">
            <v>Plátano hartón verde llanero</v>
          </cell>
        </row>
        <row r="5318">
          <cell r="A5318" t="str">
            <v>Pollo entero congelado sin vísceras</v>
          </cell>
        </row>
        <row r="5319">
          <cell r="A5319" t="str">
            <v>Pollo entero fresco con vísceras</v>
          </cell>
        </row>
        <row r="5320">
          <cell r="A5320" t="str">
            <v>Pollo entero fresco sin vísceras</v>
          </cell>
        </row>
        <row r="5321">
          <cell r="A5321" t="str">
            <v>Queso campesino</v>
          </cell>
        </row>
        <row r="5322">
          <cell r="A5322" t="str">
            <v>Queso costeño</v>
          </cell>
        </row>
        <row r="5323">
          <cell r="A5323" t="str">
            <v>Queso cuajada</v>
          </cell>
        </row>
        <row r="5324">
          <cell r="A5324" t="str">
            <v>Queso doble crema</v>
          </cell>
        </row>
        <row r="5325">
          <cell r="A5325" t="str">
            <v>Rabadillas de pollo</v>
          </cell>
        </row>
        <row r="5326">
          <cell r="A5326" t="str">
            <v>Rábano rojo</v>
          </cell>
        </row>
        <row r="5327">
          <cell r="A5327" t="str">
            <v>Remolacha</v>
          </cell>
        </row>
        <row r="5328">
          <cell r="A5328" t="str">
            <v>Remolacha bogotana</v>
          </cell>
        </row>
        <row r="5329">
          <cell r="A5329" t="str">
            <v>Remolacha regional</v>
          </cell>
        </row>
        <row r="5330">
          <cell r="A5330" t="str">
            <v>Repollo blanco</v>
          </cell>
        </row>
        <row r="5331">
          <cell r="A5331" t="str">
            <v>Repollo blanco bogotano</v>
          </cell>
        </row>
        <row r="5332">
          <cell r="A5332" t="str">
            <v>Repollo blanco valluno</v>
          </cell>
        </row>
        <row r="5333">
          <cell r="A5333" t="str">
            <v>Repollo morado</v>
          </cell>
        </row>
        <row r="5334">
          <cell r="A5334" t="str">
            <v>Repollo morado antioqueño</v>
          </cell>
        </row>
        <row r="5335">
          <cell r="A5335" t="str">
            <v>Repollo verde regional</v>
          </cell>
        </row>
        <row r="5336">
          <cell r="A5336" t="str">
            <v>Róbalo, filete congelado</v>
          </cell>
        </row>
        <row r="5337">
          <cell r="A5337" t="str">
            <v>Sal yodada</v>
          </cell>
        </row>
        <row r="5338">
          <cell r="A5338" t="str">
            <v>Salmón, filete congelado</v>
          </cell>
        </row>
        <row r="5339">
          <cell r="A5339" t="str">
            <v>Salsa de tomate doy pack</v>
          </cell>
        </row>
        <row r="5340">
          <cell r="A5340" t="str">
            <v>Sardinas en lata</v>
          </cell>
        </row>
        <row r="5341">
          <cell r="A5341" t="str">
            <v>Sierra entera congelada</v>
          </cell>
        </row>
        <row r="5342">
          <cell r="A5342" t="str">
            <v>Sopa de pollo (caja)</v>
          </cell>
        </row>
        <row r="5343">
          <cell r="A5343" t="str">
            <v>Tangelo</v>
          </cell>
        </row>
        <row r="5344">
          <cell r="A5344" t="str">
            <v>Tilapia roja entera congelada</v>
          </cell>
        </row>
        <row r="5345">
          <cell r="A5345" t="str">
            <v>Tilapia roja entera fresca</v>
          </cell>
        </row>
        <row r="5346">
          <cell r="A5346" t="str">
            <v>Tilapia, filete congelado</v>
          </cell>
        </row>
        <row r="5347">
          <cell r="A5347" t="str">
            <v>Tilapia, lomitos</v>
          </cell>
        </row>
        <row r="5348">
          <cell r="A5348" t="str">
            <v>Tomate chonto</v>
          </cell>
        </row>
        <row r="5349">
          <cell r="A5349" t="str">
            <v>Tomate chonto antioqueño</v>
          </cell>
        </row>
        <row r="5350">
          <cell r="A5350" t="str">
            <v>Tomate chonto valluno</v>
          </cell>
        </row>
        <row r="5351">
          <cell r="A5351" t="str">
            <v>Tomate de árbol</v>
          </cell>
        </row>
        <row r="5352">
          <cell r="A5352" t="str">
            <v>Tomate larga vida</v>
          </cell>
        </row>
        <row r="5353">
          <cell r="A5353" t="str">
            <v>Tomate riñón</v>
          </cell>
        </row>
        <row r="5354">
          <cell r="A5354" t="str">
            <v>Tomate riñón valluno</v>
          </cell>
        </row>
        <row r="5355">
          <cell r="A5355" t="str">
            <v>Tomate Riogrande</v>
          </cell>
        </row>
        <row r="5356">
          <cell r="A5356" t="str">
            <v>Tomate Riogrande bumangués</v>
          </cell>
        </row>
        <row r="5357">
          <cell r="A5357" t="str">
            <v>Tomate Riogrande ocañero</v>
          </cell>
        </row>
        <row r="5358">
          <cell r="A5358" t="str">
            <v>Toyo blanco, filete congelado</v>
          </cell>
        </row>
        <row r="5359">
          <cell r="A5359" t="str">
            <v>Trucha en corte mariposa</v>
          </cell>
        </row>
        <row r="5360">
          <cell r="A5360" t="str">
            <v>Trucha entera fresca</v>
          </cell>
        </row>
        <row r="5361">
          <cell r="A5361" t="str">
            <v>Uchuva con cáscara</v>
          </cell>
        </row>
        <row r="5362">
          <cell r="A5362" t="str">
            <v>Ulluco</v>
          </cell>
        </row>
        <row r="5363">
          <cell r="A5363" t="str">
            <v>Uva importada</v>
          </cell>
        </row>
        <row r="5364">
          <cell r="A5364" t="str">
            <v>Uva Isabela</v>
          </cell>
        </row>
        <row r="5365">
          <cell r="A5365" t="str">
            <v>Uva negra</v>
          </cell>
        </row>
        <row r="5366">
          <cell r="A5366" t="str">
            <v>Uva red globe nacional</v>
          </cell>
        </row>
        <row r="5367">
          <cell r="A5367" t="str">
            <v>Uva roja</v>
          </cell>
        </row>
        <row r="5368">
          <cell r="A5368" t="str">
            <v>Uva verde</v>
          </cell>
        </row>
        <row r="5369">
          <cell r="A5369" t="str">
            <v>Vinagre</v>
          </cell>
        </row>
        <row r="5370">
          <cell r="A5370" t="str">
            <v>Yuca chirosa</v>
          </cell>
        </row>
        <row r="5371">
          <cell r="A5371" t="str">
            <v>Yuca criolla</v>
          </cell>
        </row>
        <row r="5372">
          <cell r="A5372" t="str">
            <v>Yuca ICA</v>
          </cell>
        </row>
        <row r="5373">
          <cell r="A5373" t="str">
            <v>Yuca llanera</v>
          </cell>
        </row>
        <row r="5374">
          <cell r="A5374" t="str">
            <v>Zanahoria</v>
          </cell>
        </row>
        <row r="5375">
          <cell r="A5375" t="str">
            <v>Zanahoria bogotana</v>
          </cell>
        </row>
        <row r="5376">
          <cell r="A5376" t="str">
            <v>Zanahoria</v>
          </cell>
        </row>
        <row r="5377">
          <cell r="A5377" t="str">
            <v>Zanahoria bogotana</v>
          </cell>
        </row>
        <row r="5378">
          <cell r="A5378" t="str">
            <v>Leche entera UHT</v>
          </cell>
        </row>
        <row r="5379">
          <cell r="A5379" t="str">
            <v>Mortadela</v>
          </cell>
        </row>
        <row r="5380">
          <cell r="A5380" t="str">
            <v>Salchicha</v>
          </cell>
        </row>
        <row r="5381">
          <cell r="A5381" t="str">
            <v>Arepa</v>
          </cell>
        </row>
        <row r="5382">
          <cell r="A5382" t="str">
            <v>Calado Mantequilla</v>
          </cell>
        </row>
        <row r="5383">
          <cell r="A5383" t="str">
            <v>Pan Blanco</v>
          </cell>
        </row>
        <row r="5384">
          <cell r="A5384" t="str">
            <v>Pan Integral</v>
          </cell>
        </row>
        <row r="5385">
          <cell r="A5385" t="str">
            <v>Pan queso</v>
          </cell>
        </row>
        <row r="5386">
          <cell r="A5386" t="str">
            <v xml:space="preserve">Mogolla </v>
          </cell>
        </row>
        <row r="5387">
          <cell r="A5387" t="str">
            <v>Mojicón Con azúcar</v>
          </cell>
        </row>
        <row r="5388">
          <cell r="A5388" t="str">
            <v>Pan Tostadas</v>
          </cell>
        </row>
        <row r="5389">
          <cell r="A5389" t="str">
            <v>Mermeladas</v>
          </cell>
        </row>
        <row r="5390">
          <cell r="A5390" t="str">
            <v>Te</v>
          </cell>
        </row>
        <row r="5391">
          <cell r="A5391" t="str">
            <v>Pan coco</v>
          </cell>
        </row>
        <row r="5392">
          <cell r="A5392" t="str">
            <v>Queso campesino</v>
          </cell>
        </row>
        <row r="5393">
          <cell r="A5393" t="str">
            <v>Pan blandito</v>
          </cell>
        </row>
        <row r="5394">
          <cell r="A5394" t="str">
            <v>Calado</v>
          </cell>
        </row>
        <row r="5395">
          <cell r="A5395" t="str">
            <v>Pan mantequilla</v>
          </cell>
        </row>
        <row r="5396">
          <cell r="A5396" t="str">
            <v>Galleta de sal</v>
          </cell>
        </row>
        <row r="5397">
          <cell r="A5397" t="str">
            <v>Arepa de choclo</v>
          </cell>
        </row>
        <row r="5398">
          <cell r="A5398" t="str">
            <v>Salchichon</v>
          </cell>
        </row>
        <row r="5399">
          <cell r="A5399" t="str">
            <v>Jamón</v>
          </cell>
        </row>
        <row r="5400">
          <cell r="A5400" t="str">
            <v>Crema de leche</v>
          </cell>
        </row>
        <row r="5401">
          <cell r="A5401" t="str">
            <v>Guascas</v>
          </cell>
        </row>
        <row r="5402">
          <cell r="A5402" t="str">
            <v>-</v>
          </cell>
        </row>
        <row r="5403">
          <cell r="A5403" t="str">
            <v>-</v>
          </cell>
        </row>
        <row r="5404">
          <cell r="A5404" t="str">
            <v>-</v>
          </cell>
        </row>
        <row r="5405">
          <cell r="A5405" t="str">
            <v>-</v>
          </cell>
        </row>
        <row r="5406">
          <cell r="A5406" t="str">
            <v>-</v>
          </cell>
        </row>
        <row r="5407">
          <cell r="A5407" t="str">
            <v>-</v>
          </cell>
        </row>
        <row r="5408">
          <cell r="A5408" t="str">
            <v>-</v>
          </cell>
        </row>
        <row r="5409">
          <cell r="A5409" t="str">
            <v>-</v>
          </cell>
        </row>
        <row r="5410">
          <cell r="A5410" t="str">
            <v>-</v>
          </cell>
        </row>
        <row r="5411">
          <cell r="A5411" t="str">
            <v>-</v>
          </cell>
        </row>
        <row r="5412">
          <cell r="A5412" t="str">
            <v>-</v>
          </cell>
        </row>
        <row r="5413">
          <cell r="A5413" t="str">
            <v>-</v>
          </cell>
        </row>
        <row r="5414">
          <cell r="A5414" t="str">
            <v>-</v>
          </cell>
        </row>
        <row r="5415">
          <cell r="A5415" t="str">
            <v>-</v>
          </cell>
        </row>
        <row r="5416">
          <cell r="A5416" t="str">
            <v>-</v>
          </cell>
        </row>
        <row r="5417">
          <cell r="A5417" t="str">
            <v>-</v>
          </cell>
        </row>
        <row r="5418">
          <cell r="A5418" t="str">
            <v>-</v>
          </cell>
        </row>
        <row r="5419">
          <cell r="A5419" t="str">
            <v>-</v>
          </cell>
        </row>
        <row r="5420">
          <cell r="A5420" t="str">
            <v>-</v>
          </cell>
        </row>
        <row r="5421">
          <cell r="A5421" t="str">
            <v>-</v>
          </cell>
        </row>
        <row r="5422">
          <cell r="A5422" t="str">
            <v>-</v>
          </cell>
        </row>
        <row r="5423">
          <cell r="A5423" t="str">
            <v>-</v>
          </cell>
        </row>
        <row r="5424">
          <cell r="A5424" t="str">
            <v>-</v>
          </cell>
        </row>
        <row r="5425">
          <cell r="A5425" t="str">
            <v>-</v>
          </cell>
        </row>
        <row r="5426">
          <cell r="A5426" t="str">
            <v>-</v>
          </cell>
        </row>
        <row r="5427">
          <cell r="A5427" t="str">
            <v>-</v>
          </cell>
        </row>
        <row r="5428">
          <cell r="A5428" t="str">
            <v>-</v>
          </cell>
        </row>
        <row r="5429">
          <cell r="A5429" t="str">
            <v>-</v>
          </cell>
        </row>
        <row r="5430">
          <cell r="A5430" t="str">
            <v>-</v>
          </cell>
        </row>
        <row r="5431">
          <cell r="A5431" t="str">
            <v>-</v>
          </cell>
        </row>
        <row r="5432">
          <cell r="A5432" t="str">
            <v>-</v>
          </cell>
        </row>
        <row r="5433">
          <cell r="A5433" t="str">
            <v>-</v>
          </cell>
        </row>
        <row r="5434">
          <cell r="A5434" t="str">
            <v>-</v>
          </cell>
        </row>
        <row r="5435">
          <cell r="A5435" t="str">
            <v>-</v>
          </cell>
        </row>
        <row r="5436">
          <cell r="A5436" t="str">
            <v>-</v>
          </cell>
        </row>
        <row r="5437">
          <cell r="A5437" t="str">
            <v>-</v>
          </cell>
        </row>
        <row r="5438">
          <cell r="A5438" t="str">
            <v>-</v>
          </cell>
        </row>
        <row r="5439">
          <cell r="A5439" t="str">
            <v>-</v>
          </cell>
        </row>
        <row r="5440">
          <cell r="A5440" t="str">
            <v>-</v>
          </cell>
        </row>
        <row r="5441">
          <cell r="A5441" t="str">
            <v>-</v>
          </cell>
        </row>
        <row r="5442">
          <cell r="A5442" t="str">
            <v>-</v>
          </cell>
        </row>
        <row r="5443">
          <cell r="A5443" t="str">
            <v>-</v>
          </cell>
        </row>
        <row r="5444">
          <cell r="A5444" t="str">
            <v>-</v>
          </cell>
        </row>
        <row r="5445">
          <cell r="A5445" t="str">
            <v>-</v>
          </cell>
        </row>
        <row r="5446">
          <cell r="A5446" t="str">
            <v>-</v>
          </cell>
        </row>
        <row r="5447">
          <cell r="A5447" t="str">
            <v>-</v>
          </cell>
        </row>
        <row r="5448">
          <cell r="A5448" t="str">
            <v>-</v>
          </cell>
        </row>
        <row r="5449">
          <cell r="A5449" t="str">
            <v>-</v>
          </cell>
        </row>
        <row r="5450">
          <cell r="A5450" t="str">
            <v>-</v>
          </cell>
        </row>
        <row r="5451">
          <cell r="A5451" t="str">
            <v>-</v>
          </cell>
        </row>
        <row r="5452">
          <cell r="A5452" t="str">
            <v>-</v>
          </cell>
        </row>
        <row r="5453">
          <cell r="A5453" t="str">
            <v>-</v>
          </cell>
        </row>
        <row r="5454">
          <cell r="A5454" t="str">
            <v>-</v>
          </cell>
        </row>
        <row r="5455">
          <cell r="A5455" t="str">
            <v>-</v>
          </cell>
        </row>
        <row r="5456">
          <cell r="A5456" t="str">
            <v>-</v>
          </cell>
        </row>
        <row r="5457">
          <cell r="A5457" t="str">
            <v>-</v>
          </cell>
        </row>
        <row r="5458">
          <cell r="A5458" t="str">
            <v>-</v>
          </cell>
        </row>
        <row r="5459">
          <cell r="A5459" t="str">
            <v>-</v>
          </cell>
        </row>
        <row r="5460">
          <cell r="A5460" t="str">
            <v>-</v>
          </cell>
        </row>
        <row r="5461">
          <cell r="A5461" t="str">
            <v>-</v>
          </cell>
        </row>
        <row r="5462">
          <cell r="A5462" t="str">
            <v>-</v>
          </cell>
        </row>
        <row r="5463">
          <cell r="A5463" t="str">
            <v>-</v>
          </cell>
        </row>
        <row r="5464">
          <cell r="A5464" t="str">
            <v>-</v>
          </cell>
        </row>
        <row r="5465">
          <cell r="A5465" t="str">
            <v>-</v>
          </cell>
        </row>
        <row r="5466">
          <cell r="A5466" t="str">
            <v>-</v>
          </cell>
        </row>
        <row r="5467">
          <cell r="A5467" t="str">
            <v>-</v>
          </cell>
        </row>
        <row r="5468">
          <cell r="A5468" t="str">
            <v>-</v>
          </cell>
        </row>
        <row r="5469">
          <cell r="A5469" t="str">
            <v>-</v>
          </cell>
        </row>
        <row r="5470">
          <cell r="A5470" t="str">
            <v>-</v>
          </cell>
        </row>
        <row r="5471">
          <cell r="A5471" t="str">
            <v>-</v>
          </cell>
        </row>
        <row r="5472">
          <cell r="A5472" t="str">
            <v>-</v>
          </cell>
        </row>
        <row r="5473">
          <cell r="A5473" t="str">
            <v>-</v>
          </cell>
        </row>
        <row r="5474">
          <cell r="A5474" t="str">
            <v>-</v>
          </cell>
        </row>
        <row r="5475">
          <cell r="A5475" t="str">
            <v>-</v>
          </cell>
        </row>
        <row r="5476">
          <cell r="A5476" t="str">
            <v>-</v>
          </cell>
        </row>
        <row r="5477">
          <cell r="A5477" t="str">
            <v>-</v>
          </cell>
        </row>
        <row r="5478">
          <cell r="A5478" t="str">
            <v>-</v>
          </cell>
        </row>
        <row r="5479">
          <cell r="A5479" t="str">
            <v>-</v>
          </cell>
        </row>
        <row r="5480">
          <cell r="A5480" t="str">
            <v>-</v>
          </cell>
        </row>
        <row r="5481">
          <cell r="A5481" t="str">
            <v>-</v>
          </cell>
        </row>
        <row r="5482">
          <cell r="A5482" t="str">
            <v>-</v>
          </cell>
        </row>
        <row r="5483">
          <cell r="A5483" t="str">
            <v>-</v>
          </cell>
        </row>
        <row r="5484">
          <cell r="A5484" t="str">
            <v>-</v>
          </cell>
        </row>
        <row r="5485">
          <cell r="A5485" t="str">
            <v>-</v>
          </cell>
        </row>
        <row r="5486">
          <cell r="A5486" t="str">
            <v>-</v>
          </cell>
        </row>
        <row r="5487">
          <cell r="A5487" t="str">
            <v>-</v>
          </cell>
        </row>
        <row r="5488">
          <cell r="A5488" t="str">
            <v>-</v>
          </cell>
        </row>
        <row r="5489">
          <cell r="A5489" t="str">
            <v>-</v>
          </cell>
        </row>
        <row r="5490">
          <cell r="A5490" t="str">
            <v>-</v>
          </cell>
        </row>
        <row r="5491">
          <cell r="A5491" t="str">
            <v>-</v>
          </cell>
        </row>
        <row r="5492">
          <cell r="A5492" t="str">
            <v>-</v>
          </cell>
        </row>
        <row r="5493">
          <cell r="A5493" t="str">
            <v>-</v>
          </cell>
        </row>
        <row r="5494">
          <cell r="A5494" t="str">
            <v>-</v>
          </cell>
        </row>
        <row r="5495">
          <cell r="A5495" t="str">
            <v>-</v>
          </cell>
        </row>
        <row r="5496">
          <cell r="A5496" t="str">
            <v>-</v>
          </cell>
        </row>
        <row r="5497">
          <cell r="A5497" t="str">
            <v>-</v>
          </cell>
        </row>
        <row r="5498">
          <cell r="A5498" t="str">
            <v>-</v>
          </cell>
        </row>
        <row r="5499">
          <cell r="A5499" t="str">
            <v>-</v>
          </cell>
        </row>
        <row r="5500">
          <cell r="A5500" t="str">
            <v>-</v>
          </cell>
        </row>
        <row r="5501">
          <cell r="A5501" t="str">
            <v>-</v>
          </cell>
        </row>
        <row r="5502">
          <cell r="A5502" t="str">
            <v>-</v>
          </cell>
        </row>
        <row r="5503">
          <cell r="A5503" t="str">
            <v>-</v>
          </cell>
        </row>
        <row r="5504">
          <cell r="A5504" t="str">
            <v>-</v>
          </cell>
        </row>
        <row r="5505">
          <cell r="A5505" t="str">
            <v>-</v>
          </cell>
        </row>
        <row r="5506">
          <cell r="A5506" t="str">
            <v>-</v>
          </cell>
        </row>
        <row r="5507">
          <cell r="A5507" t="str">
            <v>-</v>
          </cell>
        </row>
        <row r="5508">
          <cell r="A5508" t="str">
            <v>-</v>
          </cell>
        </row>
        <row r="5509">
          <cell r="A5509" t="str">
            <v>-</v>
          </cell>
        </row>
        <row r="5510">
          <cell r="A5510" t="str">
            <v>-</v>
          </cell>
        </row>
        <row r="5511">
          <cell r="A5511" t="str">
            <v>-</v>
          </cell>
        </row>
        <row r="5512">
          <cell r="A5512" t="str">
            <v>-</v>
          </cell>
        </row>
        <row r="5513">
          <cell r="A5513" t="str">
            <v>-</v>
          </cell>
        </row>
        <row r="5514">
          <cell r="A5514" t="str">
            <v>-</v>
          </cell>
        </row>
        <row r="5515">
          <cell r="A5515" t="str">
            <v>-</v>
          </cell>
        </row>
        <row r="5516">
          <cell r="A5516" t="str">
            <v>-</v>
          </cell>
        </row>
        <row r="5517">
          <cell r="A5517" t="str">
            <v>-</v>
          </cell>
        </row>
        <row r="5518">
          <cell r="A5518" t="str">
            <v>-</v>
          </cell>
        </row>
        <row r="5519">
          <cell r="A5519" t="str">
            <v>-</v>
          </cell>
        </row>
        <row r="5520">
          <cell r="A5520" t="str">
            <v>-</v>
          </cell>
        </row>
        <row r="5521">
          <cell r="A5521" t="str">
            <v>-</v>
          </cell>
        </row>
        <row r="5522">
          <cell r="A5522" t="str">
            <v>-</v>
          </cell>
        </row>
        <row r="5523">
          <cell r="A5523" t="str">
            <v>-</v>
          </cell>
        </row>
        <row r="5524">
          <cell r="A5524" t="str">
            <v>-</v>
          </cell>
        </row>
        <row r="5525">
          <cell r="A5525" t="str">
            <v>-</v>
          </cell>
        </row>
        <row r="5526">
          <cell r="A5526" t="str">
            <v>-</v>
          </cell>
        </row>
        <row r="5527">
          <cell r="A5527" t="str">
            <v>-</v>
          </cell>
        </row>
        <row r="5528">
          <cell r="A5528" t="str">
            <v>-</v>
          </cell>
        </row>
        <row r="5529">
          <cell r="A5529" t="str">
            <v>-</v>
          </cell>
        </row>
        <row r="5530">
          <cell r="A5530" t="str">
            <v>-</v>
          </cell>
        </row>
        <row r="5531">
          <cell r="A5531" t="str">
            <v>-</v>
          </cell>
        </row>
        <row r="5532">
          <cell r="A5532" t="str">
            <v>-</v>
          </cell>
        </row>
        <row r="5533">
          <cell r="A5533" t="str">
            <v>-</v>
          </cell>
        </row>
        <row r="5534">
          <cell r="A5534" t="str">
            <v>-</v>
          </cell>
        </row>
        <row r="5535">
          <cell r="A5535" t="str">
            <v>-</v>
          </cell>
        </row>
        <row r="5536">
          <cell r="A5536" t="str">
            <v>-</v>
          </cell>
        </row>
        <row r="5537">
          <cell r="A5537" t="str">
            <v>-</v>
          </cell>
        </row>
        <row r="5538">
          <cell r="A5538" t="str">
            <v>-</v>
          </cell>
        </row>
        <row r="5539">
          <cell r="A5539" t="str">
            <v>-</v>
          </cell>
        </row>
        <row r="5540">
          <cell r="A5540" t="str">
            <v>-</v>
          </cell>
        </row>
        <row r="5541">
          <cell r="A5541" t="str">
            <v>-</v>
          </cell>
        </row>
        <row r="5542">
          <cell r="A5542" t="str">
            <v>-</v>
          </cell>
        </row>
        <row r="5543">
          <cell r="A5543" t="str">
            <v>-</v>
          </cell>
        </row>
        <row r="5544">
          <cell r="A5544" t="str">
            <v>-</v>
          </cell>
        </row>
        <row r="5545">
          <cell r="A5545" t="str">
            <v>-</v>
          </cell>
        </row>
        <row r="5546">
          <cell r="A5546" t="str">
            <v>-</v>
          </cell>
        </row>
        <row r="5547">
          <cell r="A5547" t="str">
            <v>-</v>
          </cell>
        </row>
        <row r="5548">
          <cell r="A5548" t="str">
            <v>-</v>
          </cell>
        </row>
        <row r="5549">
          <cell r="A5549" t="str">
            <v>-</v>
          </cell>
        </row>
        <row r="5550">
          <cell r="A5550" t="str">
            <v>-</v>
          </cell>
        </row>
        <row r="5551">
          <cell r="A5551" t="str">
            <v>-</v>
          </cell>
        </row>
        <row r="5552">
          <cell r="A5552" t="str">
            <v>-</v>
          </cell>
        </row>
        <row r="5553">
          <cell r="A5553" t="str">
            <v>-</v>
          </cell>
        </row>
        <row r="5554">
          <cell r="A5554" t="str">
            <v>-</v>
          </cell>
        </row>
        <row r="5555">
          <cell r="A5555" t="str">
            <v>-</v>
          </cell>
        </row>
        <row r="5556">
          <cell r="A5556" t="str">
            <v>-</v>
          </cell>
        </row>
        <row r="5557">
          <cell r="A5557" t="str">
            <v>-</v>
          </cell>
        </row>
        <row r="5558">
          <cell r="A5558" t="str">
            <v>-</v>
          </cell>
        </row>
        <row r="5559">
          <cell r="A5559" t="str">
            <v>-</v>
          </cell>
        </row>
        <row r="5560">
          <cell r="A5560" t="str">
            <v>-</v>
          </cell>
        </row>
        <row r="5561">
          <cell r="A5561" t="str">
            <v>-</v>
          </cell>
        </row>
        <row r="5562">
          <cell r="A5562" t="str">
            <v>-</v>
          </cell>
        </row>
        <row r="5563">
          <cell r="A5563" t="str">
            <v>-</v>
          </cell>
        </row>
        <row r="5564">
          <cell r="A5564" t="str">
            <v>-</v>
          </cell>
        </row>
        <row r="5565">
          <cell r="A5565" t="str">
            <v>-</v>
          </cell>
        </row>
        <row r="5566">
          <cell r="A5566" t="str">
            <v>-</v>
          </cell>
        </row>
        <row r="5567">
          <cell r="A5567" t="str">
            <v>-</v>
          </cell>
        </row>
        <row r="5568">
          <cell r="A5568" t="str">
            <v>-</v>
          </cell>
        </row>
        <row r="5569">
          <cell r="A5569" t="str">
            <v>-</v>
          </cell>
        </row>
        <row r="5570">
          <cell r="A5570" t="str">
            <v>-</v>
          </cell>
        </row>
        <row r="5571">
          <cell r="A5571" t="str">
            <v>-</v>
          </cell>
        </row>
        <row r="5572">
          <cell r="A5572" t="str">
            <v>-</v>
          </cell>
        </row>
        <row r="5573">
          <cell r="A5573" t="str">
            <v>-</v>
          </cell>
        </row>
        <row r="5574">
          <cell r="A5574" t="str">
            <v>-</v>
          </cell>
        </row>
        <row r="5575">
          <cell r="A5575" t="str">
            <v>-</v>
          </cell>
        </row>
        <row r="5576">
          <cell r="A5576" t="str">
            <v>-</v>
          </cell>
        </row>
        <row r="5577">
          <cell r="A5577" t="str">
            <v>-</v>
          </cell>
        </row>
        <row r="5578">
          <cell r="A5578" t="str">
            <v>-</v>
          </cell>
        </row>
        <row r="5579">
          <cell r="A5579" t="str">
            <v>-</v>
          </cell>
        </row>
        <row r="5580">
          <cell r="A5580" t="str">
            <v>-</v>
          </cell>
        </row>
        <row r="5581">
          <cell r="A5581" t="str">
            <v>-</v>
          </cell>
        </row>
        <row r="5582">
          <cell r="A5582" t="str">
            <v>-</v>
          </cell>
        </row>
        <row r="5583">
          <cell r="A5583" t="str">
            <v>-</v>
          </cell>
        </row>
        <row r="5584">
          <cell r="A5584" t="str">
            <v>-</v>
          </cell>
        </row>
        <row r="5585">
          <cell r="A5585" t="str">
            <v>-</v>
          </cell>
        </row>
        <row r="5586">
          <cell r="A5586" t="str">
            <v>-</v>
          </cell>
        </row>
        <row r="5587">
          <cell r="A5587" t="str">
            <v>-</v>
          </cell>
        </row>
        <row r="5588">
          <cell r="A5588" t="str">
            <v>-</v>
          </cell>
        </row>
        <row r="5589">
          <cell r="A5589" t="str">
            <v>-</v>
          </cell>
        </row>
        <row r="5590">
          <cell r="A5590" t="str">
            <v>-</v>
          </cell>
        </row>
        <row r="5591">
          <cell r="A5591" t="str">
            <v>-</v>
          </cell>
        </row>
        <row r="5592">
          <cell r="A5592" t="str">
            <v>-</v>
          </cell>
        </row>
        <row r="5593">
          <cell r="A5593" t="str">
            <v>-</v>
          </cell>
        </row>
        <row r="5594">
          <cell r="A5594" t="str">
            <v>-</v>
          </cell>
        </row>
        <row r="5595">
          <cell r="A5595" t="str">
            <v>-</v>
          </cell>
        </row>
        <row r="5596">
          <cell r="A5596" t="str">
            <v>-</v>
          </cell>
        </row>
        <row r="5597">
          <cell r="A5597" t="str">
            <v>-</v>
          </cell>
        </row>
        <row r="5598">
          <cell r="A5598" t="str">
            <v>-</v>
          </cell>
        </row>
        <row r="5599">
          <cell r="A5599" t="str">
            <v>-</v>
          </cell>
        </row>
        <row r="5600">
          <cell r="A5600" t="str">
            <v>-</v>
          </cell>
        </row>
        <row r="5601">
          <cell r="A5601" t="str">
            <v>-</v>
          </cell>
        </row>
        <row r="5602">
          <cell r="A5602" t="str">
            <v>-</v>
          </cell>
        </row>
        <row r="5603">
          <cell r="A5603" t="str">
            <v>-</v>
          </cell>
        </row>
        <row r="5604">
          <cell r="A5604" t="str">
            <v>-</v>
          </cell>
        </row>
        <row r="5605">
          <cell r="A5605" t="str">
            <v>-</v>
          </cell>
        </row>
        <row r="5606">
          <cell r="A5606" t="str">
            <v>-</v>
          </cell>
        </row>
        <row r="5607">
          <cell r="A5607" t="str">
            <v>-</v>
          </cell>
        </row>
        <row r="5608">
          <cell r="A5608" t="str">
            <v>-</v>
          </cell>
        </row>
        <row r="5609">
          <cell r="A5609" t="str">
            <v>-</v>
          </cell>
        </row>
        <row r="5610">
          <cell r="A5610" t="str">
            <v>-</v>
          </cell>
        </row>
        <row r="5611">
          <cell r="A5611" t="str">
            <v>-</v>
          </cell>
        </row>
        <row r="5612">
          <cell r="A5612" t="str">
            <v>-</v>
          </cell>
        </row>
        <row r="5613">
          <cell r="A5613" t="str">
            <v>-</v>
          </cell>
        </row>
        <row r="5614">
          <cell r="A5614" t="str">
            <v>-</v>
          </cell>
        </row>
        <row r="5615">
          <cell r="A5615" t="str">
            <v>-</v>
          </cell>
        </row>
        <row r="5616">
          <cell r="A5616" t="str">
            <v>-</v>
          </cell>
        </row>
        <row r="5617">
          <cell r="A5617" t="str">
            <v>-</v>
          </cell>
        </row>
        <row r="5618">
          <cell r="A5618" t="str">
            <v>-</v>
          </cell>
        </row>
        <row r="5619">
          <cell r="A5619" t="str">
            <v>-</v>
          </cell>
        </row>
        <row r="5620">
          <cell r="A5620" t="str">
            <v>-</v>
          </cell>
        </row>
        <row r="5621">
          <cell r="A5621" t="str">
            <v>-</v>
          </cell>
        </row>
        <row r="5622">
          <cell r="A5622" t="str">
            <v>-</v>
          </cell>
        </row>
        <row r="5623">
          <cell r="A5623" t="str">
            <v>-</v>
          </cell>
        </row>
        <row r="5624">
          <cell r="A5624" t="str">
            <v>-</v>
          </cell>
        </row>
        <row r="5625">
          <cell r="A5625" t="str">
            <v>-</v>
          </cell>
        </row>
        <row r="5626">
          <cell r="A5626" t="str">
            <v>-</v>
          </cell>
        </row>
        <row r="5627">
          <cell r="A5627" t="str">
            <v>-</v>
          </cell>
        </row>
        <row r="5628">
          <cell r="A5628" t="str">
            <v>-</v>
          </cell>
        </row>
        <row r="5629">
          <cell r="A5629" t="str">
            <v>-</v>
          </cell>
        </row>
        <row r="5630">
          <cell r="A5630" t="str">
            <v>-</v>
          </cell>
        </row>
        <row r="5631">
          <cell r="A5631" t="str">
            <v>-</v>
          </cell>
        </row>
        <row r="5632">
          <cell r="A5632" t="str">
            <v>-</v>
          </cell>
        </row>
        <row r="5633">
          <cell r="A5633" t="str">
            <v>-</v>
          </cell>
        </row>
        <row r="5634">
          <cell r="A5634" t="str">
            <v>-</v>
          </cell>
        </row>
        <row r="5635">
          <cell r="A5635" t="str">
            <v>-</v>
          </cell>
        </row>
        <row r="5636">
          <cell r="A5636" t="str">
            <v>-</v>
          </cell>
        </row>
        <row r="5637">
          <cell r="A5637" t="str">
            <v>-</v>
          </cell>
        </row>
        <row r="5638">
          <cell r="A5638" t="str">
            <v>-</v>
          </cell>
        </row>
        <row r="5639">
          <cell r="A5639" t="str">
            <v>-</v>
          </cell>
        </row>
        <row r="5640">
          <cell r="A5640" t="str">
            <v>-</v>
          </cell>
        </row>
        <row r="5641">
          <cell r="A5641" t="str">
            <v>-</v>
          </cell>
        </row>
        <row r="5642">
          <cell r="A5642" t="str">
            <v>-</v>
          </cell>
        </row>
        <row r="5643">
          <cell r="A5643" t="str">
            <v>-</v>
          </cell>
        </row>
        <row r="5644">
          <cell r="A5644" t="str">
            <v>-</v>
          </cell>
        </row>
        <row r="5645">
          <cell r="A5645" t="str">
            <v>-</v>
          </cell>
        </row>
        <row r="5646">
          <cell r="A5646" t="str">
            <v>-</v>
          </cell>
        </row>
        <row r="5647">
          <cell r="A5647" t="str">
            <v>-</v>
          </cell>
        </row>
        <row r="5648">
          <cell r="A5648" t="str">
            <v>-</v>
          </cell>
        </row>
        <row r="5649">
          <cell r="A5649" t="str">
            <v>-</v>
          </cell>
        </row>
        <row r="5650">
          <cell r="A5650" t="str">
            <v>-</v>
          </cell>
        </row>
        <row r="5651">
          <cell r="A5651" t="str">
            <v>-</v>
          </cell>
        </row>
        <row r="5652">
          <cell r="A5652" t="str">
            <v>-</v>
          </cell>
        </row>
        <row r="5653">
          <cell r="A5653" t="str">
            <v>-</v>
          </cell>
        </row>
        <row r="5654">
          <cell r="A5654" t="str">
            <v>-</v>
          </cell>
        </row>
        <row r="5655">
          <cell r="A5655" t="str">
            <v>-</v>
          </cell>
        </row>
        <row r="5656">
          <cell r="A5656" t="str">
            <v>-</v>
          </cell>
        </row>
        <row r="5657">
          <cell r="A5657" t="str">
            <v>-</v>
          </cell>
        </row>
        <row r="5658">
          <cell r="A5658" t="str">
            <v>-</v>
          </cell>
        </row>
        <row r="5659">
          <cell r="A5659" t="str">
            <v>-</v>
          </cell>
        </row>
        <row r="5660">
          <cell r="A5660" t="str">
            <v>-</v>
          </cell>
        </row>
        <row r="5661">
          <cell r="A5661" t="str">
            <v>-</v>
          </cell>
        </row>
        <row r="5662">
          <cell r="A5662" t="str">
            <v>-</v>
          </cell>
        </row>
        <row r="5663">
          <cell r="A5663" t="str">
            <v>-</v>
          </cell>
        </row>
        <row r="5664">
          <cell r="A5664" t="str">
            <v>-</v>
          </cell>
        </row>
        <row r="5665">
          <cell r="A5665" t="str">
            <v>-</v>
          </cell>
        </row>
        <row r="5666">
          <cell r="A5666" t="str">
            <v>-</v>
          </cell>
        </row>
        <row r="5667">
          <cell r="A5667" t="str">
            <v>-</v>
          </cell>
        </row>
        <row r="5668">
          <cell r="A5668" t="str">
            <v>-</v>
          </cell>
        </row>
        <row r="5669">
          <cell r="A5669" t="str">
            <v>-</v>
          </cell>
        </row>
        <row r="5670">
          <cell r="A5670" t="str">
            <v>-</v>
          </cell>
        </row>
        <row r="5671">
          <cell r="A5671" t="str">
            <v>-</v>
          </cell>
        </row>
        <row r="5672">
          <cell r="A5672" t="str">
            <v>-</v>
          </cell>
        </row>
        <row r="5673">
          <cell r="A5673" t="str">
            <v>-</v>
          </cell>
        </row>
        <row r="5674">
          <cell r="A5674" t="str">
            <v>-</v>
          </cell>
        </row>
        <row r="5675">
          <cell r="A5675" t="str">
            <v>-</v>
          </cell>
        </row>
        <row r="5676">
          <cell r="A5676" t="str">
            <v>-</v>
          </cell>
        </row>
        <row r="5677">
          <cell r="A5677" t="str">
            <v>-</v>
          </cell>
        </row>
        <row r="5678">
          <cell r="A5678" t="str">
            <v>-</v>
          </cell>
        </row>
        <row r="5679">
          <cell r="A5679" t="str">
            <v>-</v>
          </cell>
        </row>
        <row r="5680">
          <cell r="A5680" t="str">
            <v>-</v>
          </cell>
        </row>
        <row r="5681">
          <cell r="A5681" t="str">
            <v>-</v>
          </cell>
        </row>
        <row r="5682">
          <cell r="A5682" t="str">
            <v>-</v>
          </cell>
        </row>
        <row r="5683">
          <cell r="A5683" t="str">
            <v>-</v>
          </cell>
        </row>
        <row r="5684">
          <cell r="A5684" t="str">
            <v>-</v>
          </cell>
        </row>
        <row r="5685">
          <cell r="A5685" t="str">
            <v>-</v>
          </cell>
        </row>
        <row r="5686">
          <cell r="A5686" t="str">
            <v>-</v>
          </cell>
        </row>
        <row r="5687">
          <cell r="A5687" t="str">
            <v>-</v>
          </cell>
        </row>
        <row r="5688">
          <cell r="A5688" t="str">
            <v>-</v>
          </cell>
        </row>
        <row r="5689">
          <cell r="A5689" t="str">
            <v>-</v>
          </cell>
        </row>
        <row r="5690">
          <cell r="A5690" t="str">
            <v>-</v>
          </cell>
        </row>
        <row r="5691">
          <cell r="A5691" t="str">
            <v>-</v>
          </cell>
        </row>
        <row r="5692">
          <cell r="A5692" t="str">
            <v>-</v>
          </cell>
        </row>
        <row r="5693">
          <cell r="A5693" t="str">
            <v>-</v>
          </cell>
        </row>
        <row r="5694">
          <cell r="A5694" t="str">
            <v>-</v>
          </cell>
        </row>
        <row r="5695">
          <cell r="A5695" t="str">
            <v>-</v>
          </cell>
        </row>
        <row r="5696">
          <cell r="A5696" t="str">
            <v>-</v>
          </cell>
        </row>
        <row r="5697">
          <cell r="A5697" t="str">
            <v>-</v>
          </cell>
        </row>
        <row r="5698">
          <cell r="A5698" t="str">
            <v>-</v>
          </cell>
        </row>
        <row r="5699">
          <cell r="A5699" t="str">
            <v>-</v>
          </cell>
        </row>
        <row r="5700">
          <cell r="A5700" t="str">
            <v>-</v>
          </cell>
        </row>
        <row r="5701">
          <cell r="A5701" t="str">
            <v>-</v>
          </cell>
        </row>
        <row r="5702">
          <cell r="A5702" t="str">
            <v>-</v>
          </cell>
        </row>
        <row r="5703">
          <cell r="A5703" t="str">
            <v>-</v>
          </cell>
        </row>
        <row r="5704">
          <cell r="A5704" t="str">
            <v>-</v>
          </cell>
        </row>
        <row r="5705">
          <cell r="A5705" t="str">
            <v>-</v>
          </cell>
        </row>
        <row r="5706">
          <cell r="A5706" t="str">
            <v>-</v>
          </cell>
        </row>
        <row r="5707">
          <cell r="A5707" t="str">
            <v>-</v>
          </cell>
        </row>
        <row r="5708">
          <cell r="A5708" t="str">
            <v>-</v>
          </cell>
        </row>
        <row r="5709">
          <cell r="A5709" t="str">
            <v>-</v>
          </cell>
        </row>
        <row r="5710">
          <cell r="A5710" t="str">
            <v>-</v>
          </cell>
        </row>
        <row r="5711">
          <cell r="A5711" t="str">
            <v>-</v>
          </cell>
        </row>
        <row r="5712">
          <cell r="A5712" t="str">
            <v>-</v>
          </cell>
        </row>
        <row r="5713">
          <cell r="A5713" t="str">
            <v>-</v>
          </cell>
        </row>
        <row r="5714">
          <cell r="A5714" t="str">
            <v>-</v>
          </cell>
        </row>
        <row r="5715">
          <cell r="A5715" t="str">
            <v>-</v>
          </cell>
        </row>
        <row r="5716">
          <cell r="A5716" t="str">
            <v>-</v>
          </cell>
        </row>
        <row r="5717">
          <cell r="A5717" t="str">
            <v>-</v>
          </cell>
        </row>
        <row r="5718">
          <cell r="A5718" t="str">
            <v>-</v>
          </cell>
        </row>
        <row r="5719">
          <cell r="A5719" t="str">
            <v>-</v>
          </cell>
        </row>
        <row r="5720">
          <cell r="A5720" t="str">
            <v>-</v>
          </cell>
        </row>
        <row r="5721">
          <cell r="A5721" t="str">
            <v>-</v>
          </cell>
        </row>
        <row r="5722">
          <cell r="A5722" t="str">
            <v>-</v>
          </cell>
        </row>
        <row r="5723">
          <cell r="A5723" t="str">
            <v>-</v>
          </cell>
        </row>
        <row r="5724">
          <cell r="A5724" t="str">
            <v>-</v>
          </cell>
        </row>
        <row r="5725">
          <cell r="A5725" t="str">
            <v>-</v>
          </cell>
        </row>
        <row r="5726">
          <cell r="A5726" t="str">
            <v>-</v>
          </cell>
        </row>
        <row r="5727">
          <cell r="A5727" t="str">
            <v>-</v>
          </cell>
        </row>
        <row r="5728">
          <cell r="A5728" t="str">
            <v>-</v>
          </cell>
        </row>
        <row r="5729">
          <cell r="A5729" t="str">
            <v>-</v>
          </cell>
        </row>
        <row r="5730">
          <cell r="A5730" t="str">
            <v>-</v>
          </cell>
        </row>
      </sheetData>
      <sheetData sheetId="3"/>
      <sheetData sheetId="4"/>
      <sheetData sheetId="5">
        <row r="5">
          <cell r="C5" t="str">
            <v>Café con leche</v>
          </cell>
        </row>
        <row r="6">
          <cell r="C6" t="str">
            <v>Té con leche</v>
          </cell>
        </row>
        <row r="7">
          <cell r="C7" t="str">
            <v>Chocolate en leche</v>
          </cell>
        </row>
        <row r="8">
          <cell r="C8" t="str">
            <v>Aguadepanela con leche</v>
          </cell>
        </row>
        <row r="9">
          <cell r="C9" t="str">
            <v xml:space="preserve">Avena   </v>
          </cell>
        </row>
        <row r="10">
          <cell r="C10" t="str">
            <v>Fecula de maiz</v>
          </cell>
        </row>
        <row r="11">
          <cell r="C11" t="str">
            <v xml:space="preserve">Colada en leche </v>
          </cell>
        </row>
        <row r="12">
          <cell r="C12" t="str">
            <v>Carne Pechuga De pollo</v>
          </cell>
        </row>
        <row r="13">
          <cell r="C13" t="str">
            <v>Carne MenuDencias De pollo</v>
          </cell>
        </row>
        <row r="14">
          <cell r="C14" t="str">
            <v xml:space="preserve">Huevo </v>
          </cell>
        </row>
        <row r="15">
          <cell r="C15" t="str">
            <v>Embutido MortaDela</v>
          </cell>
        </row>
        <row r="16">
          <cell r="C16" t="str">
            <v>Carne Semigorda De res</v>
          </cell>
        </row>
        <row r="17">
          <cell r="C17" t="str">
            <v>Queso Semiblando con crema</v>
          </cell>
        </row>
        <row r="18">
          <cell r="C18" t="str">
            <v>Embutido Salchicha</v>
          </cell>
        </row>
        <row r="19">
          <cell r="C19" t="str">
            <v xml:space="preserve">Salchichón </v>
          </cell>
        </row>
        <row r="20">
          <cell r="C20" t="str">
            <v>Arepa Maíz</v>
          </cell>
        </row>
        <row r="21">
          <cell r="C21" t="str">
            <v>Calado Mantequilla</v>
          </cell>
        </row>
        <row r="22">
          <cell r="C22" t="str">
            <v>Pan Blanco</v>
          </cell>
        </row>
        <row r="23">
          <cell r="C23" t="str">
            <v>Pan Integral</v>
          </cell>
        </row>
        <row r="24">
          <cell r="C24" t="str">
            <v>Pan queso</v>
          </cell>
        </row>
        <row r="25">
          <cell r="C25" t="str">
            <v xml:space="preserve">Mogolla </v>
          </cell>
        </row>
        <row r="26">
          <cell r="C26" t="str">
            <v>Mojicón Con azúcar</v>
          </cell>
        </row>
        <row r="27">
          <cell r="C27" t="str">
            <v>Pan Tostadas</v>
          </cell>
        </row>
        <row r="28">
          <cell r="C28" t="str">
            <v>Frutas</v>
          </cell>
        </row>
        <row r="29">
          <cell r="C29" t="str">
            <v>Azúcar</v>
          </cell>
        </row>
        <row r="30">
          <cell r="C30" t="str">
            <v>Chocolate</v>
          </cell>
        </row>
        <row r="31">
          <cell r="C31" t="str">
            <v>Mermeladas</v>
          </cell>
        </row>
        <row r="32">
          <cell r="C32" t="str">
            <v>Panela</v>
          </cell>
        </row>
        <row r="33">
          <cell r="C33" t="str">
            <v>Aceite Soya</v>
          </cell>
        </row>
        <row r="34">
          <cell r="C34" t="str">
            <v>Caldo de carne</v>
          </cell>
        </row>
        <row r="35">
          <cell r="C35" t="str">
            <v>Caldo de menudencias</v>
          </cell>
        </row>
        <row r="36">
          <cell r="C36" t="str">
            <v>Pan coco</v>
          </cell>
        </row>
        <row r="37">
          <cell r="C37" t="str">
            <v>Queso campesino</v>
          </cell>
        </row>
        <row r="38">
          <cell r="C38" t="str">
            <v>Calado</v>
          </cell>
        </row>
        <row r="39">
          <cell r="C39" t="str">
            <v>Caldo de pollo</v>
          </cell>
        </row>
        <row r="40">
          <cell r="C40" t="str">
            <v>Queso doble crema</v>
          </cell>
        </row>
        <row r="41">
          <cell r="C41" t="str">
            <v>Pan mantequilla</v>
          </cell>
        </row>
        <row r="42">
          <cell r="C42" t="str">
            <v>Galleta de sal</v>
          </cell>
        </row>
        <row r="43">
          <cell r="C43" t="str">
            <v>Arepa de choclo</v>
          </cell>
        </row>
        <row r="44">
          <cell r="C44" t="str">
            <v>Changua con huevo</v>
          </cell>
        </row>
        <row r="45">
          <cell r="C45" t="str">
            <v>Jamón</v>
          </cell>
        </row>
        <row r="46">
          <cell r="C46" t="str">
            <v>Otros</v>
          </cell>
        </row>
        <row r="47">
          <cell r="C47" t="str">
            <v>Otros</v>
          </cell>
        </row>
        <row r="48">
          <cell r="C48" t="str">
            <v>Otros</v>
          </cell>
        </row>
        <row r="49">
          <cell r="C49" t="str">
            <v>Otros</v>
          </cell>
        </row>
        <row r="50">
          <cell r="C50" t="str">
            <v>Otros</v>
          </cell>
        </row>
        <row r="52">
          <cell r="C52" t="str">
            <v>Sopa de arroz</v>
          </cell>
        </row>
        <row r="53">
          <cell r="C53" t="str">
            <v>Sopa de guandul</v>
          </cell>
        </row>
        <row r="54">
          <cell r="C54" t="str">
            <v>Sopa de avena</v>
          </cell>
        </row>
        <row r="55">
          <cell r="C55" t="str">
            <v>Sopa de pasta</v>
          </cell>
        </row>
        <row r="56">
          <cell r="C56" t="str">
            <v>Sopa de frijoles</v>
          </cell>
        </row>
        <row r="57">
          <cell r="C57" t="str">
            <v>Sopa de cuchuco</v>
          </cell>
        </row>
        <row r="58">
          <cell r="C58" t="str">
            <v>Sopa de lentejas</v>
          </cell>
        </row>
        <row r="59">
          <cell r="C59" t="str">
            <v>Sopa de harina de maíz amarillo</v>
          </cell>
        </row>
        <row r="60">
          <cell r="C60" t="str">
            <v>Sopa de cuchuco de trigo</v>
          </cell>
        </row>
        <row r="61">
          <cell r="C61" t="str">
            <v>Mute santandereano</v>
          </cell>
        </row>
        <row r="62">
          <cell r="C62" t="str">
            <v>Mazamorra chiquita</v>
          </cell>
        </row>
        <row r="63">
          <cell r="C63" t="str">
            <v>Sopa de garbanzo</v>
          </cell>
        </row>
        <row r="64">
          <cell r="C64" t="str">
            <v>Sopa de colí</v>
          </cell>
        </row>
        <row r="65">
          <cell r="C65" t="str">
            <v>Sopa de plátano</v>
          </cell>
        </row>
        <row r="66">
          <cell r="C66" t="str">
            <v>Sopa de mute</v>
          </cell>
        </row>
        <row r="67">
          <cell r="C67" t="str">
            <v>Sopa de arracacha</v>
          </cell>
        </row>
        <row r="68">
          <cell r="C68" t="str">
            <v>Sopa de ñame</v>
          </cell>
        </row>
        <row r="69">
          <cell r="C69" t="str">
            <v>Sopa de verduras</v>
          </cell>
        </row>
        <row r="70">
          <cell r="C70" t="str">
            <v>Pechuga De pollo</v>
          </cell>
        </row>
        <row r="71">
          <cell r="C71" t="str">
            <v>Semigorda De cerdo</v>
          </cell>
        </row>
        <row r="72">
          <cell r="C72" t="str">
            <v>Semigorda De res</v>
          </cell>
        </row>
        <row r="73">
          <cell r="C73" t="str">
            <v>Atún</v>
          </cell>
        </row>
        <row r="74">
          <cell r="C74" t="str">
            <v>Pescado</v>
          </cell>
        </row>
        <row r="75">
          <cell r="C75" t="str">
            <v>Sardina</v>
          </cell>
        </row>
        <row r="76">
          <cell r="C76" t="str">
            <v>Arroz Blanco</v>
          </cell>
        </row>
        <row r="77">
          <cell r="C77" t="str">
            <v>Arracacha Amarilla</v>
          </cell>
        </row>
        <row r="78">
          <cell r="C78" t="str">
            <v>Ñame 0</v>
          </cell>
        </row>
        <row r="79">
          <cell r="C79" t="str">
            <v>Papa Común</v>
          </cell>
        </row>
        <row r="80">
          <cell r="C80" t="str">
            <v>Papa Criolla</v>
          </cell>
        </row>
        <row r="81">
          <cell r="C81" t="str">
            <v>Yuca 0</v>
          </cell>
        </row>
        <row r="82">
          <cell r="C82" t="str">
            <v>Plátano Hartón</v>
          </cell>
        </row>
        <row r="83">
          <cell r="C83" t="str">
            <v>Ensalada 1</v>
          </cell>
        </row>
        <row r="84">
          <cell r="C84" t="str">
            <v>Ensalada 2</v>
          </cell>
        </row>
        <row r="85">
          <cell r="C85" t="str">
            <v>Ensalada 3</v>
          </cell>
        </row>
        <row r="86">
          <cell r="C86" t="str">
            <v>Ensalada 4</v>
          </cell>
        </row>
        <row r="87">
          <cell r="C87" t="str">
            <v>Ensalada 5</v>
          </cell>
        </row>
        <row r="88">
          <cell r="C88" t="str">
            <v>Ensalada 6</v>
          </cell>
        </row>
        <row r="89">
          <cell r="C89" t="str">
            <v>Ensalada 7</v>
          </cell>
        </row>
        <row r="90">
          <cell r="C90" t="str">
            <v>Ensalada 8</v>
          </cell>
        </row>
        <row r="91">
          <cell r="C91" t="str">
            <v>Ensalada 9</v>
          </cell>
        </row>
        <row r="92">
          <cell r="C92" t="str">
            <v>Ensalada 10</v>
          </cell>
        </row>
        <row r="93">
          <cell r="C93" t="str">
            <v>Ensalada 11</v>
          </cell>
        </row>
        <row r="94">
          <cell r="C94" t="str">
            <v>Ensalada 12</v>
          </cell>
        </row>
        <row r="95">
          <cell r="C95" t="str">
            <v>Ensalada 13</v>
          </cell>
        </row>
        <row r="96">
          <cell r="C96" t="str">
            <v>Ensalada 14</v>
          </cell>
        </row>
        <row r="97">
          <cell r="C97" t="str">
            <v>Mayonesa Con sal</v>
          </cell>
        </row>
        <row r="98">
          <cell r="C98" t="str">
            <v>Crema De leche</v>
          </cell>
        </row>
        <row r="99">
          <cell r="C99" t="str">
            <v>Aceite Vegetal</v>
          </cell>
        </row>
        <row r="100">
          <cell r="C100" t="str">
            <v>jugo Fresa</v>
          </cell>
        </row>
        <row r="101">
          <cell r="C101" t="str">
            <v>jugo Guayaba</v>
          </cell>
        </row>
        <row r="102">
          <cell r="C102" t="str">
            <v>jugo Lulo</v>
          </cell>
        </row>
        <row r="103">
          <cell r="C103" t="str">
            <v>jugo Mango</v>
          </cell>
        </row>
        <row r="104">
          <cell r="C104" t="str">
            <v>jugo Maracuyá</v>
          </cell>
        </row>
        <row r="105">
          <cell r="C105" t="str">
            <v>jugo Mora</v>
          </cell>
        </row>
        <row r="106">
          <cell r="C106" t="str">
            <v>jugo Tomate de árbol</v>
          </cell>
        </row>
        <row r="107">
          <cell r="C107" t="str">
            <v>Jugo de fruta</v>
          </cell>
        </row>
        <row r="108">
          <cell r="C108" t="str">
            <v>Azúcar</v>
          </cell>
        </row>
        <row r="109">
          <cell r="C109" t="str">
            <v>Panela</v>
          </cell>
        </row>
        <row r="110">
          <cell r="C110" t="str">
            <v>Aceite Soya</v>
          </cell>
        </row>
        <row r="111">
          <cell r="C111" t="str">
            <v>Tomate Chonto</v>
          </cell>
        </row>
        <row r="112">
          <cell r="C112" t="str">
            <v>Cebolla Cabezona</v>
          </cell>
        </row>
        <row r="113">
          <cell r="C113" t="str">
            <v>Aceite Soya-</v>
          </cell>
        </row>
        <row r="114">
          <cell r="C114" t="str">
            <v>Guisos</v>
          </cell>
        </row>
        <row r="115">
          <cell r="C115" t="str">
            <v>Sopa de ajiaco</v>
          </cell>
        </row>
        <row r="116">
          <cell r="C116" t="str">
            <v>Pernil de pollo</v>
          </cell>
        </row>
        <row r="117">
          <cell r="C117" t="str">
            <v>Sopa de torrejas</v>
          </cell>
        </row>
        <row r="118">
          <cell r="C118" t="str">
            <v xml:space="preserve">Cascabeles </v>
          </cell>
        </row>
        <row r="119">
          <cell r="C119" t="str">
            <v>Carne de cerdo</v>
          </cell>
        </row>
        <row r="120">
          <cell r="C120" t="str">
            <v>Mojarra</v>
          </cell>
        </row>
        <row r="121">
          <cell r="C121" t="str">
            <v>Sancocho (papa, yuca, plátano)</v>
          </cell>
        </row>
        <row r="122">
          <cell r="C122" t="str">
            <v>Sobrebarriga</v>
          </cell>
        </row>
        <row r="123">
          <cell r="C123" t="str">
            <v>Mixto de res y de pollo</v>
          </cell>
        </row>
        <row r="124">
          <cell r="C124" t="str">
            <v>Mazamorra dulce</v>
          </cell>
        </row>
        <row r="125">
          <cell r="C125" t="str">
            <v>Sopa de cebada perlada</v>
          </cell>
        </row>
        <row r="126">
          <cell r="C126" t="str">
            <v>Cazuela de lentejas</v>
          </cell>
        </row>
        <row r="127">
          <cell r="C127" t="str">
            <v>Otros</v>
          </cell>
        </row>
        <row r="128">
          <cell r="C128" t="str">
            <v>Cazuela de frijoles</v>
          </cell>
        </row>
        <row r="129">
          <cell r="C129" t="str">
            <v>Pico de gallo</v>
          </cell>
        </row>
        <row r="130">
          <cell r="C130" t="str">
            <v>Sancocho de gallina tipico</v>
          </cell>
        </row>
        <row r="131">
          <cell r="C131" t="str">
            <v>Sopa de pajarilla</v>
          </cell>
        </row>
        <row r="132">
          <cell r="C132" t="str">
            <v>Filete de merluza</v>
          </cell>
        </row>
        <row r="133">
          <cell r="C133" t="str">
            <v>Sopa de pollo</v>
          </cell>
        </row>
        <row r="134">
          <cell r="C134" t="str">
            <v>Sopa de carne</v>
          </cell>
        </row>
        <row r="135">
          <cell r="C135" t="str">
            <v>Sopa de mondongo con garbanzos</v>
          </cell>
        </row>
        <row r="136">
          <cell r="C136" t="str">
            <v xml:space="preserve">Sopa de la huerta </v>
          </cell>
        </row>
        <row r="137">
          <cell r="C137" t="str">
            <v>Otros</v>
          </cell>
        </row>
        <row r="138">
          <cell r="C138" t="str">
            <v>Otros</v>
          </cell>
        </row>
        <row r="139">
          <cell r="C139" t="str">
            <v>Otros</v>
          </cell>
        </row>
        <row r="140">
          <cell r="C140" t="str">
            <v>Otros</v>
          </cell>
        </row>
        <row r="141">
          <cell r="C141" t="str">
            <v>Otros</v>
          </cell>
        </row>
      </sheetData>
      <sheetData sheetId="6"/>
      <sheetData sheetId="7"/>
      <sheetData sheetId="8">
        <row r="6">
          <cell r="B6" t="str">
            <v>Directivo 1</v>
          </cell>
        </row>
      </sheetData>
      <sheetData sheetId="9"/>
      <sheetData sheetId="10"/>
      <sheetData sheetId="11"/>
      <sheetData sheetId="12"/>
      <sheetData sheetId="13"/>
      <sheetData sheetId="14"/>
      <sheetData sheetId="15"/>
      <sheetData sheetId="16"/>
      <sheetData sheetId="17">
        <row r="110">
          <cell r="A110" t="str">
            <v>Sensorial</v>
          </cell>
        </row>
        <row r="111">
          <cell r="A111" t="str">
            <v>Densidad</v>
          </cell>
        </row>
        <row r="112">
          <cell r="A112" t="str">
            <v>Acidez como ácido láctico</v>
          </cell>
        </row>
        <row r="113">
          <cell r="A113" t="str">
            <v>PH</v>
          </cell>
        </row>
        <row r="114">
          <cell r="A114" t="str">
            <v>Volúmen por ración</v>
          </cell>
        </row>
        <row r="115">
          <cell r="A115" t="str">
            <v>Peso por ración</v>
          </cell>
        </row>
        <row r="116">
          <cell r="A116" t="str">
            <v>Extracto seco no graso</v>
          </cell>
        </row>
        <row r="117">
          <cell r="A117" t="str">
            <v>Indice insolubilidad</v>
          </cell>
        </row>
        <row r="118">
          <cell r="A118" t="str">
            <v>Vitamina A</v>
          </cell>
        </row>
        <row r="119">
          <cell r="A119" t="str">
            <v>Vitamina D</v>
          </cell>
        </row>
        <row r="120">
          <cell r="A120" t="str">
            <v>°Brix</v>
          </cell>
        </row>
        <row r="121">
          <cell r="A121" t="str">
            <v>Zinc</v>
          </cell>
        </row>
        <row r="122">
          <cell r="A122" t="str">
            <v>Hierro</v>
          </cell>
        </row>
        <row r="123">
          <cell r="A123" t="str">
            <v>Sodio (cloruro de)</v>
          </cell>
        </row>
        <row r="124">
          <cell r="A124" t="str">
            <v>Arsénico</v>
          </cell>
        </row>
        <row r="125">
          <cell r="A125" t="str">
            <v>Cloro</v>
          </cell>
        </row>
        <row r="126">
          <cell r="A126" t="str">
            <v>Plomo</v>
          </cell>
        </row>
        <row r="127">
          <cell r="A127" t="str">
            <v>Cobre</v>
          </cell>
        </row>
        <row r="128">
          <cell r="A128" t="str">
            <v>Cadmio</v>
          </cell>
        </row>
        <row r="129">
          <cell r="A129" t="str">
            <v>Mercurio</v>
          </cell>
        </row>
        <row r="130">
          <cell r="A130" t="str">
            <v>Metilmercurio</v>
          </cell>
        </row>
        <row r="131">
          <cell r="A131" t="str">
            <v>Iodo</v>
          </cell>
        </row>
        <row r="132">
          <cell r="A132" t="str">
            <v>Fluor</v>
          </cell>
        </row>
        <row r="133">
          <cell r="A133" t="str">
            <v>Fósforo, cromo</v>
          </cell>
        </row>
        <row r="134">
          <cell r="A134" t="str">
            <v>Ácido Fólico</v>
          </cell>
        </row>
        <row r="135">
          <cell r="A135" t="str">
            <v>Proteínas</v>
          </cell>
        </row>
        <row r="136">
          <cell r="A136" t="str">
            <v>Carbohidratos</v>
          </cell>
        </row>
        <row r="137">
          <cell r="A137" t="str">
            <v>Grasas</v>
          </cell>
        </row>
        <row r="138">
          <cell r="A138" t="str">
            <v>Cenizas</v>
          </cell>
        </row>
        <row r="139">
          <cell r="A139" t="str">
            <v>Mesófilos</v>
          </cell>
        </row>
        <row r="140">
          <cell r="A140" t="str">
            <v>Coliformes Totales</v>
          </cell>
        </row>
        <row r="141">
          <cell r="A141" t="str">
            <v>E. Coli</v>
          </cell>
        </row>
        <row r="142">
          <cell r="A142" t="str">
            <v xml:space="preserve">Salmonella </v>
          </cell>
        </row>
        <row r="143">
          <cell r="A143" t="str">
            <v>Mohos y levaduras</v>
          </cell>
        </row>
        <row r="144">
          <cell r="A144" t="str">
            <v>Esporas Clostridium sulfito reductoras</v>
          </cell>
        </row>
        <row r="145">
          <cell r="A145" t="str">
            <v>Staphylococcus aureus coagulasa positivos</v>
          </cell>
        </row>
        <row r="146">
          <cell r="A146" t="str">
            <v>Bacillus Cereus</v>
          </cell>
        </row>
        <row r="147">
          <cell r="A147" t="str">
            <v>Listeria monocytogenes</v>
          </cell>
        </row>
        <row r="148">
          <cell r="A148" t="str">
            <v>Esterilidad Comercial</v>
          </cell>
        </row>
        <row r="149">
          <cell r="A149" t="str">
            <v>Humedad</v>
          </cell>
        </row>
        <row r="150">
          <cell r="A150" t="str">
            <v>%granos partidos</v>
          </cell>
        </row>
        <row r="151">
          <cell r="A151" t="str">
            <v>%granos yesados</v>
          </cell>
        </row>
        <row r="152">
          <cell r="A152" t="str">
            <v>%granos rojos</v>
          </cell>
        </row>
        <row r="153">
          <cell r="A153" t="str">
            <v>%impurezas</v>
          </cell>
        </row>
        <row r="154">
          <cell r="A154" t="str">
            <v>Índice de refracción</v>
          </cell>
        </row>
        <row r="155">
          <cell r="A155" t="str">
            <v>Índice de peróxidos</v>
          </cell>
        </row>
        <row r="156">
          <cell r="A156" t="str">
            <v>Perfil lipídico</v>
          </cell>
        </row>
        <row r="157">
          <cell r="A157" t="str">
            <v xml:space="preserve"> Aflatoxinas B1</v>
          </cell>
        </row>
        <row r="158">
          <cell r="A158" t="str">
            <v xml:space="preserve"> Aflatoxinas B2</v>
          </cell>
        </row>
        <row r="159">
          <cell r="A159" t="str">
            <v>Aflatoxinas M1</v>
          </cell>
        </row>
        <row r="160">
          <cell r="A160" t="str">
            <v>Aflatoxinas M2</v>
          </cell>
        </row>
        <row r="161">
          <cell r="A161" t="str">
            <v>Aflatoxinas G1</v>
          </cell>
        </row>
        <row r="162">
          <cell r="A162" t="str">
            <v xml:space="preserve"> Aflatoxinas  G2</v>
          </cell>
        </row>
        <row r="163">
          <cell r="A163" t="str">
            <v>Residuos de plaguicidas</v>
          </cell>
        </row>
        <row r="164">
          <cell r="A164" t="str">
            <v>Propionato</v>
          </cell>
        </row>
        <row r="165">
          <cell r="A165" t="str">
            <v xml:space="preserve"> Acido Sorbico y sus sales</v>
          </cell>
        </row>
        <row r="166">
          <cell r="A166" t="str">
            <v>Acido benzoico y sus sales</v>
          </cell>
        </row>
        <row r="167">
          <cell r="A167" t="str">
            <v>Calcio</v>
          </cell>
        </row>
        <row r="168">
          <cell r="A168" t="str">
            <v>Vitamina C</v>
          </cell>
        </row>
        <row r="169">
          <cell r="A169" t="str">
            <v>Tiamina (vitamina B1)</v>
          </cell>
        </row>
        <row r="170">
          <cell r="A170" t="str">
            <v>Niacina</v>
          </cell>
        </row>
        <row r="171">
          <cell r="A171" t="str">
            <v xml:space="preserve">Rivoflavina (vitamina B2) </v>
          </cell>
        </row>
        <row r="172">
          <cell r="A172" t="str">
            <v>Vitamina B12</v>
          </cell>
        </row>
        <row r="173">
          <cell r="A173" t="str">
            <v>Granulometria</v>
          </cell>
        </row>
        <row r="174">
          <cell r="A174" t="str">
            <v>Vitamina B6</v>
          </cell>
        </row>
        <row r="175">
          <cell r="A175" t="str">
            <v>Pollo, carne, pescado o huevo y verdura cocida</v>
          </cell>
        </row>
        <row r="176">
          <cell r="A176" t="str">
            <v>Ensalada Cruda (Cuando no haya verdura cocida)</v>
          </cell>
        </row>
        <row r="177">
          <cell r="A177" t="str">
            <v>Jugos de fruta</v>
          </cell>
        </row>
        <row r="178">
          <cell r="A178" t="str">
            <v>Leche servida (Cuando no haya jugo)</v>
          </cell>
        </row>
        <row r="179">
          <cell r="A179" t="str">
            <v>Agua Potable</v>
          </cell>
        </row>
        <row r="180">
          <cell r="A180" t="str">
            <v>Frotis de manos limpias</v>
          </cell>
        </row>
        <row r="181">
          <cell r="A181" t="str">
            <v>Frotis de superficie</v>
          </cell>
        </row>
        <row r="182">
          <cell r="A182" t="str">
            <v>Ambientes</v>
          </cell>
        </row>
      </sheetData>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 GENERAL Y FINANCIERA"/>
      <sheetName val="INFO EXPERIENCIA"/>
      <sheetName val="INFO DE PRODUCTOS"/>
      <sheetName val="lista"/>
      <sheetName val="MEX95IB"/>
      <sheetName val="INFO_GENERAL_Y_FINANCIERA"/>
      <sheetName val="INFO_EXPERIENCIA"/>
      <sheetName val="INFO_DE_PRODUCTOS"/>
      <sheetName val="configuración"/>
      <sheetName val="calendario"/>
      <sheetName val="datos entrada"/>
      <sheetName val="costes no sspp"/>
      <sheetName val="hw&amp;sw"/>
      <sheetName val="datos maestros"/>
      <sheetName val="tasas"/>
      <sheetName val="cash flow (cop)"/>
      <sheetName val="dashboard"/>
      <sheetName val="parámetros"/>
      <sheetName val="Resumen Preparaciones"/>
      <sheetName val="Precios Alimentos"/>
      <sheetName val="Analisis microbiologico"/>
      <sheetName val="PERSONAL"/>
      <sheetName val="Datos Inciales"/>
      <sheetName val="TABLAS"/>
      <sheetName val="Seletor"/>
      <sheetName val="IMPUESTOS"/>
      <sheetName val="Datos"/>
      <sheetName val="Cons Cotizac - Examenes médicos"/>
      <sheetName val="SALARIO DE REFERENCIA"/>
      <sheetName val="Salarios de Referencia"/>
      <sheetName val="Listas"/>
      <sheetName val="frmfuncionario"/>
    </sheetNames>
    <sheetDataSet>
      <sheetData sheetId="0"/>
      <sheetData sheetId="1"/>
      <sheetData sheetId="2"/>
      <sheetData sheetId="3">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 sheetId="4" refreshError="1"/>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 val="lista"/>
      <sheetName val="CONFIGURACIÓN"/>
      <sheetName val="CALENDARIO"/>
      <sheetName val="DATOS ENTRADA"/>
      <sheetName val="COSTES NO SSPP"/>
      <sheetName val="HW&amp;SW"/>
      <sheetName val="DATOS MAESTROS"/>
      <sheetName val="TASAS"/>
      <sheetName val="Cash Flow (COP)"/>
      <sheetName val="DASHBOARD"/>
      <sheetName val="PARÁMETROS"/>
      <sheetName val="Resumen Preparaciones"/>
      <sheetName val="Precios Alimentos"/>
      <sheetName val="Analisis microbiologico"/>
      <sheetName val="hoja índice"/>
    </sheetNames>
    <sheetDataSet>
      <sheetData sheetId="0" refreshError="1"/>
      <sheetData sheetId="1" refreshError="1"/>
      <sheetData sheetId="2">
        <row r="12">
          <cell r="P12">
            <v>4245565.5348864151</v>
          </cell>
        </row>
        <row r="34">
          <cell r="P34">
            <v>105452.59802046463</v>
          </cell>
        </row>
        <row r="46">
          <cell r="P46">
            <v>0</v>
          </cell>
        </row>
        <row r="58">
          <cell r="P58">
            <v>0</v>
          </cell>
        </row>
        <row r="69">
          <cell r="P69">
            <v>473876.25</v>
          </cell>
        </row>
        <row r="88">
          <cell r="P88">
            <v>1000000</v>
          </cell>
        </row>
        <row r="93">
          <cell r="P93">
            <v>470000</v>
          </cell>
        </row>
        <row r="100">
          <cell r="P100">
            <v>0</v>
          </cell>
        </row>
        <row r="122">
          <cell r="P122">
            <v>0</v>
          </cell>
        </row>
      </sheetData>
      <sheetData sheetId="3">
        <row r="10">
          <cell r="F10">
            <v>47260486.611418962</v>
          </cell>
        </row>
        <row r="16">
          <cell r="E16">
            <v>6000000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NFO_EMPRESA"/>
      <sheetName val="COTIZACIÓN"/>
      <sheetName val="INFO_EXPERIENCIA"/>
      <sheetName val="POLIZAS"/>
      <sheetName val="OCULTAR"/>
    </sheetNames>
    <sheetDataSet>
      <sheetData sheetId="0"/>
      <sheetData sheetId="1"/>
      <sheetData sheetId="2"/>
      <sheetData sheetId="3"/>
      <sheetData sheetId="4">
        <row r="14">
          <cell r="A14" t="str">
            <v>Microempresa</v>
          </cell>
          <cell r="B14">
            <v>0</v>
          </cell>
          <cell r="C14">
            <v>855525404</v>
          </cell>
          <cell r="D14">
            <v>0</v>
          </cell>
          <cell r="E14">
            <v>1197728304</v>
          </cell>
          <cell r="F14">
            <v>0</v>
          </cell>
          <cell r="G14">
            <v>1625472852</v>
          </cell>
        </row>
        <row r="15">
          <cell r="A15" t="str">
            <v>Pequeña empresa</v>
          </cell>
          <cell r="B15">
            <v>855525405</v>
          </cell>
          <cell r="C15">
            <v>7442958460</v>
          </cell>
          <cell r="D15">
            <v>1197728305</v>
          </cell>
          <cell r="E15">
            <v>4790876908</v>
          </cell>
          <cell r="F15">
            <v>1625472853</v>
          </cell>
          <cell r="G15">
            <v>15655864368</v>
          </cell>
        </row>
        <row r="16">
          <cell r="A16" t="str">
            <v>Mediana empresa</v>
          </cell>
          <cell r="B16">
            <v>7442958461</v>
          </cell>
          <cell r="C16">
            <v>63051202020</v>
          </cell>
          <cell r="D16">
            <v>4790876909</v>
          </cell>
          <cell r="E16">
            <v>17537998472</v>
          </cell>
          <cell r="F16">
            <v>15655864369</v>
          </cell>
          <cell r="G16">
            <v>78450405136</v>
          </cell>
        </row>
        <row r="17">
          <cell r="A17" t="str">
            <v xml:space="preserve">Gran empresa </v>
          </cell>
          <cell r="B17">
            <v>63051202021</v>
          </cell>
          <cell r="C17">
            <v>0</v>
          </cell>
          <cell r="D17">
            <v>17537998473</v>
          </cell>
          <cell r="E17">
            <v>0</v>
          </cell>
          <cell r="F17">
            <v>78450405137</v>
          </cell>
          <cell r="G17">
            <v>0</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entaciones"/>
      <sheetName val="Datos Inciales"/>
      <sheetName val="Seguimiento_AC"/>
      <sheetName val="Xa_INDICADORES_AC"/>
      <sheetName val="Coment_Observaciones"/>
      <sheetName val="lista"/>
      <sheetName val="PERSONAL"/>
      <sheetName val="IMPUESTOS"/>
      <sheetName val="Resumen Preparaciones"/>
      <sheetName val="Precios Alimentos"/>
      <sheetName val="Analisis microbiologico"/>
      <sheetName val="mex95ib"/>
      <sheetName val="Listas"/>
      <sheetName val="Ciudades y Departamentos"/>
      <sheetName val="configuración"/>
      <sheetName val="calendario"/>
      <sheetName val="datos entrada"/>
      <sheetName val="costes no sspp"/>
      <sheetName val="hw&amp;sw"/>
      <sheetName val="datos maestros"/>
      <sheetName val="tasas"/>
      <sheetName val="cash flow (cop)"/>
      <sheetName val="dashboard"/>
      <sheetName val="parámetros"/>
      <sheetName val="hoja índice"/>
    </sheetNames>
    <sheetDataSet>
      <sheetData sheetId="0"/>
      <sheetData sheetId="1">
        <row r="5">
          <cell r="B5" t="str">
            <v>Dirección</v>
          </cell>
        </row>
        <row r="6">
          <cell r="B6" t="str">
            <v>Jurídica</v>
          </cell>
        </row>
        <row r="7">
          <cell r="B7" t="str">
            <v>Administrativa</v>
          </cell>
        </row>
        <row r="8">
          <cell r="B8" t="str">
            <v>Financiera</v>
          </cell>
        </row>
        <row r="9">
          <cell r="B9" t="str">
            <v>Adtiva-Financiera</v>
          </cell>
        </row>
        <row r="10">
          <cell r="B10" t="str">
            <v>Asistencia Técnica</v>
          </cell>
        </row>
        <row r="11">
          <cell r="B11" t="str">
            <v>Gestión de Recursos</v>
          </cell>
        </row>
        <row r="12">
          <cell r="B12" t="str">
            <v>Planeación Sistemas</v>
          </cell>
        </row>
        <row r="13">
          <cell r="B13" t="str">
            <v>Recaudo</v>
          </cell>
        </row>
        <row r="14">
          <cell r="B14" t="str">
            <v>CZ 1</v>
          </cell>
        </row>
        <row r="15">
          <cell r="B15" t="str">
            <v>CZ 2</v>
          </cell>
        </row>
        <row r="16">
          <cell r="B16" t="str">
            <v>CZ 3</v>
          </cell>
        </row>
        <row r="17">
          <cell r="B17" t="str">
            <v>CZ 4</v>
          </cell>
        </row>
        <row r="18">
          <cell r="B18" t="str">
            <v>CZ 5</v>
          </cell>
        </row>
        <row r="19">
          <cell r="B19" t="str">
            <v>CZ 6</v>
          </cell>
        </row>
        <row r="20">
          <cell r="B20" t="str">
            <v>CZ 7</v>
          </cell>
        </row>
        <row r="21">
          <cell r="B21" t="str">
            <v>CZ 8</v>
          </cell>
        </row>
        <row r="22">
          <cell r="B22" t="str">
            <v>CZ 9</v>
          </cell>
        </row>
        <row r="23">
          <cell r="B23" t="str">
            <v>CZ 10</v>
          </cell>
        </row>
        <row r="24">
          <cell r="B24" t="str">
            <v>CZ 11</v>
          </cell>
        </row>
        <row r="25">
          <cell r="B25" t="str">
            <v>CZ 12</v>
          </cell>
        </row>
        <row r="26">
          <cell r="B26" t="str">
            <v>CZ 13</v>
          </cell>
        </row>
        <row r="27">
          <cell r="B27" t="str">
            <v>CZ 14</v>
          </cell>
        </row>
        <row r="28">
          <cell r="B28" t="str">
            <v>CZ 15</v>
          </cell>
        </row>
        <row r="29">
          <cell r="B29" t="str">
            <v>CZ 16</v>
          </cell>
        </row>
        <row r="30">
          <cell r="B30" t="str">
            <v>CZ 17</v>
          </cell>
        </row>
        <row r="40">
          <cell r="B40" t="str">
            <v>Auditorias de Calidad</v>
          </cell>
        </row>
        <row r="41">
          <cell r="B41" t="str">
            <v>Control de Servicio No Conforme</v>
          </cell>
        </row>
        <row r="42">
          <cell r="B42" t="str">
            <v>Control de Procesos</v>
          </cell>
        </row>
        <row r="43">
          <cell r="B43" t="str">
            <v>Incidencia de NC</v>
          </cell>
        </row>
        <row r="44">
          <cell r="B44" t="str">
            <v>Quejas, Peticiones, Sugerencias</v>
          </cell>
        </row>
        <row r="45">
          <cell r="B45" t="str">
            <v>Supervisión de Servicios</v>
          </cell>
        </row>
        <row r="46">
          <cell r="B46" t="str">
            <v>Encuestas de Satisfacción</v>
          </cell>
        </row>
        <row r="47">
          <cell r="B47" t="str">
            <v>Revisión por la Dirección</v>
          </cell>
        </row>
        <row r="48">
          <cell r="B48" t="str">
            <v>Mapas de Riesgos</v>
          </cell>
        </row>
      </sheetData>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ajustada"/>
      <sheetName val="Hoja3"/>
      <sheetName val="DIFERENCIAS SENA"/>
      <sheetName val="Tablas"/>
      <sheetName val="TD 1"/>
      <sheetName val="TD 2"/>
      <sheetName val="TD3"/>
      <sheetName val="Hoja2"/>
      <sheetName val="Pto Proyect Trabajo MPS"/>
      <sheetName val="Pto Proyect Salud MPS"/>
      <sheetName val="Cuadro Plan de Inversiones"/>
      <sheetName val="RESUMEN P.I. ENERO 17"/>
      <sheetName val="Hoja1"/>
      <sheetName val="Hoja4"/>
      <sheetName val="Pto Proyect Subdireccion Empleo"/>
      <sheetName val="Pto Proyect Subd Salud"/>
      <sheetName val="Aprob-Solicit"/>
      <sheetName val="lista"/>
      <sheetName val="PERSONAL"/>
      <sheetName val="IMPUESTOS"/>
      <sheetName val="Datos Inciales"/>
      <sheetName val="CONFIGURACIÓN"/>
      <sheetName val="CALENDARIO"/>
      <sheetName val="DATOS ENTRADA"/>
      <sheetName val="COSTES NO SSPP"/>
      <sheetName val="HW&amp;SW"/>
      <sheetName val="DATOS MAESTROS"/>
      <sheetName val="TASAS"/>
      <sheetName val="Cash Flow (COP)"/>
      <sheetName val="DASHBOARD"/>
      <sheetName val="PARÁMETROS"/>
      <sheetName val="Resumen Preparaciones"/>
      <sheetName val="Seletor"/>
      <sheetName val="Datos"/>
      <sheetName val="Cons Cotizac - Examenes médicos"/>
      <sheetName val="SALARIO DE REFERENCIA"/>
      <sheetName val="Precios Alimentos"/>
      <sheetName val="Salarios de Referencia"/>
      <sheetName val="mex95ib"/>
      <sheetName val="Analisis microbiologico"/>
      <sheetName val="Listas"/>
    </sheetNames>
    <sheetDataSet>
      <sheetData sheetId="0"/>
      <sheetData sheetId="1"/>
      <sheetData sheetId="2"/>
      <sheetData sheetId="3">
        <row r="2">
          <cell r="B2" t="str">
            <v>Central</v>
          </cell>
          <cell r="D2" t="str">
            <v>Nación</v>
          </cell>
          <cell r="E2" t="str">
            <v>1.1 Innovación para la prosperidad</v>
          </cell>
          <cell r="F2" t="str">
            <v>1.1.1 Conocimiento e innovacion</v>
          </cell>
          <cell r="G2" t="str">
            <v>1. Crecimiento sostenible y competitividad</v>
          </cell>
        </row>
        <row r="3">
          <cell r="D3" t="str">
            <v>Propios</v>
          </cell>
          <cell r="E3" t="str">
            <v>1.2 Competitividad y crecimiento de la productividad</v>
          </cell>
          <cell r="F3" t="str">
            <v>1.1.2 Emprendimiento empresarial</v>
          </cell>
          <cell r="G3" t="str">
            <v>2. Igualdad de oportunidades para la prosperidad social</v>
          </cell>
        </row>
        <row r="4">
          <cell r="D4" t="str">
            <v>SGP</v>
          </cell>
          <cell r="E4" t="str">
            <v>1.3 Locomotoras para el crecimiento y la generación de empleo</v>
          </cell>
          <cell r="F4" t="str">
            <v>1.1.3 Propiedad intelectual, instrumento de innovación</v>
          </cell>
          <cell r="G4" t="str">
            <v>3. Consolidación de la Paz</v>
          </cell>
        </row>
        <row r="5">
          <cell r="D5" t="str">
            <v>Funcionamiento</v>
          </cell>
          <cell r="E5" t="str">
            <v>2.1 Política Integral de desarrollo y protección social</v>
          </cell>
          <cell r="F5" t="str">
            <v>1.1.4 Promoción y protección de la competencia en los mercados</v>
          </cell>
          <cell r="G5" t="str">
            <v>4. Sostenibilidad ambiental y prevención del riesgo</v>
          </cell>
        </row>
        <row r="6">
          <cell r="D6" t="str">
            <v>Cooperación internacional</v>
          </cell>
          <cell r="E6" t="str">
            <v>2.2 Promoción social</v>
          </cell>
          <cell r="F6" t="str">
            <v>1.2.1 Desarrollo de competencias y formalización para la prosperidad</v>
          </cell>
          <cell r="G6" t="str">
            <v>5. Soportes transversales de la prosperidad democrática</v>
          </cell>
        </row>
        <row r="7">
          <cell r="D7" t="str">
            <v>EICE</v>
          </cell>
          <cell r="E7" t="str">
            <v>2.3 Políticas diferenciadas para la inclusión social</v>
          </cell>
          <cell r="F7" t="str">
            <v>1.2.2 Infraestructura para la competitividad</v>
          </cell>
        </row>
        <row r="8">
          <cell r="D8" t="str">
            <v>E. Territoriales</v>
          </cell>
          <cell r="E8" t="str">
            <v>3.1 Seguridad – orden público y seguridad ciudadana</v>
          </cell>
          <cell r="F8" t="str">
            <v>1.2.3 Apoyos transversales a la competitividad</v>
          </cell>
        </row>
        <row r="9">
          <cell r="D9" t="str">
            <v>Privado</v>
          </cell>
          <cell r="E9" t="str">
            <v>3.2 Justicia</v>
          </cell>
          <cell r="F9" t="str">
            <v>1.3.1 Nuevos sectores basados en la innovación</v>
          </cell>
        </row>
        <row r="10">
          <cell r="D10" t="str">
            <v>Privado con capital público</v>
          </cell>
          <cell r="E10" t="str">
            <v>3.3 Derechos humanos, derecho internacional humanitario y justicia transicional</v>
          </cell>
          <cell r="F10" t="str">
            <v>1.3.2 Agropecuaria y desarrollo rural</v>
          </cell>
        </row>
        <row r="11">
          <cell r="E11" t="str">
            <v>4.1 Gestión ambiental para el desarrollo sostenible</v>
          </cell>
          <cell r="F11" t="str">
            <v>1.3.3 Infraestructura de transporte</v>
          </cell>
        </row>
        <row r="12">
          <cell r="E12" t="str">
            <v>4.2 Gestión del riesgo de desastres: Buen gobierno para comunidades seguras</v>
          </cell>
          <cell r="F12" t="str">
            <v>1.3.4 Desarrollo minero y expansión energética</v>
          </cell>
        </row>
        <row r="13">
          <cell r="E13" t="str">
            <v>4.3 Respuesta a la ola invernal</v>
          </cell>
          <cell r="F13" t="str">
            <v>1.3.5 Vivienda y ciudades amables</v>
          </cell>
        </row>
        <row r="14">
          <cell r="E14" t="str">
            <v>4.4 Canasta y eficiencia energética</v>
          </cell>
          <cell r="F14" t="str">
            <v>2.1.1 Primera infancia</v>
          </cell>
        </row>
        <row r="15">
          <cell r="E15" t="str">
            <v>5.1 Buen gobierno, lucha contra la corrupción y participación ciudadana</v>
          </cell>
          <cell r="F15" t="str">
            <v>2.1.2 Niñez, adolescencia y juventud</v>
          </cell>
        </row>
        <row r="16">
          <cell r="E16" t="str">
            <v xml:space="preserve">5.2 Relevancia internacional </v>
          </cell>
          <cell r="F16" t="str">
            <v>2.1.3 Formación de capital humano</v>
          </cell>
        </row>
        <row r="17">
          <cell r="E17" t="str">
            <v>5.3 Apoyos transversales al desarrollo regional</v>
          </cell>
          <cell r="F17" t="str">
            <v>2.1.4 Acceso y calidad en salud: universal y sostenible</v>
          </cell>
        </row>
        <row r="18">
          <cell r="F18" t="str">
            <v>2.1.5 Empleabilidad, emprendimiento y generación de ingresos</v>
          </cell>
        </row>
        <row r="19">
          <cell r="F19" t="str">
            <v>2.1.6 Promoción de la cultura</v>
          </cell>
        </row>
        <row r="20">
          <cell r="F20" t="str">
            <v>2.1.7 Deporte y recreación</v>
          </cell>
        </row>
        <row r="21">
          <cell r="F21" t="str">
            <v>2.2.1 Red para la superación de la pobreza extrema</v>
          </cell>
        </row>
        <row r="22">
          <cell r="F22" t="str">
            <v>2.2.2 Política para la población victima del desplazamiento forzado por la violencia</v>
          </cell>
        </row>
        <row r="23">
          <cell r="F23" t="str">
            <v>2.3.1 Grupos étnicos</v>
          </cell>
        </row>
        <row r="24">
          <cell r="F24" t="str">
            <v>2.3.2 Género</v>
          </cell>
        </row>
        <row r="25">
          <cell r="F25" t="str">
            <v>5.1.1 Buen gobierno</v>
          </cell>
        </row>
        <row r="26">
          <cell r="F26" t="str">
            <v>5.1.2 Estrategias contra la corrupción</v>
          </cell>
        </row>
        <row r="27">
          <cell r="F27" t="str">
            <v>5.1.3 Participación ciudadana y capital social</v>
          </cell>
        </row>
        <row r="28">
          <cell r="F28" t="str">
            <v>5.2.1 Inserción productiva a los mercados internacionales</v>
          </cell>
        </row>
        <row r="29">
          <cell r="F29" t="str">
            <v>5.2.2 Política internacional</v>
          </cell>
        </row>
        <row r="30">
          <cell r="F30" t="str">
            <v>5.2.3 Políticas de desarrollo fronterizo</v>
          </cell>
        </row>
        <row r="31">
          <cell r="F31" t="str">
            <v>5.3.1 Fortalecimiento institucional de los entes territoriales y relación Nación-Territorio</v>
          </cell>
        </row>
        <row r="32">
          <cell r="F32" t="str">
            <v>5.3.2 Consolidación del sistema de ciudades</v>
          </cell>
        </row>
        <row r="33">
          <cell r="F33" t="str">
            <v>5.3.3 Planes de consolidación</v>
          </cell>
        </row>
        <row r="34">
          <cell r="F34" t="str">
            <v>5.3.4 Turismo como motor del desarrollo regional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missas"/>
      <sheetName val="Vol_&amp;_Calc_Aux"/>
      <sheetName val="Lista_Vendáveis"/>
      <sheetName val="Seletor"/>
      <sheetName val="Simulador"/>
      <sheetName val="Riscos_&amp;_Ajustes"/>
      <sheetName val="CRM Export"/>
      <sheetName val="Approval_Form"/>
      <sheetName val="Show_Price"/>
      <sheetName val="rs_Custos"/>
      <sheetName val="rs_Capex"/>
      <sheetName val="rs_Capex_CSC"/>
      <sheetName val="rs_Qtde"/>
      <sheetName val="rs_Top10"/>
      <sheetName val="rs_Outros_Relatórios"/>
      <sheetName val="Def_Multa"/>
      <sheetName val="Cons"/>
      <sheetName val="PL1"/>
      <sheetName val="PL2"/>
      <sheetName val="PL3"/>
      <sheetName val="PL4"/>
      <sheetName val="PL5"/>
      <sheetName val="PL6"/>
      <sheetName val="PL7"/>
      <sheetName val="PL8"/>
      <sheetName val="PL9"/>
      <sheetName val="PL10"/>
      <sheetName val="PL11"/>
      <sheetName val="PL12"/>
      <sheetName val="PL13"/>
      <sheetName val="PL14"/>
      <sheetName val="PL15"/>
      <sheetName val="PL16"/>
      <sheetName val="PL17"/>
      <sheetName val="PL18"/>
      <sheetName val="PL19"/>
      <sheetName val="PL20"/>
      <sheetName val="BD"/>
      <sheetName val="Seletor_Mascara"/>
      <sheetName val="QTD"/>
      <sheetName val="OT_CX"/>
      <sheetName val="OD_CX"/>
      <sheetName val="OD_CP"/>
      <sheetName val="OC"/>
      <sheetName val="CC"/>
      <sheetName val="DC"/>
      <sheetName val="VC"/>
      <sheetName val="CD"/>
      <sheetName val="DD"/>
      <sheetName val="VD"/>
      <sheetName val="Base_Preço"/>
      <sheetName val="Rateio_Preço"/>
      <sheetName val="Import_CRM"/>
      <sheetName val="MenuSheet"/>
      <sheetName val="Aux1"/>
      <sheetName val="Doc"/>
      <sheetName val="RESUMEN CANTIDAD PAQUETES  "/>
      <sheetName val="mex95ib"/>
      <sheetName val="tal humano"/>
      <sheetName val="Datos Inciales"/>
      <sheetName val="Resumen Preparaciones"/>
      <sheetName val="Precios Alimentos"/>
      <sheetName val="Analisis microbiologico"/>
      <sheetName val="Tablas"/>
    </sheetNames>
    <sheetDataSet>
      <sheetData sheetId="0" refreshError="1"/>
      <sheetData sheetId="1" refreshError="1"/>
      <sheetData sheetId="2" refreshError="1"/>
      <sheetData sheetId="3">
        <row r="13">
          <cell r="C13">
            <v>20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DC-Examenes médicos"/>
      <sheetName val="Simulación Presupuesto"/>
      <sheetName val="Cons Cotizac - Examenes médicos"/>
      <sheetName val="Salud Ocup Andes"/>
      <sheetName val="FAMISALEM IPS"/>
      <sheetName val="UNIMSALUD"/>
      <sheetName val="S.E.I. LTDA."/>
      <sheetName val="COLSUBSIDIO"/>
      <sheetName val="CM 54 Y CIA LTDA"/>
      <sheetName val="Tablas"/>
      <sheetName val="SDC-Examenes_médicos"/>
      <sheetName val="Simulación_Presupuesto"/>
      <sheetName val="Cons_Cotizac_-_Examenes_médicos"/>
      <sheetName val="Salud_Ocup_Andes"/>
      <sheetName val="FAMISALEM_IPS"/>
      <sheetName val="S_E_I__LTDA_"/>
      <sheetName val="CM_54_Y_CIA_LTDA"/>
      <sheetName val="Seletor"/>
      <sheetName val="CONFIGURACIÓN"/>
      <sheetName val="CALENDARIO"/>
      <sheetName val="DATOS ENTRADA"/>
      <sheetName val="COSTES NO SSPP"/>
      <sheetName val="HW&amp;SW"/>
      <sheetName val="DATOS MAESTROS"/>
      <sheetName val="TASAS"/>
      <sheetName val="Cash Flow (COP)"/>
      <sheetName val="DASHBOARD"/>
      <sheetName val="PARÁMETROS"/>
      <sheetName val="tal humano"/>
      <sheetName val="Resumen Preparaciones"/>
      <sheetName val="Precios Alimentos"/>
      <sheetName val="mex95ib"/>
      <sheetName val="Analisis microbiologico"/>
      <sheetName val="PERSONAL"/>
      <sheetName val="IMPUESTOS"/>
    </sheetNames>
    <sheetDataSet>
      <sheetData sheetId="0"/>
      <sheetData sheetId="1">
        <row r="14">
          <cell r="C14" t="str">
            <v>Exámenes médicos ocupacionales</v>
          </cell>
        </row>
      </sheetData>
      <sheetData sheetId="2">
        <row r="12">
          <cell r="M12" t="str">
            <v>Promedio Simple</v>
          </cell>
          <cell r="N12" t="str">
            <v>Media Geometrica</v>
          </cell>
          <cell r="O12" t="str">
            <v>Media Armonica</v>
          </cell>
          <cell r="P12" t="str">
            <v xml:space="preserve">Promedio de las Tres mas bajas </v>
          </cell>
          <cell r="Q12" t="str">
            <v>Promedio sin extremos</v>
          </cell>
          <cell r="R12" t="str">
            <v>Promedio Acotado por la desviación estandar</v>
          </cell>
        </row>
      </sheetData>
      <sheetData sheetId="3"/>
      <sheetData sheetId="4"/>
      <sheetData sheetId="5"/>
      <sheetData sheetId="6"/>
      <sheetData sheetId="7"/>
      <sheetData sheetId="8"/>
      <sheetData sheetId="9" refreshError="1"/>
      <sheetData sheetId="10"/>
      <sheetData sheetId="11">
        <row r="14">
          <cell r="C14" t="str">
            <v>Exámenes médicos ocupacionales</v>
          </cell>
        </row>
      </sheetData>
      <sheetData sheetId="12">
        <row r="12">
          <cell r="M12" t="str">
            <v>Promedio Simple</v>
          </cell>
        </row>
      </sheetData>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GENERALES"/>
      <sheetName val="T. HUMANO M.1"/>
      <sheetName val="T. HUMANO M.2"/>
      <sheetName val="T. HUMANO M.3"/>
      <sheetName val="RESUMEN COSTOS ZONA 1"/>
      <sheetName val="RESUMEN COSTOS ZONA 2"/>
      <sheetName val="RESUMEN COSTOS ZONA 3"/>
      <sheetName val="Transporte y Viaticos"/>
      <sheetName val="% Adm y Util"/>
      <sheetName val="SALARIO DE REFERENCIA"/>
      <sheetName val="Viaticos"/>
      <sheetName val="FACT CONV"/>
      <sheetName val="Seletor"/>
      <sheetName val="datos"/>
      <sheetName val="Cons Cotizac - Examenes médicos"/>
    </sheetNames>
    <sheetDataSet>
      <sheetData sheetId="0">
        <row r="10">
          <cell r="C10">
            <v>1</v>
          </cell>
        </row>
      </sheetData>
      <sheetData sheetId="1"/>
      <sheetData sheetId="2"/>
      <sheetData sheetId="3"/>
      <sheetData sheetId="4"/>
      <sheetData sheetId="5"/>
      <sheetData sheetId="6"/>
      <sheetData sheetId="7"/>
      <sheetData sheetId="8"/>
      <sheetData sheetId="9">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Directivo 28</v>
          </cell>
        </row>
        <row r="35">
          <cell r="B35" t="str">
            <v>Asesor 1</v>
          </cell>
        </row>
        <row r="36">
          <cell r="B36" t="str">
            <v>Asesor 2</v>
          </cell>
        </row>
        <row r="37">
          <cell r="B37" t="str">
            <v>Asesor 3</v>
          </cell>
        </row>
        <row r="38">
          <cell r="B38" t="str">
            <v>Asesor 4</v>
          </cell>
        </row>
        <row r="39">
          <cell r="B39" t="str">
            <v>Asesor 5</v>
          </cell>
        </row>
        <row r="40">
          <cell r="B40" t="str">
            <v>Asesor 6</v>
          </cell>
        </row>
        <row r="41">
          <cell r="B41" t="str">
            <v>Asesor 7</v>
          </cell>
        </row>
        <row r="42">
          <cell r="B42" t="str">
            <v>Asesor 8</v>
          </cell>
        </row>
        <row r="43">
          <cell r="B43" t="str">
            <v>Asesor 9</v>
          </cell>
        </row>
        <row r="44">
          <cell r="B44" t="str">
            <v>Asesor 10</v>
          </cell>
        </row>
        <row r="45">
          <cell r="B45" t="str">
            <v>Asesor 11</v>
          </cell>
        </row>
        <row r="46">
          <cell r="B46" t="str">
            <v>Asesor 12</v>
          </cell>
        </row>
        <row r="47">
          <cell r="B47" t="str">
            <v>Asesor 13</v>
          </cell>
        </row>
        <row r="48">
          <cell r="B48" t="str">
            <v>Asesor 14</v>
          </cell>
        </row>
        <row r="49">
          <cell r="B49" t="str">
            <v>Asesor 15</v>
          </cell>
        </row>
        <row r="50">
          <cell r="B50" t="str">
            <v>Asesor 16</v>
          </cell>
        </row>
        <row r="51">
          <cell r="B51" t="str">
            <v>Asesor 17</v>
          </cell>
        </row>
        <row r="52">
          <cell r="B52" t="str">
            <v>Asesor 18</v>
          </cell>
        </row>
        <row r="53">
          <cell r="B53" t="str">
            <v>Profesional  1</v>
          </cell>
        </row>
        <row r="54">
          <cell r="B54" t="str">
            <v>Profesional  2</v>
          </cell>
        </row>
        <row r="55">
          <cell r="B55" t="str">
            <v>Profesional  3</v>
          </cell>
        </row>
        <row r="56">
          <cell r="B56" t="str">
            <v>Profesional  4</v>
          </cell>
        </row>
        <row r="57">
          <cell r="B57" t="str">
            <v>Profesional  5</v>
          </cell>
        </row>
        <row r="58">
          <cell r="B58" t="str">
            <v>Profesional  6</v>
          </cell>
        </row>
        <row r="59">
          <cell r="B59" t="str">
            <v>Profesional  7</v>
          </cell>
        </row>
        <row r="60">
          <cell r="B60" t="str">
            <v>Profesional  8</v>
          </cell>
        </row>
        <row r="61">
          <cell r="B61" t="str">
            <v>Profesional  9</v>
          </cell>
        </row>
        <row r="62">
          <cell r="B62" t="str">
            <v>Profesional  10</v>
          </cell>
        </row>
        <row r="63">
          <cell r="B63" t="str">
            <v>Profesional  11</v>
          </cell>
        </row>
        <row r="64">
          <cell r="B64" t="str">
            <v>Profesional  12</v>
          </cell>
        </row>
        <row r="65">
          <cell r="B65" t="str">
            <v>Profesional  13</v>
          </cell>
        </row>
        <row r="66">
          <cell r="B66" t="str">
            <v>Profesional  14</v>
          </cell>
        </row>
        <row r="67">
          <cell r="B67" t="str">
            <v>Profesional  15</v>
          </cell>
        </row>
        <row r="68">
          <cell r="B68" t="str">
            <v>Profesional  16</v>
          </cell>
        </row>
        <row r="69">
          <cell r="B69" t="str">
            <v>Profesional  17</v>
          </cell>
        </row>
        <row r="70">
          <cell r="B70" t="str">
            <v>Profesional  18</v>
          </cell>
        </row>
        <row r="71">
          <cell r="B71" t="str">
            <v>Profesional  19</v>
          </cell>
        </row>
        <row r="72">
          <cell r="B72" t="str">
            <v>Profesional  20</v>
          </cell>
        </row>
        <row r="73">
          <cell r="B73" t="str">
            <v>Profesional  21</v>
          </cell>
        </row>
        <row r="74">
          <cell r="B74" t="str">
            <v>Profesional  22</v>
          </cell>
        </row>
        <row r="75">
          <cell r="B75" t="str">
            <v>Profesional  23</v>
          </cell>
        </row>
        <row r="76">
          <cell r="B76" t="str">
            <v>Profesional  24</v>
          </cell>
        </row>
        <row r="77">
          <cell r="B77" t="str">
            <v>Técnico 1</v>
          </cell>
        </row>
        <row r="78">
          <cell r="B78" t="str">
            <v>Técnico 2</v>
          </cell>
        </row>
        <row r="79">
          <cell r="B79" t="str">
            <v>Técnico 3</v>
          </cell>
        </row>
        <row r="80">
          <cell r="B80" t="str">
            <v>Técnico 4</v>
          </cell>
        </row>
        <row r="81">
          <cell r="B81" t="str">
            <v>Técnico 5</v>
          </cell>
        </row>
        <row r="82">
          <cell r="B82" t="str">
            <v>Técnico 6</v>
          </cell>
        </row>
        <row r="83">
          <cell r="B83" t="str">
            <v>Técnico 7</v>
          </cell>
        </row>
        <row r="84">
          <cell r="B84" t="str">
            <v>Técnico 8</v>
          </cell>
        </row>
        <row r="85">
          <cell r="B85" t="str">
            <v>Técnico 9</v>
          </cell>
        </row>
        <row r="86">
          <cell r="B86" t="str">
            <v>Técnico 10</v>
          </cell>
        </row>
        <row r="87">
          <cell r="B87" t="str">
            <v>Técnico 11</v>
          </cell>
        </row>
        <row r="88">
          <cell r="B88" t="str">
            <v>Técnico 12</v>
          </cell>
        </row>
        <row r="89">
          <cell r="B89" t="str">
            <v>Técnico 13</v>
          </cell>
        </row>
        <row r="90">
          <cell r="B90" t="str">
            <v>Técnico 14</v>
          </cell>
        </row>
        <row r="91">
          <cell r="B91" t="str">
            <v>Técnico 15</v>
          </cell>
        </row>
        <row r="92">
          <cell r="B92" t="str">
            <v>Técnico 16</v>
          </cell>
        </row>
        <row r="93">
          <cell r="B93" t="str">
            <v>Técnico 17</v>
          </cell>
        </row>
        <row r="94">
          <cell r="B94" t="str">
            <v>Técnico 18</v>
          </cell>
        </row>
        <row r="95">
          <cell r="B95" t="str">
            <v>Asistencial  1</v>
          </cell>
        </row>
        <row r="96">
          <cell r="B96" t="str">
            <v>Asistencial  2</v>
          </cell>
        </row>
        <row r="97">
          <cell r="B97" t="str">
            <v>Asistencial  3</v>
          </cell>
        </row>
        <row r="98">
          <cell r="B98" t="str">
            <v>Asistencial  4</v>
          </cell>
        </row>
        <row r="99">
          <cell r="B99" t="str">
            <v>Asistencial  5</v>
          </cell>
        </row>
        <row r="100">
          <cell r="B100" t="str">
            <v>Asistencial  6</v>
          </cell>
        </row>
        <row r="101">
          <cell r="B101" t="str">
            <v>Asistencial  7</v>
          </cell>
        </row>
        <row r="102">
          <cell r="B102" t="str">
            <v>Asistencial  8</v>
          </cell>
        </row>
        <row r="103">
          <cell r="B103" t="str">
            <v>Asistencial  9</v>
          </cell>
        </row>
        <row r="104">
          <cell r="B104" t="str">
            <v>Asistencial  10</v>
          </cell>
        </row>
        <row r="105">
          <cell r="B105" t="str">
            <v>Asistencial  11</v>
          </cell>
        </row>
        <row r="106">
          <cell r="B106" t="str">
            <v>Asistencial  12</v>
          </cell>
        </row>
        <row r="107">
          <cell r="B107" t="str">
            <v>Asistencial  13</v>
          </cell>
        </row>
        <row r="108">
          <cell r="B108" t="str">
            <v>Asistencial  14</v>
          </cell>
        </row>
        <row r="109">
          <cell r="B109" t="str">
            <v>Asistencial  15</v>
          </cell>
        </row>
        <row r="110">
          <cell r="B110" t="str">
            <v>Asistencial  16</v>
          </cell>
        </row>
        <row r="111">
          <cell r="B111" t="str">
            <v>Asistencial  17</v>
          </cell>
        </row>
        <row r="112">
          <cell r="B112" t="str">
            <v>Asistencial  18</v>
          </cell>
        </row>
        <row r="113">
          <cell r="B113" t="str">
            <v>Asistencial  19</v>
          </cell>
        </row>
        <row r="114">
          <cell r="B114" t="str">
            <v>Asistencial  20</v>
          </cell>
        </row>
        <row r="115">
          <cell r="B115" t="str">
            <v>Asistencial  21</v>
          </cell>
        </row>
        <row r="116">
          <cell r="B116" t="str">
            <v>Asistencial  22</v>
          </cell>
        </row>
        <row r="117">
          <cell r="B117" t="str">
            <v>Asistencial  23</v>
          </cell>
        </row>
        <row r="118">
          <cell r="B118" t="str">
            <v>Asistencial  24</v>
          </cell>
        </row>
        <row r="119">
          <cell r="B119" t="str">
            <v>Asistencial  25</v>
          </cell>
        </row>
        <row r="120">
          <cell r="B120" t="str">
            <v>Asistencial  26</v>
          </cell>
        </row>
        <row r="121">
          <cell r="B121" t="str">
            <v>SMMLV</v>
          </cell>
        </row>
      </sheetData>
      <sheetData sheetId="10"/>
      <sheetData sheetId="11" refreshError="1"/>
      <sheetData sheetId="12" refreshError="1"/>
      <sheetData sheetId="13" refreshError="1"/>
      <sheetData sheetId="14"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DC - INTERVENTORIA"/>
      <sheetName val="SDC - EST D,C INT PSIC"/>
      <sheetName val="RESUMEN COSTOS"/>
      <sheetName val="PARAMETROS GENERALES"/>
      <sheetName val="PROYECCIÓN DE PRECIOS"/>
      <sheetName val="Descrip Transp. Personas"/>
      <sheetName val="SALARIO DE REFERENCIA"/>
      <sheetName val="TALENTO HUMANO"/>
      <sheetName val="Hoja1"/>
      <sheetName val="% Adm y Util"/>
      <sheetName val="TRANSPORTES Y C TRANSP COORD"/>
      <sheetName val="TRANSPORTE TERRESTRE"/>
      <sheetName val="TABLA VIATICOS"/>
      <sheetName val="datos"/>
      <sheetName val="Cons Cotizac - Examenes médicos"/>
      <sheetName val="Seletor"/>
    </sheetNames>
    <sheetDataSet>
      <sheetData sheetId="0"/>
      <sheetData sheetId="1"/>
      <sheetData sheetId="2">
        <row r="21">
          <cell r="H21">
            <v>0</v>
          </cell>
        </row>
      </sheetData>
      <sheetData sheetId="3">
        <row r="21">
          <cell r="B21" t="str">
            <v>Director</v>
          </cell>
        </row>
      </sheetData>
      <sheetData sheetId="4"/>
      <sheetData sheetId="5"/>
      <sheetData sheetId="6">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Directivo 28</v>
          </cell>
        </row>
        <row r="35">
          <cell r="B35" t="str">
            <v>Asesor 1</v>
          </cell>
        </row>
        <row r="36">
          <cell r="B36" t="str">
            <v>Asesor 2</v>
          </cell>
        </row>
        <row r="37">
          <cell r="B37" t="str">
            <v>Asesor 3</v>
          </cell>
        </row>
        <row r="38">
          <cell r="B38" t="str">
            <v>Asesor 4</v>
          </cell>
        </row>
        <row r="39">
          <cell r="B39" t="str">
            <v>Asesor 5</v>
          </cell>
        </row>
        <row r="40">
          <cell r="B40" t="str">
            <v>Asesor 6</v>
          </cell>
        </row>
        <row r="41">
          <cell r="B41" t="str">
            <v>Asesor 7</v>
          </cell>
        </row>
        <row r="42">
          <cell r="B42" t="str">
            <v>Asesor 8</v>
          </cell>
        </row>
        <row r="43">
          <cell r="B43" t="str">
            <v>Asesor 9</v>
          </cell>
        </row>
        <row r="44">
          <cell r="B44" t="str">
            <v>Asesor 10</v>
          </cell>
        </row>
        <row r="45">
          <cell r="B45" t="str">
            <v>Asesor 11</v>
          </cell>
        </row>
        <row r="46">
          <cell r="B46" t="str">
            <v>Asesor 12</v>
          </cell>
        </row>
        <row r="47">
          <cell r="B47" t="str">
            <v>Asesor 13</v>
          </cell>
        </row>
        <row r="48">
          <cell r="B48" t="str">
            <v>Asesor 14</v>
          </cell>
        </row>
        <row r="49">
          <cell r="B49" t="str">
            <v>Asesor 15</v>
          </cell>
        </row>
        <row r="50">
          <cell r="B50" t="str">
            <v>Asesor 16</v>
          </cell>
        </row>
        <row r="51">
          <cell r="B51" t="str">
            <v>Asesor 17</v>
          </cell>
        </row>
        <row r="52">
          <cell r="B52" t="str">
            <v>Asesor 18</v>
          </cell>
        </row>
        <row r="53">
          <cell r="B53" t="str">
            <v>Profesional  1</v>
          </cell>
        </row>
        <row r="54">
          <cell r="B54" t="str">
            <v>Profesional  2</v>
          </cell>
        </row>
        <row r="55">
          <cell r="B55" t="str">
            <v>Profesional  3</v>
          </cell>
        </row>
        <row r="56">
          <cell r="B56" t="str">
            <v>Profesional  4</v>
          </cell>
        </row>
        <row r="57">
          <cell r="B57" t="str">
            <v>Profesional  5</v>
          </cell>
        </row>
        <row r="58">
          <cell r="B58" t="str">
            <v>Profesional  6</v>
          </cell>
        </row>
        <row r="59">
          <cell r="B59" t="str">
            <v>Profesional  7</v>
          </cell>
        </row>
        <row r="60">
          <cell r="B60" t="str">
            <v>Profesional  8</v>
          </cell>
        </row>
        <row r="61">
          <cell r="B61" t="str">
            <v>Profesional  9</v>
          </cell>
        </row>
        <row r="62">
          <cell r="B62" t="str">
            <v>Profesional  10</v>
          </cell>
        </row>
        <row r="63">
          <cell r="B63" t="str">
            <v>Profesional  11</v>
          </cell>
        </row>
        <row r="64">
          <cell r="B64" t="str">
            <v>Profesional  12</v>
          </cell>
        </row>
        <row r="65">
          <cell r="B65" t="str">
            <v>Profesional  13</v>
          </cell>
        </row>
        <row r="66">
          <cell r="B66" t="str">
            <v>Profesional  14</v>
          </cell>
        </row>
        <row r="67">
          <cell r="B67" t="str">
            <v>Profesional  15</v>
          </cell>
        </row>
        <row r="68">
          <cell r="B68" t="str">
            <v>Profesional  16</v>
          </cell>
        </row>
        <row r="69">
          <cell r="B69" t="str">
            <v>Profesional  17</v>
          </cell>
        </row>
        <row r="70">
          <cell r="B70" t="str">
            <v>Profesional  18</v>
          </cell>
        </row>
        <row r="71">
          <cell r="B71" t="str">
            <v>Profesional  19</v>
          </cell>
        </row>
        <row r="72">
          <cell r="B72" t="str">
            <v>Profesional  20</v>
          </cell>
        </row>
        <row r="73">
          <cell r="B73" t="str">
            <v>Profesional  21</v>
          </cell>
        </row>
        <row r="74">
          <cell r="B74" t="str">
            <v>Profesional  22</v>
          </cell>
        </row>
        <row r="75">
          <cell r="B75" t="str">
            <v>Profesional  23</v>
          </cell>
        </row>
        <row r="76">
          <cell r="B76" t="str">
            <v>Profesional  24</v>
          </cell>
        </row>
        <row r="77">
          <cell r="B77" t="str">
            <v>Técnico 1</v>
          </cell>
        </row>
        <row r="78">
          <cell r="B78" t="str">
            <v>Técnico 2</v>
          </cell>
        </row>
        <row r="79">
          <cell r="B79" t="str">
            <v>Técnico 3</v>
          </cell>
        </row>
        <row r="80">
          <cell r="B80" t="str">
            <v>Técnico 4</v>
          </cell>
        </row>
        <row r="81">
          <cell r="B81" t="str">
            <v>Técnico 5</v>
          </cell>
        </row>
        <row r="82">
          <cell r="B82" t="str">
            <v>Técnico 6</v>
          </cell>
        </row>
        <row r="83">
          <cell r="B83" t="str">
            <v>Técnico 7</v>
          </cell>
        </row>
        <row r="84">
          <cell r="B84" t="str">
            <v>Técnico 8</v>
          </cell>
        </row>
        <row r="85">
          <cell r="B85" t="str">
            <v>Técnico 9</v>
          </cell>
        </row>
        <row r="86">
          <cell r="B86" t="str">
            <v>Técnico 10</v>
          </cell>
        </row>
        <row r="87">
          <cell r="B87" t="str">
            <v>Técnico 11</v>
          </cell>
        </row>
        <row r="88">
          <cell r="B88" t="str">
            <v>Técnico 12</v>
          </cell>
        </row>
        <row r="89">
          <cell r="B89" t="str">
            <v>Técnico 13</v>
          </cell>
        </row>
        <row r="90">
          <cell r="B90" t="str">
            <v>Técnico 14</v>
          </cell>
        </row>
        <row r="91">
          <cell r="B91" t="str">
            <v>Técnico 15</v>
          </cell>
        </row>
        <row r="92">
          <cell r="B92" t="str">
            <v>Técnico 16</v>
          </cell>
        </row>
        <row r="93">
          <cell r="B93" t="str">
            <v>Técnico 17</v>
          </cell>
        </row>
        <row r="94">
          <cell r="B94" t="str">
            <v>Técnico 18</v>
          </cell>
        </row>
        <row r="95">
          <cell r="B95" t="str">
            <v>Asistencial  1</v>
          </cell>
        </row>
        <row r="96">
          <cell r="B96" t="str">
            <v>Asistencial  2</v>
          </cell>
        </row>
        <row r="97">
          <cell r="B97" t="str">
            <v>Asistencial  3</v>
          </cell>
        </row>
        <row r="98">
          <cell r="B98" t="str">
            <v>Asistencial  4</v>
          </cell>
        </row>
        <row r="99">
          <cell r="B99" t="str">
            <v>Asistencial  5</v>
          </cell>
        </row>
        <row r="100">
          <cell r="B100" t="str">
            <v>Asistencial  6</v>
          </cell>
        </row>
        <row r="101">
          <cell r="B101" t="str">
            <v>Asistencial  7</v>
          </cell>
        </row>
        <row r="102">
          <cell r="B102" t="str">
            <v>Asistencial  8</v>
          </cell>
        </row>
        <row r="103">
          <cell r="B103" t="str">
            <v>Asistencial  9</v>
          </cell>
        </row>
        <row r="104">
          <cell r="B104" t="str">
            <v>Asistencial  10</v>
          </cell>
        </row>
        <row r="105">
          <cell r="B105" t="str">
            <v>Asistencial  11</v>
          </cell>
        </row>
        <row r="106">
          <cell r="B106" t="str">
            <v>Asistencial  12</v>
          </cell>
        </row>
        <row r="107">
          <cell r="B107" t="str">
            <v>Asistencial  13</v>
          </cell>
        </row>
        <row r="108">
          <cell r="B108" t="str">
            <v>Asistencial  14</v>
          </cell>
        </row>
        <row r="109">
          <cell r="B109" t="str">
            <v>Asistencial  15</v>
          </cell>
        </row>
        <row r="110">
          <cell r="B110" t="str">
            <v>Asistencial  16</v>
          </cell>
        </row>
        <row r="111">
          <cell r="B111" t="str">
            <v>Asistencial  17</v>
          </cell>
        </row>
        <row r="112">
          <cell r="B112" t="str">
            <v>Asistencial  18</v>
          </cell>
        </row>
        <row r="113">
          <cell r="B113" t="str">
            <v>Asistencial  19</v>
          </cell>
        </row>
        <row r="114">
          <cell r="B114" t="str">
            <v>Asistencial  20</v>
          </cell>
        </row>
        <row r="115">
          <cell r="B115" t="str">
            <v>Asistencial  21</v>
          </cell>
        </row>
        <row r="116">
          <cell r="B116" t="str">
            <v>Asistencial  22</v>
          </cell>
        </row>
        <row r="117">
          <cell r="B117" t="str">
            <v>Asistencial  23</v>
          </cell>
        </row>
        <row r="118">
          <cell r="B118" t="str">
            <v>Asistencial  24</v>
          </cell>
        </row>
        <row r="119">
          <cell r="B119" t="str">
            <v>Asistencial  25</v>
          </cell>
        </row>
        <row r="120">
          <cell r="B120" t="str">
            <v>Asistencial  26</v>
          </cell>
        </row>
        <row r="121">
          <cell r="B121" t="str">
            <v>SMMLV</v>
          </cell>
        </row>
      </sheetData>
      <sheetData sheetId="7"/>
      <sheetData sheetId="8"/>
      <sheetData sheetId="9"/>
      <sheetData sheetId="10"/>
      <sheetData sheetId="11"/>
      <sheetData sheetId="12"/>
      <sheetData sheetId="13" refreshError="1"/>
      <sheetData sheetId="14" refreshError="1"/>
      <sheetData sheetId="15"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 Total"/>
      <sheetName val="Salarios de Referencia"/>
      <sheetName val="Talento Humano"/>
      <sheetName val="Transporte y Viaticos"/>
      <sheetName val="Hoja2"/>
      <sheetName val="Hoja1"/>
      <sheetName val="Hoja3"/>
      <sheetName val="PERSONAL"/>
      <sheetName val="IMPUESTOS"/>
      <sheetName val="tal humano"/>
      <sheetName val="Seletor"/>
      <sheetName val="Cons Cotizac - Examenes médicos"/>
      <sheetName val="SALARIO DE REFERENCIA"/>
      <sheetName val="Datos Inciales"/>
      <sheetName val="datos"/>
    </sheetNames>
    <sheetDataSet>
      <sheetData sheetId="0"/>
      <sheetData sheetId="1">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asesor 1</v>
          </cell>
        </row>
        <row r="35">
          <cell r="B35" t="str">
            <v>asesor 2</v>
          </cell>
        </row>
        <row r="36">
          <cell r="B36" t="str">
            <v>asesor 3</v>
          </cell>
        </row>
        <row r="37">
          <cell r="B37" t="str">
            <v>asesor 4</v>
          </cell>
        </row>
        <row r="38">
          <cell r="B38" t="str">
            <v>asesor 5</v>
          </cell>
        </row>
        <row r="39">
          <cell r="B39" t="str">
            <v>asesor 6</v>
          </cell>
        </row>
        <row r="40">
          <cell r="B40" t="str">
            <v>asesor 7</v>
          </cell>
        </row>
        <row r="41">
          <cell r="B41" t="str">
            <v>asesor 8</v>
          </cell>
        </row>
        <row r="42">
          <cell r="B42" t="str">
            <v>asesor 9</v>
          </cell>
        </row>
        <row r="43">
          <cell r="B43" t="str">
            <v>asesor 10</v>
          </cell>
        </row>
        <row r="44">
          <cell r="B44" t="str">
            <v>asesor 11</v>
          </cell>
        </row>
        <row r="45">
          <cell r="B45" t="str">
            <v>asesor 12</v>
          </cell>
        </row>
        <row r="46">
          <cell r="B46" t="str">
            <v>asesor 13</v>
          </cell>
        </row>
        <row r="47">
          <cell r="B47" t="str">
            <v>asesor 14</v>
          </cell>
        </row>
        <row r="48">
          <cell r="B48" t="str">
            <v>asesor 15</v>
          </cell>
        </row>
        <row r="49">
          <cell r="B49" t="str">
            <v>asesor 16</v>
          </cell>
        </row>
        <row r="50">
          <cell r="B50" t="str">
            <v>asesor 17</v>
          </cell>
        </row>
        <row r="51">
          <cell r="B51" t="str">
            <v>asesor 18</v>
          </cell>
        </row>
        <row r="52">
          <cell r="B52" t="str">
            <v>profesional  1</v>
          </cell>
        </row>
        <row r="53">
          <cell r="B53" t="str">
            <v>profesional  2</v>
          </cell>
        </row>
        <row r="54">
          <cell r="B54" t="str">
            <v>profesional  3</v>
          </cell>
        </row>
        <row r="55">
          <cell r="B55" t="str">
            <v>profesional  4</v>
          </cell>
        </row>
        <row r="56">
          <cell r="B56" t="str">
            <v>profesional  5</v>
          </cell>
        </row>
        <row r="57">
          <cell r="B57" t="str">
            <v>profesional  6</v>
          </cell>
        </row>
        <row r="58">
          <cell r="B58" t="str">
            <v>profesional  7</v>
          </cell>
        </row>
        <row r="59">
          <cell r="B59" t="str">
            <v>profesional  8</v>
          </cell>
        </row>
        <row r="60">
          <cell r="B60" t="str">
            <v>profesional  9</v>
          </cell>
        </row>
        <row r="61">
          <cell r="B61" t="str">
            <v>profesional  10</v>
          </cell>
        </row>
        <row r="62">
          <cell r="B62" t="str">
            <v>profesional  11</v>
          </cell>
        </row>
        <row r="63">
          <cell r="B63" t="str">
            <v>profesional  12</v>
          </cell>
        </row>
        <row r="64">
          <cell r="B64" t="str">
            <v>profesional  13</v>
          </cell>
        </row>
        <row r="65">
          <cell r="B65" t="str">
            <v>profesional  14</v>
          </cell>
        </row>
        <row r="66">
          <cell r="B66" t="str">
            <v>profesional  15</v>
          </cell>
        </row>
        <row r="67">
          <cell r="B67" t="str">
            <v>profesional  16</v>
          </cell>
        </row>
        <row r="68">
          <cell r="B68" t="str">
            <v>profesional  17</v>
          </cell>
        </row>
        <row r="69">
          <cell r="B69" t="str">
            <v>profesional  18</v>
          </cell>
        </row>
        <row r="70">
          <cell r="B70" t="str">
            <v>profesional  19</v>
          </cell>
        </row>
        <row r="71">
          <cell r="B71" t="str">
            <v>profesional  20</v>
          </cell>
        </row>
        <row r="72">
          <cell r="B72" t="str">
            <v>profesional  21</v>
          </cell>
        </row>
        <row r="73">
          <cell r="B73" t="str">
            <v>profesional  22</v>
          </cell>
        </row>
        <row r="74">
          <cell r="B74" t="str">
            <v>profesional  23</v>
          </cell>
        </row>
        <row r="75">
          <cell r="B75" t="str">
            <v>profesional  24</v>
          </cell>
        </row>
        <row r="76">
          <cell r="B76" t="str">
            <v>tecnico 1</v>
          </cell>
        </row>
        <row r="77">
          <cell r="B77" t="str">
            <v>tecnico  2</v>
          </cell>
        </row>
        <row r="78">
          <cell r="B78" t="str">
            <v>tecnico  3</v>
          </cell>
        </row>
        <row r="79">
          <cell r="B79" t="str">
            <v>tecnico  4</v>
          </cell>
        </row>
        <row r="80">
          <cell r="B80" t="str">
            <v>tecnico  5</v>
          </cell>
        </row>
        <row r="81">
          <cell r="B81" t="str">
            <v>tecnico  6</v>
          </cell>
        </row>
        <row r="82">
          <cell r="B82" t="str">
            <v>tecnico  7</v>
          </cell>
        </row>
        <row r="83">
          <cell r="B83" t="str">
            <v>tecnico  8</v>
          </cell>
        </row>
        <row r="84">
          <cell r="B84" t="str">
            <v>tecnico  9</v>
          </cell>
        </row>
        <row r="85">
          <cell r="B85" t="str">
            <v>tecnico  10</v>
          </cell>
        </row>
        <row r="86">
          <cell r="B86" t="str">
            <v>tecnico  11</v>
          </cell>
        </row>
        <row r="87">
          <cell r="B87" t="str">
            <v>tecnico  12</v>
          </cell>
        </row>
        <row r="88">
          <cell r="B88" t="str">
            <v>tecnico  13</v>
          </cell>
        </row>
        <row r="89">
          <cell r="B89" t="str">
            <v>tecnico  14</v>
          </cell>
        </row>
        <row r="90">
          <cell r="B90" t="str">
            <v>tecnico  15</v>
          </cell>
        </row>
        <row r="91">
          <cell r="B91" t="str">
            <v>tecnico  16</v>
          </cell>
        </row>
        <row r="92">
          <cell r="B92" t="str">
            <v>tecnico  17</v>
          </cell>
        </row>
        <row r="93">
          <cell r="B93" t="str">
            <v>tecnico  18</v>
          </cell>
        </row>
        <row r="94">
          <cell r="B94" t="str">
            <v>asistencial  1</v>
          </cell>
        </row>
        <row r="95">
          <cell r="B95" t="str">
            <v>asistencial  2</v>
          </cell>
        </row>
        <row r="96">
          <cell r="B96" t="str">
            <v>asistencial  3</v>
          </cell>
        </row>
        <row r="97">
          <cell r="B97" t="str">
            <v>asistencial  4</v>
          </cell>
        </row>
        <row r="98">
          <cell r="B98" t="str">
            <v>asistencial  5</v>
          </cell>
        </row>
        <row r="99">
          <cell r="B99" t="str">
            <v>asistencial  6</v>
          </cell>
        </row>
        <row r="100">
          <cell r="B100" t="str">
            <v>asistencial  7</v>
          </cell>
        </row>
        <row r="101">
          <cell r="B101" t="str">
            <v>asistencial  8</v>
          </cell>
        </row>
        <row r="102">
          <cell r="B102" t="str">
            <v>asistencial  9</v>
          </cell>
        </row>
        <row r="103">
          <cell r="B103" t="str">
            <v>asistencial  10</v>
          </cell>
        </row>
        <row r="104">
          <cell r="B104" t="str">
            <v>asistencial  11</v>
          </cell>
        </row>
        <row r="105">
          <cell r="B105" t="str">
            <v>asistencial  12</v>
          </cell>
        </row>
        <row r="106">
          <cell r="B106" t="str">
            <v>asistencial  13</v>
          </cell>
        </row>
        <row r="107">
          <cell r="B107" t="str">
            <v>asistencial  14</v>
          </cell>
        </row>
        <row r="108">
          <cell r="B108" t="str">
            <v>asistencial  15</v>
          </cell>
        </row>
        <row r="109">
          <cell r="B109" t="str">
            <v>asistencial  16</v>
          </cell>
        </row>
        <row r="110">
          <cell r="B110" t="str">
            <v>asistencial  17</v>
          </cell>
        </row>
        <row r="111">
          <cell r="B111" t="str">
            <v>asistencial  18</v>
          </cell>
        </row>
        <row r="112">
          <cell r="B112" t="str">
            <v>asistencial  19</v>
          </cell>
        </row>
        <row r="113">
          <cell r="B113" t="str">
            <v>asistencial  20</v>
          </cell>
        </row>
        <row r="114">
          <cell r="B114" t="str">
            <v>asistencial  21</v>
          </cell>
        </row>
        <row r="115">
          <cell r="B115" t="str">
            <v>asistencial  22</v>
          </cell>
        </row>
        <row r="116">
          <cell r="B116" t="str">
            <v>asistencial  23</v>
          </cell>
        </row>
        <row r="117">
          <cell r="B117" t="str">
            <v>asistencial  24</v>
          </cell>
        </row>
        <row r="118">
          <cell r="B118" t="str">
            <v>asistencial  25</v>
          </cell>
        </row>
        <row r="119">
          <cell r="B119" t="str">
            <v>asistencial  26</v>
          </cell>
        </row>
        <row r="120">
          <cell r="B120" t="str">
            <v>SMMLV</v>
          </cell>
        </row>
      </sheetData>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DES PAE 2010"/>
      <sheetName val="Departamentos"/>
      <sheetName val="Regionales"/>
      <sheetName val="Listas"/>
      <sheetName val="Hoja3"/>
      <sheetName val="DepMunicipio"/>
      <sheetName val="datos"/>
      <sheetName val="SALARIO DE REFERENCIA"/>
      <sheetName val="Datos Inciales"/>
      <sheetName val="RESUMEN"/>
      <sheetName val="Salarios de Referencia"/>
      <sheetName val="Tablas"/>
    </sheetNames>
    <sheetDataSet>
      <sheetData sheetId="0"/>
      <sheetData sheetId="1" refreshError="1"/>
      <sheetData sheetId="2" refreshError="1"/>
      <sheetData sheetId="3">
        <row r="2">
          <cell r="B2" t="str">
            <v>AMAZONAS</v>
          </cell>
        </row>
        <row r="3">
          <cell r="B3" t="str">
            <v>ANTIOQUIA</v>
          </cell>
        </row>
        <row r="4">
          <cell r="B4" t="str">
            <v>ARAUCA</v>
          </cell>
        </row>
        <row r="5">
          <cell r="B5" t="str">
            <v>ATLANTICO</v>
          </cell>
        </row>
        <row r="6">
          <cell r="B6" t="str">
            <v>BOGOTA DC</v>
          </cell>
        </row>
        <row r="7">
          <cell r="B7" t="str">
            <v>BOLIVAR</v>
          </cell>
        </row>
        <row r="8">
          <cell r="B8" t="str">
            <v>BOYACA</v>
          </cell>
        </row>
        <row r="9">
          <cell r="B9" t="str">
            <v>CALDAS</v>
          </cell>
        </row>
        <row r="10">
          <cell r="B10" t="str">
            <v>CAQUETA</v>
          </cell>
        </row>
        <row r="11">
          <cell r="B11" t="str">
            <v>CASANARE</v>
          </cell>
        </row>
        <row r="12">
          <cell r="B12" t="str">
            <v>CAUCA</v>
          </cell>
        </row>
        <row r="13">
          <cell r="B13" t="str">
            <v>CESAR</v>
          </cell>
        </row>
        <row r="14">
          <cell r="B14" t="str">
            <v>CHOCO</v>
          </cell>
        </row>
        <row r="15">
          <cell r="B15" t="str">
            <v>CORDOBA</v>
          </cell>
        </row>
        <row r="16">
          <cell r="B16" t="str">
            <v>CUNDINAMARCA</v>
          </cell>
        </row>
        <row r="17">
          <cell r="B17" t="str">
            <v>GUAINIA</v>
          </cell>
        </row>
        <row r="18">
          <cell r="B18" t="str">
            <v>GUAVIARE</v>
          </cell>
        </row>
        <row r="19">
          <cell r="B19" t="str">
            <v>HUILA</v>
          </cell>
        </row>
        <row r="20">
          <cell r="B20" t="str">
            <v>LA GUAJIRA</v>
          </cell>
        </row>
        <row r="21">
          <cell r="B21" t="str">
            <v>MAGDALENA</v>
          </cell>
        </row>
        <row r="22">
          <cell r="B22" t="str">
            <v>META</v>
          </cell>
        </row>
        <row r="23">
          <cell r="B23" t="str">
            <v>NARINO</v>
          </cell>
        </row>
        <row r="24">
          <cell r="B24" t="str">
            <v>NORTE DE SANTANDER</v>
          </cell>
        </row>
        <row r="25">
          <cell r="B25" t="str">
            <v>PUTUMAYO</v>
          </cell>
        </row>
        <row r="26">
          <cell r="B26" t="str">
            <v>QUINDIO</v>
          </cell>
        </row>
        <row r="27">
          <cell r="B27" t="str">
            <v>RISARALDA</v>
          </cell>
        </row>
        <row r="28">
          <cell r="B28" t="str">
            <v>SAN ANDRES</v>
          </cell>
        </row>
        <row r="29">
          <cell r="B29" t="str">
            <v>SANTANDER</v>
          </cell>
        </row>
        <row r="30">
          <cell r="B30" t="str">
            <v>SUCRE</v>
          </cell>
        </row>
        <row r="31">
          <cell r="B31" t="str">
            <v>TOLIMA</v>
          </cell>
        </row>
        <row r="32">
          <cell r="B32" t="str">
            <v>VALLE DEL CAUCA</v>
          </cell>
        </row>
        <row r="33">
          <cell r="B33" t="str">
            <v>VAUPES</v>
          </cell>
        </row>
        <row r="34">
          <cell r="B34" t="str">
            <v>VICHADA</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richData/_rels/richValueRel.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2">
  <rv s="0">
    <v>0</v>
    <v>5</v>
  </rv>
  <rv s="0">
    <v>1</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720B69-18B2-4967-8F6C-F722655BD219}">
  <sheetPr>
    <pageSetUpPr fitToPage="1"/>
  </sheetPr>
  <dimension ref="B1:R32"/>
  <sheetViews>
    <sheetView showGridLines="0" tabSelected="1" workbookViewId="0">
      <selection activeCell="I6" sqref="I6:K6"/>
    </sheetView>
  </sheetViews>
  <sheetFormatPr baseColWidth="10" defaultColWidth="22.6640625" defaultRowHeight="14.4" x14ac:dyDescent="0.3"/>
  <cols>
    <col min="1" max="1" width="3.44140625" customWidth="1"/>
    <col min="2" max="2" width="8.6640625" customWidth="1"/>
    <col min="3" max="3" width="27.33203125" customWidth="1"/>
    <col min="4" max="4" width="43.5546875" customWidth="1"/>
    <col min="5" max="5" width="17.6640625" customWidth="1"/>
    <col min="6" max="6" width="11.44140625" customWidth="1"/>
    <col min="7" max="7" width="16.33203125" customWidth="1"/>
    <col min="8" max="12" width="18.44140625" customWidth="1"/>
    <col min="14" max="14" width="5" customWidth="1"/>
  </cols>
  <sheetData>
    <row r="1" spans="2:18" s="1" customFormat="1" ht="13.8" x14ac:dyDescent="0.25"/>
    <row r="2" spans="2:18" s="1" customFormat="1" ht="13.8" x14ac:dyDescent="0.25">
      <c r="B2" s="136" t="e" vm="1">
        <v>#VALUE!</v>
      </c>
      <c r="C2" s="137"/>
      <c r="D2" s="142" t="s">
        <v>6</v>
      </c>
      <c r="E2" s="143"/>
      <c r="F2" s="143"/>
      <c r="G2" s="144"/>
      <c r="H2" s="136" t="e" vm="2">
        <v>#VALUE!</v>
      </c>
    </row>
    <row r="3" spans="2:18" s="1" customFormat="1" ht="13.8" x14ac:dyDescent="0.25">
      <c r="B3" s="138"/>
      <c r="C3" s="139"/>
      <c r="D3" s="145" t="s">
        <v>7</v>
      </c>
      <c r="E3" s="146"/>
      <c r="F3" s="146"/>
      <c r="G3" s="147"/>
      <c r="H3" s="138"/>
    </row>
    <row r="4" spans="2:18" s="1" customFormat="1" ht="13.8" x14ac:dyDescent="0.25">
      <c r="B4" s="138"/>
      <c r="C4" s="139"/>
      <c r="D4" s="145"/>
      <c r="E4" s="146"/>
      <c r="F4" s="146"/>
      <c r="G4" s="147"/>
      <c r="H4" s="138"/>
    </row>
    <row r="5" spans="2:18" s="1" customFormat="1" ht="13.8" x14ac:dyDescent="0.25">
      <c r="B5" s="140"/>
      <c r="C5" s="141"/>
      <c r="D5" s="148" t="s">
        <v>41</v>
      </c>
      <c r="E5" s="149"/>
      <c r="F5" s="149"/>
      <c r="G5" s="150"/>
      <c r="H5" s="140"/>
    </row>
    <row r="6" spans="2:18" s="1" customFormat="1" x14ac:dyDescent="0.3">
      <c r="I6" s="195" t="s">
        <v>184</v>
      </c>
      <c r="J6" s="195"/>
      <c r="K6" s="195"/>
      <c r="L6" s="131" t="s">
        <v>195</v>
      </c>
      <c r="M6" s="131"/>
    </row>
    <row r="7" spans="2:18" s="1" customFormat="1" ht="14.4" customHeight="1" x14ac:dyDescent="0.25">
      <c r="B7" s="134" t="s">
        <v>0</v>
      </c>
      <c r="C7" s="134" t="s">
        <v>18</v>
      </c>
      <c r="D7" s="134" t="s">
        <v>1</v>
      </c>
      <c r="E7" s="134" t="s">
        <v>21</v>
      </c>
      <c r="F7" s="134" t="s">
        <v>2</v>
      </c>
      <c r="G7" s="134" t="s">
        <v>3</v>
      </c>
      <c r="H7" s="16" t="s">
        <v>42</v>
      </c>
      <c r="I7" s="16" t="s">
        <v>43</v>
      </c>
      <c r="J7" s="16" t="s">
        <v>160</v>
      </c>
      <c r="K7" s="16" t="s">
        <v>161</v>
      </c>
      <c r="L7" s="16" t="s">
        <v>183</v>
      </c>
      <c r="M7" s="16" t="s">
        <v>185</v>
      </c>
      <c r="O7" s="149" t="s">
        <v>196</v>
      </c>
      <c r="P7" s="149"/>
      <c r="Q7" s="149"/>
      <c r="R7" s="149"/>
    </row>
    <row r="8" spans="2:18" s="1" customFormat="1" ht="20.399999999999999" x14ac:dyDescent="0.25">
      <c r="B8" s="134"/>
      <c r="C8" s="134"/>
      <c r="D8" s="134"/>
      <c r="E8" s="134"/>
      <c r="F8" s="134"/>
      <c r="G8" s="134"/>
      <c r="H8" s="128" t="str">
        <f>'1'!D7</f>
        <v xml:space="preserve">SERVCIOS SANITARIOS PORTATILES BAÑOMOVIL SAS </v>
      </c>
      <c r="I8" s="128" t="s">
        <v>157</v>
      </c>
      <c r="J8" s="128" t="s">
        <v>158</v>
      </c>
      <c r="K8" s="128" t="s">
        <v>159</v>
      </c>
      <c r="L8" s="128" t="str">
        <f>'5'!D7</f>
        <v>MAPRECO SOLUCIONES GEOAMBIENTALES SAS</v>
      </c>
      <c r="M8" s="128" t="str">
        <f>'6'!D7</f>
        <v>INGENIERIA DIGITAL SERVICE S.A.S.</v>
      </c>
      <c r="O8" s="128" t="s">
        <v>191</v>
      </c>
      <c r="P8" s="128" t="s">
        <v>192</v>
      </c>
      <c r="Q8" s="128" t="s">
        <v>193</v>
      </c>
      <c r="R8" s="128" t="s">
        <v>194</v>
      </c>
    </row>
    <row r="9" spans="2:18" s="6" customFormat="1" ht="27.6" x14ac:dyDescent="0.3">
      <c r="B9" s="134"/>
      <c r="C9" s="134"/>
      <c r="D9" s="134"/>
      <c r="E9" s="134"/>
      <c r="F9" s="134"/>
      <c r="G9" s="134"/>
      <c r="H9" s="5" t="s">
        <v>4</v>
      </c>
      <c r="I9" s="5" t="s">
        <v>4</v>
      </c>
      <c r="J9" s="5" t="s">
        <v>4</v>
      </c>
      <c r="K9" s="5" t="s">
        <v>4</v>
      </c>
      <c r="L9" s="5" t="s">
        <v>4</v>
      </c>
      <c r="M9" s="5" t="s">
        <v>4</v>
      </c>
      <c r="O9" s="5" t="s">
        <v>4</v>
      </c>
      <c r="P9" s="5" t="s">
        <v>4</v>
      </c>
      <c r="Q9" s="5" t="s">
        <v>4</v>
      </c>
      <c r="R9" s="5" t="s">
        <v>4</v>
      </c>
    </row>
    <row r="10" spans="2:18" x14ac:dyDescent="0.3">
      <c r="B10" s="9">
        <v>1</v>
      </c>
      <c r="C10" s="132" t="s">
        <v>23</v>
      </c>
      <c r="D10" s="7" t="s">
        <v>24</v>
      </c>
      <c r="E10" s="12" t="s">
        <v>25</v>
      </c>
      <c r="F10" s="12" t="s">
        <v>33</v>
      </c>
      <c r="G10" s="8">
        <v>5.8</v>
      </c>
      <c r="H10" s="11">
        <f>'1'!H17</f>
        <v>960000</v>
      </c>
      <c r="I10" s="11">
        <f>('2'!$N25*(1+($D$24/100)))*(1+($D$25/100))</f>
        <v>947322.63360000006</v>
      </c>
      <c r="J10" s="11">
        <f>('3'!$N25*(1+($D$24/100)))*(1+($D$25/100))</f>
        <v>684177.45759999997</v>
      </c>
      <c r="K10" s="11">
        <f>('4'!$N25*(1+($D$24/100)))*(1+($D$25/100))</f>
        <v>684177.45759999997</v>
      </c>
      <c r="L10" s="11">
        <f>('5'!$M24*(1+($D$24/100)))*(1+($D$25/100))</f>
        <v>608108.6</v>
      </c>
      <c r="M10" s="11">
        <f>('6'!$M24*(1+($D$24/100)))*(1+($D$25/100))</f>
        <v>632855.96645519999</v>
      </c>
      <c r="O10" s="247">
        <f>ROUND(AVERAGE(H10:N10),-2)</f>
        <v>752800</v>
      </c>
      <c r="P10" s="247">
        <f>ROUND(MEDIAN(H10:N10),-2)</f>
        <v>684200</v>
      </c>
      <c r="Q10" s="247">
        <f>ROUND(GEOMEAN(H10:N10),-2)</f>
        <v>739700</v>
      </c>
      <c r="R10" s="247">
        <f>ROUND(HARMEAN(H10:M10),-2)</f>
        <v>727700</v>
      </c>
    </row>
    <row r="11" spans="2:18" ht="21.6" x14ac:dyDescent="0.3">
      <c r="B11" s="9">
        <v>2</v>
      </c>
      <c r="C11" s="133"/>
      <c r="D11" s="7" t="s">
        <v>26</v>
      </c>
      <c r="E11" s="12" t="s">
        <v>27</v>
      </c>
      <c r="F11" s="12" t="s">
        <v>27</v>
      </c>
      <c r="G11" s="8">
        <v>1</v>
      </c>
      <c r="H11" s="11">
        <f>'1'!H18</f>
        <v>1200000</v>
      </c>
      <c r="I11" s="11">
        <f>('2'!$N26*(1+($D$24/100)))*(1+($D$25/100))</f>
        <v>723649.23399999994</v>
      </c>
      <c r="J11" s="11">
        <f>('3'!$N26*(1+($D$24/100)))*(1+($D$25/100))</f>
        <v>3642187.9584079999</v>
      </c>
      <c r="K11" s="11">
        <f>('4'!$N26*(1+($D$24/100)))*(1+($D$25/100))</f>
        <v>13157258.799999999</v>
      </c>
      <c r="L11" s="11">
        <f>('5'!$M25*(1+($D$24/100)))*(1+($D$25/100))</f>
        <v>726413.36399999994</v>
      </c>
      <c r="M11" s="11">
        <f>('6'!$M25*(1+($D$24/100)))*(1+($D$25/100))</f>
        <v>773348.1255521999</v>
      </c>
      <c r="O11" s="247">
        <f t="shared" ref="O11:O21" si="0">ROUND(AVERAGE(H11:N11),-2)</f>
        <v>3370500</v>
      </c>
      <c r="P11" s="247">
        <f t="shared" ref="P11:P21" si="1">ROUND(MEDIAN(H11:N11),-2)</f>
        <v>986700</v>
      </c>
      <c r="Q11" s="247">
        <f t="shared" ref="Q11:Q21" si="2">ROUND(GEOMEAN(H11:N11),-2)</f>
        <v>1691000</v>
      </c>
      <c r="R11" s="247">
        <f t="shared" ref="R11:R21" si="3">ROUND(HARMEAN(H11:M11),-2)</f>
        <v>1146000</v>
      </c>
    </row>
    <row r="12" spans="2:18" x14ac:dyDescent="0.3">
      <c r="B12" s="9">
        <v>3</v>
      </c>
      <c r="C12" s="132" t="s">
        <v>28</v>
      </c>
      <c r="D12" s="7" t="s">
        <v>24</v>
      </c>
      <c r="E12" s="12" t="s">
        <v>25</v>
      </c>
      <c r="F12" s="12" t="s">
        <v>33</v>
      </c>
      <c r="G12" s="8">
        <v>5.8</v>
      </c>
      <c r="H12" s="11">
        <f>'1'!H19</f>
        <v>960000</v>
      </c>
      <c r="I12" s="11">
        <f>('2'!$N27*(1+($D$24/100)))*(1+($D$25/100))</f>
        <v>947322.63360000006</v>
      </c>
      <c r="J12" s="11">
        <f>('3'!$N27*(1+($D$24/100)))*(1+($D$25/100))</f>
        <v>684177.45759999997</v>
      </c>
      <c r="K12" s="11">
        <f>('4'!$N27*(1+($D$24/100)))*(1+($D$25/100))</f>
        <v>684177.45759999997</v>
      </c>
      <c r="L12" s="11">
        <f>('5'!$M26*(1+($D$24/100)))*(1+($D$25/100))</f>
        <v>608108.6</v>
      </c>
      <c r="M12" s="11">
        <f>('6'!$M26*(1+($D$24/100)))*(1+($D$25/100))</f>
        <v>632855.96645519999</v>
      </c>
      <c r="O12" s="247">
        <f t="shared" si="0"/>
        <v>752800</v>
      </c>
      <c r="P12" s="247">
        <f t="shared" si="1"/>
        <v>684200</v>
      </c>
      <c r="Q12" s="247">
        <f t="shared" si="2"/>
        <v>739700</v>
      </c>
      <c r="R12" s="247">
        <f t="shared" si="3"/>
        <v>727700</v>
      </c>
    </row>
    <row r="13" spans="2:18" ht="21.6" x14ac:dyDescent="0.3">
      <c r="B13" s="9">
        <v>4</v>
      </c>
      <c r="C13" s="133"/>
      <c r="D13" s="7" t="s">
        <v>26</v>
      </c>
      <c r="E13" s="12" t="s">
        <v>27</v>
      </c>
      <c r="F13" s="12" t="s">
        <v>27</v>
      </c>
      <c r="G13" s="8">
        <v>1</v>
      </c>
      <c r="H13" s="11">
        <f>'1'!H20</f>
        <v>1200000</v>
      </c>
      <c r="I13" s="11">
        <f>('2'!$N28*(1+($D$24/100)))*(1+($D$25/100))</f>
        <v>723649.23399999994</v>
      </c>
      <c r="J13" s="11">
        <f>('3'!$N28*(1+($D$24/100)))*(1+($D$25/100))</f>
        <v>3642187.9584079999</v>
      </c>
      <c r="K13" s="11">
        <f>('4'!$N28*(1+($D$24/100)))*(1+($D$25/100))</f>
        <v>6578629.3999999994</v>
      </c>
      <c r="L13" s="11">
        <f>('5'!$M27*(1+($D$24/100)))*(1+($D$25/100))</f>
        <v>723370.609696</v>
      </c>
      <c r="M13" s="11">
        <f>('6'!$M27*(1+($D$24/100)))*(1+($D$25/100))</f>
        <v>773348.1255521999</v>
      </c>
      <c r="O13" s="247">
        <f t="shared" si="0"/>
        <v>2273500</v>
      </c>
      <c r="P13" s="247">
        <f t="shared" si="1"/>
        <v>986700</v>
      </c>
      <c r="Q13" s="247">
        <f t="shared" si="2"/>
        <v>1505400</v>
      </c>
      <c r="R13" s="247">
        <f t="shared" si="3"/>
        <v>1128400</v>
      </c>
    </row>
    <row r="14" spans="2:18" x14ac:dyDescent="0.3">
      <c r="B14" s="9">
        <v>5</v>
      </c>
      <c r="C14" s="132" t="s">
        <v>29</v>
      </c>
      <c r="D14" s="7" t="s">
        <v>24</v>
      </c>
      <c r="E14" s="12" t="s">
        <v>25</v>
      </c>
      <c r="F14" s="12" t="s">
        <v>33</v>
      </c>
      <c r="G14" s="8">
        <v>9.6</v>
      </c>
      <c r="H14" s="11">
        <f>'1'!H21</f>
        <v>790000</v>
      </c>
      <c r="I14" s="11">
        <f>('2'!$N29*(1+($D$24/100)))*(1+($D$25/100))</f>
        <v>894693.59840000002</v>
      </c>
      <c r="J14" s="11">
        <f>('3'!$N29*(1+($D$25/100)))*(1+($D$25/100))</f>
        <v>468610.40523499995</v>
      </c>
      <c r="K14" s="11">
        <f>('4'!$N29*(1+($D$24/100)))*(1+($D$25/100))</f>
        <v>460504.05799999996</v>
      </c>
      <c r="L14" s="11">
        <f>('5'!$M28*(1+($D$24/100)))*(1+($D$25/100))</f>
        <v>442260.8</v>
      </c>
      <c r="M14" s="11">
        <f>('6'!$M28*(1+($D$24/100)))*(1+($D$25/100))</f>
        <v>489041.488946</v>
      </c>
      <c r="O14" s="247">
        <f t="shared" si="0"/>
        <v>590900</v>
      </c>
      <c r="P14" s="247">
        <f t="shared" si="1"/>
        <v>478800</v>
      </c>
      <c r="Q14" s="247">
        <f t="shared" si="2"/>
        <v>566300</v>
      </c>
      <c r="R14" s="247">
        <f t="shared" si="3"/>
        <v>545700</v>
      </c>
    </row>
    <row r="15" spans="2:18" ht="21.6" x14ac:dyDescent="0.3">
      <c r="B15" s="9">
        <v>6</v>
      </c>
      <c r="C15" s="133"/>
      <c r="D15" s="7" t="s">
        <v>26</v>
      </c>
      <c r="E15" s="12" t="s">
        <v>27</v>
      </c>
      <c r="F15" s="12" t="s">
        <v>27</v>
      </c>
      <c r="G15" s="8">
        <v>1</v>
      </c>
      <c r="H15" s="11">
        <f>'1'!H22</f>
        <v>1460000</v>
      </c>
      <c r="I15" s="11">
        <f>('2'!$N30*(1+($D$24/100)))*(1+($D$25/100))</f>
        <v>684177.45759999997</v>
      </c>
      <c r="J15" s="11">
        <f>('3'!$N30*(1+($D$24/100)))*(1+($D$25/100))</f>
        <v>3494669.6572640003</v>
      </c>
      <c r="K15" s="11">
        <f>('4'!$N30*(1+($D$24/100)))*(1+($D$25/100))</f>
        <v>6578629.3999999994</v>
      </c>
      <c r="L15" s="11">
        <f>('5'!$M29*(1+($D$24/100)))*(1+($D$25/100))</f>
        <v>984030.27999999991</v>
      </c>
      <c r="M15" s="11">
        <f>('6'!$M29*(1+($D$24/100)))*(1+($D$25/100))</f>
        <v>967424.87959019991</v>
      </c>
      <c r="O15" s="247">
        <f t="shared" si="0"/>
        <v>2361500</v>
      </c>
      <c r="P15" s="247">
        <f t="shared" si="1"/>
        <v>1222000</v>
      </c>
      <c r="Q15" s="247">
        <f t="shared" si="2"/>
        <v>1672200</v>
      </c>
      <c r="R15" s="247">
        <f t="shared" si="3"/>
        <v>1294600</v>
      </c>
    </row>
    <row r="16" spans="2:18" x14ac:dyDescent="0.3">
      <c r="B16" s="9">
        <v>7</v>
      </c>
      <c r="C16" s="132" t="s">
        <v>30</v>
      </c>
      <c r="D16" s="7" t="s">
        <v>24</v>
      </c>
      <c r="E16" s="12" t="s">
        <v>25</v>
      </c>
      <c r="F16" s="12" t="s">
        <v>33</v>
      </c>
      <c r="G16" s="8">
        <v>17.600000000000001</v>
      </c>
      <c r="H16" s="11">
        <f>'1'!H23</f>
        <v>810000</v>
      </c>
      <c r="I16" s="11">
        <f>('2'!$N31*(1+($D$24/100)))*(1+($D$25/100))</f>
        <v>723649.23399999994</v>
      </c>
      <c r="J16" s="11">
        <f>('3'!$N31*(1+($D$24/100)))*(1+($D$25/100))</f>
        <v>501291.56027999998</v>
      </c>
      <c r="K16" s="11">
        <f>('4'!$N31*(1+($D$24/100)))*(1+($D$25/100))</f>
        <v>789435.52799999993</v>
      </c>
      <c r="L16" s="11">
        <f>('5'!$M30*(1+($D$24/100)))*(1+($D$25/100))</f>
        <v>353808.63999999996</v>
      </c>
      <c r="M16" s="11">
        <f>('6'!$M30*(1+($D$24/100)))*(1+($D$25/100))</f>
        <v>676302.3959473999</v>
      </c>
      <c r="O16" s="247">
        <f t="shared" si="0"/>
        <v>642400</v>
      </c>
      <c r="P16" s="247">
        <f t="shared" si="1"/>
        <v>700000</v>
      </c>
      <c r="Q16" s="247">
        <f t="shared" si="2"/>
        <v>617600</v>
      </c>
      <c r="R16" s="247">
        <f t="shared" si="3"/>
        <v>589200</v>
      </c>
    </row>
    <row r="17" spans="2:18" ht="21.6" x14ac:dyDescent="0.3">
      <c r="B17" s="9">
        <v>8</v>
      </c>
      <c r="C17" s="133"/>
      <c r="D17" s="7" t="s">
        <v>26</v>
      </c>
      <c r="E17" s="12" t="s">
        <v>27</v>
      </c>
      <c r="F17" s="12" t="s">
        <v>27</v>
      </c>
      <c r="G17" s="8">
        <v>1</v>
      </c>
      <c r="H17" s="11">
        <f>'1'!H24</f>
        <v>1860000</v>
      </c>
      <c r="I17" s="11">
        <f>('2'!$N32*(1+($D$24/100)))*(1+($D$25/100))</f>
        <v>631548.42240000004</v>
      </c>
      <c r="J17" s="11">
        <f>('3'!$N32*(1+($D$24/100)))*(1+($D$25/100))</f>
        <v>3424275.0057279998</v>
      </c>
      <c r="K17" s="11">
        <f>('4'!$N32*(1+($D$24/100)))*(1+($D$25/100))</f>
        <v>13157258.799999999</v>
      </c>
      <c r="L17" s="11">
        <f>('5'!$M31*(1+($D$24/100)))*(1+($D$25/100))</f>
        <v>1733293.0482319999</v>
      </c>
      <c r="M17" s="11">
        <f>('6'!$M31*(1+($D$24/100)))*(1+($D$25/100))</f>
        <v>1727170.7214124</v>
      </c>
      <c r="O17" s="247">
        <f t="shared" si="0"/>
        <v>3755600</v>
      </c>
      <c r="P17" s="247">
        <f t="shared" si="1"/>
        <v>1796600</v>
      </c>
      <c r="Q17" s="247">
        <f t="shared" si="2"/>
        <v>2326200</v>
      </c>
      <c r="R17" s="247">
        <f t="shared" si="3"/>
        <v>1646100</v>
      </c>
    </row>
    <row r="18" spans="2:18" x14ac:dyDescent="0.3">
      <c r="B18" s="9">
        <v>9</v>
      </c>
      <c r="C18" s="132" t="s">
        <v>31</v>
      </c>
      <c r="D18" s="7" t="s">
        <v>24</v>
      </c>
      <c r="E18" s="12" t="s">
        <v>25</v>
      </c>
      <c r="F18" s="12" t="s">
        <v>33</v>
      </c>
      <c r="G18" s="8">
        <v>25.6</v>
      </c>
      <c r="H18" s="11">
        <f>'1'!H25</f>
        <v>790000</v>
      </c>
      <c r="I18" s="11">
        <f>('2'!$N33*(1+($D$24/100)))*(1+($D$25/100))</f>
        <v>723649.23399999994</v>
      </c>
      <c r="J18" s="11">
        <f>('3'!$N33*(1+($D$24/100)))*(1+($D$25/100))</f>
        <v>384191.95695999998</v>
      </c>
      <c r="K18" s="11">
        <f>('4'!$N33*(1+($D$24/100)))*(1+($D$25/100))</f>
        <v>1052580.7039999999</v>
      </c>
      <c r="L18" s="11">
        <f>('5'!$M32*(1+($D$24/100)))*(1+($D$25/100))</f>
        <v>541769.48</v>
      </c>
      <c r="M18" s="11">
        <f>('6'!$M32*(1+($D$24/100)))*(1+($D$25/100))</f>
        <v>622884.80974099995</v>
      </c>
      <c r="O18" s="247">
        <f t="shared" si="0"/>
        <v>685800</v>
      </c>
      <c r="P18" s="247">
        <f t="shared" si="1"/>
        <v>673300</v>
      </c>
      <c r="Q18" s="247">
        <f t="shared" si="2"/>
        <v>653700</v>
      </c>
      <c r="R18" s="247">
        <f t="shared" si="3"/>
        <v>621600</v>
      </c>
    </row>
    <row r="19" spans="2:18" ht="21.6" x14ac:dyDescent="0.3">
      <c r="B19" s="9">
        <v>10</v>
      </c>
      <c r="C19" s="133"/>
      <c r="D19" s="7" t="s">
        <v>26</v>
      </c>
      <c r="E19" s="12" t="s">
        <v>27</v>
      </c>
      <c r="F19" s="12" t="s">
        <v>27</v>
      </c>
      <c r="G19" s="8">
        <v>1</v>
      </c>
      <c r="H19" s="11">
        <f>'1'!H26</f>
        <v>1750000</v>
      </c>
      <c r="I19" s="11">
        <f>('2'!$N34*(1+($D$24/100)))*(1+($D$25/100))</f>
        <v>631548.42240000004</v>
      </c>
      <c r="J19" s="11">
        <f>('3'!$N34*(1+($D$24/100)))*(1+($D$25/100))</f>
        <v>3618874.1803359999</v>
      </c>
      <c r="K19" s="11">
        <f>('4'!$N34*(1+($D$24/100)))*(1+($D$25/100))</f>
        <v>13157258.799999999</v>
      </c>
      <c r="L19" s="11">
        <f>('5'!$M33*(1+($D$24/100)))*(1+($D$25/100))</f>
        <v>984889.37160399999</v>
      </c>
      <c r="M19" s="11">
        <f>('6'!$M33*(1+($D$24/100)))*(1+($D$25/100))</f>
        <v>1993330.1258948001</v>
      </c>
      <c r="O19" s="247">
        <f t="shared" si="0"/>
        <v>3689300</v>
      </c>
      <c r="P19" s="247">
        <f t="shared" si="1"/>
        <v>1871700</v>
      </c>
      <c r="Q19" s="247">
        <f t="shared" si="2"/>
        <v>2166200</v>
      </c>
      <c r="R19" s="247">
        <f t="shared" si="3"/>
        <v>1491000</v>
      </c>
    </row>
    <row r="20" spans="2:18" x14ac:dyDescent="0.3">
      <c r="B20" s="9">
        <v>11</v>
      </c>
      <c r="C20" s="132" t="s">
        <v>32</v>
      </c>
      <c r="D20" s="7" t="s">
        <v>24</v>
      </c>
      <c r="E20" s="12" t="s">
        <v>25</v>
      </c>
      <c r="F20" s="12" t="s">
        <v>33</v>
      </c>
      <c r="G20" s="8">
        <v>25.6</v>
      </c>
      <c r="H20" s="11">
        <f>'1'!H27</f>
        <v>790000</v>
      </c>
      <c r="I20" s="11">
        <f>('2'!$N37*(1+($D$24/100)))*(1+($D$25/100))</f>
        <v>723649.23399999994</v>
      </c>
      <c r="J20" s="11">
        <f>('3'!$N37*(1+($D$24/100)))*(1+($D$25/100))</f>
        <v>384191.95695999998</v>
      </c>
      <c r="K20" s="11">
        <f>('4'!$N37*(1+($D$24/100)))*(1+($D$25/100))</f>
        <v>1052580.7039999999</v>
      </c>
      <c r="L20" s="11">
        <f>('5'!$M36*(1+($D$24/100)))*(1+($D$25/100))</f>
        <v>353808.63999999996</v>
      </c>
      <c r="M20" s="11">
        <f>('6'!$M36*(1+($D$24/100)))*(1+($D$25/100))</f>
        <v>622884.80974099995</v>
      </c>
      <c r="O20" s="247">
        <f t="shared" si="0"/>
        <v>654500</v>
      </c>
      <c r="P20" s="247">
        <f t="shared" si="1"/>
        <v>673300</v>
      </c>
      <c r="Q20" s="247">
        <f t="shared" si="2"/>
        <v>608900</v>
      </c>
      <c r="R20" s="247">
        <f t="shared" si="3"/>
        <v>564300</v>
      </c>
    </row>
    <row r="21" spans="2:18" ht="21.6" x14ac:dyDescent="0.3">
      <c r="B21" s="9">
        <v>12</v>
      </c>
      <c r="C21" s="133"/>
      <c r="D21" s="7" t="s">
        <v>26</v>
      </c>
      <c r="E21" s="12" t="s">
        <v>27</v>
      </c>
      <c r="F21" s="12" t="s">
        <v>27</v>
      </c>
      <c r="G21" s="8">
        <v>1</v>
      </c>
      <c r="H21" s="11">
        <f>'1'!H28</f>
        <v>1750000</v>
      </c>
      <c r="I21" s="11">
        <f>('2'!$N38*(1+($D$24/100)))*(1+($D$25/100))</f>
        <v>631548.42240000004</v>
      </c>
      <c r="J21" s="11">
        <f>('3'!$N38*(1+($D$24/100)))*(1+($D$25/100))</f>
        <v>4136744.992356</v>
      </c>
      <c r="K21" s="11">
        <f>('4'!$N38*(1+($D$24/100)))*(1+($D$25/100))</f>
        <v>13157258.799999999</v>
      </c>
      <c r="L21" s="11">
        <f>('5'!$M37*(1+($D$24/100)))*(1+($D$25/100))</f>
        <v>984889.37160399999</v>
      </c>
      <c r="M21" s="11">
        <f>('6'!$M37*(1+($D$24/100)))*(1+($D$25/100))</f>
        <v>2084208.0863828</v>
      </c>
      <c r="O21" s="247">
        <f t="shared" si="0"/>
        <v>3790800</v>
      </c>
      <c r="P21" s="247">
        <f t="shared" si="1"/>
        <v>1917100</v>
      </c>
      <c r="Q21" s="247">
        <f t="shared" si="2"/>
        <v>2231500</v>
      </c>
      <c r="R21" s="247">
        <f t="shared" si="3"/>
        <v>1512200</v>
      </c>
    </row>
    <row r="22" spans="2:18" x14ac:dyDescent="0.3">
      <c r="H22" s="130">
        <f t="shared" ref="H22:M22" si="4">SUMPRODUCT(H10:H21,$G$10:$G$21)</f>
        <v>82644000</v>
      </c>
      <c r="I22" s="130">
        <f t="shared" si="4"/>
        <v>73391189.586400002</v>
      </c>
      <c r="J22" s="130">
        <f t="shared" si="4"/>
        <v>62887417.808196008</v>
      </c>
      <c r="K22" s="130">
        <f t="shared" si="4"/>
        <v>145929788.80256</v>
      </c>
      <c r="L22" s="130">
        <f t="shared" si="4"/>
        <v>46590481.421136007</v>
      </c>
      <c r="M22" s="130">
        <f t="shared" si="4"/>
        <v>64149381.996559963</v>
      </c>
      <c r="O22" s="248">
        <f t="shared" ref="O22:R22" si="5">SUMPRODUCT(O10:O21,$G$10:$G$21)</f>
        <v>79264240</v>
      </c>
      <c r="P22" s="248">
        <f t="shared" si="5"/>
        <v>68106960</v>
      </c>
      <c r="Q22" s="248">
        <f t="shared" si="5"/>
        <v>68801820</v>
      </c>
      <c r="R22" s="248">
        <f t="shared" si="5"/>
        <v>62627300</v>
      </c>
    </row>
    <row r="24" spans="2:18" x14ac:dyDescent="0.3">
      <c r="C24" s="104" t="s">
        <v>163</v>
      </c>
      <c r="D24" s="104">
        <v>5.2</v>
      </c>
    </row>
    <row r="25" spans="2:18" x14ac:dyDescent="0.3">
      <c r="C25" s="104" t="s">
        <v>162</v>
      </c>
      <c r="D25" s="104">
        <v>5.0999999999999996</v>
      </c>
    </row>
    <row r="28" spans="2:18" x14ac:dyDescent="0.3">
      <c r="C28" s="249" t="s">
        <v>197</v>
      </c>
      <c r="D28" s="249" t="s">
        <v>198</v>
      </c>
    </row>
    <row r="29" spans="2:18" x14ac:dyDescent="0.3">
      <c r="C29" s="129" t="s">
        <v>191</v>
      </c>
      <c r="D29" s="129">
        <f>O22</f>
        <v>79264240</v>
      </c>
    </row>
    <row r="30" spans="2:18" x14ac:dyDescent="0.3">
      <c r="C30" s="129" t="s">
        <v>192</v>
      </c>
      <c r="D30" s="129">
        <f>P22</f>
        <v>68106960</v>
      </c>
    </row>
    <row r="31" spans="2:18" x14ac:dyDescent="0.3">
      <c r="C31" s="129" t="s">
        <v>193</v>
      </c>
      <c r="D31" s="129">
        <f>Q22</f>
        <v>68801820</v>
      </c>
    </row>
    <row r="32" spans="2:18" x14ac:dyDescent="0.3">
      <c r="C32" s="129" t="s">
        <v>194</v>
      </c>
      <c r="D32" s="129">
        <f>R22</f>
        <v>62627300</v>
      </c>
    </row>
  </sheetData>
  <mergeCells count="21">
    <mergeCell ref="O7:R7"/>
    <mergeCell ref="B2:C5"/>
    <mergeCell ref="D2:G2"/>
    <mergeCell ref="H2:H5"/>
    <mergeCell ref="D3:G3"/>
    <mergeCell ref="D4:G4"/>
    <mergeCell ref="D5:G5"/>
    <mergeCell ref="L6:M6"/>
    <mergeCell ref="C20:C21"/>
    <mergeCell ref="G7:G9"/>
    <mergeCell ref="B7:B9"/>
    <mergeCell ref="C7:C9"/>
    <mergeCell ref="D7:D9"/>
    <mergeCell ref="E7:E9"/>
    <mergeCell ref="F7:F9"/>
    <mergeCell ref="C10:C11"/>
    <mergeCell ref="C12:C13"/>
    <mergeCell ref="C14:C15"/>
    <mergeCell ref="C16:C17"/>
    <mergeCell ref="C18:C19"/>
    <mergeCell ref="I6:K6"/>
  </mergeCells>
  <phoneticPr fontId="15" type="noConversion"/>
  <pageMargins left="0.70866141732283472" right="0.70866141732283472" top="0.74803149606299213" bottom="0.74803149606299213" header="0.31496062992125984" footer="0.31496062992125984"/>
  <pageSetup scale="53"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98AAA2-BEA2-48C5-B5B9-4A3894999E26}">
  <sheetPr>
    <pageSetUpPr fitToPage="1"/>
  </sheetPr>
  <dimension ref="A1:K39"/>
  <sheetViews>
    <sheetView showGridLines="0" topLeftCell="C20" workbookViewId="0">
      <selection activeCell="D7" sqref="D7:F7"/>
    </sheetView>
  </sheetViews>
  <sheetFormatPr baseColWidth="10" defaultColWidth="0" defaultRowHeight="14.4" x14ac:dyDescent="0.3"/>
  <cols>
    <col min="1" max="1" width="3.44140625" customWidth="1"/>
    <col min="2" max="2" width="8.6640625" customWidth="1"/>
    <col min="3" max="3" width="27.33203125" customWidth="1"/>
    <col min="4" max="4" width="43.5546875" customWidth="1"/>
    <col min="5" max="5" width="17.6640625" customWidth="1"/>
    <col min="6" max="6" width="11.44140625" customWidth="1"/>
    <col min="7" max="7" width="16.33203125" customWidth="1"/>
    <col min="8" max="8" width="19.33203125" customWidth="1"/>
    <col min="9" max="9" width="21.88671875" customWidth="1"/>
    <col min="10" max="10" width="5.109375" customWidth="1"/>
    <col min="11" max="11" width="0" hidden="1" customWidth="1"/>
    <col min="12" max="16384" width="11.5546875" hidden="1"/>
  </cols>
  <sheetData>
    <row r="1" spans="2:9" s="1" customFormat="1" ht="13.8" x14ac:dyDescent="0.25"/>
    <row r="2" spans="2:9" s="1" customFormat="1" ht="13.8" x14ac:dyDescent="0.25">
      <c r="B2" s="136" t="e" vm="1">
        <v>#VALUE!</v>
      </c>
      <c r="C2" s="137"/>
      <c r="D2" s="142" t="s">
        <v>6</v>
      </c>
      <c r="E2" s="143"/>
      <c r="F2" s="143"/>
      <c r="G2" s="144"/>
      <c r="H2" s="136" t="e" vm="2">
        <v>#VALUE!</v>
      </c>
      <c r="I2" s="137"/>
    </row>
    <row r="3" spans="2:9" s="1" customFormat="1" ht="13.8" x14ac:dyDescent="0.25">
      <c r="B3" s="138"/>
      <c r="C3" s="139"/>
      <c r="D3" s="145" t="s">
        <v>7</v>
      </c>
      <c r="E3" s="146"/>
      <c r="F3" s="146"/>
      <c r="G3" s="147"/>
      <c r="H3" s="138"/>
      <c r="I3" s="139"/>
    </row>
    <row r="4" spans="2:9" s="1" customFormat="1" ht="13.8" x14ac:dyDescent="0.25">
      <c r="B4" s="138"/>
      <c r="C4" s="139"/>
      <c r="D4" s="145"/>
      <c r="E4" s="146"/>
      <c r="F4" s="146"/>
      <c r="G4" s="147"/>
      <c r="H4" s="138"/>
      <c r="I4" s="139"/>
    </row>
    <row r="5" spans="2:9" s="1" customFormat="1" ht="13.8" x14ac:dyDescent="0.25">
      <c r="B5" s="140"/>
      <c r="C5" s="141"/>
      <c r="D5" s="148" t="s">
        <v>8</v>
      </c>
      <c r="E5" s="149"/>
      <c r="F5" s="149"/>
      <c r="G5" s="150"/>
      <c r="H5" s="140"/>
      <c r="I5" s="141"/>
    </row>
    <row r="6" spans="2:9" s="1" customFormat="1" ht="13.8" x14ac:dyDescent="0.25"/>
    <row r="7" spans="2:9" s="1" customFormat="1" ht="13.8" x14ac:dyDescent="0.25">
      <c r="B7" s="158" t="s">
        <v>9</v>
      </c>
      <c r="C7" s="158"/>
      <c r="D7" s="159" t="s">
        <v>34</v>
      </c>
      <c r="E7" s="159"/>
      <c r="F7" s="159"/>
      <c r="G7" s="2" t="s">
        <v>10</v>
      </c>
      <c r="H7" s="160" t="s">
        <v>35</v>
      </c>
      <c r="I7" s="160"/>
    </row>
    <row r="8" spans="2:9" s="1" customFormat="1" ht="13.8" x14ac:dyDescent="0.25">
      <c r="B8" s="158" t="s">
        <v>11</v>
      </c>
      <c r="C8" s="158"/>
      <c r="D8" s="159" t="s">
        <v>36</v>
      </c>
      <c r="E8" s="159"/>
      <c r="F8" s="159"/>
      <c r="G8" s="2" t="s">
        <v>12</v>
      </c>
      <c r="H8" s="160" t="s">
        <v>37</v>
      </c>
      <c r="I8" s="160"/>
    </row>
    <row r="9" spans="2:9" s="1" customFormat="1" ht="13.8" x14ac:dyDescent="0.25">
      <c r="B9" s="158" t="s">
        <v>13</v>
      </c>
      <c r="C9" s="158"/>
      <c r="D9" s="159" t="s">
        <v>38</v>
      </c>
      <c r="E9" s="159"/>
      <c r="F9" s="159"/>
      <c r="G9" s="2" t="s">
        <v>14</v>
      </c>
      <c r="H9" s="160" t="s">
        <v>39</v>
      </c>
      <c r="I9" s="160"/>
    </row>
    <row r="10" spans="2:9" s="1" customFormat="1" ht="13.8" x14ac:dyDescent="0.25">
      <c r="B10" s="3"/>
      <c r="C10" s="3"/>
      <c r="D10" s="3"/>
      <c r="E10" s="3"/>
      <c r="F10" s="3"/>
      <c r="G10" s="3"/>
      <c r="H10" s="3"/>
      <c r="I10" s="3"/>
    </row>
    <row r="11" spans="2:9" s="1" customFormat="1" ht="13.8" x14ac:dyDescent="0.25">
      <c r="B11" s="161" t="s">
        <v>22</v>
      </c>
      <c r="C11" s="162"/>
      <c r="D11" s="162"/>
      <c r="E11" s="162"/>
      <c r="F11" s="162"/>
      <c r="G11" s="162"/>
      <c r="H11" s="162"/>
      <c r="I11" s="163"/>
    </row>
    <row r="12" spans="2:9" s="1" customFormat="1" ht="13.8" x14ac:dyDescent="0.25"/>
    <row r="13" spans="2:9" s="1" customFormat="1" ht="13.8" x14ac:dyDescent="0.25">
      <c r="B13" s="164" t="s">
        <v>15</v>
      </c>
      <c r="C13" s="164"/>
      <c r="D13" s="164"/>
      <c r="E13" s="164"/>
      <c r="F13" s="164"/>
      <c r="G13" s="164"/>
      <c r="H13" s="164"/>
      <c r="I13" s="164"/>
    </row>
    <row r="14" spans="2:9" s="1" customFormat="1" ht="114.6" customHeight="1" x14ac:dyDescent="0.25">
      <c r="B14" s="157" t="s">
        <v>17</v>
      </c>
      <c r="C14" s="157"/>
      <c r="D14" s="157"/>
      <c r="E14" s="157"/>
      <c r="F14" s="157"/>
      <c r="G14" s="157"/>
      <c r="H14" s="157"/>
      <c r="I14" s="157"/>
    </row>
    <row r="15" spans="2:9" s="1" customFormat="1" ht="13.8" x14ac:dyDescent="0.25"/>
    <row r="16" spans="2:9" s="6" customFormat="1" ht="27.6" x14ac:dyDescent="0.3">
      <c r="B16" s="4" t="s">
        <v>0</v>
      </c>
      <c r="C16" s="4" t="s">
        <v>18</v>
      </c>
      <c r="D16" s="4" t="s">
        <v>1</v>
      </c>
      <c r="E16" s="4" t="s">
        <v>21</v>
      </c>
      <c r="F16" s="4" t="s">
        <v>2</v>
      </c>
      <c r="G16" s="4" t="s">
        <v>3</v>
      </c>
      <c r="H16" s="5" t="s">
        <v>4</v>
      </c>
      <c r="I16" s="5" t="s">
        <v>5</v>
      </c>
    </row>
    <row r="17" spans="2:9" x14ac:dyDescent="0.3">
      <c r="B17" s="9">
        <v>1</v>
      </c>
      <c r="C17" s="132" t="s">
        <v>23</v>
      </c>
      <c r="D17" s="7" t="s">
        <v>24</v>
      </c>
      <c r="E17" s="12" t="s">
        <v>25</v>
      </c>
      <c r="F17" s="12" t="s">
        <v>33</v>
      </c>
      <c r="G17" s="8">
        <v>5.8</v>
      </c>
      <c r="H17" s="11">
        <v>960000</v>
      </c>
      <c r="I17" s="10">
        <f>ROUND(G17*H17,0)</f>
        <v>5568000</v>
      </c>
    </row>
    <row r="18" spans="2:9" ht="21.6" x14ac:dyDescent="0.3">
      <c r="B18" s="9">
        <v>2</v>
      </c>
      <c r="C18" s="133"/>
      <c r="D18" s="7" t="s">
        <v>26</v>
      </c>
      <c r="E18" s="12" t="s">
        <v>27</v>
      </c>
      <c r="F18" s="12" t="s">
        <v>27</v>
      </c>
      <c r="G18" s="8">
        <v>1</v>
      </c>
      <c r="H18" s="11">
        <v>1200000</v>
      </c>
      <c r="I18" s="10">
        <f t="shared" ref="I18:I28" si="0">ROUND(G18*H18,0)</f>
        <v>1200000</v>
      </c>
    </row>
    <row r="19" spans="2:9" x14ac:dyDescent="0.3">
      <c r="B19" s="9">
        <v>3</v>
      </c>
      <c r="C19" s="132" t="s">
        <v>28</v>
      </c>
      <c r="D19" s="7" t="s">
        <v>24</v>
      </c>
      <c r="E19" s="12" t="s">
        <v>25</v>
      </c>
      <c r="F19" s="12" t="s">
        <v>33</v>
      </c>
      <c r="G19" s="8">
        <v>5.8</v>
      </c>
      <c r="H19" s="11">
        <f>H17</f>
        <v>960000</v>
      </c>
      <c r="I19" s="10">
        <f t="shared" si="0"/>
        <v>5568000</v>
      </c>
    </row>
    <row r="20" spans="2:9" ht="21.6" x14ac:dyDescent="0.3">
      <c r="B20" s="9">
        <v>4</v>
      </c>
      <c r="C20" s="133"/>
      <c r="D20" s="7" t="s">
        <v>26</v>
      </c>
      <c r="E20" s="12" t="s">
        <v>27</v>
      </c>
      <c r="F20" s="12" t="s">
        <v>27</v>
      </c>
      <c r="G20" s="8">
        <v>1</v>
      </c>
      <c r="H20" s="11">
        <f>H18</f>
        <v>1200000</v>
      </c>
      <c r="I20" s="10">
        <f t="shared" si="0"/>
        <v>1200000</v>
      </c>
    </row>
    <row r="21" spans="2:9" x14ac:dyDescent="0.3">
      <c r="B21" s="9">
        <v>5</v>
      </c>
      <c r="C21" s="132" t="s">
        <v>29</v>
      </c>
      <c r="D21" s="7" t="s">
        <v>24</v>
      </c>
      <c r="E21" s="12" t="s">
        <v>25</v>
      </c>
      <c r="F21" s="12" t="s">
        <v>33</v>
      </c>
      <c r="G21" s="8">
        <v>9.6</v>
      </c>
      <c r="H21" s="11">
        <v>790000</v>
      </c>
      <c r="I21" s="10">
        <f t="shared" si="0"/>
        <v>7584000</v>
      </c>
    </row>
    <row r="22" spans="2:9" ht="21.6" x14ac:dyDescent="0.3">
      <c r="B22" s="9">
        <v>6</v>
      </c>
      <c r="C22" s="133"/>
      <c r="D22" s="7" t="s">
        <v>26</v>
      </c>
      <c r="E22" s="12" t="s">
        <v>27</v>
      </c>
      <c r="F22" s="12" t="s">
        <v>27</v>
      </c>
      <c r="G22" s="8">
        <v>1</v>
      </c>
      <c r="H22" s="11">
        <v>1460000</v>
      </c>
      <c r="I22" s="10">
        <f t="shared" si="0"/>
        <v>1460000</v>
      </c>
    </row>
    <row r="23" spans="2:9" x14ac:dyDescent="0.3">
      <c r="B23" s="9">
        <v>7</v>
      </c>
      <c r="C23" s="132" t="s">
        <v>30</v>
      </c>
      <c r="D23" s="7" t="s">
        <v>24</v>
      </c>
      <c r="E23" s="12" t="s">
        <v>25</v>
      </c>
      <c r="F23" s="12" t="s">
        <v>33</v>
      </c>
      <c r="G23" s="8">
        <v>17.600000000000001</v>
      </c>
      <c r="H23" s="11">
        <v>810000</v>
      </c>
      <c r="I23" s="10">
        <f t="shared" si="0"/>
        <v>14256000</v>
      </c>
    </row>
    <row r="24" spans="2:9" ht="21.6" x14ac:dyDescent="0.3">
      <c r="B24" s="9">
        <v>8</v>
      </c>
      <c r="C24" s="133"/>
      <c r="D24" s="7" t="s">
        <v>26</v>
      </c>
      <c r="E24" s="12" t="s">
        <v>27</v>
      </c>
      <c r="F24" s="12" t="s">
        <v>27</v>
      </c>
      <c r="G24" s="8">
        <v>1</v>
      </c>
      <c r="H24" s="11">
        <v>1860000</v>
      </c>
      <c r="I24" s="10">
        <f>ROUND(G24*H24,0)</f>
        <v>1860000</v>
      </c>
    </row>
    <row r="25" spans="2:9" x14ac:dyDescent="0.3">
      <c r="B25" s="9">
        <v>9</v>
      </c>
      <c r="C25" s="132" t="s">
        <v>31</v>
      </c>
      <c r="D25" s="7" t="s">
        <v>24</v>
      </c>
      <c r="E25" s="12" t="s">
        <v>25</v>
      </c>
      <c r="F25" s="12" t="s">
        <v>33</v>
      </c>
      <c r="G25" s="8">
        <v>25.6</v>
      </c>
      <c r="H25" s="11">
        <v>790000</v>
      </c>
      <c r="I25" s="10">
        <f>ROUND(G25*H25,0)</f>
        <v>20224000</v>
      </c>
    </row>
    <row r="26" spans="2:9" ht="21.6" x14ac:dyDescent="0.3">
      <c r="B26" s="9">
        <v>10</v>
      </c>
      <c r="C26" s="133"/>
      <c r="D26" s="7" t="s">
        <v>26</v>
      </c>
      <c r="E26" s="12" t="s">
        <v>27</v>
      </c>
      <c r="F26" s="12" t="s">
        <v>27</v>
      </c>
      <c r="G26" s="8">
        <v>1</v>
      </c>
      <c r="H26" s="11">
        <v>1750000</v>
      </c>
      <c r="I26" s="10">
        <f t="shared" si="0"/>
        <v>1750000</v>
      </c>
    </row>
    <row r="27" spans="2:9" x14ac:dyDescent="0.3">
      <c r="B27" s="9">
        <v>11</v>
      </c>
      <c r="C27" s="132" t="s">
        <v>32</v>
      </c>
      <c r="D27" s="7" t="s">
        <v>24</v>
      </c>
      <c r="E27" s="12" t="s">
        <v>25</v>
      </c>
      <c r="F27" s="12" t="s">
        <v>33</v>
      </c>
      <c r="G27" s="8">
        <v>25.6</v>
      </c>
      <c r="H27" s="11">
        <v>790000</v>
      </c>
      <c r="I27" s="10">
        <f t="shared" si="0"/>
        <v>20224000</v>
      </c>
    </row>
    <row r="28" spans="2:9" ht="21.6" x14ac:dyDescent="0.3">
      <c r="B28" s="9">
        <v>12</v>
      </c>
      <c r="C28" s="133"/>
      <c r="D28" s="7" t="s">
        <v>26</v>
      </c>
      <c r="E28" s="12" t="s">
        <v>27</v>
      </c>
      <c r="F28" s="12" t="s">
        <v>27</v>
      </c>
      <c r="G28" s="8">
        <v>1</v>
      </c>
      <c r="H28" s="11">
        <v>1750000</v>
      </c>
      <c r="I28" s="10">
        <f t="shared" si="0"/>
        <v>1750000</v>
      </c>
    </row>
    <row r="30" spans="2:9" ht="20.399999999999999" x14ac:dyDescent="0.3">
      <c r="G30" s="151" t="s">
        <v>19</v>
      </c>
      <c r="H30" s="151"/>
      <c r="I30" s="13">
        <f>SUM(I17:I28)</f>
        <v>82644000</v>
      </c>
    </row>
    <row r="31" spans="2:9" ht="42" customHeight="1" x14ac:dyDescent="0.3">
      <c r="G31" s="152" t="s">
        <v>20</v>
      </c>
      <c r="H31" s="153"/>
      <c r="I31" s="153"/>
    </row>
    <row r="34" spans="2:4" x14ac:dyDescent="0.3">
      <c r="B34" s="154" t="s">
        <v>40</v>
      </c>
      <c r="C34" s="154"/>
      <c r="D34" s="154"/>
    </row>
    <row r="35" spans="2:4" x14ac:dyDescent="0.3">
      <c r="B35" s="154"/>
      <c r="C35" s="154"/>
      <c r="D35" s="154"/>
    </row>
    <row r="36" spans="2:4" x14ac:dyDescent="0.3">
      <c r="B36" s="154"/>
      <c r="C36" s="154"/>
      <c r="D36" s="154"/>
    </row>
    <row r="37" spans="2:4" ht="15" thickBot="1" x14ac:dyDescent="0.35">
      <c r="B37" s="155"/>
      <c r="C37" s="155"/>
      <c r="D37" s="155"/>
    </row>
    <row r="38" spans="2:4" x14ac:dyDescent="0.3">
      <c r="B38" s="156" t="s">
        <v>16</v>
      </c>
      <c r="C38" s="156"/>
      <c r="D38" s="156"/>
    </row>
    <row r="39" spans="2:4" x14ac:dyDescent="0.3">
      <c r="B39" s="1"/>
      <c r="C39" s="1"/>
      <c r="D39" s="1"/>
    </row>
  </sheetData>
  <sheetProtection algorithmName="SHA-512" hashValue="sUUQshDi17TknYD7KESP5fCtNfxeXeIkupLG0edGggCoprNqaJfh0cy//JeZl5WQTbJKQCPdnQhANnsKIDjyNg==" saltValue="5wT1GgSmbxd2xfeGPNAYOg==" spinCount="100000" sheet="1" scenarios="1"/>
  <mergeCells count="28">
    <mergeCell ref="B2:C5"/>
    <mergeCell ref="D2:G2"/>
    <mergeCell ref="H2:I5"/>
    <mergeCell ref="D3:G3"/>
    <mergeCell ref="D4:G4"/>
    <mergeCell ref="D5:G5"/>
    <mergeCell ref="B14:I14"/>
    <mergeCell ref="B7:C7"/>
    <mergeCell ref="D7:F7"/>
    <mergeCell ref="H7:I7"/>
    <mergeCell ref="B8:C8"/>
    <mergeCell ref="D8:F8"/>
    <mergeCell ref="H8:I8"/>
    <mergeCell ref="B9:C9"/>
    <mergeCell ref="D9:F9"/>
    <mergeCell ref="H9:I9"/>
    <mergeCell ref="B11:I11"/>
    <mergeCell ref="B13:I13"/>
    <mergeCell ref="G30:H30"/>
    <mergeCell ref="G31:I31"/>
    <mergeCell ref="B34:D37"/>
    <mergeCell ref="B38:D38"/>
    <mergeCell ref="C17:C18"/>
    <mergeCell ref="C19:C20"/>
    <mergeCell ref="C21:C22"/>
    <mergeCell ref="C23:C24"/>
    <mergeCell ref="C25:C26"/>
    <mergeCell ref="C27:C28"/>
  </mergeCells>
  <pageMargins left="0.70866141732283472" right="0.70866141732283472" top="0.74803149606299213" bottom="0.74803149606299213" header="0.31496062992125984" footer="0.31496062992125984"/>
  <pageSetup scale="71"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CD14DF-AAA8-4037-9D5C-37BBCB9B9CDA}">
  <sheetPr>
    <tabColor theme="4" tint="0.59999389629810485"/>
  </sheetPr>
  <dimension ref="A1:Y43"/>
  <sheetViews>
    <sheetView showGridLines="0" topLeftCell="A32" zoomScale="90" zoomScaleNormal="90" zoomScaleSheetLayoutView="80" workbookViewId="0">
      <selection activeCell="C35" sqref="C35:D35"/>
    </sheetView>
  </sheetViews>
  <sheetFormatPr baseColWidth="10" defaultColWidth="0" defaultRowHeight="13.95" customHeight="1" zeroHeight="1" x14ac:dyDescent="0.25"/>
  <cols>
    <col min="1" max="1" width="1.44140625" style="71" customWidth="1"/>
    <col min="2" max="2" width="9.6640625" style="71" customWidth="1"/>
    <col min="3" max="3" width="31.33203125" style="71" customWidth="1"/>
    <col min="4" max="4" width="37.77734375" style="71" customWidth="1"/>
    <col min="5" max="5" width="19.33203125" style="71" customWidth="1"/>
    <col min="6" max="6" width="12.109375" style="71" customWidth="1"/>
    <col min="7" max="7" width="9.33203125" style="71" customWidth="1"/>
    <col min="8" max="8" width="14.44140625" style="71" customWidth="1"/>
    <col min="9" max="9" width="11.44140625" style="71" customWidth="1"/>
    <col min="10" max="10" width="9.44140625" style="71" customWidth="1"/>
    <col min="11" max="11" width="12.109375" style="71" customWidth="1"/>
    <col min="12" max="12" width="11" style="71" customWidth="1"/>
    <col min="13" max="13" width="18.44140625" style="71" customWidth="1"/>
    <col min="14" max="14" width="19.44140625" style="71" customWidth="1"/>
    <col min="15" max="15" width="19.33203125" style="71" customWidth="1"/>
    <col min="16" max="16" width="4.6640625" style="71" customWidth="1"/>
    <col min="17" max="25" width="0" style="71" hidden="1" customWidth="1"/>
    <col min="26" max="16384" width="11.44140625" style="71" hidden="1"/>
  </cols>
  <sheetData>
    <row r="1" spans="2:15" ht="13.8" x14ac:dyDescent="0.25"/>
    <row r="2" spans="2:15" ht="13.8" x14ac:dyDescent="0.25">
      <c r="B2" s="189"/>
      <c r="C2" s="190" t="s">
        <v>6</v>
      </c>
      <c r="D2" s="191"/>
      <c r="E2" s="191"/>
      <c r="F2" s="191"/>
      <c r="G2" s="191"/>
      <c r="H2" s="191"/>
      <c r="I2" s="191"/>
      <c r="J2" s="191"/>
      <c r="K2" s="191"/>
      <c r="L2" s="191"/>
      <c r="M2" s="191"/>
      <c r="N2" s="192"/>
      <c r="O2" s="189"/>
    </row>
    <row r="3" spans="2:15" ht="13.8" x14ac:dyDescent="0.25">
      <c r="B3" s="189"/>
      <c r="C3" s="190" t="s">
        <v>7</v>
      </c>
      <c r="D3" s="191"/>
      <c r="E3" s="191"/>
      <c r="F3" s="191"/>
      <c r="G3" s="191"/>
      <c r="H3" s="191"/>
      <c r="I3" s="191"/>
      <c r="J3" s="191"/>
      <c r="K3" s="191"/>
      <c r="L3" s="191"/>
      <c r="M3" s="191"/>
      <c r="N3" s="192"/>
      <c r="O3" s="189"/>
    </row>
    <row r="4" spans="2:15" ht="13.8" x14ac:dyDescent="0.25">
      <c r="B4" s="189"/>
      <c r="C4" s="190" t="s">
        <v>126</v>
      </c>
      <c r="D4" s="191"/>
      <c r="E4" s="191"/>
      <c r="F4" s="191"/>
      <c r="G4" s="191"/>
      <c r="H4" s="191"/>
      <c r="I4" s="191"/>
      <c r="J4" s="191"/>
      <c r="K4" s="191"/>
      <c r="L4" s="191"/>
      <c r="M4" s="191"/>
      <c r="N4" s="192"/>
      <c r="O4" s="189"/>
    </row>
    <row r="5" spans="2:15" ht="13.8" x14ac:dyDescent="0.25">
      <c r="B5" s="189"/>
      <c r="C5" s="190" t="s">
        <v>8</v>
      </c>
      <c r="D5" s="191"/>
      <c r="E5" s="191"/>
      <c r="F5" s="191"/>
      <c r="G5" s="191"/>
      <c r="H5" s="191"/>
      <c r="I5" s="191"/>
      <c r="J5" s="191"/>
      <c r="K5" s="191"/>
      <c r="L5" s="191"/>
      <c r="M5" s="191"/>
      <c r="N5" s="192"/>
      <c r="O5" s="189"/>
    </row>
    <row r="6" spans="2:15" ht="6.75" customHeight="1" x14ac:dyDescent="0.25"/>
    <row r="7" spans="2:15" ht="15" customHeight="1" x14ac:dyDescent="0.25">
      <c r="B7" s="178" t="s">
        <v>9</v>
      </c>
      <c r="C7" s="179"/>
      <c r="D7" s="180"/>
      <c r="E7" s="181"/>
      <c r="F7" s="181"/>
      <c r="G7" s="181"/>
      <c r="H7" s="181"/>
      <c r="I7" s="181"/>
      <c r="J7" s="181"/>
      <c r="K7" s="181"/>
      <c r="L7" s="72" t="s">
        <v>10</v>
      </c>
      <c r="M7" s="73"/>
      <c r="N7" s="74"/>
      <c r="O7" s="75"/>
    </row>
    <row r="8" spans="2:15" ht="15" customHeight="1" x14ac:dyDescent="0.25">
      <c r="B8" s="178" t="s">
        <v>11</v>
      </c>
      <c r="C8" s="179"/>
      <c r="D8" s="180"/>
      <c r="E8" s="181"/>
      <c r="F8" s="181"/>
      <c r="G8" s="181"/>
      <c r="H8" s="181"/>
      <c r="I8" s="181"/>
      <c r="J8" s="181"/>
      <c r="K8" s="181"/>
      <c r="L8" s="72" t="s">
        <v>12</v>
      </c>
      <c r="M8" s="73"/>
      <c r="N8" s="74"/>
      <c r="O8" s="75"/>
    </row>
    <row r="9" spans="2:15" ht="15" customHeight="1" x14ac:dyDescent="0.25">
      <c r="B9" s="178" t="s">
        <v>13</v>
      </c>
      <c r="C9" s="179"/>
      <c r="D9" s="180"/>
      <c r="E9" s="181"/>
      <c r="F9" s="181"/>
      <c r="G9" s="181"/>
      <c r="H9" s="181"/>
      <c r="I9" s="181"/>
      <c r="J9" s="181"/>
      <c r="K9" s="181"/>
      <c r="L9" s="72" t="s">
        <v>14</v>
      </c>
      <c r="M9" s="73"/>
      <c r="N9" s="74"/>
      <c r="O9" s="75"/>
    </row>
    <row r="10" spans="2:15" ht="6.75" customHeight="1" x14ac:dyDescent="0.25"/>
    <row r="11" spans="2:15" ht="16.5" customHeight="1" x14ac:dyDescent="0.25">
      <c r="B11" s="182" t="s">
        <v>127</v>
      </c>
      <c r="C11" s="183"/>
      <c r="D11" s="186" t="s">
        <v>128</v>
      </c>
      <c r="E11" s="186"/>
      <c r="F11" s="186"/>
      <c r="G11" s="186"/>
      <c r="H11" s="186"/>
      <c r="I11" s="186"/>
      <c r="J11" s="186"/>
      <c r="K11" s="186"/>
      <c r="L11" s="186"/>
      <c r="M11" s="186"/>
      <c r="N11" s="186"/>
      <c r="O11" s="186"/>
    </row>
    <row r="12" spans="2:15" ht="36.75" customHeight="1" x14ac:dyDescent="0.25">
      <c r="B12" s="184"/>
      <c r="C12" s="185"/>
      <c r="D12" s="186"/>
      <c r="E12" s="186"/>
      <c r="F12" s="186"/>
      <c r="G12" s="186"/>
      <c r="H12" s="186"/>
      <c r="I12" s="186"/>
      <c r="J12" s="186"/>
      <c r="K12" s="186"/>
      <c r="L12" s="186"/>
      <c r="M12" s="186"/>
      <c r="N12" s="186"/>
      <c r="O12" s="186"/>
    </row>
    <row r="13" spans="2:15" ht="6.75" customHeight="1" x14ac:dyDescent="0.25"/>
    <row r="14" spans="2:15" ht="15.75" customHeight="1" x14ac:dyDescent="0.25">
      <c r="B14" s="187" t="s">
        <v>15</v>
      </c>
      <c r="C14" s="187"/>
      <c r="D14" s="187"/>
      <c r="E14" s="187"/>
      <c r="F14" s="187"/>
      <c r="G14" s="187"/>
      <c r="H14" s="187"/>
      <c r="I14" s="187"/>
      <c r="J14" s="187"/>
      <c r="K14" s="187"/>
      <c r="L14" s="187"/>
      <c r="M14" s="187"/>
      <c r="N14" s="187"/>
      <c r="O14" s="187"/>
    </row>
    <row r="15" spans="2:15" ht="6.75" customHeight="1" x14ac:dyDescent="0.25"/>
    <row r="16" spans="2:15" ht="117" customHeight="1" x14ac:dyDescent="0.25">
      <c r="B16" s="157" t="s">
        <v>129</v>
      </c>
      <c r="C16" s="157"/>
      <c r="D16" s="157"/>
      <c r="E16" s="157"/>
      <c r="F16" s="157"/>
      <c r="G16" s="157"/>
      <c r="H16" s="157"/>
      <c r="I16" s="157"/>
      <c r="J16" s="157"/>
      <c r="K16" s="157"/>
      <c r="L16" s="157"/>
      <c r="M16" s="157"/>
      <c r="N16" s="157"/>
      <c r="O16" s="157"/>
    </row>
    <row r="17" spans="1:15" ht="6.75" customHeight="1" x14ac:dyDescent="0.25"/>
    <row r="18" spans="1:15" ht="70.5" customHeight="1" x14ac:dyDescent="0.25">
      <c r="B18" s="188" t="s">
        <v>130</v>
      </c>
      <c r="C18" s="188"/>
      <c r="D18" s="188"/>
      <c r="E18" s="188"/>
      <c r="F18" s="188"/>
      <c r="G18" s="188"/>
      <c r="H18" s="188"/>
      <c r="I18" s="188"/>
      <c r="J18" s="188"/>
      <c r="K18" s="188"/>
      <c r="L18" s="188"/>
      <c r="M18" s="188"/>
      <c r="N18" s="188"/>
      <c r="O18" s="188"/>
    </row>
    <row r="19" spans="1:15" ht="14.25" customHeight="1" x14ac:dyDescent="0.25"/>
    <row r="20" spans="1:15" ht="18" x14ac:dyDescent="0.25">
      <c r="B20" s="176" t="s">
        <v>131</v>
      </c>
      <c r="C20" s="177"/>
      <c r="D20" s="76" t="s">
        <v>132</v>
      </c>
      <c r="E20" s="77"/>
      <c r="J20" s="77"/>
    </row>
    <row r="21" spans="1:15" ht="9" customHeight="1" x14ac:dyDescent="0.25"/>
    <row r="22" spans="1:15" s="78" customFormat="1" ht="67.5" customHeight="1" thickBot="1" x14ac:dyDescent="0.35">
      <c r="B22" s="79" t="s">
        <v>133</v>
      </c>
      <c r="C22" s="175" t="s">
        <v>134</v>
      </c>
      <c r="D22" s="175"/>
      <c r="E22" s="79" t="s">
        <v>66</v>
      </c>
      <c r="F22" s="79" t="s">
        <v>67</v>
      </c>
      <c r="G22" s="79" t="s">
        <v>68</v>
      </c>
      <c r="H22" s="80" t="s">
        <v>69</v>
      </c>
      <c r="I22" s="79" t="s">
        <v>70</v>
      </c>
      <c r="J22" s="79" t="s">
        <v>2</v>
      </c>
      <c r="K22" s="81" t="s">
        <v>135</v>
      </c>
      <c r="L22" s="79" t="s">
        <v>136</v>
      </c>
      <c r="M22" s="79" t="s">
        <v>137</v>
      </c>
      <c r="N22" s="79" t="s">
        <v>138</v>
      </c>
      <c r="O22" s="79" t="s">
        <v>139</v>
      </c>
    </row>
    <row r="23" spans="1:15" s="82" customFormat="1" ht="108" customHeight="1" x14ac:dyDescent="0.3">
      <c r="B23" s="83">
        <v>1</v>
      </c>
      <c r="C23" s="166" t="s">
        <v>140</v>
      </c>
      <c r="D23" s="166"/>
      <c r="E23" s="167" t="s">
        <v>83</v>
      </c>
      <c r="F23" s="167" t="s">
        <v>84</v>
      </c>
      <c r="G23" s="167">
        <v>75</v>
      </c>
      <c r="H23" s="84" t="s">
        <v>85</v>
      </c>
      <c r="I23" s="84" t="s">
        <v>86</v>
      </c>
      <c r="J23" s="84" t="s">
        <v>87</v>
      </c>
      <c r="K23" s="84">
        <v>60</v>
      </c>
      <c r="L23" s="85">
        <v>0.19</v>
      </c>
      <c r="M23" s="86">
        <v>850000</v>
      </c>
      <c r="N23" s="87">
        <f>ROUND(L23*M23+M23,0)</f>
        <v>1011500</v>
      </c>
      <c r="O23" s="88">
        <f>ROUND(N23*K23,0)</f>
        <v>60690000</v>
      </c>
    </row>
    <row r="24" spans="1:15" s="82" customFormat="1" ht="108" customHeight="1" thickBot="1" x14ac:dyDescent="0.35">
      <c r="B24" s="89">
        <v>2</v>
      </c>
      <c r="C24" s="171" t="s">
        <v>89</v>
      </c>
      <c r="D24" s="171"/>
      <c r="E24" s="171"/>
      <c r="F24" s="171"/>
      <c r="G24" s="171"/>
      <c r="H24" s="90" t="s">
        <v>90</v>
      </c>
      <c r="I24" s="90" t="s">
        <v>90</v>
      </c>
      <c r="J24" s="90" t="s">
        <v>27</v>
      </c>
      <c r="K24" s="90">
        <v>1</v>
      </c>
      <c r="L24" s="91">
        <v>0.19</v>
      </c>
      <c r="M24" s="92">
        <v>620000</v>
      </c>
      <c r="N24" s="93">
        <f t="shared" ref="N24:N38" si="0">ROUND(L24*M24+M24,0)</f>
        <v>737800</v>
      </c>
      <c r="O24" s="94">
        <f>ROUND(N24*K24,0)</f>
        <v>737800</v>
      </c>
    </row>
    <row r="25" spans="1:15" s="82" customFormat="1" ht="98.25" customHeight="1" x14ac:dyDescent="0.3">
      <c r="B25" s="83">
        <v>3</v>
      </c>
      <c r="C25" s="166" t="s">
        <v>141</v>
      </c>
      <c r="D25" s="166"/>
      <c r="E25" s="172" t="s">
        <v>93</v>
      </c>
      <c r="F25" s="167" t="s">
        <v>94</v>
      </c>
      <c r="G25" s="167" t="s">
        <v>142</v>
      </c>
      <c r="H25" s="84" t="s">
        <v>95</v>
      </c>
      <c r="I25" s="84" t="s">
        <v>96</v>
      </c>
      <c r="J25" s="84" t="s">
        <v>87</v>
      </c>
      <c r="K25" s="84">
        <v>5.8</v>
      </c>
      <c r="L25" s="85">
        <v>0.19</v>
      </c>
      <c r="M25" s="86">
        <v>720000</v>
      </c>
      <c r="N25" s="87">
        <f t="shared" si="0"/>
        <v>856800</v>
      </c>
      <c r="O25" s="88">
        <f>ROUND(N25*K25,0)</f>
        <v>4969440</v>
      </c>
    </row>
    <row r="26" spans="1:15" s="82" customFormat="1" ht="98.25" customHeight="1" thickBot="1" x14ac:dyDescent="0.35">
      <c r="B26" s="89">
        <v>4</v>
      </c>
      <c r="C26" s="171" t="s">
        <v>89</v>
      </c>
      <c r="D26" s="171"/>
      <c r="E26" s="173"/>
      <c r="F26" s="171"/>
      <c r="G26" s="171"/>
      <c r="H26" s="90" t="s">
        <v>90</v>
      </c>
      <c r="I26" s="90" t="s">
        <v>90</v>
      </c>
      <c r="J26" s="90" t="s">
        <v>27</v>
      </c>
      <c r="K26" s="90">
        <v>1</v>
      </c>
      <c r="L26" s="91">
        <v>0.19</v>
      </c>
      <c r="M26" s="92">
        <v>550000</v>
      </c>
      <c r="N26" s="93">
        <f t="shared" si="0"/>
        <v>654500</v>
      </c>
      <c r="O26" s="94">
        <f>ROUND(N26*K26,0)</f>
        <v>654500</v>
      </c>
    </row>
    <row r="27" spans="1:15" s="82" customFormat="1" ht="98.25" customHeight="1" x14ac:dyDescent="0.3">
      <c r="B27" s="83">
        <v>5</v>
      </c>
      <c r="C27" s="166" t="s">
        <v>143</v>
      </c>
      <c r="D27" s="166"/>
      <c r="E27" s="173"/>
      <c r="F27" s="167" t="s">
        <v>94</v>
      </c>
      <c r="G27" s="167" t="s">
        <v>142</v>
      </c>
      <c r="H27" s="84" t="s">
        <v>95</v>
      </c>
      <c r="I27" s="84" t="s">
        <v>96</v>
      </c>
      <c r="J27" s="84" t="s">
        <v>87</v>
      </c>
      <c r="K27" s="84">
        <v>5.8</v>
      </c>
      <c r="L27" s="85">
        <v>0.19</v>
      </c>
      <c r="M27" s="86">
        <v>720000</v>
      </c>
      <c r="N27" s="87">
        <f t="shared" si="0"/>
        <v>856800</v>
      </c>
      <c r="O27" s="88">
        <f>ROUND(N27*K27,0)</f>
        <v>4969440</v>
      </c>
    </row>
    <row r="28" spans="1:15" s="82" customFormat="1" ht="98.25" customHeight="1" thickBot="1" x14ac:dyDescent="0.35">
      <c r="B28" s="89">
        <v>6</v>
      </c>
      <c r="C28" s="171" t="s">
        <v>89</v>
      </c>
      <c r="D28" s="171"/>
      <c r="E28" s="174"/>
      <c r="F28" s="171"/>
      <c r="G28" s="171"/>
      <c r="H28" s="90" t="s">
        <v>90</v>
      </c>
      <c r="I28" s="90" t="s">
        <v>90</v>
      </c>
      <c r="J28" s="90" t="s">
        <v>27</v>
      </c>
      <c r="K28" s="90">
        <v>1</v>
      </c>
      <c r="L28" s="91">
        <v>0.19</v>
      </c>
      <c r="M28" s="92">
        <v>550000</v>
      </c>
      <c r="N28" s="93">
        <f t="shared" si="0"/>
        <v>654500</v>
      </c>
      <c r="O28" s="94">
        <f t="shared" ref="O28:O38" si="1">ROUND(N28*K28,0)</f>
        <v>654500</v>
      </c>
    </row>
    <row r="29" spans="1:15" s="82" customFormat="1" ht="96" customHeight="1" x14ac:dyDescent="0.3">
      <c r="B29" s="83">
        <v>7</v>
      </c>
      <c r="C29" s="166" t="s">
        <v>144</v>
      </c>
      <c r="D29" s="166"/>
      <c r="E29" s="167" t="s">
        <v>102</v>
      </c>
      <c r="F29" s="167" t="s">
        <v>103</v>
      </c>
      <c r="G29" s="167">
        <v>12</v>
      </c>
      <c r="H29" s="84" t="s">
        <v>104</v>
      </c>
      <c r="I29" s="84" t="s">
        <v>105</v>
      </c>
      <c r="J29" s="84" t="s">
        <v>87</v>
      </c>
      <c r="K29" s="84">
        <v>9.6</v>
      </c>
      <c r="L29" s="85">
        <v>0.19</v>
      </c>
      <c r="M29" s="86">
        <v>680000</v>
      </c>
      <c r="N29" s="87">
        <f t="shared" si="0"/>
        <v>809200</v>
      </c>
      <c r="O29" s="88">
        <f>ROUND(N29*K29,0)</f>
        <v>7768320</v>
      </c>
    </row>
    <row r="30" spans="1:15" s="82" customFormat="1" ht="96" customHeight="1" thickBot="1" x14ac:dyDescent="0.35">
      <c r="B30" s="89">
        <v>8</v>
      </c>
      <c r="C30" s="171" t="s">
        <v>89</v>
      </c>
      <c r="D30" s="171"/>
      <c r="E30" s="171"/>
      <c r="F30" s="171"/>
      <c r="G30" s="171"/>
      <c r="H30" s="90" t="s">
        <v>90</v>
      </c>
      <c r="I30" s="90" t="s">
        <v>90</v>
      </c>
      <c r="J30" s="90" t="s">
        <v>27</v>
      </c>
      <c r="K30" s="90">
        <v>1</v>
      </c>
      <c r="L30" s="91">
        <v>0.19</v>
      </c>
      <c r="M30" s="92">
        <v>520000</v>
      </c>
      <c r="N30" s="93">
        <f t="shared" si="0"/>
        <v>618800</v>
      </c>
      <c r="O30" s="94">
        <f t="shared" si="1"/>
        <v>618800</v>
      </c>
    </row>
    <row r="31" spans="1:15" s="82" customFormat="1" ht="90.75" customHeight="1" x14ac:dyDescent="0.3">
      <c r="A31" s="95"/>
      <c r="B31" s="83">
        <v>9</v>
      </c>
      <c r="C31" s="166" t="s">
        <v>145</v>
      </c>
      <c r="D31" s="166"/>
      <c r="E31" s="172" t="s">
        <v>108</v>
      </c>
      <c r="F31" s="167" t="s">
        <v>109</v>
      </c>
      <c r="G31" s="167" t="s">
        <v>146</v>
      </c>
      <c r="H31" s="84" t="s">
        <v>110</v>
      </c>
      <c r="I31" s="84" t="s">
        <v>111</v>
      </c>
      <c r="J31" s="84" t="s">
        <v>87</v>
      </c>
      <c r="K31" s="84">
        <v>17.600000000000001</v>
      </c>
      <c r="L31" s="85">
        <v>0.19</v>
      </c>
      <c r="M31" s="86">
        <v>550000</v>
      </c>
      <c r="N31" s="87">
        <f t="shared" si="0"/>
        <v>654500</v>
      </c>
      <c r="O31" s="88">
        <f>ROUND(N31*K31,0)</f>
        <v>11519200</v>
      </c>
    </row>
    <row r="32" spans="1:15" s="82" customFormat="1" ht="90.75" customHeight="1" thickBot="1" x14ac:dyDescent="0.35">
      <c r="A32" s="96"/>
      <c r="B32" s="89">
        <v>10</v>
      </c>
      <c r="C32" s="171" t="s">
        <v>89</v>
      </c>
      <c r="D32" s="171"/>
      <c r="E32" s="173"/>
      <c r="F32" s="171"/>
      <c r="G32" s="171"/>
      <c r="H32" s="90" t="s">
        <v>90</v>
      </c>
      <c r="I32" s="90" t="s">
        <v>90</v>
      </c>
      <c r="J32" s="90" t="s">
        <v>27</v>
      </c>
      <c r="K32" s="90">
        <v>1</v>
      </c>
      <c r="L32" s="91">
        <v>0.19</v>
      </c>
      <c r="M32" s="92">
        <v>480000</v>
      </c>
      <c r="N32" s="93">
        <f t="shared" si="0"/>
        <v>571200</v>
      </c>
      <c r="O32" s="94">
        <f t="shared" si="1"/>
        <v>571200</v>
      </c>
    </row>
    <row r="33" spans="2:15" s="82" customFormat="1" ht="114" customHeight="1" x14ac:dyDescent="0.3">
      <c r="B33" s="83">
        <v>11</v>
      </c>
      <c r="C33" s="166" t="s">
        <v>147</v>
      </c>
      <c r="D33" s="166"/>
      <c r="E33" s="173"/>
      <c r="F33" s="84" t="s">
        <v>114</v>
      </c>
      <c r="G33" s="167">
        <v>32</v>
      </c>
      <c r="H33" s="84" t="s">
        <v>95</v>
      </c>
      <c r="I33" s="84" t="s">
        <v>115</v>
      </c>
      <c r="J33" s="84" t="s">
        <v>87</v>
      </c>
      <c r="K33" s="84">
        <v>25.6</v>
      </c>
      <c r="L33" s="85">
        <v>0.19</v>
      </c>
      <c r="M33" s="86">
        <v>550000</v>
      </c>
      <c r="N33" s="87">
        <f t="shared" si="0"/>
        <v>654500</v>
      </c>
      <c r="O33" s="88">
        <f>ROUND(N33*K33,0)</f>
        <v>16755200</v>
      </c>
    </row>
    <row r="34" spans="2:15" s="82" customFormat="1" ht="114" customHeight="1" thickBot="1" x14ac:dyDescent="0.35">
      <c r="B34" s="89">
        <v>12</v>
      </c>
      <c r="C34" s="171" t="s">
        <v>89</v>
      </c>
      <c r="D34" s="171"/>
      <c r="E34" s="173"/>
      <c r="F34" s="90" t="s">
        <v>114</v>
      </c>
      <c r="G34" s="171"/>
      <c r="H34" s="90" t="s">
        <v>90</v>
      </c>
      <c r="I34" s="90" t="s">
        <v>90</v>
      </c>
      <c r="J34" s="90" t="s">
        <v>27</v>
      </c>
      <c r="K34" s="90">
        <v>1</v>
      </c>
      <c r="L34" s="91">
        <v>0.19</v>
      </c>
      <c r="M34" s="92">
        <v>480000</v>
      </c>
      <c r="N34" s="93">
        <f t="shared" si="0"/>
        <v>571200</v>
      </c>
      <c r="O34" s="94">
        <f t="shared" si="1"/>
        <v>571200</v>
      </c>
    </row>
    <row r="35" spans="2:15" s="82" customFormat="1" ht="85.5" customHeight="1" x14ac:dyDescent="0.3">
      <c r="B35" s="83">
        <v>13</v>
      </c>
      <c r="C35" s="166" t="s">
        <v>148</v>
      </c>
      <c r="D35" s="166"/>
      <c r="E35" s="173"/>
      <c r="F35" s="167" t="s">
        <v>118</v>
      </c>
      <c r="G35" s="167" t="s">
        <v>149</v>
      </c>
      <c r="H35" s="84" t="s">
        <v>95</v>
      </c>
      <c r="I35" s="84" t="s">
        <v>115</v>
      </c>
      <c r="J35" s="84" t="s">
        <v>87</v>
      </c>
      <c r="K35" s="84">
        <v>6</v>
      </c>
      <c r="L35" s="85">
        <v>0.19</v>
      </c>
      <c r="M35" s="86">
        <v>550000</v>
      </c>
      <c r="N35" s="87">
        <f t="shared" si="0"/>
        <v>654500</v>
      </c>
      <c r="O35" s="88">
        <f>ROUND(N35*K35,0)</f>
        <v>3927000</v>
      </c>
    </row>
    <row r="36" spans="2:15" s="82" customFormat="1" ht="85.5" customHeight="1" thickBot="1" x14ac:dyDescent="0.35">
      <c r="B36" s="89">
        <v>14</v>
      </c>
      <c r="C36" s="171" t="s">
        <v>89</v>
      </c>
      <c r="D36" s="171"/>
      <c r="E36" s="173"/>
      <c r="F36" s="171"/>
      <c r="G36" s="171"/>
      <c r="H36" s="90" t="s">
        <v>90</v>
      </c>
      <c r="I36" s="90" t="s">
        <v>90</v>
      </c>
      <c r="J36" s="90" t="s">
        <v>27</v>
      </c>
      <c r="K36" s="90">
        <v>1</v>
      </c>
      <c r="L36" s="91">
        <v>0.19</v>
      </c>
      <c r="M36" s="92">
        <v>480000</v>
      </c>
      <c r="N36" s="93">
        <f t="shared" si="0"/>
        <v>571200</v>
      </c>
      <c r="O36" s="94">
        <f t="shared" si="1"/>
        <v>571200</v>
      </c>
    </row>
    <row r="37" spans="2:15" s="82" customFormat="1" ht="86.25" customHeight="1" x14ac:dyDescent="0.3">
      <c r="B37" s="83">
        <v>15</v>
      </c>
      <c r="C37" s="166" t="s">
        <v>150</v>
      </c>
      <c r="D37" s="166"/>
      <c r="E37" s="173"/>
      <c r="F37" s="167" t="s">
        <v>114</v>
      </c>
      <c r="G37" s="167">
        <v>32</v>
      </c>
      <c r="H37" s="84" t="s">
        <v>121</v>
      </c>
      <c r="I37" s="84" t="s">
        <v>122</v>
      </c>
      <c r="J37" s="84" t="s">
        <v>87</v>
      </c>
      <c r="K37" s="84">
        <v>25.6</v>
      </c>
      <c r="L37" s="85">
        <v>0.19</v>
      </c>
      <c r="M37" s="86">
        <v>550000</v>
      </c>
      <c r="N37" s="87">
        <f t="shared" si="0"/>
        <v>654500</v>
      </c>
      <c r="O37" s="88">
        <f>ROUND(N37*K37,0)</f>
        <v>16755200</v>
      </c>
    </row>
    <row r="38" spans="2:15" s="82" customFormat="1" ht="86.25" customHeight="1" thickBot="1" x14ac:dyDescent="0.35">
      <c r="B38" s="97">
        <v>16</v>
      </c>
      <c r="C38" s="168" t="s">
        <v>89</v>
      </c>
      <c r="D38" s="168"/>
      <c r="E38" s="174"/>
      <c r="F38" s="168"/>
      <c r="G38" s="168"/>
      <c r="H38" s="98" t="s">
        <v>90</v>
      </c>
      <c r="I38" s="98" t="s">
        <v>90</v>
      </c>
      <c r="J38" s="98" t="s">
        <v>27</v>
      </c>
      <c r="K38" s="98">
        <v>1</v>
      </c>
      <c r="L38" s="99">
        <v>0.19</v>
      </c>
      <c r="M38" s="92">
        <v>480000</v>
      </c>
      <c r="N38" s="100">
        <f t="shared" si="0"/>
        <v>571200</v>
      </c>
      <c r="O38" s="101">
        <f t="shared" si="1"/>
        <v>571200</v>
      </c>
    </row>
    <row r="39" spans="2:15" s="82" customFormat="1" ht="29.25" customHeight="1" x14ac:dyDescent="0.3">
      <c r="B39" s="169" t="s">
        <v>75</v>
      </c>
      <c r="C39" s="169"/>
      <c r="D39" s="169"/>
      <c r="E39" s="169"/>
      <c r="F39" s="169"/>
      <c r="G39" s="169"/>
      <c r="H39" s="169"/>
      <c r="I39" s="169"/>
      <c r="J39" s="169"/>
      <c r="K39" s="169"/>
      <c r="L39" s="169"/>
      <c r="M39" s="169"/>
      <c r="N39" s="169"/>
      <c r="O39" s="102">
        <f>SUM(O23:O38)</f>
        <v>132304200</v>
      </c>
    </row>
    <row r="41" spans="2:15" ht="13.8" hidden="1" x14ac:dyDescent="0.25">
      <c r="B41" s="170" t="s">
        <v>151</v>
      </c>
      <c r="C41" s="170"/>
      <c r="D41" s="170"/>
      <c r="E41" s="170"/>
      <c r="F41" s="170"/>
      <c r="G41" s="170"/>
      <c r="H41" s="170"/>
      <c r="I41" s="170"/>
      <c r="J41" s="170"/>
      <c r="K41" s="170"/>
      <c r="L41" s="170"/>
      <c r="M41" s="170"/>
      <c r="N41" s="170"/>
      <c r="O41" s="170"/>
    </row>
    <row r="42" spans="2:15" ht="48.75" customHeight="1" x14ac:dyDescent="0.25">
      <c r="B42" s="165" t="s">
        <v>152</v>
      </c>
      <c r="C42" s="165"/>
      <c r="D42" s="165"/>
      <c r="E42" s="165"/>
      <c r="F42" s="165"/>
      <c r="G42" s="165"/>
      <c r="H42" s="165"/>
      <c r="I42" s="165"/>
      <c r="J42" s="165"/>
      <c r="K42" s="165"/>
      <c r="L42" s="165"/>
      <c r="M42" s="165"/>
      <c r="N42" s="165"/>
      <c r="O42" s="165"/>
    </row>
    <row r="43" spans="2:15" ht="44.25" customHeight="1" x14ac:dyDescent="0.25">
      <c r="B43" s="165" t="s">
        <v>153</v>
      </c>
      <c r="C43" s="165"/>
      <c r="D43" s="165"/>
      <c r="E43" s="165"/>
      <c r="F43" s="165"/>
      <c r="G43" s="165"/>
      <c r="H43" s="165"/>
      <c r="I43" s="165"/>
      <c r="J43" s="165"/>
      <c r="K43" s="165"/>
      <c r="L43" s="165"/>
      <c r="M43" s="165"/>
      <c r="N43" s="165"/>
      <c r="O43" s="165"/>
    </row>
  </sheetData>
  <sheetProtection algorithmName="SHA-512" hashValue="aL1FHTqXe75Pd9bQlfCQfkyJ4ZU5f+HVhwGtCpIc4WSf2jFtfYnb+PUrG6lYQeBwNFHpnod3k78dBBVnJIkkdA==" saltValue="oigWXT6+2iYcnJUVpYbzyA==" spinCount="100000" sheet="1" autoFilter="0"/>
  <autoFilter ref="B22:O37" xr:uid="{00000000-0009-0000-0000-000000000000}"/>
  <mergeCells count="58">
    <mergeCell ref="B2:B5"/>
    <mergeCell ref="C2:N2"/>
    <mergeCell ref="O2:O5"/>
    <mergeCell ref="C3:N3"/>
    <mergeCell ref="C4:N4"/>
    <mergeCell ref="C5:N5"/>
    <mergeCell ref="B20:C20"/>
    <mergeCell ref="B7:C7"/>
    <mergeCell ref="D7:K7"/>
    <mergeCell ref="B8:C8"/>
    <mergeCell ref="D8:K8"/>
    <mergeCell ref="B9:C9"/>
    <mergeCell ref="D9:K9"/>
    <mergeCell ref="B11:C12"/>
    <mergeCell ref="D11:O12"/>
    <mergeCell ref="B14:O14"/>
    <mergeCell ref="B16:O16"/>
    <mergeCell ref="B18:O18"/>
    <mergeCell ref="C22:D22"/>
    <mergeCell ref="C23:D23"/>
    <mergeCell ref="E23:E24"/>
    <mergeCell ref="F23:F24"/>
    <mergeCell ref="G23:G24"/>
    <mergeCell ref="C24:D24"/>
    <mergeCell ref="C25:D25"/>
    <mergeCell ref="E25:E28"/>
    <mergeCell ref="F25:F26"/>
    <mergeCell ref="G25:G26"/>
    <mergeCell ref="C26:D26"/>
    <mergeCell ref="C27:D27"/>
    <mergeCell ref="F27:F28"/>
    <mergeCell ref="G27:G28"/>
    <mergeCell ref="C28:D28"/>
    <mergeCell ref="C31:D31"/>
    <mergeCell ref="E31:E38"/>
    <mergeCell ref="F31:F32"/>
    <mergeCell ref="G31:G32"/>
    <mergeCell ref="C32:D32"/>
    <mergeCell ref="C33:D33"/>
    <mergeCell ref="G33:G34"/>
    <mergeCell ref="C34:D34"/>
    <mergeCell ref="C35:D35"/>
    <mergeCell ref="F35:F36"/>
    <mergeCell ref="G35:G36"/>
    <mergeCell ref="C36:D36"/>
    <mergeCell ref="C29:D29"/>
    <mergeCell ref="E29:E30"/>
    <mergeCell ref="F29:F30"/>
    <mergeCell ref="G29:G30"/>
    <mergeCell ref="C30:D30"/>
    <mergeCell ref="B42:O42"/>
    <mergeCell ref="B43:O43"/>
    <mergeCell ref="C37:D37"/>
    <mergeCell ref="F37:F38"/>
    <mergeCell ref="G37:G38"/>
    <mergeCell ref="C38:D38"/>
    <mergeCell ref="B39:N39"/>
    <mergeCell ref="B41:O41"/>
  </mergeCells>
  <pageMargins left="0.7" right="0.7" top="0.75" bottom="0.75" header="0.3" footer="0.3"/>
  <pageSetup scale="59" orientation="portrait" r:id="rId1"/>
  <headerFooter>
    <oddHeader>&amp;L&amp;"Calibri"&amp;15&amp;K000000 Información Pública Clasificada&amp;1#_x000D_</oddHead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81ADCB-1CBE-41D5-A6ED-6D1B4D9F1643}">
  <sheetPr>
    <tabColor theme="4" tint="0.59999389629810485"/>
  </sheetPr>
  <dimension ref="A1:Y43"/>
  <sheetViews>
    <sheetView showGridLines="0" topLeftCell="A16" zoomScale="70" zoomScaleNormal="70" zoomScaleSheetLayoutView="80" workbookViewId="0">
      <selection activeCell="D7" sqref="D7:K7"/>
    </sheetView>
  </sheetViews>
  <sheetFormatPr baseColWidth="10" defaultColWidth="0" defaultRowHeight="13.95" customHeight="1" zeroHeight="1" x14ac:dyDescent="0.25"/>
  <cols>
    <col min="1" max="1" width="1.44140625" style="71" customWidth="1"/>
    <col min="2" max="2" width="9.6640625" style="71" customWidth="1"/>
    <col min="3" max="3" width="31.33203125" style="71" customWidth="1"/>
    <col min="4" max="4" width="37.77734375" style="71" customWidth="1"/>
    <col min="5" max="5" width="19.33203125" style="71" customWidth="1"/>
    <col min="6" max="6" width="12.109375" style="71" customWidth="1"/>
    <col min="7" max="7" width="9.33203125" style="71" customWidth="1"/>
    <col min="8" max="8" width="14.44140625" style="71" customWidth="1"/>
    <col min="9" max="9" width="11.44140625" style="71" customWidth="1"/>
    <col min="10" max="10" width="9.44140625" style="71" customWidth="1"/>
    <col min="11" max="11" width="12.109375" style="71" customWidth="1"/>
    <col min="12" max="12" width="11" style="71" customWidth="1"/>
    <col min="13" max="13" width="18.44140625" style="71" customWidth="1"/>
    <col min="14" max="14" width="19.44140625" style="71" customWidth="1"/>
    <col min="15" max="15" width="19.33203125" style="71" customWidth="1"/>
    <col min="16" max="16" width="4.6640625" style="71" customWidth="1"/>
    <col min="17" max="25" width="0" style="71" hidden="1" customWidth="1"/>
    <col min="26" max="16384" width="11.44140625" style="71" hidden="1"/>
  </cols>
  <sheetData>
    <row r="1" spans="2:15" ht="13.8" x14ac:dyDescent="0.25"/>
    <row r="2" spans="2:15" ht="13.8" x14ac:dyDescent="0.25">
      <c r="B2" s="189"/>
      <c r="C2" s="190" t="s">
        <v>6</v>
      </c>
      <c r="D2" s="191"/>
      <c r="E2" s="191"/>
      <c r="F2" s="191"/>
      <c r="G2" s="191"/>
      <c r="H2" s="191"/>
      <c r="I2" s="191"/>
      <c r="J2" s="191"/>
      <c r="K2" s="191"/>
      <c r="L2" s="191"/>
      <c r="M2" s="191"/>
      <c r="N2" s="192"/>
      <c r="O2" s="189"/>
    </row>
    <row r="3" spans="2:15" ht="13.8" x14ac:dyDescent="0.25">
      <c r="B3" s="189"/>
      <c r="C3" s="190" t="s">
        <v>7</v>
      </c>
      <c r="D3" s="191"/>
      <c r="E3" s="191"/>
      <c r="F3" s="191"/>
      <c r="G3" s="191"/>
      <c r="H3" s="191"/>
      <c r="I3" s="191"/>
      <c r="J3" s="191"/>
      <c r="K3" s="191"/>
      <c r="L3" s="191"/>
      <c r="M3" s="191"/>
      <c r="N3" s="192"/>
      <c r="O3" s="189"/>
    </row>
    <row r="4" spans="2:15" ht="13.8" x14ac:dyDescent="0.25">
      <c r="B4" s="189"/>
      <c r="C4" s="190" t="s">
        <v>126</v>
      </c>
      <c r="D4" s="191"/>
      <c r="E4" s="191"/>
      <c r="F4" s="191"/>
      <c r="G4" s="191"/>
      <c r="H4" s="191"/>
      <c r="I4" s="191"/>
      <c r="J4" s="191"/>
      <c r="K4" s="191"/>
      <c r="L4" s="191"/>
      <c r="M4" s="191"/>
      <c r="N4" s="192"/>
      <c r="O4" s="189"/>
    </row>
    <row r="5" spans="2:15" ht="13.8" x14ac:dyDescent="0.25">
      <c r="B5" s="189"/>
      <c r="C5" s="190" t="s">
        <v>8</v>
      </c>
      <c r="D5" s="191"/>
      <c r="E5" s="191"/>
      <c r="F5" s="191"/>
      <c r="G5" s="191"/>
      <c r="H5" s="191"/>
      <c r="I5" s="191"/>
      <c r="J5" s="191"/>
      <c r="K5" s="191"/>
      <c r="L5" s="191"/>
      <c r="M5" s="191"/>
      <c r="N5" s="192"/>
      <c r="O5" s="189"/>
    </row>
    <row r="6" spans="2:15" ht="6.75" customHeight="1" x14ac:dyDescent="0.25"/>
    <row r="7" spans="2:15" ht="15" customHeight="1" x14ac:dyDescent="0.25">
      <c r="B7" s="178" t="s">
        <v>9</v>
      </c>
      <c r="C7" s="179"/>
      <c r="D7" s="180" t="s">
        <v>154</v>
      </c>
      <c r="E7" s="181"/>
      <c r="F7" s="181"/>
      <c r="G7" s="181"/>
      <c r="H7" s="181"/>
      <c r="I7" s="181"/>
      <c r="J7" s="181"/>
      <c r="K7" s="181"/>
      <c r="L7" s="72" t="s">
        <v>10</v>
      </c>
      <c r="M7" s="73"/>
      <c r="N7" s="74"/>
      <c r="O7" s="75">
        <v>813007077</v>
      </c>
    </row>
    <row r="8" spans="2:15" ht="15" customHeight="1" x14ac:dyDescent="0.25">
      <c r="B8" s="178" t="s">
        <v>11</v>
      </c>
      <c r="C8" s="179"/>
      <c r="D8" s="180" t="s">
        <v>155</v>
      </c>
      <c r="E8" s="181"/>
      <c r="F8" s="181"/>
      <c r="G8" s="181"/>
      <c r="H8" s="181"/>
      <c r="I8" s="181"/>
      <c r="J8" s="181"/>
      <c r="K8" s="181"/>
      <c r="L8" s="72" t="s">
        <v>12</v>
      </c>
      <c r="M8" s="73"/>
      <c r="N8" s="74"/>
      <c r="O8" s="75">
        <v>3186998973</v>
      </c>
    </row>
    <row r="9" spans="2:15" ht="15" customHeight="1" x14ac:dyDescent="0.25">
      <c r="B9" s="178" t="s">
        <v>13</v>
      </c>
      <c r="C9" s="179"/>
      <c r="D9" s="180" t="s">
        <v>156</v>
      </c>
      <c r="E9" s="181"/>
      <c r="F9" s="181"/>
      <c r="G9" s="181"/>
      <c r="H9" s="181"/>
      <c r="I9" s="181"/>
      <c r="J9" s="181"/>
      <c r="K9" s="181"/>
      <c r="L9" s="72" t="s">
        <v>14</v>
      </c>
      <c r="M9" s="73"/>
      <c r="N9" s="74"/>
      <c r="O9" s="75">
        <v>5553535</v>
      </c>
    </row>
    <row r="10" spans="2:15" ht="6.75" customHeight="1" x14ac:dyDescent="0.25"/>
    <row r="11" spans="2:15" ht="16.5" customHeight="1" x14ac:dyDescent="0.25">
      <c r="B11" s="182" t="s">
        <v>127</v>
      </c>
      <c r="C11" s="183"/>
      <c r="D11" s="186" t="s">
        <v>128</v>
      </c>
      <c r="E11" s="186"/>
      <c r="F11" s="186"/>
      <c r="G11" s="186"/>
      <c r="H11" s="186"/>
      <c r="I11" s="186"/>
      <c r="J11" s="186"/>
      <c r="K11" s="186"/>
      <c r="L11" s="186"/>
      <c r="M11" s="186"/>
      <c r="N11" s="186"/>
      <c r="O11" s="186"/>
    </row>
    <row r="12" spans="2:15" ht="36.75" customHeight="1" x14ac:dyDescent="0.25">
      <c r="B12" s="184"/>
      <c r="C12" s="185"/>
      <c r="D12" s="186"/>
      <c r="E12" s="186"/>
      <c r="F12" s="186"/>
      <c r="G12" s="186"/>
      <c r="H12" s="186"/>
      <c r="I12" s="186"/>
      <c r="J12" s="186"/>
      <c r="K12" s="186"/>
      <c r="L12" s="186"/>
      <c r="M12" s="186"/>
      <c r="N12" s="186"/>
      <c r="O12" s="186"/>
    </row>
    <row r="13" spans="2:15" ht="6.75" customHeight="1" x14ac:dyDescent="0.25"/>
    <row r="14" spans="2:15" ht="15.75" customHeight="1" x14ac:dyDescent="0.25">
      <c r="B14" s="187" t="s">
        <v>15</v>
      </c>
      <c r="C14" s="187"/>
      <c r="D14" s="187"/>
      <c r="E14" s="187"/>
      <c r="F14" s="187"/>
      <c r="G14" s="187"/>
      <c r="H14" s="187"/>
      <c r="I14" s="187"/>
      <c r="J14" s="187"/>
      <c r="K14" s="187"/>
      <c r="L14" s="187"/>
      <c r="M14" s="187"/>
      <c r="N14" s="187"/>
      <c r="O14" s="187"/>
    </row>
    <row r="15" spans="2:15" ht="6.75" customHeight="1" x14ac:dyDescent="0.25"/>
    <row r="16" spans="2:15" ht="117" customHeight="1" x14ac:dyDescent="0.25">
      <c r="B16" s="157" t="s">
        <v>129</v>
      </c>
      <c r="C16" s="157"/>
      <c r="D16" s="157"/>
      <c r="E16" s="157"/>
      <c r="F16" s="157"/>
      <c r="G16" s="157"/>
      <c r="H16" s="157"/>
      <c r="I16" s="157"/>
      <c r="J16" s="157"/>
      <c r="K16" s="157"/>
      <c r="L16" s="157"/>
      <c r="M16" s="157"/>
      <c r="N16" s="157"/>
      <c r="O16" s="157"/>
    </row>
    <row r="17" spans="1:15" ht="6.75" customHeight="1" x14ac:dyDescent="0.25"/>
    <row r="18" spans="1:15" ht="70.5" customHeight="1" x14ac:dyDescent="0.25">
      <c r="B18" s="188" t="s">
        <v>130</v>
      </c>
      <c r="C18" s="188"/>
      <c r="D18" s="188"/>
      <c r="E18" s="188"/>
      <c r="F18" s="188"/>
      <c r="G18" s="188"/>
      <c r="H18" s="188"/>
      <c r="I18" s="188"/>
      <c r="J18" s="188"/>
      <c r="K18" s="188"/>
      <c r="L18" s="188"/>
      <c r="M18" s="188"/>
      <c r="N18" s="188"/>
      <c r="O18" s="188"/>
    </row>
    <row r="19" spans="1:15" ht="14.25" customHeight="1" x14ac:dyDescent="0.25"/>
    <row r="20" spans="1:15" ht="18" x14ac:dyDescent="0.25">
      <c r="B20" s="176" t="s">
        <v>131</v>
      </c>
      <c r="C20" s="177"/>
      <c r="D20" s="76" t="s">
        <v>132</v>
      </c>
      <c r="E20" s="77"/>
      <c r="J20" s="77"/>
    </row>
    <row r="21" spans="1:15" ht="9" customHeight="1" x14ac:dyDescent="0.25"/>
    <row r="22" spans="1:15" s="78" customFormat="1" ht="67.5" customHeight="1" thickBot="1" x14ac:dyDescent="0.35">
      <c r="B22" s="79" t="s">
        <v>133</v>
      </c>
      <c r="C22" s="175" t="s">
        <v>134</v>
      </c>
      <c r="D22" s="175"/>
      <c r="E22" s="79" t="s">
        <v>66</v>
      </c>
      <c r="F22" s="79" t="s">
        <v>67</v>
      </c>
      <c r="G22" s="79" t="s">
        <v>68</v>
      </c>
      <c r="H22" s="80" t="s">
        <v>69</v>
      </c>
      <c r="I22" s="79" t="s">
        <v>70</v>
      </c>
      <c r="J22" s="79" t="s">
        <v>2</v>
      </c>
      <c r="K22" s="81" t="s">
        <v>135</v>
      </c>
      <c r="L22" s="79" t="s">
        <v>136</v>
      </c>
      <c r="M22" s="79" t="s">
        <v>137</v>
      </c>
      <c r="N22" s="79" t="s">
        <v>138</v>
      </c>
      <c r="O22" s="79" t="s">
        <v>139</v>
      </c>
    </row>
    <row r="23" spans="1:15" s="82" customFormat="1" ht="108" customHeight="1" x14ac:dyDescent="0.3">
      <c r="B23" s="83">
        <v>1</v>
      </c>
      <c r="C23" s="166" t="s">
        <v>140</v>
      </c>
      <c r="D23" s="166"/>
      <c r="E23" s="167" t="s">
        <v>83</v>
      </c>
      <c r="F23" s="167" t="s">
        <v>84</v>
      </c>
      <c r="G23" s="167">
        <v>75</v>
      </c>
      <c r="H23" s="84" t="s">
        <v>85</v>
      </c>
      <c r="I23" s="84" t="s">
        <v>86</v>
      </c>
      <c r="J23" s="84" t="s">
        <v>87</v>
      </c>
      <c r="K23" s="84">
        <v>60</v>
      </c>
      <c r="L23" s="85">
        <v>0.19</v>
      </c>
      <c r="M23" s="86">
        <v>239000</v>
      </c>
      <c r="N23" s="87">
        <f>ROUND(L23*M23+M23,0)</f>
        <v>284410</v>
      </c>
      <c r="O23" s="88">
        <f>ROUND(N23*K23,0)</f>
        <v>17064600</v>
      </c>
    </row>
    <row r="24" spans="1:15" s="82" customFormat="1" ht="108" customHeight="1" thickBot="1" x14ac:dyDescent="0.35">
      <c r="B24" s="89">
        <v>2</v>
      </c>
      <c r="C24" s="171" t="s">
        <v>89</v>
      </c>
      <c r="D24" s="171"/>
      <c r="E24" s="171"/>
      <c r="F24" s="171"/>
      <c r="G24" s="171"/>
      <c r="H24" s="90" t="s">
        <v>90</v>
      </c>
      <c r="I24" s="90" t="s">
        <v>90</v>
      </c>
      <c r="J24" s="90" t="s">
        <v>27</v>
      </c>
      <c r="K24" s="90">
        <v>1</v>
      </c>
      <c r="L24" s="91">
        <v>0.19</v>
      </c>
      <c r="M24" s="92">
        <v>2476000</v>
      </c>
      <c r="N24" s="93">
        <f t="shared" ref="N24:N38" si="0">ROUND(L24*M24+M24,0)</f>
        <v>2946440</v>
      </c>
      <c r="O24" s="94">
        <f>ROUND(N24*K24,0)</f>
        <v>2946440</v>
      </c>
    </row>
    <row r="25" spans="1:15" s="82" customFormat="1" ht="98.25" customHeight="1" x14ac:dyDescent="0.3">
      <c r="B25" s="83">
        <v>3</v>
      </c>
      <c r="C25" s="166" t="s">
        <v>141</v>
      </c>
      <c r="D25" s="166"/>
      <c r="E25" s="172" t="s">
        <v>93</v>
      </c>
      <c r="F25" s="167" t="s">
        <v>94</v>
      </c>
      <c r="G25" s="167" t="s">
        <v>142</v>
      </c>
      <c r="H25" s="84" t="s">
        <v>95</v>
      </c>
      <c r="I25" s="84" t="s">
        <v>96</v>
      </c>
      <c r="J25" s="84" t="s">
        <v>87</v>
      </c>
      <c r="K25" s="84">
        <v>5.8</v>
      </c>
      <c r="L25" s="85">
        <v>0.19</v>
      </c>
      <c r="M25" s="86">
        <v>520000</v>
      </c>
      <c r="N25" s="87">
        <f t="shared" si="0"/>
        <v>618800</v>
      </c>
      <c r="O25" s="88">
        <f>ROUND(N25*K25,0)</f>
        <v>3589040</v>
      </c>
    </row>
    <row r="26" spans="1:15" s="82" customFormat="1" ht="98.25" customHeight="1" thickBot="1" x14ac:dyDescent="0.35">
      <c r="B26" s="89">
        <v>4</v>
      </c>
      <c r="C26" s="171" t="s">
        <v>89</v>
      </c>
      <c r="D26" s="171"/>
      <c r="E26" s="173"/>
      <c r="F26" s="171"/>
      <c r="G26" s="171"/>
      <c r="H26" s="90" t="s">
        <v>90</v>
      </c>
      <c r="I26" s="90" t="s">
        <v>90</v>
      </c>
      <c r="J26" s="90" t="s">
        <v>27</v>
      </c>
      <c r="K26" s="90">
        <v>1</v>
      </c>
      <c r="L26" s="91">
        <v>0.19</v>
      </c>
      <c r="M26" s="92">
        <v>2768197</v>
      </c>
      <c r="N26" s="93">
        <f t="shared" si="0"/>
        <v>3294154</v>
      </c>
      <c r="O26" s="94">
        <f>ROUND(N26*K26,0)</f>
        <v>3294154</v>
      </c>
    </row>
    <row r="27" spans="1:15" s="82" customFormat="1" ht="98.25" customHeight="1" x14ac:dyDescent="0.3">
      <c r="B27" s="83">
        <v>5</v>
      </c>
      <c r="C27" s="166" t="s">
        <v>143</v>
      </c>
      <c r="D27" s="166"/>
      <c r="E27" s="173"/>
      <c r="F27" s="167" t="s">
        <v>94</v>
      </c>
      <c r="G27" s="167" t="s">
        <v>142</v>
      </c>
      <c r="H27" s="84" t="s">
        <v>95</v>
      </c>
      <c r="I27" s="84" t="s">
        <v>96</v>
      </c>
      <c r="J27" s="84" t="s">
        <v>87</v>
      </c>
      <c r="K27" s="84">
        <v>5.8</v>
      </c>
      <c r="L27" s="85">
        <v>0.19</v>
      </c>
      <c r="M27" s="86">
        <v>520000</v>
      </c>
      <c r="N27" s="87">
        <f t="shared" si="0"/>
        <v>618800</v>
      </c>
      <c r="O27" s="88">
        <f>ROUND(N27*K27,0)</f>
        <v>3589040</v>
      </c>
    </row>
    <row r="28" spans="1:15" s="82" customFormat="1" ht="98.25" customHeight="1" thickBot="1" x14ac:dyDescent="0.35">
      <c r="B28" s="89">
        <v>6</v>
      </c>
      <c r="C28" s="171" t="s">
        <v>89</v>
      </c>
      <c r="D28" s="171"/>
      <c r="E28" s="174"/>
      <c r="F28" s="171"/>
      <c r="G28" s="171"/>
      <c r="H28" s="90" t="s">
        <v>90</v>
      </c>
      <c r="I28" s="90" t="s">
        <v>90</v>
      </c>
      <c r="J28" s="90" t="s">
        <v>27</v>
      </c>
      <c r="K28" s="90">
        <v>1</v>
      </c>
      <c r="L28" s="91">
        <v>0.19</v>
      </c>
      <c r="M28" s="92">
        <v>2768197</v>
      </c>
      <c r="N28" s="93">
        <f t="shared" si="0"/>
        <v>3294154</v>
      </c>
      <c r="O28" s="94">
        <f t="shared" ref="O28:O38" si="1">ROUND(N28*K28,0)</f>
        <v>3294154</v>
      </c>
    </row>
    <row r="29" spans="1:15" s="82" customFormat="1" ht="96" customHeight="1" x14ac:dyDescent="0.3">
      <c r="B29" s="83">
        <v>7</v>
      </c>
      <c r="C29" s="166" t="s">
        <v>144</v>
      </c>
      <c r="D29" s="166"/>
      <c r="E29" s="167" t="s">
        <v>102</v>
      </c>
      <c r="F29" s="167" t="s">
        <v>103</v>
      </c>
      <c r="G29" s="167">
        <v>12</v>
      </c>
      <c r="H29" s="84" t="s">
        <v>104</v>
      </c>
      <c r="I29" s="84" t="s">
        <v>105</v>
      </c>
      <c r="J29" s="84" t="s">
        <v>87</v>
      </c>
      <c r="K29" s="84">
        <v>9.6</v>
      </c>
      <c r="L29" s="85">
        <v>0.19</v>
      </c>
      <c r="M29" s="86">
        <v>356500</v>
      </c>
      <c r="N29" s="87">
        <f t="shared" si="0"/>
        <v>424235</v>
      </c>
      <c r="O29" s="88">
        <f>ROUND(N29*K29,0)</f>
        <v>4072656</v>
      </c>
    </row>
    <row r="30" spans="1:15" s="82" customFormat="1" ht="96" customHeight="1" thickBot="1" x14ac:dyDescent="0.35">
      <c r="B30" s="89">
        <v>8</v>
      </c>
      <c r="C30" s="171" t="s">
        <v>89</v>
      </c>
      <c r="D30" s="171"/>
      <c r="E30" s="171"/>
      <c r="F30" s="171"/>
      <c r="G30" s="171"/>
      <c r="H30" s="90" t="s">
        <v>90</v>
      </c>
      <c r="I30" s="90" t="s">
        <v>90</v>
      </c>
      <c r="J30" s="90" t="s">
        <v>27</v>
      </c>
      <c r="K30" s="90">
        <v>1</v>
      </c>
      <c r="L30" s="91">
        <v>0.19</v>
      </c>
      <c r="M30" s="92">
        <v>2656077</v>
      </c>
      <c r="N30" s="93">
        <f t="shared" si="0"/>
        <v>3160732</v>
      </c>
      <c r="O30" s="94">
        <f t="shared" si="1"/>
        <v>3160732</v>
      </c>
    </row>
    <row r="31" spans="1:15" s="82" customFormat="1" ht="90.75" customHeight="1" x14ac:dyDescent="0.3">
      <c r="A31" s="95"/>
      <c r="B31" s="83">
        <v>9</v>
      </c>
      <c r="C31" s="166" t="s">
        <v>145</v>
      </c>
      <c r="D31" s="166"/>
      <c r="E31" s="172" t="s">
        <v>108</v>
      </c>
      <c r="F31" s="167" t="s">
        <v>109</v>
      </c>
      <c r="G31" s="167" t="s">
        <v>146</v>
      </c>
      <c r="H31" s="84" t="s">
        <v>110</v>
      </c>
      <c r="I31" s="84" t="s">
        <v>111</v>
      </c>
      <c r="J31" s="84" t="s">
        <v>87</v>
      </c>
      <c r="K31" s="84">
        <v>17.600000000000001</v>
      </c>
      <c r="L31" s="85">
        <v>0.19</v>
      </c>
      <c r="M31" s="86">
        <v>381000</v>
      </c>
      <c r="N31" s="87">
        <f t="shared" si="0"/>
        <v>453390</v>
      </c>
      <c r="O31" s="88">
        <f>ROUND(N31*K31,0)</f>
        <v>7979664</v>
      </c>
    </row>
    <row r="32" spans="1:15" s="82" customFormat="1" ht="90.75" customHeight="1" thickBot="1" x14ac:dyDescent="0.35">
      <c r="A32" s="96"/>
      <c r="B32" s="89">
        <v>10</v>
      </c>
      <c r="C32" s="171" t="s">
        <v>89</v>
      </c>
      <c r="D32" s="171"/>
      <c r="E32" s="173"/>
      <c r="F32" s="171"/>
      <c r="G32" s="171"/>
      <c r="H32" s="90" t="s">
        <v>90</v>
      </c>
      <c r="I32" s="90" t="s">
        <v>90</v>
      </c>
      <c r="J32" s="90" t="s">
        <v>27</v>
      </c>
      <c r="K32" s="90">
        <v>1</v>
      </c>
      <c r="L32" s="91">
        <v>0.19</v>
      </c>
      <c r="M32" s="92">
        <v>2602575</v>
      </c>
      <c r="N32" s="93">
        <f t="shared" si="0"/>
        <v>3097064</v>
      </c>
      <c r="O32" s="94">
        <f t="shared" si="1"/>
        <v>3097064</v>
      </c>
    </row>
    <row r="33" spans="2:15" s="82" customFormat="1" ht="114" customHeight="1" x14ac:dyDescent="0.3">
      <c r="B33" s="83">
        <v>11</v>
      </c>
      <c r="C33" s="166" t="s">
        <v>147</v>
      </c>
      <c r="D33" s="166"/>
      <c r="E33" s="173"/>
      <c r="F33" s="84" t="s">
        <v>114</v>
      </c>
      <c r="G33" s="167">
        <v>32</v>
      </c>
      <c r="H33" s="84" t="s">
        <v>95</v>
      </c>
      <c r="I33" s="84" t="s">
        <v>115</v>
      </c>
      <c r="J33" s="84" t="s">
        <v>87</v>
      </c>
      <c r="K33" s="84">
        <v>25.6</v>
      </c>
      <c r="L33" s="85">
        <v>0.19</v>
      </c>
      <c r="M33" s="86">
        <v>292000</v>
      </c>
      <c r="N33" s="87">
        <f t="shared" si="0"/>
        <v>347480</v>
      </c>
      <c r="O33" s="88">
        <f>ROUND(N33*K33,0)</f>
        <v>8895488</v>
      </c>
    </row>
    <row r="34" spans="2:15" s="82" customFormat="1" ht="114" customHeight="1" thickBot="1" x14ac:dyDescent="0.35">
      <c r="B34" s="89">
        <v>12</v>
      </c>
      <c r="C34" s="171" t="s">
        <v>89</v>
      </c>
      <c r="D34" s="171"/>
      <c r="E34" s="173"/>
      <c r="F34" s="90" t="s">
        <v>114</v>
      </c>
      <c r="G34" s="171"/>
      <c r="H34" s="90" t="s">
        <v>90</v>
      </c>
      <c r="I34" s="90" t="s">
        <v>90</v>
      </c>
      <c r="J34" s="90" t="s">
        <v>27</v>
      </c>
      <c r="K34" s="90">
        <v>1</v>
      </c>
      <c r="L34" s="91">
        <v>0.19</v>
      </c>
      <c r="M34" s="92">
        <v>2750477</v>
      </c>
      <c r="N34" s="93">
        <f t="shared" si="0"/>
        <v>3273068</v>
      </c>
      <c r="O34" s="94">
        <f t="shared" si="1"/>
        <v>3273068</v>
      </c>
    </row>
    <row r="35" spans="2:15" s="82" customFormat="1" ht="85.5" customHeight="1" x14ac:dyDescent="0.3">
      <c r="B35" s="83">
        <v>13</v>
      </c>
      <c r="C35" s="166" t="s">
        <v>148</v>
      </c>
      <c r="D35" s="166"/>
      <c r="E35" s="173"/>
      <c r="F35" s="167" t="s">
        <v>118</v>
      </c>
      <c r="G35" s="167" t="s">
        <v>149</v>
      </c>
      <c r="H35" s="84" t="s">
        <v>95</v>
      </c>
      <c r="I35" s="84" t="s">
        <v>115</v>
      </c>
      <c r="J35" s="84" t="s">
        <v>87</v>
      </c>
      <c r="K35" s="84">
        <v>6</v>
      </c>
      <c r="L35" s="85">
        <v>0.19</v>
      </c>
      <c r="M35" s="86">
        <v>512000</v>
      </c>
      <c r="N35" s="87">
        <f t="shared" si="0"/>
        <v>609280</v>
      </c>
      <c r="O35" s="88">
        <f>ROUND(N35*K35,0)</f>
        <v>3655680</v>
      </c>
    </row>
    <row r="36" spans="2:15" s="82" customFormat="1" ht="85.5" customHeight="1" thickBot="1" x14ac:dyDescent="0.35">
      <c r="B36" s="89">
        <v>14</v>
      </c>
      <c r="C36" s="171" t="s">
        <v>89</v>
      </c>
      <c r="D36" s="171"/>
      <c r="E36" s="173"/>
      <c r="F36" s="171"/>
      <c r="G36" s="171"/>
      <c r="H36" s="90" t="s">
        <v>90</v>
      </c>
      <c r="I36" s="90" t="s">
        <v>90</v>
      </c>
      <c r="J36" s="90" t="s">
        <v>27</v>
      </c>
      <c r="K36" s="90">
        <v>1</v>
      </c>
      <c r="L36" s="91">
        <v>0.19</v>
      </c>
      <c r="M36" s="92">
        <v>2750477</v>
      </c>
      <c r="N36" s="93">
        <f t="shared" si="0"/>
        <v>3273068</v>
      </c>
      <c r="O36" s="94">
        <f t="shared" si="1"/>
        <v>3273068</v>
      </c>
    </row>
    <row r="37" spans="2:15" s="82" customFormat="1" ht="86.25" customHeight="1" x14ac:dyDescent="0.3">
      <c r="B37" s="83">
        <v>15</v>
      </c>
      <c r="C37" s="166" t="s">
        <v>150</v>
      </c>
      <c r="D37" s="166"/>
      <c r="E37" s="173"/>
      <c r="F37" s="167" t="s">
        <v>114</v>
      </c>
      <c r="G37" s="167">
        <v>32</v>
      </c>
      <c r="H37" s="84" t="s">
        <v>121</v>
      </c>
      <c r="I37" s="84" t="s">
        <v>122</v>
      </c>
      <c r="J37" s="84" t="s">
        <v>87</v>
      </c>
      <c r="K37" s="84">
        <v>25.6</v>
      </c>
      <c r="L37" s="85">
        <v>0.19</v>
      </c>
      <c r="M37" s="86">
        <v>292000</v>
      </c>
      <c r="N37" s="87">
        <f t="shared" si="0"/>
        <v>347480</v>
      </c>
      <c r="O37" s="88">
        <f>ROUND(N37*K37,0)</f>
        <v>8895488</v>
      </c>
    </row>
    <row r="38" spans="2:15" s="82" customFormat="1" ht="86.25" customHeight="1" thickBot="1" x14ac:dyDescent="0.35">
      <c r="B38" s="97">
        <v>16</v>
      </c>
      <c r="C38" s="168" t="s">
        <v>89</v>
      </c>
      <c r="D38" s="168"/>
      <c r="E38" s="174"/>
      <c r="F38" s="168"/>
      <c r="G38" s="168"/>
      <c r="H38" s="98" t="s">
        <v>90</v>
      </c>
      <c r="I38" s="98" t="s">
        <v>90</v>
      </c>
      <c r="J38" s="98" t="s">
        <v>27</v>
      </c>
      <c r="K38" s="98">
        <v>1</v>
      </c>
      <c r="L38" s="99">
        <v>0.19</v>
      </c>
      <c r="M38" s="103">
        <v>3144078</v>
      </c>
      <c r="N38" s="100">
        <f t="shared" si="0"/>
        <v>3741453</v>
      </c>
      <c r="O38" s="101">
        <f t="shared" si="1"/>
        <v>3741453</v>
      </c>
    </row>
    <row r="39" spans="2:15" s="82" customFormat="1" ht="29.25" customHeight="1" x14ac:dyDescent="0.3">
      <c r="B39" s="169" t="s">
        <v>75</v>
      </c>
      <c r="C39" s="169"/>
      <c r="D39" s="169"/>
      <c r="E39" s="169"/>
      <c r="F39" s="169"/>
      <c r="G39" s="169"/>
      <c r="H39" s="169"/>
      <c r="I39" s="169"/>
      <c r="J39" s="169"/>
      <c r="K39" s="169"/>
      <c r="L39" s="169"/>
      <c r="M39" s="169"/>
      <c r="N39" s="169"/>
      <c r="O39" s="102">
        <f>SUM(O23:O38)</f>
        <v>83821789</v>
      </c>
    </row>
    <row r="41" spans="2:15" ht="13.8" hidden="1" x14ac:dyDescent="0.25">
      <c r="B41" s="170" t="s">
        <v>151</v>
      </c>
      <c r="C41" s="170"/>
      <c r="D41" s="170"/>
      <c r="E41" s="170"/>
      <c r="F41" s="170"/>
      <c r="G41" s="170"/>
      <c r="H41" s="170"/>
      <c r="I41" s="170"/>
      <c r="J41" s="170"/>
      <c r="K41" s="170"/>
      <c r="L41" s="170"/>
      <c r="M41" s="170"/>
      <c r="N41" s="170"/>
      <c r="O41" s="170"/>
    </row>
    <row r="42" spans="2:15" ht="48.75" customHeight="1" x14ac:dyDescent="0.25">
      <c r="B42" s="165" t="s">
        <v>152</v>
      </c>
      <c r="C42" s="165"/>
      <c r="D42" s="165"/>
      <c r="E42" s="165"/>
      <c r="F42" s="165"/>
      <c r="G42" s="165"/>
      <c r="H42" s="165"/>
      <c r="I42" s="165"/>
      <c r="J42" s="165"/>
      <c r="K42" s="165"/>
      <c r="L42" s="165"/>
      <c r="M42" s="165"/>
      <c r="N42" s="165"/>
      <c r="O42" s="165"/>
    </row>
    <row r="43" spans="2:15" ht="44.25" customHeight="1" x14ac:dyDescent="0.25">
      <c r="B43" s="165" t="s">
        <v>153</v>
      </c>
      <c r="C43" s="165"/>
      <c r="D43" s="165"/>
      <c r="E43" s="165"/>
      <c r="F43" s="165"/>
      <c r="G43" s="165"/>
      <c r="H43" s="165"/>
      <c r="I43" s="165"/>
      <c r="J43" s="165"/>
      <c r="K43" s="165"/>
      <c r="L43" s="165"/>
      <c r="M43" s="165"/>
      <c r="N43" s="165"/>
      <c r="O43" s="165"/>
    </row>
  </sheetData>
  <sheetProtection algorithmName="SHA-512" hashValue="jaC994dBUwS6kG5CYrpBTMs1ml6Gh4HvvKmscAGY29ptKRnRr2iR3NE6AscwZTA50aOMhx99HHWxmozRjfR7LQ==" saltValue="sa6DFL7aMGWe8xjnjqQ/tg==" spinCount="100000" sheet="1" autoFilter="0"/>
  <autoFilter ref="B22:O37" xr:uid="{00000000-0009-0000-0000-000000000000}"/>
  <mergeCells count="58">
    <mergeCell ref="B2:B5"/>
    <mergeCell ref="C2:N2"/>
    <mergeCell ref="O2:O5"/>
    <mergeCell ref="C3:N3"/>
    <mergeCell ref="C4:N4"/>
    <mergeCell ref="C5:N5"/>
    <mergeCell ref="B20:C20"/>
    <mergeCell ref="B7:C7"/>
    <mergeCell ref="D7:K7"/>
    <mergeCell ref="B8:C8"/>
    <mergeCell ref="D8:K8"/>
    <mergeCell ref="B9:C9"/>
    <mergeCell ref="D9:K9"/>
    <mergeCell ref="B11:C12"/>
    <mergeCell ref="D11:O12"/>
    <mergeCell ref="B14:O14"/>
    <mergeCell ref="B16:O16"/>
    <mergeCell ref="B18:O18"/>
    <mergeCell ref="C22:D22"/>
    <mergeCell ref="C23:D23"/>
    <mergeCell ref="E23:E24"/>
    <mergeCell ref="F23:F24"/>
    <mergeCell ref="G23:G24"/>
    <mergeCell ref="C24:D24"/>
    <mergeCell ref="C25:D25"/>
    <mergeCell ref="E25:E28"/>
    <mergeCell ref="F25:F26"/>
    <mergeCell ref="G25:G26"/>
    <mergeCell ref="C26:D26"/>
    <mergeCell ref="C27:D27"/>
    <mergeCell ref="F27:F28"/>
    <mergeCell ref="G27:G28"/>
    <mergeCell ref="C28:D28"/>
    <mergeCell ref="C31:D31"/>
    <mergeCell ref="E31:E38"/>
    <mergeCell ref="F31:F32"/>
    <mergeCell ref="G31:G32"/>
    <mergeCell ref="C32:D32"/>
    <mergeCell ref="C33:D33"/>
    <mergeCell ref="G33:G34"/>
    <mergeCell ref="C34:D34"/>
    <mergeCell ref="C35:D35"/>
    <mergeCell ref="F35:F36"/>
    <mergeCell ref="G35:G36"/>
    <mergeCell ref="C36:D36"/>
    <mergeCell ref="C29:D29"/>
    <mergeCell ref="E29:E30"/>
    <mergeCell ref="F29:F30"/>
    <mergeCell ref="G29:G30"/>
    <mergeCell ref="C30:D30"/>
    <mergeCell ref="B42:O42"/>
    <mergeCell ref="B43:O43"/>
    <mergeCell ref="C37:D37"/>
    <mergeCell ref="F37:F38"/>
    <mergeCell ref="G37:G38"/>
    <mergeCell ref="C38:D38"/>
    <mergeCell ref="B39:N39"/>
    <mergeCell ref="B41:O41"/>
  </mergeCells>
  <pageMargins left="0.7" right="0.7" top="0.75" bottom="0.75" header="0.3" footer="0.3"/>
  <pageSetup scale="59" orientation="portrait" r:id="rId1"/>
  <headerFooter>
    <oddHeader>&amp;L&amp;"Calibri"&amp;15&amp;K000000 Información Pública Clasificada&amp;1#_x000D_</oddHead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12EC75-B34C-4237-9E6A-C0BB9DBC138C}">
  <sheetPr>
    <tabColor theme="4" tint="0.59999389629810485"/>
  </sheetPr>
  <dimension ref="A1:Y43"/>
  <sheetViews>
    <sheetView showGridLines="0" topLeftCell="A18" zoomScale="70" zoomScaleNormal="70" zoomScaleSheetLayoutView="80" workbookViewId="0">
      <selection activeCell="N26" sqref="N26"/>
    </sheetView>
  </sheetViews>
  <sheetFormatPr baseColWidth="10" defaultColWidth="0" defaultRowHeight="13.95" customHeight="1" zeroHeight="1" x14ac:dyDescent="0.25"/>
  <cols>
    <col min="1" max="1" width="1.44140625" style="71" customWidth="1"/>
    <col min="2" max="2" width="9.6640625" style="71" customWidth="1"/>
    <col min="3" max="3" width="31.33203125" style="71" customWidth="1"/>
    <col min="4" max="4" width="37.77734375" style="71" customWidth="1"/>
    <col min="5" max="5" width="19.33203125" style="71" customWidth="1"/>
    <col min="6" max="6" width="12.109375" style="71" customWidth="1"/>
    <col min="7" max="7" width="9.33203125" style="71" customWidth="1"/>
    <col min="8" max="8" width="14.44140625" style="71" customWidth="1"/>
    <col min="9" max="9" width="11.44140625" style="71" customWidth="1"/>
    <col min="10" max="10" width="9.44140625" style="71" customWidth="1"/>
    <col min="11" max="11" width="12.109375" style="71" customWidth="1"/>
    <col min="12" max="12" width="11" style="71" customWidth="1"/>
    <col min="13" max="13" width="18.44140625" style="71" customWidth="1"/>
    <col min="14" max="14" width="19.44140625" style="71" customWidth="1"/>
    <col min="15" max="15" width="19.33203125" style="71" customWidth="1"/>
    <col min="16" max="16" width="4.6640625" style="71" customWidth="1"/>
    <col min="17" max="25" width="0" style="71" hidden="1" customWidth="1"/>
    <col min="26" max="16384" width="11.44140625" style="71" hidden="1"/>
  </cols>
  <sheetData>
    <row r="1" spans="2:15" ht="13.8" x14ac:dyDescent="0.25"/>
    <row r="2" spans="2:15" ht="13.8" x14ac:dyDescent="0.25">
      <c r="B2" s="189"/>
      <c r="C2" s="190" t="s">
        <v>6</v>
      </c>
      <c r="D2" s="191"/>
      <c r="E2" s="191"/>
      <c r="F2" s="191"/>
      <c r="G2" s="191"/>
      <c r="H2" s="191"/>
      <c r="I2" s="191"/>
      <c r="J2" s="191"/>
      <c r="K2" s="191"/>
      <c r="L2" s="191"/>
      <c r="M2" s="191"/>
      <c r="N2" s="192"/>
      <c r="O2" s="189"/>
    </row>
    <row r="3" spans="2:15" ht="13.8" x14ac:dyDescent="0.25">
      <c r="B3" s="189"/>
      <c r="C3" s="190" t="s">
        <v>7</v>
      </c>
      <c r="D3" s="191"/>
      <c r="E3" s="191"/>
      <c r="F3" s="191"/>
      <c r="G3" s="191"/>
      <c r="H3" s="191"/>
      <c r="I3" s="191"/>
      <c r="J3" s="191"/>
      <c r="K3" s="191"/>
      <c r="L3" s="191"/>
      <c r="M3" s="191"/>
      <c r="N3" s="192"/>
      <c r="O3" s="189"/>
    </row>
    <row r="4" spans="2:15" ht="13.8" x14ac:dyDescent="0.25">
      <c r="B4" s="189"/>
      <c r="C4" s="190" t="s">
        <v>126</v>
      </c>
      <c r="D4" s="191"/>
      <c r="E4" s="191"/>
      <c r="F4" s="191"/>
      <c r="G4" s="191"/>
      <c r="H4" s="191"/>
      <c r="I4" s="191"/>
      <c r="J4" s="191"/>
      <c r="K4" s="191"/>
      <c r="L4" s="191"/>
      <c r="M4" s="191"/>
      <c r="N4" s="192"/>
      <c r="O4" s="189"/>
    </row>
    <row r="5" spans="2:15" ht="13.8" x14ac:dyDescent="0.25">
      <c r="B5" s="189"/>
      <c r="C5" s="190" t="s">
        <v>8</v>
      </c>
      <c r="D5" s="191"/>
      <c r="E5" s="191"/>
      <c r="F5" s="191"/>
      <c r="G5" s="191"/>
      <c r="H5" s="191"/>
      <c r="I5" s="191"/>
      <c r="J5" s="191"/>
      <c r="K5" s="191"/>
      <c r="L5" s="191"/>
      <c r="M5" s="191"/>
      <c r="N5" s="192"/>
      <c r="O5" s="189"/>
    </row>
    <row r="6" spans="2:15" ht="6.75" customHeight="1" x14ac:dyDescent="0.25"/>
    <row r="7" spans="2:15" ht="15" customHeight="1" x14ac:dyDescent="0.25">
      <c r="B7" s="178" t="s">
        <v>9</v>
      </c>
      <c r="C7" s="179"/>
      <c r="D7" s="180"/>
      <c r="E7" s="181"/>
      <c r="F7" s="181"/>
      <c r="G7" s="181"/>
      <c r="H7" s="181"/>
      <c r="I7" s="181"/>
      <c r="J7" s="181"/>
      <c r="K7" s="181"/>
      <c r="L7" s="72" t="s">
        <v>10</v>
      </c>
      <c r="M7" s="73"/>
      <c r="N7" s="74"/>
      <c r="O7" s="75"/>
    </row>
    <row r="8" spans="2:15" ht="15" customHeight="1" x14ac:dyDescent="0.25">
      <c r="B8" s="178" t="s">
        <v>11</v>
      </c>
      <c r="C8" s="179"/>
      <c r="D8" s="180"/>
      <c r="E8" s="181"/>
      <c r="F8" s="181"/>
      <c r="G8" s="181"/>
      <c r="H8" s="181"/>
      <c r="I8" s="181"/>
      <c r="J8" s="181"/>
      <c r="K8" s="181"/>
      <c r="L8" s="72" t="s">
        <v>12</v>
      </c>
      <c r="M8" s="73"/>
      <c r="N8" s="74"/>
      <c r="O8" s="75"/>
    </row>
    <row r="9" spans="2:15" ht="15" customHeight="1" x14ac:dyDescent="0.25">
      <c r="B9" s="178" t="s">
        <v>13</v>
      </c>
      <c r="C9" s="179"/>
      <c r="D9" s="180"/>
      <c r="E9" s="181"/>
      <c r="F9" s="181"/>
      <c r="G9" s="181"/>
      <c r="H9" s="181"/>
      <c r="I9" s="181"/>
      <c r="J9" s="181"/>
      <c r="K9" s="181"/>
      <c r="L9" s="72" t="s">
        <v>14</v>
      </c>
      <c r="M9" s="73"/>
      <c r="N9" s="74"/>
      <c r="O9" s="75"/>
    </row>
    <row r="10" spans="2:15" ht="6.75" customHeight="1" x14ac:dyDescent="0.25"/>
    <row r="11" spans="2:15" ht="16.5" customHeight="1" x14ac:dyDescent="0.25">
      <c r="B11" s="182" t="s">
        <v>127</v>
      </c>
      <c r="C11" s="183"/>
      <c r="D11" s="186" t="s">
        <v>128</v>
      </c>
      <c r="E11" s="186"/>
      <c r="F11" s="186"/>
      <c r="G11" s="186"/>
      <c r="H11" s="186"/>
      <c r="I11" s="186"/>
      <c r="J11" s="186"/>
      <c r="K11" s="186"/>
      <c r="L11" s="186"/>
      <c r="M11" s="186"/>
      <c r="N11" s="186"/>
      <c r="O11" s="186"/>
    </row>
    <row r="12" spans="2:15" ht="36.75" customHeight="1" x14ac:dyDescent="0.25">
      <c r="B12" s="184"/>
      <c r="C12" s="185"/>
      <c r="D12" s="186"/>
      <c r="E12" s="186"/>
      <c r="F12" s="186"/>
      <c r="G12" s="186"/>
      <c r="H12" s="186"/>
      <c r="I12" s="186"/>
      <c r="J12" s="186"/>
      <c r="K12" s="186"/>
      <c r="L12" s="186"/>
      <c r="M12" s="186"/>
      <c r="N12" s="186"/>
      <c r="O12" s="186"/>
    </row>
    <row r="13" spans="2:15" ht="6.75" customHeight="1" x14ac:dyDescent="0.25"/>
    <row r="14" spans="2:15" ht="15.75" customHeight="1" x14ac:dyDescent="0.25">
      <c r="B14" s="187" t="s">
        <v>15</v>
      </c>
      <c r="C14" s="187"/>
      <c r="D14" s="187"/>
      <c r="E14" s="187"/>
      <c r="F14" s="187"/>
      <c r="G14" s="187"/>
      <c r="H14" s="187"/>
      <c r="I14" s="187"/>
      <c r="J14" s="187"/>
      <c r="K14" s="187"/>
      <c r="L14" s="187"/>
      <c r="M14" s="187"/>
      <c r="N14" s="187"/>
      <c r="O14" s="187"/>
    </row>
    <row r="15" spans="2:15" ht="6.75" customHeight="1" x14ac:dyDescent="0.25"/>
    <row r="16" spans="2:15" ht="117" customHeight="1" x14ac:dyDescent="0.25">
      <c r="B16" s="157" t="s">
        <v>129</v>
      </c>
      <c r="C16" s="157"/>
      <c r="D16" s="157"/>
      <c r="E16" s="157"/>
      <c r="F16" s="157"/>
      <c r="G16" s="157"/>
      <c r="H16" s="157"/>
      <c r="I16" s="157"/>
      <c r="J16" s="157"/>
      <c r="K16" s="157"/>
      <c r="L16" s="157"/>
      <c r="M16" s="157"/>
      <c r="N16" s="157"/>
      <c r="O16" s="157"/>
    </row>
    <row r="17" spans="1:15" ht="6.75" customHeight="1" x14ac:dyDescent="0.25"/>
    <row r="18" spans="1:15" ht="84.75" customHeight="1" x14ac:dyDescent="0.25">
      <c r="B18" s="188" t="s">
        <v>130</v>
      </c>
      <c r="C18" s="188"/>
      <c r="D18" s="188"/>
      <c r="E18" s="188"/>
      <c r="F18" s="188"/>
      <c r="G18" s="188"/>
      <c r="H18" s="188"/>
      <c r="I18" s="188"/>
      <c r="J18" s="188"/>
      <c r="K18" s="188"/>
      <c r="L18" s="188"/>
      <c r="M18" s="188"/>
      <c r="N18" s="188"/>
      <c r="O18" s="188"/>
    </row>
    <row r="19" spans="1:15" ht="14.25" customHeight="1" x14ac:dyDescent="0.25"/>
    <row r="20" spans="1:15" ht="18" x14ac:dyDescent="0.25">
      <c r="B20" s="176" t="s">
        <v>131</v>
      </c>
      <c r="C20" s="177"/>
      <c r="D20" s="76" t="s">
        <v>132</v>
      </c>
      <c r="E20" s="77"/>
      <c r="J20" s="77"/>
    </row>
    <row r="21" spans="1:15" ht="9" customHeight="1" x14ac:dyDescent="0.25"/>
    <row r="22" spans="1:15" s="78" customFormat="1" ht="67.5" customHeight="1" thickBot="1" x14ac:dyDescent="0.35">
      <c r="B22" s="79" t="s">
        <v>133</v>
      </c>
      <c r="C22" s="175" t="s">
        <v>134</v>
      </c>
      <c r="D22" s="175"/>
      <c r="E22" s="79" t="s">
        <v>66</v>
      </c>
      <c r="F22" s="79" t="s">
        <v>67</v>
      </c>
      <c r="G22" s="79" t="s">
        <v>68</v>
      </c>
      <c r="H22" s="80" t="s">
        <v>69</v>
      </c>
      <c r="I22" s="79" t="s">
        <v>70</v>
      </c>
      <c r="J22" s="79" t="s">
        <v>2</v>
      </c>
      <c r="K22" s="81" t="s">
        <v>135</v>
      </c>
      <c r="L22" s="79" t="s">
        <v>136</v>
      </c>
      <c r="M22" s="79" t="s">
        <v>137</v>
      </c>
      <c r="N22" s="79" t="s">
        <v>138</v>
      </c>
      <c r="O22" s="79" t="s">
        <v>139</v>
      </c>
    </row>
    <row r="23" spans="1:15" s="82" customFormat="1" ht="108" customHeight="1" x14ac:dyDescent="0.3">
      <c r="B23" s="83">
        <v>1</v>
      </c>
      <c r="C23" s="166" t="s">
        <v>140</v>
      </c>
      <c r="D23" s="166"/>
      <c r="E23" s="167" t="s">
        <v>83</v>
      </c>
      <c r="F23" s="167" t="s">
        <v>84</v>
      </c>
      <c r="G23" s="167">
        <v>75</v>
      </c>
      <c r="H23" s="84" t="s">
        <v>85</v>
      </c>
      <c r="I23" s="84" t="s">
        <v>86</v>
      </c>
      <c r="J23" s="84" t="s">
        <v>87</v>
      </c>
      <c r="K23" s="84">
        <v>60</v>
      </c>
      <c r="L23" s="85">
        <v>0.19</v>
      </c>
      <c r="M23" s="86">
        <v>900000</v>
      </c>
      <c r="N23" s="87">
        <f>ROUND(L23*M23+M23,0)</f>
        <v>1071000</v>
      </c>
      <c r="O23" s="88">
        <f>ROUND(N23*K23,0)</f>
        <v>64260000</v>
      </c>
    </row>
    <row r="24" spans="1:15" s="82" customFormat="1" ht="108" customHeight="1" thickBot="1" x14ac:dyDescent="0.35">
      <c r="B24" s="89">
        <v>2</v>
      </c>
      <c r="C24" s="171" t="s">
        <v>89</v>
      </c>
      <c r="D24" s="171"/>
      <c r="E24" s="171"/>
      <c r="F24" s="171"/>
      <c r="G24" s="171"/>
      <c r="H24" s="90" t="s">
        <v>90</v>
      </c>
      <c r="I24" s="90" t="s">
        <v>90</v>
      </c>
      <c r="J24" s="90" t="s">
        <v>27</v>
      </c>
      <c r="K24" s="90">
        <v>1</v>
      </c>
      <c r="L24" s="91">
        <v>0.19</v>
      </c>
      <c r="M24" s="92">
        <v>10000000</v>
      </c>
      <c r="N24" s="93">
        <f t="shared" ref="N24:N38" si="0">ROUND(L24*M24+M24,0)</f>
        <v>11900000</v>
      </c>
      <c r="O24" s="94">
        <f>ROUND(N24*K24,0)</f>
        <v>11900000</v>
      </c>
    </row>
    <row r="25" spans="1:15" s="82" customFormat="1" ht="98.25" customHeight="1" x14ac:dyDescent="0.3">
      <c r="B25" s="83">
        <v>3</v>
      </c>
      <c r="C25" s="166" t="s">
        <v>141</v>
      </c>
      <c r="D25" s="166"/>
      <c r="E25" s="172" t="s">
        <v>93</v>
      </c>
      <c r="F25" s="167" t="s">
        <v>94</v>
      </c>
      <c r="G25" s="167" t="s">
        <v>142</v>
      </c>
      <c r="H25" s="84" t="s">
        <v>95</v>
      </c>
      <c r="I25" s="84" t="s">
        <v>96</v>
      </c>
      <c r="J25" s="84" t="s">
        <v>87</v>
      </c>
      <c r="K25" s="84">
        <v>5.8</v>
      </c>
      <c r="L25" s="85">
        <v>0.19</v>
      </c>
      <c r="M25" s="86">
        <v>520000</v>
      </c>
      <c r="N25" s="87">
        <f t="shared" si="0"/>
        <v>618800</v>
      </c>
      <c r="O25" s="88">
        <f>ROUND(N25*K25,0)</f>
        <v>3589040</v>
      </c>
    </row>
    <row r="26" spans="1:15" s="82" customFormat="1" ht="98.25" customHeight="1" thickBot="1" x14ac:dyDescent="0.35">
      <c r="B26" s="89">
        <v>4</v>
      </c>
      <c r="C26" s="171" t="s">
        <v>89</v>
      </c>
      <c r="D26" s="171"/>
      <c r="E26" s="173"/>
      <c r="F26" s="171"/>
      <c r="G26" s="171"/>
      <c r="H26" s="90" t="s">
        <v>90</v>
      </c>
      <c r="I26" s="90" t="s">
        <v>90</v>
      </c>
      <c r="J26" s="90" t="s">
        <v>27</v>
      </c>
      <c r="K26" s="90">
        <v>1</v>
      </c>
      <c r="L26" s="91">
        <v>0.19</v>
      </c>
      <c r="M26" s="92">
        <v>10000000</v>
      </c>
      <c r="N26" s="93">
        <f t="shared" si="0"/>
        <v>11900000</v>
      </c>
      <c r="O26" s="94">
        <f>ROUND(N26*K26,0)</f>
        <v>11900000</v>
      </c>
    </row>
    <row r="27" spans="1:15" s="82" customFormat="1" ht="98.25" customHeight="1" x14ac:dyDescent="0.3">
      <c r="B27" s="83">
        <v>5</v>
      </c>
      <c r="C27" s="166" t="s">
        <v>143</v>
      </c>
      <c r="D27" s="166"/>
      <c r="E27" s="173"/>
      <c r="F27" s="167" t="s">
        <v>94</v>
      </c>
      <c r="G27" s="167" t="s">
        <v>142</v>
      </c>
      <c r="H27" s="84" t="s">
        <v>95</v>
      </c>
      <c r="I27" s="84" t="s">
        <v>96</v>
      </c>
      <c r="J27" s="84" t="s">
        <v>87</v>
      </c>
      <c r="K27" s="84">
        <v>5.8</v>
      </c>
      <c r="L27" s="85">
        <v>0.19</v>
      </c>
      <c r="M27" s="86">
        <v>520000</v>
      </c>
      <c r="N27" s="87">
        <f t="shared" si="0"/>
        <v>618800</v>
      </c>
      <c r="O27" s="88">
        <f>ROUND(N27*K27,0)</f>
        <v>3589040</v>
      </c>
    </row>
    <row r="28" spans="1:15" s="82" customFormat="1" ht="98.25" customHeight="1" thickBot="1" x14ac:dyDescent="0.35">
      <c r="B28" s="89">
        <v>6</v>
      </c>
      <c r="C28" s="171" t="s">
        <v>89</v>
      </c>
      <c r="D28" s="171"/>
      <c r="E28" s="174"/>
      <c r="F28" s="171"/>
      <c r="G28" s="171"/>
      <c r="H28" s="90" t="s">
        <v>90</v>
      </c>
      <c r="I28" s="90" t="s">
        <v>90</v>
      </c>
      <c r="J28" s="90" t="s">
        <v>27</v>
      </c>
      <c r="K28" s="90">
        <v>1</v>
      </c>
      <c r="L28" s="91">
        <v>0.19</v>
      </c>
      <c r="M28" s="92">
        <v>5000000</v>
      </c>
      <c r="N28" s="93">
        <f t="shared" si="0"/>
        <v>5950000</v>
      </c>
      <c r="O28" s="94">
        <f t="shared" ref="O28:O38" si="1">ROUND(N28*K28,0)</f>
        <v>5950000</v>
      </c>
    </row>
    <row r="29" spans="1:15" s="82" customFormat="1" ht="96" customHeight="1" x14ac:dyDescent="0.3">
      <c r="B29" s="83">
        <v>7</v>
      </c>
      <c r="C29" s="166" t="s">
        <v>144</v>
      </c>
      <c r="D29" s="166"/>
      <c r="E29" s="167" t="s">
        <v>102</v>
      </c>
      <c r="F29" s="167" t="s">
        <v>103</v>
      </c>
      <c r="G29" s="167">
        <v>12</v>
      </c>
      <c r="H29" s="84" t="s">
        <v>104</v>
      </c>
      <c r="I29" s="84" t="s">
        <v>105</v>
      </c>
      <c r="J29" s="84" t="s">
        <v>87</v>
      </c>
      <c r="K29" s="84">
        <v>9.6</v>
      </c>
      <c r="L29" s="85">
        <v>0.19</v>
      </c>
      <c r="M29" s="86">
        <v>350000</v>
      </c>
      <c r="N29" s="87">
        <f t="shared" si="0"/>
        <v>416500</v>
      </c>
      <c r="O29" s="88">
        <f>ROUND(N29*K29,0)</f>
        <v>3998400</v>
      </c>
    </row>
    <row r="30" spans="1:15" s="82" customFormat="1" ht="96" customHeight="1" thickBot="1" x14ac:dyDescent="0.35">
      <c r="B30" s="89">
        <v>8</v>
      </c>
      <c r="C30" s="171" t="s">
        <v>89</v>
      </c>
      <c r="D30" s="171"/>
      <c r="E30" s="171"/>
      <c r="F30" s="171"/>
      <c r="G30" s="171"/>
      <c r="H30" s="90" t="s">
        <v>90</v>
      </c>
      <c r="I30" s="90" t="s">
        <v>90</v>
      </c>
      <c r="J30" s="90" t="s">
        <v>27</v>
      </c>
      <c r="K30" s="90">
        <v>1</v>
      </c>
      <c r="L30" s="91">
        <v>0.19</v>
      </c>
      <c r="M30" s="92">
        <v>5000000</v>
      </c>
      <c r="N30" s="93">
        <f t="shared" si="0"/>
        <v>5950000</v>
      </c>
      <c r="O30" s="94">
        <f t="shared" si="1"/>
        <v>5950000</v>
      </c>
    </row>
    <row r="31" spans="1:15" s="82" customFormat="1" ht="90.75" customHeight="1" x14ac:dyDescent="0.3">
      <c r="A31" s="95"/>
      <c r="B31" s="83">
        <v>9</v>
      </c>
      <c r="C31" s="166" t="s">
        <v>145</v>
      </c>
      <c r="D31" s="166"/>
      <c r="E31" s="172" t="s">
        <v>108</v>
      </c>
      <c r="F31" s="167" t="s">
        <v>109</v>
      </c>
      <c r="G31" s="167" t="s">
        <v>146</v>
      </c>
      <c r="H31" s="84" t="s">
        <v>110</v>
      </c>
      <c r="I31" s="84" t="s">
        <v>111</v>
      </c>
      <c r="J31" s="84" t="s">
        <v>87</v>
      </c>
      <c r="K31" s="84">
        <v>17.600000000000001</v>
      </c>
      <c r="L31" s="85">
        <v>0.19</v>
      </c>
      <c r="M31" s="86">
        <v>600000</v>
      </c>
      <c r="N31" s="87">
        <f t="shared" si="0"/>
        <v>714000</v>
      </c>
      <c r="O31" s="88">
        <f>ROUND(N31*K31,0)</f>
        <v>12566400</v>
      </c>
    </row>
    <row r="32" spans="1:15" s="82" customFormat="1" ht="90.75" customHeight="1" thickBot="1" x14ac:dyDescent="0.35">
      <c r="A32" s="96"/>
      <c r="B32" s="89">
        <v>10</v>
      </c>
      <c r="C32" s="171" t="s">
        <v>89</v>
      </c>
      <c r="D32" s="171"/>
      <c r="E32" s="173"/>
      <c r="F32" s="171"/>
      <c r="G32" s="171"/>
      <c r="H32" s="90" t="s">
        <v>90</v>
      </c>
      <c r="I32" s="90" t="s">
        <v>90</v>
      </c>
      <c r="J32" s="90" t="s">
        <v>27</v>
      </c>
      <c r="K32" s="90">
        <v>1</v>
      </c>
      <c r="L32" s="91">
        <v>0.19</v>
      </c>
      <c r="M32" s="92">
        <v>10000000</v>
      </c>
      <c r="N32" s="93">
        <f t="shared" si="0"/>
        <v>11900000</v>
      </c>
      <c r="O32" s="94">
        <f t="shared" si="1"/>
        <v>11900000</v>
      </c>
    </row>
    <row r="33" spans="2:15" s="82" customFormat="1" ht="114" customHeight="1" x14ac:dyDescent="0.3">
      <c r="B33" s="83">
        <v>11</v>
      </c>
      <c r="C33" s="166" t="s">
        <v>147</v>
      </c>
      <c r="D33" s="166"/>
      <c r="E33" s="173"/>
      <c r="F33" s="84" t="s">
        <v>114</v>
      </c>
      <c r="G33" s="167">
        <v>32</v>
      </c>
      <c r="H33" s="84" t="s">
        <v>95</v>
      </c>
      <c r="I33" s="84" t="s">
        <v>115</v>
      </c>
      <c r="J33" s="84" t="s">
        <v>87</v>
      </c>
      <c r="K33" s="84">
        <v>25.6</v>
      </c>
      <c r="L33" s="85">
        <v>0.19</v>
      </c>
      <c r="M33" s="86">
        <v>800000</v>
      </c>
      <c r="N33" s="87">
        <f t="shared" si="0"/>
        <v>952000</v>
      </c>
      <c r="O33" s="88">
        <f>ROUND(N33*K33,0)</f>
        <v>24371200</v>
      </c>
    </row>
    <row r="34" spans="2:15" s="82" customFormat="1" ht="114" customHeight="1" thickBot="1" x14ac:dyDescent="0.35">
      <c r="B34" s="89">
        <v>12</v>
      </c>
      <c r="C34" s="171" t="s">
        <v>89</v>
      </c>
      <c r="D34" s="171"/>
      <c r="E34" s="173"/>
      <c r="F34" s="90" t="s">
        <v>114</v>
      </c>
      <c r="G34" s="171"/>
      <c r="H34" s="90" t="s">
        <v>90</v>
      </c>
      <c r="I34" s="90" t="s">
        <v>90</v>
      </c>
      <c r="J34" s="90" t="s">
        <v>27</v>
      </c>
      <c r="K34" s="90">
        <v>1</v>
      </c>
      <c r="L34" s="91">
        <v>0.19</v>
      </c>
      <c r="M34" s="92">
        <v>10000000</v>
      </c>
      <c r="N34" s="93">
        <f t="shared" si="0"/>
        <v>11900000</v>
      </c>
      <c r="O34" s="94">
        <f t="shared" si="1"/>
        <v>11900000</v>
      </c>
    </row>
    <row r="35" spans="2:15" s="82" customFormat="1" ht="85.5" customHeight="1" x14ac:dyDescent="0.3">
      <c r="B35" s="83">
        <v>13</v>
      </c>
      <c r="C35" s="166" t="s">
        <v>148</v>
      </c>
      <c r="D35" s="166"/>
      <c r="E35" s="173"/>
      <c r="F35" s="167" t="s">
        <v>118</v>
      </c>
      <c r="G35" s="167" t="s">
        <v>149</v>
      </c>
      <c r="H35" s="84" t="s">
        <v>95</v>
      </c>
      <c r="I35" s="84" t="s">
        <v>115</v>
      </c>
      <c r="J35" s="84" t="s">
        <v>87</v>
      </c>
      <c r="K35" s="84">
        <v>6</v>
      </c>
      <c r="L35" s="85">
        <v>0.19</v>
      </c>
      <c r="M35" s="86">
        <v>800000</v>
      </c>
      <c r="N35" s="87">
        <f t="shared" si="0"/>
        <v>952000</v>
      </c>
      <c r="O35" s="88">
        <f>ROUND(N35*K35,0)</f>
        <v>5712000</v>
      </c>
    </row>
    <row r="36" spans="2:15" s="82" customFormat="1" ht="85.5" customHeight="1" thickBot="1" x14ac:dyDescent="0.35">
      <c r="B36" s="89">
        <v>14</v>
      </c>
      <c r="C36" s="171" t="s">
        <v>89</v>
      </c>
      <c r="D36" s="171"/>
      <c r="E36" s="173"/>
      <c r="F36" s="171"/>
      <c r="G36" s="171"/>
      <c r="H36" s="90" t="s">
        <v>90</v>
      </c>
      <c r="I36" s="90" t="s">
        <v>90</v>
      </c>
      <c r="J36" s="90" t="s">
        <v>27</v>
      </c>
      <c r="K36" s="90">
        <v>1</v>
      </c>
      <c r="L36" s="91">
        <v>0.19</v>
      </c>
      <c r="M36" s="92">
        <v>5000000</v>
      </c>
      <c r="N36" s="93">
        <f t="shared" si="0"/>
        <v>5950000</v>
      </c>
      <c r="O36" s="94">
        <f t="shared" si="1"/>
        <v>5950000</v>
      </c>
    </row>
    <row r="37" spans="2:15" s="82" customFormat="1" ht="86.25" customHeight="1" x14ac:dyDescent="0.3">
      <c r="B37" s="83">
        <v>15</v>
      </c>
      <c r="C37" s="166" t="s">
        <v>150</v>
      </c>
      <c r="D37" s="166"/>
      <c r="E37" s="173"/>
      <c r="F37" s="167" t="s">
        <v>114</v>
      </c>
      <c r="G37" s="167">
        <v>32</v>
      </c>
      <c r="H37" s="84" t="s">
        <v>121</v>
      </c>
      <c r="I37" s="84" t="s">
        <v>122</v>
      </c>
      <c r="J37" s="84" t="s">
        <v>87</v>
      </c>
      <c r="K37" s="84">
        <v>25.6</v>
      </c>
      <c r="L37" s="85">
        <v>0.19</v>
      </c>
      <c r="M37" s="86">
        <v>800000</v>
      </c>
      <c r="N37" s="87">
        <f t="shared" si="0"/>
        <v>952000</v>
      </c>
      <c r="O37" s="88">
        <f>ROUND(N37*K37,0)</f>
        <v>24371200</v>
      </c>
    </row>
    <row r="38" spans="2:15" s="82" customFormat="1" ht="86.25" customHeight="1" thickBot="1" x14ac:dyDescent="0.35">
      <c r="B38" s="97">
        <v>16</v>
      </c>
      <c r="C38" s="168" t="s">
        <v>89</v>
      </c>
      <c r="D38" s="168"/>
      <c r="E38" s="174"/>
      <c r="F38" s="168"/>
      <c r="G38" s="168"/>
      <c r="H38" s="98" t="s">
        <v>90</v>
      </c>
      <c r="I38" s="98" t="s">
        <v>90</v>
      </c>
      <c r="J38" s="98" t="s">
        <v>27</v>
      </c>
      <c r="K38" s="98">
        <v>1</v>
      </c>
      <c r="L38" s="99">
        <v>0.19</v>
      </c>
      <c r="M38" s="103">
        <v>10000000</v>
      </c>
      <c r="N38" s="100">
        <f t="shared" si="0"/>
        <v>11900000</v>
      </c>
      <c r="O38" s="101">
        <f t="shared" si="1"/>
        <v>11900000</v>
      </c>
    </row>
    <row r="39" spans="2:15" s="82" customFormat="1" ht="29.25" customHeight="1" x14ac:dyDescent="0.3">
      <c r="B39" s="169" t="s">
        <v>75</v>
      </c>
      <c r="C39" s="169"/>
      <c r="D39" s="169"/>
      <c r="E39" s="169"/>
      <c r="F39" s="169"/>
      <c r="G39" s="169"/>
      <c r="H39" s="169"/>
      <c r="I39" s="169"/>
      <c r="J39" s="169"/>
      <c r="K39" s="169"/>
      <c r="L39" s="169"/>
      <c r="M39" s="169"/>
      <c r="N39" s="169"/>
      <c r="O39" s="102">
        <f>SUM(O23:O38)</f>
        <v>219807280</v>
      </c>
    </row>
    <row r="41" spans="2:15" ht="13.8" hidden="1" x14ac:dyDescent="0.25">
      <c r="B41" s="170" t="s">
        <v>151</v>
      </c>
      <c r="C41" s="170"/>
      <c r="D41" s="170"/>
      <c r="E41" s="170"/>
      <c r="F41" s="170"/>
      <c r="G41" s="170"/>
      <c r="H41" s="170"/>
      <c r="I41" s="170"/>
      <c r="J41" s="170"/>
      <c r="K41" s="170"/>
      <c r="L41" s="170"/>
      <c r="M41" s="170"/>
      <c r="N41" s="170"/>
      <c r="O41" s="170"/>
    </row>
    <row r="42" spans="2:15" ht="48.75" customHeight="1" x14ac:dyDescent="0.25">
      <c r="B42" s="165" t="s">
        <v>152</v>
      </c>
      <c r="C42" s="165"/>
      <c r="D42" s="165"/>
      <c r="E42" s="165"/>
      <c r="F42" s="165"/>
      <c r="G42" s="165"/>
      <c r="H42" s="165"/>
      <c r="I42" s="165"/>
      <c r="J42" s="165"/>
      <c r="K42" s="165"/>
      <c r="L42" s="165"/>
      <c r="M42" s="165"/>
      <c r="N42" s="165"/>
      <c r="O42" s="165"/>
    </row>
    <row r="43" spans="2:15" ht="44.25" customHeight="1" x14ac:dyDescent="0.25">
      <c r="B43" s="165" t="s">
        <v>153</v>
      </c>
      <c r="C43" s="165"/>
      <c r="D43" s="165"/>
      <c r="E43" s="165"/>
      <c r="F43" s="165"/>
      <c r="G43" s="165"/>
      <c r="H43" s="165"/>
      <c r="I43" s="165"/>
      <c r="J43" s="165"/>
      <c r="K43" s="165"/>
      <c r="L43" s="165"/>
      <c r="M43" s="165"/>
      <c r="N43" s="165"/>
      <c r="O43" s="165"/>
    </row>
  </sheetData>
  <sheetProtection algorithmName="SHA-512" hashValue="oOYLCA5k2E7uTdFQ1kWapqDu7Iq8FNSmHpMp7rzsS30XJx7p/Tfe+AmySyLlks7/E1B0VK6Nn4s5yYIJns5AIg==" saltValue="qHiGoP7IncTWOEhUDB30bQ==" spinCount="100000" sheet="1" autoFilter="0"/>
  <autoFilter ref="B22:O37" xr:uid="{5A248DBE-0E3F-4757-863F-1AB70CA9EFE3}"/>
  <mergeCells count="58">
    <mergeCell ref="B2:B5"/>
    <mergeCell ref="C2:N2"/>
    <mergeCell ref="O2:O5"/>
    <mergeCell ref="C3:N3"/>
    <mergeCell ref="C4:N4"/>
    <mergeCell ref="C5:N5"/>
    <mergeCell ref="B20:C20"/>
    <mergeCell ref="B7:C7"/>
    <mergeCell ref="D7:K7"/>
    <mergeCell ref="B8:C8"/>
    <mergeCell ref="D8:K8"/>
    <mergeCell ref="B9:C9"/>
    <mergeCell ref="D9:K9"/>
    <mergeCell ref="B11:C12"/>
    <mergeCell ref="D11:O12"/>
    <mergeCell ref="B14:O14"/>
    <mergeCell ref="B16:O16"/>
    <mergeCell ref="B18:O18"/>
    <mergeCell ref="C22:D22"/>
    <mergeCell ref="C23:D23"/>
    <mergeCell ref="E23:E24"/>
    <mergeCell ref="F23:F24"/>
    <mergeCell ref="G23:G24"/>
    <mergeCell ref="C24:D24"/>
    <mergeCell ref="C25:D25"/>
    <mergeCell ref="E25:E28"/>
    <mergeCell ref="F25:F26"/>
    <mergeCell ref="G25:G26"/>
    <mergeCell ref="C26:D26"/>
    <mergeCell ref="C27:D27"/>
    <mergeCell ref="F27:F28"/>
    <mergeCell ref="G27:G28"/>
    <mergeCell ref="C28:D28"/>
    <mergeCell ref="C31:D31"/>
    <mergeCell ref="E31:E38"/>
    <mergeCell ref="F31:F32"/>
    <mergeCell ref="G31:G32"/>
    <mergeCell ref="C32:D32"/>
    <mergeCell ref="C33:D33"/>
    <mergeCell ref="G33:G34"/>
    <mergeCell ref="C34:D34"/>
    <mergeCell ref="C35:D35"/>
    <mergeCell ref="F35:F36"/>
    <mergeCell ref="G35:G36"/>
    <mergeCell ref="C36:D36"/>
    <mergeCell ref="C29:D29"/>
    <mergeCell ref="E29:E30"/>
    <mergeCell ref="F29:F30"/>
    <mergeCell ref="G29:G30"/>
    <mergeCell ref="C30:D30"/>
    <mergeCell ref="B42:O42"/>
    <mergeCell ref="B43:O43"/>
    <mergeCell ref="C37:D37"/>
    <mergeCell ref="F37:F38"/>
    <mergeCell ref="G37:G38"/>
    <mergeCell ref="C38:D38"/>
    <mergeCell ref="B39:N39"/>
    <mergeCell ref="B41:O41"/>
  </mergeCells>
  <pageMargins left="0.7" right="0.7" top="0.75" bottom="0.75" header="0.3" footer="0.3"/>
  <pageSetup scale="59" orientation="portrait" r:id="rId1"/>
  <headerFooter>
    <oddHeader>&amp;L&amp;"Calibri"&amp;15&amp;K000000 Información Pública Clasificada&amp;1#_x000D_</oddHead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4B7E20-15CA-47AC-A47A-A5242DAE9BD1}">
  <dimension ref="A1:AA53"/>
  <sheetViews>
    <sheetView topLeftCell="A15" zoomScale="60" zoomScaleNormal="60" workbookViewId="0">
      <selection activeCell="M22" sqref="M22"/>
    </sheetView>
  </sheetViews>
  <sheetFormatPr baseColWidth="10" defaultColWidth="0" defaultRowHeight="14.25" customHeight="1" zeroHeight="1" x14ac:dyDescent="0.25"/>
  <cols>
    <col min="1" max="1" width="1.44140625" style="1" customWidth="1"/>
    <col min="2" max="2" width="19" style="1" customWidth="1"/>
    <col min="3" max="3" width="55.6640625" style="1" customWidth="1"/>
    <col min="4" max="4" width="17.44140625" style="1" customWidth="1"/>
    <col min="5" max="5" width="21" style="1" customWidth="1"/>
    <col min="6" max="6" width="14.109375" style="1" bestFit="1" customWidth="1"/>
    <col min="7" max="7" width="21.44140625" style="1" customWidth="1"/>
    <col min="8" max="8" width="15.33203125" style="1" customWidth="1"/>
    <col min="9" max="9" width="19.44140625" style="1" customWidth="1"/>
    <col min="10" max="10" width="16.109375" style="1" customWidth="1"/>
    <col min="11" max="11" width="18.33203125" style="1" customWidth="1"/>
    <col min="12" max="12" width="22.44140625" style="1" customWidth="1"/>
    <col min="13" max="13" width="19.6640625" style="1" customWidth="1"/>
    <col min="14" max="14" width="19.33203125" style="1" customWidth="1"/>
    <col min="15" max="15" width="6.44140625" style="1" customWidth="1"/>
    <col min="16" max="27" width="0" style="1" hidden="1" customWidth="1"/>
    <col min="28" max="16384" width="11.44140625" style="1" hidden="1"/>
  </cols>
  <sheetData>
    <row r="1" spans="2:14" ht="13.8" x14ac:dyDescent="0.25"/>
    <row r="2" spans="2:14" ht="13.8" x14ac:dyDescent="0.25">
      <c r="B2" s="105"/>
      <c r="C2" s="106"/>
      <c r="D2" s="195" t="s">
        <v>6</v>
      </c>
      <c r="E2" s="195"/>
      <c r="F2" s="195"/>
      <c r="G2" s="195"/>
      <c r="H2" s="195"/>
      <c r="I2" s="195"/>
      <c r="J2" s="195"/>
      <c r="K2" s="195"/>
      <c r="L2" s="195"/>
      <c r="M2" s="195"/>
      <c r="N2" s="107"/>
    </row>
    <row r="3" spans="2:14" ht="13.8" x14ac:dyDescent="0.25">
      <c r="B3" s="108"/>
      <c r="D3" s="195" t="s">
        <v>7</v>
      </c>
      <c r="E3" s="195"/>
      <c r="F3" s="195"/>
      <c r="G3" s="195"/>
      <c r="H3" s="195"/>
      <c r="I3" s="195"/>
      <c r="J3" s="195"/>
      <c r="K3" s="195"/>
      <c r="L3" s="195"/>
      <c r="M3" s="195"/>
      <c r="N3" s="109"/>
    </row>
    <row r="4" spans="2:14" ht="26.1" customHeight="1" x14ac:dyDescent="0.25">
      <c r="B4" s="110"/>
      <c r="C4" s="111"/>
      <c r="D4" s="195" t="s">
        <v>164</v>
      </c>
      <c r="E4" s="195"/>
      <c r="F4" s="195"/>
      <c r="G4" s="195"/>
      <c r="H4" s="195"/>
      <c r="I4" s="195"/>
      <c r="J4" s="195"/>
      <c r="K4" s="195"/>
      <c r="L4" s="195"/>
      <c r="M4" s="195"/>
      <c r="N4" s="112"/>
    </row>
    <row r="5" spans="2:14" ht="6.75" customHeight="1" x14ac:dyDescent="0.25"/>
    <row r="6" spans="2:14" ht="57" customHeight="1" x14ac:dyDescent="0.25">
      <c r="B6" s="196" t="s">
        <v>165</v>
      </c>
      <c r="C6" s="197"/>
      <c r="D6" s="198" t="s">
        <v>128</v>
      </c>
      <c r="E6" s="198"/>
      <c r="F6" s="198"/>
      <c r="G6" s="198"/>
      <c r="H6" s="198"/>
      <c r="I6" s="198"/>
      <c r="J6" s="198"/>
      <c r="K6" s="198"/>
      <c r="L6" s="198"/>
      <c r="M6" s="198"/>
      <c r="N6" s="198"/>
    </row>
    <row r="7" spans="2:14" ht="15" customHeight="1" x14ac:dyDescent="0.25">
      <c r="B7" s="193" t="s">
        <v>9</v>
      </c>
      <c r="C7" s="193"/>
      <c r="D7" s="194" t="s">
        <v>166</v>
      </c>
      <c r="E7" s="194"/>
      <c r="F7" s="194"/>
      <c r="G7" s="194"/>
      <c r="H7" s="194"/>
      <c r="I7" s="194"/>
      <c r="J7" s="194"/>
      <c r="K7" s="194"/>
      <c r="L7" s="113" t="s">
        <v>10</v>
      </c>
      <c r="M7" s="194" t="s">
        <v>167</v>
      </c>
      <c r="N7" s="194"/>
    </row>
    <row r="8" spans="2:14" ht="15" customHeight="1" x14ac:dyDescent="0.25">
      <c r="B8" s="193" t="s">
        <v>11</v>
      </c>
      <c r="C8" s="193"/>
      <c r="D8" s="194" t="s">
        <v>168</v>
      </c>
      <c r="E8" s="194"/>
      <c r="F8" s="194"/>
      <c r="G8" s="194"/>
      <c r="H8" s="194"/>
      <c r="I8" s="194"/>
      <c r="J8" s="194"/>
      <c r="K8" s="194"/>
      <c r="L8" s="113" t="s">
        <v>12</v>
      </c>
      <c r="M8" s="194">
        <v>3218924532</v>
      </c>
      <c r="N8" s="194"/>
    </row>
    <row r="9" spans="2:14" ht="15" customHeight="1" x14ac:dyDescent="0.25">
      <c r="B9" s="193" t="s">
        <v>13</v>
      </c>
      <c r="C9" s="193"/>
      <c r="D9" s="194" t="s">
        <v>169</v>
      </c>
      <c r="E9" s="194"/>
      <c r="F9" s="194"/>
      <c r="G9" s="194"/>
      <c r="H9" s="194"/>
      <c r="I9" s="194"/>
      <c r="J9" s="194"/>
      <c r="K9" s="194"/>
      <c r="L9" s="113" t="s">
        <v>14</v>
      </c>
      <c r="M9" s="194">
        <v>3218924532</v>
      </c>
      <c r="N9" s="194"/>
    </row>
    <row r="10" spans="2:14" ht="6.75" customHeight="1" x14ac:dyDescent="0.25"/>
    <row r="11" spans="2:14" ht="15.75" customHeight="1" x14ac:dyDescent="0.25">
      <c r="B11" s="164" t="s">
        <v>170</v>
      </c>
      <c r="C11" s="164"/>
      <c r="D11" s="164"/>
      <c r="E11" s="164"/>
      <c r="F11" s="164"/>
      <c r="G11" s="164"/>
      <c r="H11" s="164"/>
      <c r="I11" s="164"/>
      <c r="J11" s="164"/>
      <c r="K11" s="164"/>
      <c r="L11" s="164"/>
      <c r="M11" s="164"/>
      <c r="N11" s="164"/>
    </row>
    <row r="12" spans="2:14" ht="6.75" customHeight="1" x14ac:dyDescent="0.25"/>
    <row r="13" spans="2:14" ht="118.5" customHeight="1" x14ac:dyDescent="0.25">
      <c r="B13" s="199" t="s">
        <v>171</v>
      </c>
      <c r="C13" s="199"/>
      <c r="D13" s="199"/>
      <c r="E13" s="199"/>
      <c r="F13" s="199"/>
      <c r="G13" s="199"/>
      <c r="H13" s="199"/>
      <c r="I13" s="199"/>
      <c r="J13" s="199"/>
      <c r="K13" s="199"/>
      <c r="L13" s="199"/>
      <c r="M13" s="199"/>
      <c r="N13" s="199"/>
    </row>
    <row r="14" spans="2:14" ht="6.75" customHeight="1" x14ac:dyDescent="0.25"/>
    <row r="15" spans="2:14" ht="57.75" customHeight="1" x14ac:dyDescent="0.25">
      <c r="B15" s="200" t="s">
        <v>172</v>
      </c>
      <c r="C15" s="201"/>
      <c r="D15" s="201"/>
      <c r="E15" s="201"/>
      <c r="F15" s="201"/>
      <c r="G15" s="201"/>
      <c r="H15" s="201"/>
      <c r="I15" s="201"/>
      <c r="J15" s="201"/>
      <c r="K15" s="201"/>
      <c r="L15" s="201"/>
      <c r="M15" s="201"/>
      <c r="N15" s="202"/>
    </row>
    <row r="16" spans="2:14" ht="12" customHeight="1" x14ac:dyDescent="0.25"/>
    <row r="17" spans="2:14" ht="41.25" customHeight="1" x14ac:dyDescent="0.25">
      <c r="B17" s="203" t="s">
        <v>173</v>
      </c>
      <c r="C17" s="203"/>
      <c r="D17" s="15" t="s">
        <v>174</v>
      </c>
      <c r="E17" s="14"/>
      <c r="F17" s="14"/>
      <c r="G17" s="14"/>
      <c r="H17" s="14"/>
      <c r="I17" s="14"/>
      <c r="J17" s="14"/>
    </row>
    <row r="18" spans="2:14" ht="11.25" customHeight="1" x14ac:dyDescent="0.25"/>
    <row r="19" spans="2:14" ht="9" customHeight="1" x14ac:dyDescent="0.25"/>
    <row r="20" spans="2:14" ht="22.5" customHeight="1" x14ac:dyDescent="0.25">
      <c r="K20" s="204" t="s">
        <v>175</v>
      </c>
      <c r="L20" s="204"/>
      <c r="M20" s="205" t="s">
        <v>176</v>
      </c>
      <c r="N20" s="205"/>
    </row>
    <row r="21" spans="2:14" s="6" customFormat="1" ht="57" customHeight="1" x14ac:dyDescent="0.3">
      <c r="B21" s="114" t="s">
        <v>62</v>
      </c>
      <c r="C21" s="114" t="s">
        <v>65</v>
      </c>
      <c r="D21" s="114" t="s">
        <v>66</v>
      </c>
      <c r="E21" s="114" t="s">
        <v>67</v>
      </c>
      <c r="F21" s="114" t="s">
        <v>68</v>
      </c>
      <c r="G21" s="114" t="s">
        <v>69</v>
      </c>
      <c r="H21" s="114" t="s">
        <v>70</v>
      </c>
      <c r="I21" s="114" t="s">
        <v>2</v>
      </c>
      <c r="J21" s="114" t="s">
        <v>177</v>
      </c>
      <c r="K21" s="115" t="s">
        <v>178</v>
      </c>
      <c r="L21" s="115" t="s">
        <v>139</v>
      </c>
      <c r="M21" s="116" t="s">
        <v>179</v>
      </c>
      <c r="N21" s="116" t="s">
        <v>139</v>
      </c>
    </row>
    <row r="22" spans="2:14" s="6" customFormat="1" ht="90.9" customHeight="1" x14ac:dyDescent="0.3">
      <c r="B22" s="17">
        <v>1</v>
      </c>
      <c r="C22" s="32" t="s">
        <v>82</v>
      </c>
      <c r="D22" s="206" t="s">
        <v>83</v>
      </c>
      <c r="E22" s="208" t="s">
        <v>84</v>
      </c>
      <c r="F22" s="210">
        <v>75</v>
      </c>
      <c r="G22" s="33" t="s">
        <v>85</v>
      </c>
      <c r="H22" s="34" t="s">
        <v>86</v>
      </c>
      <c r="I22" s="34" t="s">
        <v>87</v>
      </c>
      <c r="J22" s="33">
        <v>60</v>
      </c>
      <c r="K22" s="117">
        <v>988829</v>
      </c>
      <c r="L22" s="118">
        <v>59329740</v>
      </c>
      <c r="M22" s="119">
        <v>390000</v>
      </c>
      <c r="N22" s="120">
        <f t="shared" ref="N22:N37" si="0">ROUND(M22*J22,0)</f>
        <v>23400000</v>
      </c>
    </row>
    <row r="23" spans="2:14" s="6" customFormat="1" ht="90.9" customHeight="1" x14ac:dyDescent="0.3">
      <c r="B23" s="17">
        <v>2</v>
      </c>
      <c r="C23" s="32" t="s">
        <v>89</v>
      </c>
      <c r="D23" s="207"/>
      <c r="E23" s="209"/>
      <c r="F23" s="211"/>
      <c r="G23" s="50" t="s">
        <v>90</v>
      </c>
      <c r="H23" s="49" t="s">
        <v>90</v>
      </c>
      <c r="I23" s="49" t="s">
        <v>27</v>
      </c>
      <c r="J23" s="50">
        <v>1</v>
      </c>
      <c r="K23" s="117">
        <v>3076834</v>
      </c>
      <c r="L23" s="118">
        <v>3076834</v>
      </c>
      <c r="M23" s="119">
        <v>2300000</v>
      </c>
      <c r="N23" s="120">
        <f t="shared" si="0"/>
        <v>2300000</v>
      </c>
    </row>
    <row r="24" spans="2:14" s="6" customFormat="1" ht="90.9" customHeight="1" x14ac:dyDescent="0.3">
      <c r="B24" s="17">
        <v>3</v>
      </c>
      <c r="C24" s="32" t="s">
        <v>92</v>
      </c>
      <c r="D24" s="206" t="s">
        <v>93</v>
      </c>
      <c r="E24" s="208" t="s">
        <v>94</v>
      </c>
      <c r="F24" s="210">
        <v>7.28</v>
      </c>
      <c r="G24" s="50" t="s">
        <v>95</v>
      </c>
      <c r="H24" s="49" t="s">
        <v>96</v>
      </c>
      <c r="I24" s="49" t="s">
        <v>87</v>
      </c>
      <c r="J24" s="50">
        <v>5.8</v>
      </c>
      <c r="K24" s="117">
        <v>602508</v>
      </c>
      <c r="L24" s="118">
        <v>3494546.4</v>
      </c>
      <c r="M24" s="119">
        <v>550000</v>
      </c>
      <c r="N24" s="120">
        <f t="shared" si="0"/>
        <v>3190000</v>
      </c>
    </row>
    <row r="25" spans="2:14" s="6" customFormat="1" ht="90.9" customHeight="1" x14ac:dyDescent="0.3">
      <c r="B25" s="17">
        <v>4</v>
      </c>
      <c r="C25" s="32" t="s">
        <v>89</v>
      </c>
      <c r="D25" s="212"/>
      <c r="E25" s="209"/>
      <c r="F25" s="211"/>
      <c r="G25" s="50" t="s">
        <v>90</v>
      </c>
      <c r="H25" s="49" t="s">
        <v>90</v>
      </c>
      <c r="I25" s="49" t="s">
        <v>27</v>
      </c>
      <c r="J25" s="50">
        <v>1</v>
      </c>
      <c r="K25" s="117">
        <v>736263</v>
      </c>
      <c r="L25" s="118">
        <v>736263</v>
      </c>
      <c r="M25" s="119">
        <v>657000</v>
      </c>
      <c r="N25" s="120">
        <f t="shared" si="0"/>
        <v>657000</v>
      </c>
    </row>
    <row r="26" spans="2:14" s="6" customFormat="1" ht="90.9" customHeight="1" x14ac:dyDescent="0.3">
      <c r="B26" s="17">
        <v>5</v>
      </c>
      <c r="C26" s="32" t="s">
        <v>98</v>
      </c>
      <c r="D26" s="212"/>
      <c r="E26" s="208" t="s">
        <v>94</v>
      </c>
      <c r="F26" s="210">
        <v>7.28</v>
      </c>
      <c r="G26" s="50" t="s">
        <v>95</v>
      </c>
      <c r="H26" s="49" t="s">
        <v>96</v>
      </c>
      <c r="I26" s="49" t="s">
        <v>87</v>
      </c>
      <c r="J26" s="50">
        <v>5.8</v>
      </c>
      <c r="K26" s="117">
        <v>602508</v>
      </c>
      <c r="L26" s="118">
        <v>3494546.4</v>
      </c>
      <c r="M26" s="119">
        <v>550000</v>
      </c>
      <c r="N26" s="120">
        <f t="shared" si="0"/>
        <v>3190000</v>
      </c>
    </row>
    <row r="27" spans="2:14" s="6" customFormat="1" ht="90.9" customHeight="1" x14ac:dyDescent="0.3">
      <c r="B27" s="17">
        <v>6</v>
      </c>
      <c r="C27" s="32" t="s">
        <v>89</v>
      </c>
      <c r="D27" s="207"/>
      <c r="E27" s="209"/>
      <c r="F27" s="211"/>
      <c r="G27" s="50" t="s">
        <v>90</v>
      </c>
      <c r="H27" s="49" t="s">
        <v>90</v>
      </c>
      <c r="I27" s="49" t="s">
        <v>27</v>
      </c>
      <c r="J27" s="50">
        <v>1</v>
      </c>
      <c r="K27" s="117">
        <v>736263</v>
      </c>
      <c r="L27" s="118">
        <v>736263</v>
      </c>
      <c r="M27" s="119">
        <v>654248</v>
      </c>
      <c r="N27" s="120">
        <f t="shared" si="0"/>
        <v>654248</v>
      </c>
    </row>
    <row r="28" spans="2:14" s="6" customFormat="1" ht="90.9" customHeight="1" x14ac:dyDescent="0.3">
      <c r="B28" s="17">
        <v>7</v>
      </c>
      <c r="C28" s="32" t="s">
        <v>101</v>
      </c>
      <c r="D28" s="206" t="s">
        <v>102</v>
      </c>
      <c r="E28" s="208" t="s">
        <v>103</v>
      </c>
      <c r="F28" s="210">
        <v>12</v>
      </c>
      <c r="G28" s="50" t="s">
        <v>104</v>
      </c>
      <c r="H28" s="49" t="s">
        <v>105</v>
      </c>
      <c r="I28" s="49" t="s">
        <v>87</v>
      </c>
      <c r="J28" s="50">
        <v>9.6</v>
      </c>
      <c r="K28" s="117">
        <v>465590</v>
      </c>
      <c r="L28" s="118">
        <v>4469664</v>
      </c>
      <c r="M28" s="119">
        <v>400000</v>
      </c>
      <c r="N28" s="120">
        <f t="shared" si="0"/>
        <v>3840000</v>
      </c>
    </row>
    <row r="29" spans="2:14" s="6" customFormat="1" ht="90.9" customHeight="1" x14ac:dyDescent="0.3">
      <c r="B29" s="17">
        <v>8</v>
      </c>
      <c r="C29" s="32" t="s">
        <v>89</v>
      </c>
      <c r="D29" s="207"/>
      <c r="E29" s="209"/>
      <c r="F29" s="211"/>
      <c r="G29" s="50" t="s">
        <v>90</v>
      </c>
      <c r="H29" s="49" t="s">
        <v>90</v>
      </c>
      <c r="I29" s="49" t="s">
        <v>27</v>
      </c>
      <c r="J29" s="50">
        <v>1</v>
      </c>
      <c r="K29" s="121">
        <v>921033</v>
      </c>
      <c r="L29" s="118">
        <v>921033</v>
      </c>
      <c r="M29" s="119">
        <v>890000</v>
      </c>
      <c r="N29" s="120">
        <f t="shared" si="0"/>
        <v>890000</v>
      </c>
    </row>
    <row r="30" spans="2:14" s="6" customFormat="1" ht="90.9" customHeight="1" x14ac:dyDescent="0.3">
      <c r="B30" s="17">
        <v>9</v>
      </c>
      <c r="C30" s="32" t="s">
        <v>107</v>
      </c>
      <c r="D30" s="206" t="s">
        <v>108</v>
      </c>
      <c r="E30" s="208" t="s">
        <v>109</v>
      </c>
      <c r="F30" s="210">
        <v>21.99</v>
      </c>
      <c r="G30" s="50" t="s">
        <v>110</v>
      </c>
      <c r="H30" s="49" t="s">
        <v>111</v>
      </c>
      <c r="I30" s="49" t="s">
        <v>87</v>
      </c>
      <c r="J30" s="50">
        <v>17.600000000000001</v>
      </c>
      <c r="K30" s="117">
        <v>643871</v>
      </c>
      <c r="L30" s="118">
        <v>11332129.600000001</v>
      </c>
      <c r="M30" s="119">
        <v>320000</v>
      </c>
      <c r="N30" s="120">
        <f t="shared" si="0"/>
        <v>5632000</v>
      </c>
    </row>
    <row r="31" spans="2:14" s="6" customFormat="1" ht="90.9" customHeight="1" x14ac:dyDescent="0.3">
      <c r="B31" s="17">
        <v>10</v>
      </c>
      <c r="C31" s="32" t="s">
        <v>89</v>
      </c>
      <c r="D31" s="212"/>
      <c r="E31" s="209"/>
      <c r="F31" s="211"/>
      <c r="G31" s="50" t="s">
        <v>90</v>
      </c>
      <c r="H31" s="49" t="s">
        <v>90</v>
      </c>
      <c r="I31" s="49" t="s">
        <v>27</v>
      </c>
      <c r="J31" s="50">
        <v>1</v>
      </c>
      <c r="K31" s="117">
        <v>1644346</v>
      </c>
      <c r="L31" s="118">
        <v>1644346</v>
      </c>
      <c r="M31" s="119">
        <v>1567666</v>
      </c>
      <c r="N31" s="120">
        <f t="shared" si="0"/>
        <v>1567666</v>
      </c>
    </row>
    <row r="32" spans="2:14" s="6" customFormat="1" ht="90.9" customHeight="1" x14ac:dyDescent="0.3">
      <c r="B32" s="17">
        <v>11</v>
      </c>
      <c r="C32" s="32" t="s">
        <v>113</v>
      </c>
      <c r="D32" s="212"/>
      <c r="E32" s="34" t="s">
        <v>114</v>
      </c>
      <c r="F32" s="210">
        <v>32</v>
      </c>
      <c r="G32" s="50" t="s">
        <v>95</v>
      </c>
      <c r="H32" s="49" t="s">
        <v>115</v>
      </c>
      <c r="I32" s="49" t="s">
        <v>87</v>
      </c>
      <c r="J32" s="50">
        <v>25.6</v>
      </c>
      <c r="K32" s="117">
        <v>593015</v>
      </c>
      <c r="L32" s="118">
        <v>15181184</v>
      </c>
      <c r="M32" s="119">
        <v>490000</v>
      </c>
      <c r="N32" s="120">
        <f t="shared" si="0"/>
        <v>12544000</v>
      </c>
    </row>
    <row r="33" spans="2:17" s="6" customFormat="1" ht="90.9" customHeight="1" x14ac:dyDescent="0.3">
      <c r="B33" s="17">
        <v>12</v>
      </c>
      <c r="C33" s="32" t="s">
        <v>89</v>
      </c>
      <c r="D33" s="212"/>
      <c r="E33" s="34" t="s">
        <v>114</v>
      </c>
      <c r="F33" s="211"/>
      <c r="G33" s="50" t="s">
        <v>90</v>
      </c>
      <c r="H33" s="49" t="s">
        <v>90</v>
      </c>
      <c r="I33" s="49" t="s">
        <v>27</v>
      </c>
      <c r="J33" s="50">
        <v>1</v>
      </c>
      <c r="K33" s="117">
        <v>1897742</v>
      </c>
      <c r="L33" s="118">
        <v>1897742</v>
      </c>
      <c r="M33" s="119">
        <v>890777</v>
      </c>
      <c r="N33" s="120">
        <f t="shared" si="0"/>
        <v>890777</v>
      </c>
    </row>
    <row r="34" spans="2:17" s="6" customFormat="1" ht="90.9" customHeight="1" x14ac:dyDescent="0.3">
      <c r="B34" s="17">
        <v>13</v>
      </c>
      <c r="C34" s="32" t="s">
        <v>117</v>
      </c>
      <c r="D34" s="212"/>
      <c r="E34" s="208" t="s">
        <v>118</v>
      </c>
      <c r="F34" s="210">
        <v>7.5</v>
      </c>
      <c r="G34" s="50" t="s">
        <v>95</v>
      </c>
      <c r="H34" s="49" t="s">
        <v>115</v>
      </c>
      <c r="I34" s="49" t="s">
        <v>87</v>
      </c>
      <c r="J34" s="50">
        <v>6</v>
      </c>
      <c r="K34" s="117">
        <v>610714</v>
      </c>
      <c r="L34" s="118">
        <v>3664284</v>
      </c>
      <c r="M34" s="119">
        <v>550000</v>
      </c>
      <c r="N34" s="120">
        <f t="shared" si="0"/>
        <v>3300000</v>
      </c>
    </row>
    <row r="35" spans="2:17" s="6" customFormat="1" ht="90.9" customHeight="1" x14ac:dyDescent="0.3">
      <c r="B35" s="17">
        <v>14</v>
      </c>
      <c r="C35" s="32" t="s">
        <v>89</v>
      </c>
      <c r="D35" s="212"/>
      <c r="E35" s="209"/>
      <c r="F35" s="211"/>
      <c r="G35" s="50" t="s">
        <v>90</v>
      </c>
      <c r="H35" s="49" t="s">
        <v>90</v>
      </c>
      <c r="I35" s="49" t="s">
        <v>27</v>
      </c>
      <c r="J35" s="50">
        <v>1</v>
      </c>
      <c r="K35" s="117">
        <v>699575</v>
      </c>
      <c r="L35" s="118">
        <v>699575</v>
      </c>
      <c r="M35" s="119">
        <v>534532</v>
      </c>
      <c r="N35" s="120">
        <f t="shared" si="0"/>
        <v>534532</v>
      </c>
    </row>
    <row r="36" spans="2:17" s="6" customFormat="1" ht="90.9" customHeight="1" x14ac:dyDescent="0.3">
      <c r="B36" s="17">
        <v>15</v>
      </c>
      <c r="C36" s="32" t="s">
        <v>120</v>
      </c>
      <c r="D36" s="212"/>
      <c r="E36" s="208" t="s">
        <v>114</v>
      </c>
      <c r="F36" s="210">
        <v>32</v>
      </c>
      <c r="G36" s="50" t="s">
        <v>121</v>
      </c>
      <c r="H36" s="49" t="s">
        <v>122</v>
      </c>
      <c r="I36" s="49" t="s">
        <v>87</v>
      </c>
      <c r="J36" s="50">
        <v>25.6</v>
      </c>
      <c r="K36" s="117">
        <v>593015</v>
      </c>
      <c r="L36" s="118">
        <v>15181184</v>
      </c>
      <c r="M36" s="119">
        <v>320000</v>
      </c>
      <c r="N36" s="120">
        <f t="shared" si="0"/>
        <v>8192000</v>
      </c>
    </row>
    <row r="37" spans="2:17" s="6" customFormat="1" ht="90.9" customHeight="1" x14ac:dyDescent="0.3">
      <c r="B37" s="17">
        <v>16</v>
      </c>
      <c r="C37" s="32" t="s">
        <v>89</v>
      </c>
      <c r="D37" s="207"/>
      <c r="E37" s="209"/>
      <c r="F37" s="211"/>
      <c r="G37" s="50" t="s">
        <v>90</v>
      </c>
      <c r="H37" s="49" t="s">
        <v>90</v>
      </c>
      <c r="I37" s="49" t="s">
        <v>27</v>
      </c>
      <c r="J37" s="50">
        <v>1</v>
      </c>
      <c r="K37" s="121">
        <v>1984262</v>
      </c>
      <c r="L37" s="118">
        <v>1984262</v>
      </c>
      <c r="M37" s="119">
        <v>890777</v>
      </c>
      <c r="N37" s="120">
        <f t="shared" si="0"/>
        <v>890777</v>
      </c>
    </row>
    <row r="38" spans="2:17" s="20" customFormat="1" ht="27.75" customHeight="1" x14ac:dyDescent="0.3">
      <c r="B38" s="204" t="s">
        <v>139</v>
      </c>
      <c r="C38" s="204"/>
      <c r="D38" s="204"/>
      <c r="E38" s="204"/>
      <c r="F38" s="204"/>
      <c r="G38" s="204"/>
      <c r="H38" s="204"/>
      <c r="I38" s="204"/>
      <c r="J38" s="204"/>
      <c r="K38" s="204"/>
      <c r="L38" s="122">
        <f>SUM(L22:L37)</f>
        <v>127843596.40000001</v>
      </c>
      <c r="M38" s="122"/>
      <c r="N38" s="122">
        <f>SUM(N22:N37)</f>
        <v>71673000</v>
      </c>
      <c r="Q38" s="123"/>
    </row>
    <row r="39" spans="2:17" s="124" customFormat="1" ht="13.8" hidden="1" x14ac:dyDescent="0.3"/>
    <row r="40" spans="2:17" s="124" customFormat="1" ht="6.75" customHeight="1" x14ac:dyDescent="0.3"/>
    <row r="41" spans="2:17" s="124" customFormat="1" ht="6.75" customHeight="1" x14ac:dyDescent="0.3"/>
    <row r="42" spans="2:17" s="124" customFormat="1" ht="6.75" customHeight="1" x14ac:dyDescent="0.3"/>
    <row r="43" spans="2:17" s="124" customFormat="1" ht="14.25" customHeight="1" x14ac:dyDescent="0.3"/>
    <row r="44" spans="2:17" s="124" customFormat="1" ht="14.25" customHeight="1" x14ac:dyDescent="0.3"/>
    <row r="45" spans="2:17" s="124" customFormat="1" ht="14.25" customHeight="1" x14ac:dyDescent="0.3"/>
    <row r="46" spans="2:17" s="124" customFormat="1" ht="14.25" customHeight="1" x14ac:dyDescent="0.3"/>
    <row r="47" spans="2:17" s="124" customFormat="1" ht="14.25" customHeight="1" x14ac:dyDescent="0.3"/>
    <row r="48" spans="2:17" s="124" customFormat="1" ht="14.25" customHeight="1" x14ac:dyDescent="0.3"/>
    <row r="49" spans="2:10" s="126" customFormat="1" ht="14.25" customHeight="1" x14ac:dyDescent="0.25">
      <c r="B49" s="125" t="s">
        <v>180</v>
      </c>
      <c r="C49" s="125"/>
      <c r="D49" s="125"/>
      <c r="E49" s="125"/>
      <c r="F49" s="125"/>
      <c r="G49" s="125"/>
      <c r="H49" s="125"/>
      <c r="I49" s="125"/>
      <c r="J49" s="125"/>
    </row>
    <row r="50" spans="2:10" s="126" customFormat="1" ht="14.25" customHeight="1" x14ac:dyDescent="0.25">
      <c r="B50" s="127" t="s">
        <v>181</v>
      </c>
      <c r="C50" s="127"/>
      <c r="D50" s="127"/>
      <c r="E50" s="127"/>
      <c r="F50" s="127"/>
      <c r="G50" s="127"/>
      <c r="H50" s="127"/>
      <c r="I50" s="127"/>
      <c r="J50" s="127"/>
    </row>
    <row r="51" spans="2:10" s="126" customFormat="1" ht="14.25" customHeight="1" x14ac:dyDescent="0.25">
      <c r="B51" s="127" t="s">
        <v>182</v>
      </c>
      <c r="C51" s="127"/>
      <c r="D51" s="127"/>
      <c r="E51" s="127"/>
      <c r="F51" s="127"/>
      <c r="G51" s="127"/>
      <c r="H51" s="127"/>
      <c r="I51" s="127"/>
      <c r="J51" s="127"/>
    </row>
    <row r="52" spans="2:10" s="126" customFormat="1" ht="14.25" customHeight="1" x14ac:dyDescent="0.25"/>
    <row r="53" spans="2:10" s="126" customFormat="1" ht="14.25" customHeight="1" x14ac:dyDescent="0.25"/>
  </sheetData>
  <mergeCells count="40">
    <mergeCell ref="F36:F37"/>
    <mergeCell ref="B38:K38"/>
    <mergeCell ref="D28:D29"/>
    <mergeCell ref="E28:E29"/>
    <mergeCell ref="F28:F29"/>
    <mergeCell ref="D30:D37"/>
    <mergeCell ref="E30:E31"/>
    <mergeCell ref="F30:F31"/>
    <mergeCell ref="F32:F33"/>
    <mergeCell ref="E34:E35"/>
    <mergeCell ref="F34:F35"/>
    <mergeCell ref="E36:E37"/>
    <mergeCell ref="D22:D23"/>
    <mergeCell ref="E22:E23"/>
    <mergeCell ref="F22:F23"/>
    <mergeCell ref="D24:D27"/>
    <mergeCell ref="E24:E25"/>
    <mergeCell ref="F24:F25"/>
    <mergeCell ref="E26:E27"/>
    <mergeCell ref="F26:F27"/>
    <mergeCell ref="B11:N11"/>
    <mergeCell ref="B13:N13"/>
    <mergeCell ref="B15:N15"/>
    <mergeCell ref="B17:C17"/>
    <mergeCell ref="K20:L20"/>
    <mergeCell ref="M20:N20"/>
    <mergeCell ref="B8:C8"/>
    <mergeCell ref="D8:K8"/>
    <mergeCell ref="M8:N8"/>
    <mergeCell ref="B9:C9"/>
    <mergeCell ref="D9:K9"/>
    <mergeCell ref="M9:N9"/>
    <mergeCell ref="B7:C7"/>
    <mergeCell ref="D7:K7"/>
    <mergeCell ref="M7:N7"/>
    <mergeCell ref="D2:M2"/>
    <mergeCell ref="D3:M3"/>
    <mergeCell ref="D4:M4"/>
    <mergeCell ref="B6:C6"/>
    <mergeCell ref="D6:N6"/>
  </mergeCells>
  <dataValidations count="1">
    <dataValidation type="list" allowBlank="1" showInputMessage="1" showErrorMessage="1" sqref="E36:F36 E22:F22 G22:J37 E24 E28:F28 E26 F32 E32:E34 E30" xr:uid="{1E72CCD0-3B6E-47BE-B731-00D65488BE79}">
      <formula1>#REF!</formula1>
    </dataValidation>
  </dataValidation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55C531-88A7-4769-BBB1-3E59293BC4E8}">
  <dimension ref="A1:AA53"/>
  <sheetViews>
    <sheetView topLeftCell="A32" zoomScale="70" zoomScaleNormal="70" workbookViewId="0">
      <selection activeCell="C28" sqref="C28:M29"/>
    </sheetView>
  </sheetViews>
  <sheetFormatPr baseColWidth="10" defaultColWidth="0" defaultRowHeight="14.25" customHeight="1" zeroHeight="1" x14ac:dyDescent="0.25"/>
  <cols>
    <col min="1" max="1" width="1.44140625" style="1" customWidth="1"/>
    <col min="2" max="2" width="19" style="1" customWidth="1"/>
    <col min="3" max="3" width="55.6640625" style="1" customWidth="1"/>
    <col min="4" max="4" width="17.44140625" style="1" customWidth="1"/>
    <col min="5" max="5" width="21" style="1" customWidth="1"/>
    <col min="6" max="6" width="14.109375" style="1" bestFit="1" customWidth="1"/>
    <col min="7" max="7" width="21.44140625" style="1" customWidth="1"/>
    <col min="8" max="8" width="15.33203125" style="1" customWidth="1"/>
    <col min="9" max="9" width="19.44140625" style="1" customWidth="1"/>
    <col min="10" max="10" width="16.109375" style="1" customWidth="1"/>
    <col min="11" max="11" width="18.33203125" style="1" customWidth="1"/>
    <col min="12" max="12" width="22.44140625" style="1" customWidth="1"/>
    <col min="13" max="13" width="19.6640625" style="1" customWidth="1"/>
    <col min="14" max="14" width="19.33203125" style="1" customWidth="1"/>
    <col min="15" max="15" width="6.44140625" style="1" customWidth="1"/>
    <col min="16" max="27" width="0" style="1" hidden="1" customWidth="1"/>
    <col min="28" max="16384" width="11.44140625" style="1" hidden="1"/>
  </cols>
  <sheetData>
    <row r="1" spans="2:14" ht="13.8" x14ac:dyDescent="0.25"/>
    <row r="2" spans="2:14" ht="13.8" x14ac:dyDescent="0.25">
      <c r="B2" s="105"/>
      <c r="C2" s="106"/>
      <c r="D2" s="195" t="s">
        <v>6</v>
      </c>
      <c r="E2" s="195"/>
      <c r="F2" s="195"/>
      <c r="G2" s="195"/>
      <c r="H2" s="195"/>
      <c r="I2" s="195"/>
      <c r="J2" s="195"/>
      <c r="K2" s="195"/>
      <c r="L2" s="195"/>
      <c r="M2" s="195"/>
      <c r="N2" s="107"/>
    </row>
    <row r="3" spans="2:14" ht="13.8" x14ac:dyDescent="0.25">
      <c r="B3" s="108"/>
      <c r="D3" s="195" t="s">
        <v>7</v>
      </c>
      <c r="E3" s="195"/>
      <c r="F3" s="195"/>
      <c r="G3" s="195"/>
      <c r="H3" s="195"/>
      <c r="I3" s="195"/>
      <c r="J3" s="195"/>
      <c r="K3" s="195"/>
      <c r="L3" s="195"/>
      <c r="M3" s="195"/>
      <c r="N3" s="109"/>
    </row>
    <row r="4" spans="2:14" ht="26.1" customHeight="1" x14ac:dyDescent="0.25">
      <c r="B4" s="110"/>
      <c r="C4" s="111"/>
      <c r="D4" s="195" t="s">
        <v>164</v>
      </c>
      <c r="E4" s="195"/>
      <c r="F4" s="195"/>
      <c r="G4" s="195"/>
      <c r="H4" s="195"/>
      <c r="I4" s="195"/>
      <c r="J4" s="195"/>
      <c r="K4" s="195"/>
      <c r="L4" s="195"/>
      <c r="M4" s="195"/>
      <c r="N4" s="112"/>
    </row>
    <row r="5" spans="2:14" ht="6.75" customHeight="1" x14ac:dyDescent="0.25"/>
    <row r="6" spans="2:14" ht="57" customHeight="1" x14ac:dyDescent="0.25">
      <c r="B6" s="196" t="s">
        <v>165</v>
      </c>
      <c r="C6" s="197"/>
      <c r="D6" s="198" t="s">
        <v>128</v>
      </c>
      <c r="E6" s="198"/>
      <c r="F6" s="198"/>
      <c r="G6" s="198"/>
      <c r="H6" s="198"/>
      <c r="I6" s="198"/>
      <c r="J6" s="198"/>
      <c r="K6" s="198"/>
      <c r="L6" s="198"/>
      <c r="M6" s="198"/>
      <c r="N6" s="198"/>
    </row>
    <row r="7" spans="2:14" ht="15" customHeight="1" x14ac:dyDescent="0.25">
      <c r="B7" s="193" t="s">
        <v>9</v>
      </c>
      <c r="C7" s="193"/>
      <c r="D7" s="194" t="s">
        <v>186</v>
      </c>
      <c r="E7" s="194"/>
      <c r="F7" s="194"/>
      <c r="G7" s="194"/>
      <c r="H7" s="194"/>
      <c r="I7" s="194"/>
      <c r="J7" s="194"/>
      <c r="K7" s="194"/>
      <c r="L7" s="113" t="s">
        <v>10</v>
      </c>
      <c r="M7" s="194" t="s">
        <v>187</v>
      </c>
      <c r="N7" s="194"/>
    </row>
    <row r="8" spans="2:14" ht="15" customHeight="1" x14ac:dyDescent="0.25">
      <c r="B8" s="193" t="s">
        <v>11</v>
      </c>
      <c r="C8" s="193"/>
      <c r="D8" s="194" t="s">
        <v>188</v>
      </c>
      <c r="E8" s="194"/>
      <c r="F8" s="194"/>
      <c r="G8" s="194"/>
      <c r="H8" s="194"/>
      <c r="I8" s="194"/>
      <c r="J8" s="194"/>
      <c r="K8" s="194"/>
      <c r="L8" s="113" t="s">
        <v>12</v>
      </c>
      <c r="M8" s="194">
        <v>3158091768</v>
      </c>
      <c r="N8" s="194"/>
    </row>
    <row r="9" spans="2:14" ht="15" customHeight="1" x14ac:dyDescent="0.25">
      <c r="B9" s="193" t="s">
        <v>13</v>
      </c>
      <c r="C9" s="193"/>
      <c r="D9" s="194" t="s">
        <v>189</v>
      </c>
      <c r="E9" s="194"/>
      <c r="F9" s="194"/>
      <c r="G9" s="194"/>
      <c r="H9" s="194"/>
      <c r="I9" s="194"/>
      <c r="J9" s="194"/>
      <c r="K9" s="194"/>
      <c r="L9" s="113" t="s">
        <v>14</v>
      </c>
      <c r="M9" s="194">
        <v>8054035</v>
      </c>
      <c r="N9" s="194"/>
    </row>
    <row r="10" spans="2:14" ht="6.75" customHeight="1" x14ac:dyDescent="0.25"/>
    <row r="11" spans="2:14" ht="15.75" customHeight="1" x14ac:dyDescent="0.25">
      <c r="B11" s="164" t="s">
        <v>170</v>
      </c>
      <c r="C11" s="164"/>
      <c r="D11" s="164"/>
      <c r="E11" s="164"/>
      <c r="F11" s="164"/>
      <c r="G11" s="164"/>
      <c r="H11" s="164"/>
      <c r="I11" s="164"/>
      <c r="J11" s="164"/>
      <c r="K11" s="164"/>
      <c r="L11" s="164"/>
      <c r="M11" s="164"/>
      <c r="N11" s="164"/>
    </row>
    <row r="12" spans="2:14" ht="6.75" customHeight="1" x14ac:dyDescent="0.25"/>
    <row r="13" spans="2:14" ht="118.5" customHeight="1" x14ac:dyDescent="0.25">
      <c r="B13" s="199" t="s">
        <v>171</v>
      </c>
      <c r="C13" s="199"/>
      <c r="D13" s="199"/>
      <c r="E13" s="199"/>
      <c r="F13" s="199"/>
      <c r="G13" s="199"/>
      <c r="H13" s="199"/>
      <c r="I13" s="199"/>
      <c r="J13" s="199"/>
      <c r="K13" s="199"/>
      <c r="L13" s="199"/>
      <c r="M13" s="199"/>
      <c r="N13" s="199"/>
    </row>
    <row r="14" spans="2:14" ht="6.75" customHeight="1" x14ac:dyDescent="0.25"/>
    <row r="15" spans="2:14" ht="57.75" customHeight="1" x14ac:dyDescent="0.25">
      <c r="B15" s="200" t="s">
        <v>172</v>
      </c>
      <c r="C15" s="201"/>
      <c r="D15" s="201"/>
      <c r="E15" s="201"/>
      <c r="F15" s="201"/>
      <c r="G15" s="201"/>
      <c r="H15" s="201"/>
      <c r="I15" s="201"/>
      <c r="J15" s="201"/>
      <c r="K15" s="201"/>
      <c r="L15" s="201"/>
      <c r="M15" s="201"/>
      <c r="N15" s="202"/>
    </row>
    <row r="16" spans="2:14" ht="12" customHeight="1" x14ac:dyDescent="0.25"/>
    <row r="17" spans="2:14" ht="41.25" customHeight="1" x14ac:dyDescent="0.25">
      <c r="B17" s="203" t="s">
        <v>173</v>
      </c>
      <c r="C17" s="203"/>
      <c r="D17" s="15" t="s">
        <v>174</v>
      </c>
      <c r="E17" s="14"/>
      <c r="F17" s="14"/>
      <c r="G17" s="14"/>
      <c r="H17" s="14"/>
      <c r="I17" s="14"/>
      <c r="J17" s="14"/>
    </row>
    <row r="18" spans="2:14" ht="11.25" customHeight="1" x14ac:dyDescent="0.25"/>
    <row r="19" spans="2:14" ht="9" customHeight="1" x14ac:dyDescent="0.25"/>
    <row r="20" spans="2:14" ht="22.5" customHeight="1" x14ac:dyDescent="0.25">
      <c r="K20" s="204" t="s">
        <v>175</v>
      </c>
      <c r="L20" s="204"/>
      <c r="M20" s="205" t="s">
        <v>176</v>
      </c>
      <c r="N20" s="205"/>
    </row>
    <row r="21" spans="2:14" s="6" customFormat="1" ht="57" customHeight="1" x14ac:dyDescent="0.3">
      <c r="B21" s="114" t="s">
        <v>62</v>
      </c>
      <c r="C21" s="114" t="s">
        <v>65</v>
      </c>
      <c r="D21" s="114" t="s">
        <v>66</v>
      </c>
      <c r="E21" s="114" t="s">
        <v>67</v>
      </c>
      <c r="F21" s="114" t="s">
        <v>68</v>
      </c>
      <c r="G21" s="114" t="s">
        <v>69</v>
      </c>
      <c r="H21" s="114" t="s">
        <v>70</v>
      </c>
      <c r="I21" s="114" t="s">
        <v>2</v>
      </c>
      <c r="J21" s="114" t="s">
        <v>177</v>
      </c>
      <c r="K21" s="115" t="s">
        <v>178</v>
      </c>
      <c r="L21" s="115" t="s">
        <v>139</v>
      </c>
      <c r="M21" s="116" t="s">
        <v>179</v>
      </c>
      <c r="N21" s="116" t="s">
        <v>139</v>
      </c>
    </row>
    <row r="22" spans="2:14" s="6" customFormat="1" ht="90.9" customHeight="1" x14ac:dyDescent="0.3">
      <c r="B22" s="17">
        <v>1</v>
      </c>
      <c r="C22" s="32" t="s">
        <v>82</v>
      </c>
      <c r="D22" s="206" t="s">
        <v>83</v>
      </c>
      <c r="E22" s="208" t="s">
        <v>84</v>
      </c>
      <c r="F22" s="210">
        <v>75</v>
      </c>
      <c r="G22" s="33" t="s">
        <v>85</v>
      </c>
      <c r="H22" s="34" t="s">
        <v>86</v>
      </c>
      <c r="I22" s="34" t="s">
        <v>87</v>
      </c>
      <c r="J22" s="33">
        <v>60</v>
      </c>
      <c r="K22" s="117">
        <v>988829</v>
      </c>
      <c r="L22" s="118">
        <v>59329740</v>
      </c>
      <c r="M22" s="119">
        <v>939387.54999999993</v>
      </c>
      <c r="N22" s="120">
        <f t="shared" ref="N22:N37" si="0">ROUND(M22*J22,0)</f>
        <v>56363253</v>
      </c>
    </row>
    <row r="23" spans="2:14" s="6" customFormat="1" ht="90.9" customHeight="1" x14ac:dyDescent="0.3">
      <c r="B23" s="17">
        <v>2</v>
      </c>
      <c r="C23" s="32" t="s">
        <v>89</v>
      </c>
      <c r="D23" s="207"/>
      <c r="E23" s="209"/>
      <c r="F23" s="211"/>
      <c r="G23" s="50" t="s">
        <v>90</v>
      </c>
      <c r="H23" s="49" t="s">
        <v>90</v>
      </c>
      <c r="I23" s="49" t="s">
        <v>27</v>
      </c>
      <c r="J23" s="50">
        <v>1</v>
      </c>
      <c r="K23" s="117">
        <v>3076834</v>
      </c>
      <c r="L23" s="118">
        <v>3076834</v>
      </c>
      <c r="M23" s="119">
        <v>2922992.3</v>
      </c>
      <c r="N23" s="120">
        <f t="shared" si="0"/>
        <v>2922992</v>
      </c>
    </row>
    <row r="24" spans="2:14" s="6" customFormat="1" ht="90.9" customHeight="1" x14ac:dyDescent="0.3">
      <c r="B24" s="17">
        <v>3</v>
      </c>
      <c r="C24" s="32" t="s">
        <v>92</v>
      </c>
      <c r="D24" s="206" t="s">
        <v>93</v>
      </c>
      <c r="E24" s="208" t="s">
        <v>94</v>
      </c>
      <c r="F24" s="210">
        <v>7.28</v>
      </c>
      <c r="G24" s="50" t="s">
        <v>95</v>
      </c>
      <c r="H24" s="49" t="s">
        <v>96</v>
      </c>
      <c r="I24" s="49" t="s">
        <v>87</v>
      </c>
      <c r="J24" s="50">
        <v>5.8</v>
      </c>
      <c r="K24" s="117">
        <v>602508</v>
      </c>
      <c r="L24" s="118">
        <v>3494546.4</v>
      </c>
      <c r="M24" s="119">
        <v>572382.6</v>
      </c>
      <c r="N24" s="120">
        <f t="shared" si="0"/>
        <v>3319819</v>
      </c>
    </row>
    <row r="25" spans="2:14" s="6" customFormat="1" ht="90.9" customHeight="1" x14ac:dyDescent="0.3">
      <c r="B25" s="17">
        <v>4</v>
      </c>
      <c r="C25" s="32" t="s">
        <v>89</v>
      </c>
      <c r="D25" s="212"/>
      <c r="E25" s="209"/>
      <c r="F25" s="211"/>
      <c r="G25" s="50" t="s">
        <v>90</v>
      </c>
      <c r="H25" s="49" t="s">
        <v>90</v>
      </c>
      <c r="I25" s="49" t="s">
        <v>27</v>
      </c>
      <c r="J25" s="50">
        <v>1</v>
      </c>
      <c r="K25" s="117">
        <v>736263</v>
      </c>
      <c r="L25" s="118">
        <v>736263</v>
      </c>
      <c r="M25" s="119">
        <v>699449.85</v>
      </c>
      <c r="N25" s="120">
        <f t="shared" si="0"/>
        <v>699450</v>
      </c>
    </row>
    <row r="26" spans="2:14" s="6" customFormat="1" ht="90.9" customHeight="1" x14ac:dyDescent="0.3">
      <c r="B26" s="17">
        <v>5</v>
      </c>
      <c r="C26" s="32" t="s">
        <v>98</v>
      </c>
      <c r="D26" s="212"/>
      <c r="E26" s="208" t="s">
        <v>94</v>
      </c>
      <c r="F26" s="210">
        <v>7.28</v>
      </c>
      <c r="G26" s="50" t="s">
        <v>95</v>
      </c>
      <c r="H26" s="49" t="s">
        <v>96</v>
      </c>
      <c r="I26" s="49" t="s">
        <v>87</v>
      </c>
      <c r="J26" s="50">
        <v>5.8</v>
      </c>
      <c r="K26" s="117">
        <v>602508</v>
      </c>
      <c r="L26" s="118">
        <v>3494546.4</v>
      </c>
      <c r="M26" s="119">
        <v>572382.6</v>
      </c>
      <c r="N26" s="120">
        <f t="shared" si="0"/>
        <v>3319819</v>
      </c>
    </row>
    <row r="27" spans="2:14" s="6" customFormat="1" ht="90.9" customHeight="1" x14ac:dyDescent="0.3">
      <c r="B27" s="17">
        <v>6</v>
      </c>
      <c r="C27" s="32" t="s">
        <v>89</v>
      </c>
      <c r="D27" s="207"/>
      <c r="E27" s="209"/>
      <c r="F27" s="211"/>
      <c r="G27" s="50" t="s">
        <v>90</v>
      </c>
      <c r="H27" s="49" t="s">
        <v>90</v>
      </c>
      <c r="I27" s="49" t="s">
        <v>27</v>
      </c>
      <c r="J27" s="50">
        <v>1</v>
      </c>
      <c r="K27" s="117">
        <v>736263</v>
      </c>
      <c r="L27" s="118">
        <v>736263</v>
      </c>
      <c r="M27" s="119">
        <v>699449.85</v>
      </c>
      <c r="N27" s="120">
        <f t="shared" si="0"/>
        <v>699450</v>
      </c>
    </row>
    <row r="28" spans="2:14" s="6" customFormat="1" ht="90.9" customHeight="1" x14ac:dyDescent="0.3">
      <c r="B28" s="17">
        <v>7</v>
      </c>
      <c r="C28" s="32" t="s">
        <v>101</v>
      </c>
      <c r="D28" s="206" t="s">
        <v>102</v>
      </c>
      <c r="E28" s="208" t="s">
        <v>103</v>
      </c>
      <c r="F28" s="210">
        <v>12</v>
      </c>
      <c r="G28" s="50" t="s">
        <v>104</v>
      </c>
      <c r="H28" s="49" t="s">
        <v>105</v>
      </c>
      <c r="I28" s="49" t="s">
        <v>87</v>
      </c>
      <c r="J28" s="50">
        <v>9.6</v>
      </c>
      <c r="K28" s="117">
        <v>465590</v>
      </c>
      <c r="L28" s="118">
        <v>4469664</v>
      </c>
      <c r="M28" s="119">
        <v>442310.5</v>
      </c>
      <c r="N28" s="120">
        <f t="shared" si="0"/>
        <v>4246181</v>
      </c>
    </row>
    <row r="29" spans="2:14" s="6" customFormat="1" ht="90.9" customHeight="1" x14ac:dyDescent="0.3">
      <c r="B29" s="17">
        <v>8</v>
      </c>
      <c r="C29" s="32" t="s">
        <v>89</v>
      </c>
      <c r="D29" s="207"/>
      <c r="E29" s="209"/>
      <c r="F29" s="211"/>
      <c r="G29" s="50" t="s">
        <v>90</v>
      </c>
      <c r="H29" s="49" t="s">
        <v>90</v>
      </c>
      <c r="I29" s="49" t="s">
        <v>27</v>
      </c>
      <c r="J29" s="50">
        <v>1</v>
      </c>
      <c r="K29" s="121">
        <v>921033</v>
      </c>
      <c r="L29" s="118">
        <v>921033</v>
      </c>
      <c r="M29" s="119">
        <v>874981.35</v>
      </c>
      <c r="N29" s="120">
        <f t="shared" si="0"/>
        <v>874981</v>
      </c>
    </row>
    <row r="30" spans="2:14" s="6" customFormat="1" ht="90.9" customHeight="1" x14ac:dyDescent="0.3">
      <c r="B30" s="17">
        <v>9</v>
      </c>
      <c r="C30" s="32" t="s">
        <v>107</v>
      </c>
      <c r="D30" s="206" t="s">
        <v>108</v>
      </c>
      <c r="E30" s="208" t="s">
        <v>109</v>
      </c>
      <c r="F30" s="210">
        <v>21.99</v>
      </c>
      <c r="G30" s="50" t="s">
        <v>110</v>
      </c>
      <c r="H30" s="49" t="s">
        <v>111</v>
      </c>
      <c r="I30" s="49" t="s">
        <v>87</v>
      </c>
      <c r="J30" s="50">
        <v>17.600000000000001</v>
      </c>
      <c r="K30" s="117">
        <v>643871</v>
      </c>
      <c r="L30" s="118">
        <v>11332129.600000001</v>
      </c>
      <c r="M30" s="119">
        <v>611677.44999999995</v>
      </c>
      <c r="N30" s="120">
        <f t="shared" si="0"/>
        <v>10765523</v>
      </c>
    </row>
    <row r="31" spans="2:14" s="6" customFormat="1" ht="90.9" customHeight="1" x14ac:dyDescent="0.3">
      <c r="B31" s="17">
        <v>10</v>
      </c>
      <c r="C31" s="32" t="s">
        <v>89</v>
      </c>
      <c r="D31" s="212"/>
      <c r="E31" s="209"/>
      <c r="F31" s="211"/>
      <c r="G31" s="50" t="s">
        <v>90</v>
      </c>
      <c r="H31" s="49" t="s">
        <v>90</v>
      </c>
      <c r="I31" s="49" t="s">
        <v>27</v>
      </c>
      <c r="J31" s="50">
        <v>1</v>
      </c>
      <c r="K31" s="117">
        <v>1644346</v>
      </c>
      <c r="L31" s="118">
        <v>1644346</v>
      </c>
      <c r="M31" s="119">
        <v>1562128.7</v>
      </c>
      <c r="N31" s="120">
        <f t="shared" si="0"/>
        <v>1562129</v>
      </c>
    </row>
    <row r="32" spans="2:14" s="6" customFormat="1" ht="90.9" customHeight="1" x14ac:dyDescent="0.3">
      <c r="B32" s="17">
        <v>11</v>
      </c>
      <c r="C32" s="32" t="s">
        <v>113</v>
      </c>
      <c r="D32" s="212"/>
      <c r="E32" s="34" t="s">
        <v>114</v>
      </c>
      <c r="F32" s="210">
        <v>32</v>
      </c>
      <c r="G32" s="50" t="s">
        <v>95</v>
      </c>
      <c r="H32" s="49" t="s">
        <v>115</v>
      </c>
      <c r="I32" s="49" t="s">
        <v>87</v>
      </c>
      <c r="J32" s="50">
        <v>25.6</v>
      </c>
      <c r="K32" s="117">
        <v>593015</v>
      </c>
      <c r="L32" s="118">
        <v>15181184</v>
      </c>
      <c r="M32" s="119">
        <v>563364.25</v>
      </c>
      <c r="N32" s="120">
        <f t="shared" si="0"/>
        <v>14422125</v>
      </c>
    </row>
    <row r="33" spans="2:17" s="6" customFormat="1" ht="90.9" customHeight="1" x14ac:dyDescent="0.3">
      <c r="B33" s="17">
        <v>12</v>
      </c>
      <c r="C33" s="32" t="s">
        <v>89</v>
      </c>
      <c r="D33" s="212"/>
      <c r="E33" s="34" t="s">
        <v>114</v>
      </c>
      <c r="F33" s="211"/>
      <c r="G33" s="50" t="s">
        <v>90</v>
      </c>
      <c r="H33" s="49" t="s">
        <v>90</v>
      </c>
      <c r="I33" s="49" t="s">
        <v>27</v>
      </c>
      <c r="J33" s="50">
        <v>1</v>
      </c>
      <c r="K33" s="117">
        <v>1897742</v>
      </c>
      <c r="L33" s="118">
        <v>1897742</v>
      </c>
      <c r="M33" s="119">
        <v>1802854.9</v>
      </c>
      <c r="N33" s="120">
        <f t="shared" si="0"/>
        <v>1802855</v>
      </c>
    </row>
    <row r="34" spans="2:17" s="6" customFormat="1" ht="90.9" customHeight="1" x14ac:dyDescent="0.3">
      <c r="B34" s="17">
        <v>13</v>
      </c>
      <c r="C34" s="32" t="s">
        <v>117</v>
      </c>
      <c r="D34" s="212"/>
      <c r="E34" s="208" t="s">
        <v>118</v>
      </c>
      <c r="F34" s="210">
        <v>7.5</v>
      </c>
      <c r="G34" s="50" t="s">
        <v>95</v>
      </c>
      <c r="H34" s="49" t="s">
        <v>115</v>
      </c>
      <c r="I34" s="49" t="s">
        <v>87</v>
      </c>
      <c r="J34" s="50">
        <v>6</v>
      </c>
      <c r="K34" s="117">
        <v>610714</v>
      </c>
      <c r="L34" s="118">
        <v>3664284</v>
      </c>
      <c r="M34" s="119">
        <v>580178.29999999993</v>
      </c>
      <c r="N34" s="120">
        <f t="shared" si="0"/>
        <v>3481070</v>
      </c>
    </row>
    <row r="35" spans="2:17" s="6" customFormat="1" ht="90.9" customHeight="1" x14ac:dyDescent="0.3">
      <c r="B35" s="17">
        <v>14</v>
      </c>
      <c r="C35" s="32" t="s">
        <v>89</v>
      </c>
      <c r="D35" s="212"/>
      <c r="E35" s="209"/>
      <c r="F35" s="211"/>
      <c r="G35" s="50" t="s">
        <v>90</v>
      </c>
      <c r="H35" s="49" t="s">
        <v>90</v>
      </c>
      <c r="I35" s="49" t="s">
        <v>27</v>
      </c>
      <c r="J35" s="50">
        <v>1</v>
      </c>
      <c r="K35" s="117">
        <v>699575</v>
      </c>
      <c r="L35" s="118">
        <v>699575</v>
      </c>
      <c r="M35" s="119">
        <v>664596.25</v>
      </c>
      <c r="N35" s="120">
        <f t="shared" si="0"/>
        <v>664596</v>
      </c>
    </row>
    <row r="36" spans="2:17" s="6" customFormat="1" ht="90.9" customHeight="1" x14ac:dyDescent="0.3">
      <c r="B36" s="17">
        <v>15</v>
      </c>
      <c r="C36" s="32" t="s">
        <v>120</v>
      </c>
      <c r="D36" s="212"/>
      <c r="E36" s="208" t="s">
        <v>114</v>
      </c>
      <c r="F36" s="210">
        <v>32</v>
      </c>
      <c r="G36" s="50" t="s">
        <v>121</v>
      </c>
      <c r="H36" s="49" t="s">
        <v>122</v>
      </c>
      <c r="I36" s="49" t="s">
        <v>87</v>
      </c>
      <c r="J36" s="50">
        <v>25.6</v>
      </c>
      <c r="K36" s="117">
        <v>593015</v>
      </c>
      <c r="L36" s="118">
        <v>15181184</v>
      </c>
      <c r="M36" s="119">
        <v>563364.25</v>
      </c>
      <c r="N36" s="120">
        <f t="shared" si="0"/>
        <v>14422125</v>
      </c>
    </row>
    <row r="37" spans="2:17" s="6" customFormat="1" ht="90.9" customHeight="1" x14ac:dyDescent="0.3">
      <c r="B37" s="17">
        <v>16</v>
      </c>
      <c r="C37" s="32" t="s">
        <v>89</v>
      </c>
      <c r="D37" s="207"/>
      <c r="E37" s="209"/>
      <c r="F37" s="211"/>
      <c r="G37" s="50" t="s">
        <v>90</v>
      </c>
      <c r="H37" s="49" t="s">
        <v>90</v>
      </c>
      <c r="I37" s="49" t="s">
        <v>27</v>
      </c>
      <c r="J37" s="50">
        <v>1</v>
      </c>
      <c r="K37" s="121">
        <v>1984262</v>
      </c>
      <c r="L37" s="118">
        <v>1984262</v>
      </c>
      <c r="M37" s="119">
        <v>1885048.9</v>
      </c>
      <c r="N37" s="120">
        <f t="shared" si="0"/>
        <v>1885049</v>
      </c>
    </row>
    <row r="38" spans="2:17" s="20" customFormat="1" ht="27.75" customHeight="1" x14ac:dyDescent="0.3">
      <c r="B38" s="204" t="s">
        <v>139</v>
      </c>
      <c r="C38" s="204"/>
      <c r="D38" s="204"/>
      <c r="E38" s="204"/>
      <c r="F38" s="204"/>
      <c r="G38" s="204"/>
      <c r="H38" s="204"/>
      <c r="I38" s="204"/>
      <c r="J38" s="204"/>
      <c r="K38" s="204"/>
      <c r="L38" s="122">
        <f>SUM(L22:L37)</f>
        <v>127843596.40000001</v>
      </c>
      <c r="M38" s="122"/>
      <c r="N38" s="122">
        <f>SUM(N22:N37)</f>
        <v>121451417</v>
      </c>
      <c r="Q38" s="123"/>
    </row>
    <row r="39" spans="2:17" s="124" customFormat="1" ht="13.8" hidden="1" x14ac:dyDescent="0.3"/>
    <row r="40" spans="2:17" s="124" customFormat="1" ht="6.75" customHeight="1" x14ac:dyDescent="0.3"/>
    <row r="41" spans="2:17" s="124" customFormat="1" ht="6.75" customHeight="1" x14ac:dyDescent="0.3"/>
    <row r="42" spans="2:17" s="124" customFormat="1" ht="6.75" customHeight="1" x14ac:dyDescent="0.3"/>
    <row r="43" spans="2:17" s="124" customFormat="1" ht="14.25" customHeight="1" x14ac:dyDescent="0.3"/>
    <row r="44" spans="2:17" s="124" customFormat="1" ht="14.25" customHeight="1" x14ac:dyDescent="0.3"/>
    <row r="45" spans="2:17" s="124" customFormat="1" ht="14.25" customHeight="1" x14ac:dyDescent="0.3"/>
    <row r="46" spans="2:17" s="124" customFormat="1" ht="14.25" customHeight="1" x14ac:dyDescent="0.3"/>
    <row r="47" spans="2:17" s="124" customFormat="1" ht="14.25" customHeight="1" x14ac:dyDescent="0.3"/>
    <row r="48" spans="2:17" s="124" customFormat="1" ht="14.25" customHeight="1" x14ac:dyDescent="0.3"/>
    <row r="49" spans="2:10" s="126" customFormat="1" ht="14.25" customHeight="1" x14ac:dyDescent="0.25">
      <c r="B49" s="125"/>
      <c r="C49" s="125"/>
      <c r="D49" s="125"/>
      <c r="E49" s="125"/>
      <c r="F49" s="125"/>
      <c r="G49" s="125"/>
      <c r="H49" s="125"/>
      <c r="I49" s="125"/>
      <c r="J49" s="125"/>
    </row>
    <row r="50" spans="2:10" s="126" customFormat="1" ht="14.25" customHeight="1" x14ac:dyDescent="0.25">
      <c r="B50" s="127" t="s">
        <v>181</v>
      </c>
      <c r="C50" s="127"/>
      <c r="D50" s="127"/>
      <c r="E50" s="127"/>
      <c r="F50" s="127"/>
      <c r="G50" s="127"/>
      <c r="H50" s="127"/>
      <c r="I50" s="127"/>
      <c r="J50" s="127"/>
    </row>
    <row r="51" spans="2:10" s="126" customFormat="1" ht="14.25" customHeight="1" x14ac:dyDescent="0.25">
      <c r="B51" s="127" t="s">
        <v>190</v>
      </c>
      <c r="C51" s="127"/>
      <c r="D51" s="127"/>
      <c r="E51" s="127"/>
      <c r="F51" s="127"/>
      <c r="G51" s="127"/>
      <c r="H51" s="127"/>
      <c r="I51" s="127"/>
      <c r="J51" s="127"/>
    </row>
    <row r="52" spans="2:10" s="126" customFormat="1" ht="14.25" customHeight="1" x14ac:dyDescent="0.25"/>
    <row r="53" spans="2:10" s="126" customFormat="1" ht="14.25" customHeight="1" x14ac:dyDescent="0.25"/>
  </sheetData>
  <mergeCells count="40">
    <mergeCell ref="F36:F37"/>
    <mergeCell ref="B38:K38"/>
    <mergeCell ref="D28:D29"/>
    <mergeCell ref="E28:E29"/>
    <mergeCell ref="F28:F29"/>
    <mergeCell ref="D30:D37"/>
    <mergeCell ref="E30:E31"/>
    <mergeCell ref="F30:F31"/>
    <mergeCell ref="F32:F33"/>
    <mergeCell ref="E34:E35"/>
    <mergeCell ref="F34:F35"/>
    <mergeCell ref="E36:E37"/>
    <mergeCell ref="D22:D23"/>
    <mergeCell ref="E22:E23"/>
    <mergeCell ref="F22:F23"/>
    <mergeCell ref="D24:D27"/>
    <mergeCell ref="E24:E25"/>
    <mergeCell ref="F24:F25"/>
    <mergeCell ref="E26:E27"/>
    <mergeCell ref="F26:F27"/>
    <mergeCell ref="B11:N11"/>
    <mergeCell ref="B13:N13"/>
    <mergeCell ref="B15:N15"/>
    <mergeCell ref="B17:C17"/>
    <mergeCell ref="K20:L20"/>
    <mergeCell ref="M20:N20"/>
    <mergeCell ref="B8:C8"/>
    <mergeCell ref="D8:K8"/>
    <mergeCell ref="M8:N8"/>
    <mergeCell ref="B9:C9"/>
    <mergeCell ref="D9:K9"/>
    <mergeCell ref="M9:N9"/>
    <mergeCell ref="B7:C7"/>
    <mergeCell ref="D7:K7"/>
    <mergeCell ref="M7:N7"/>
    <mergeCell ref="D2:M2"/>
    <mergeCell ref="D3:M3"/>
    <mergeCell ref="D4:M4"/>
    <mergeCell ref="B6:C6"/>
    <mergeCell ref="D6:N6"/>
  </mergeCells>
  <dataValidations count="1">
    <dataValidation type="list" allowBlank="1" showInputMessage="1" showErrorMessage="1" sqref="E36:F36 E22:F22 G22:J37 E24 E28:F28 E26 F32 E32:E34 E30" xr:uid="{1C9A655A-EE81-4F73-A876-C163888224F4}">
      <formula1>#REF!</formula1>
    </dataValidation>
  </dataValidation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2F48C9-6659-4422-B66C-D6C18DACBEE6}">
  <dimension ref="A1:AX91"/>
  <sheetViews>
    <sheetView topLeftCell="V16" workbookViewId="0">
      <selection activeCell="P22" sqref="P22"/>
    </sheetView>
  </sheetViews>
  <sheetFormatPr baseColWidth="10" defaultColWidth="0" defaultRowHeight="14.4" zeroHeight="1" x14ac:dyDescent="0.3"/>
  <cols>
    <col min="1" max="1" width="12.6640625" customWidth="1"/>
    <col min="2" max="2" width="17.109375" hidden="1"/>
    <col min="3" max="3" width="9.6640625" hidden="1"/>
    <col min="4" max="4" width="51.33203125" customWidth="1"/>
    <col min="5" max="5" width="23" customWidth="1"/>
    <col min="6" max="11" width="16" style="66" customWidth="1"/>
    <col min="12" max="12" width="11.109375" style="66" customWidth="1"/>
    <col min="13" max="13" width="13.44140625" style="66" customWidth="1"/>
    <col min="14" max="14" width="18.109375" customWidth="1"/>
    <col min="15" max="15" width="21.33203125" customWidth="1"/>
    <col min="16" max="16" width="11.6640625" customWidth="1"/>
    <col min="17" max="17" width="15.44140625" customWidth="1"/>
    <col min="18" max="18" width="21.77734375" customWidth="1"/>
    <col min="19" max="19" width="11.6640625" customWidth="1"/>
    <col min="20" max="20" width="18.109375" customWidth="1"/>
    <col min="21" max="21" width="21.77734375" customWidth="1"/>
    <col min="22" max="22" width="11.6640625" customWidth="1"/>
    <col min="23" max="23" width="18.109375" customWidth="1"/>
    <col min="24" max="29" width="21.77734375" customWidth="1"/>
    <col min="30" max="31" width="19.109375" customWidth="1"/>
    <col min="32" max="32" width="19.109375" hidden="1"/>
    <col min="33" max="38" width="23.44140625" hidden="1"/>
    <col min="39" max="43" width="24.6640625" hidden="1"/>
    <col min="44" max="44" width="23.44140625" hidden="1"/>
    <col min="45" max="49" width="24.6640625" hidden="1"/>
    <col min="50" max="50" width="9.109375" customWidth="1"/>
    <col min="51" max="16384" width="9.109375" hidden="1"/>
  </cols>
  <sheetData>
    <row r="1" spans="1:49" s="1" customFormat="1" ht="7.5" customHeight="1" x14ac:dyDescent="0.25"/>
    <row r="2" spans="1:49" s="1" customFormat="1" ht="13.8" x14ac:dyDescent="0.25">
      <c r="A2" s="135"/>
      <c r="B2" s="135"/>
      <c r="C2" s="244" t="s">
        <v>6</v>
      </c>
      <c r="D2" s="244"/>
      <c r="E2" s="244"/>
      <c r="F2" s="244"/>
      <c r="G2" s="244"/>
      <c r="H2" s="244"/>
      <c r="I2" s="244"/>
      <c r="J2" s="135"/>
    </row>
    <row r="3" spans="1:49" s="1" customFormat="1" ht="13.8" x14ac:dyDescent="0.25">
      <c r="A3" s="135"/>
      <c r="B3" s="135"/>
      <c r="C3" s="244" t="s">
        <v>7</v>
      </c>
      <c r="D3" s="244"/>
      <c r="E3" s="244"/>
      <c r="F3" s="244"/>
      <c r="G3" s="244"/>
      <c r="H3" s="244"/>
      <c r="I3" s="244"/>
      <c r="J3" s="135"/>
    </row>
    <row r="4" spans="1:49" s="1" customFormat="1" ht="13.8" x14ac:dyDescent="0.25">
      <c r="A4" s="135"/>
      <c r="B4" s="135"/>
      <c r="C4" s="244" t="s">
        <v>44</v>
      </c>
      <c r="D4" s="244"/>
      <c r="E4" s="244"/>
      <c r="F4" s="244"/>
      <c r="G4" s="244"/>
      <c r="H4" s="244"/>
      <c r="I4" s="244"/>
      <c r="J4" s="135"/>
    </row>
    <row r="5" spans="1:49" s="1" customFormat="1" ht="13.8" x14ac:dyDescent="0.25">
      <c r="A5" s="135"/>
      <c r="B5" s="135"/>
      <c r="C5" s="244" t="s">
        <v>45</v>
      </c>
      <c r="D5" s="244"/>
      <c r="E5" s="244"/>
      <c r="F5" s="244"/>
      <c r="G5" s="244"/>
      <c r="H5" s="244"/>
      <c r="I5" s="244"/>
      <c r="J5" s="135"/>
    </row>
    <row r="6" spans="1:49" s="1" customFormat="1" ht="6.75" customHeight="1" x14ac:dyDescent="0.25"/>
    <row r="7" spans="1:49" s="1" customFormat="1" ht="16.5" customHeight="1" x14ac:dyDescent="0.25">
      <c r="A7" s="245" t="s">
        <v>46</v>
      </c>
      <c r="B7" s="245"/>
      <c r="C7" s="245"/>
      <c r="D7" s="245"/>
      <c r="E7" s="245"/>
      <c r="F7" s="245"/>
      <c r="G7" s="245"/>
      <c r="H7" s="245"/>
      <c r="I7" s="245"/>
      <c r="J7" s="245"/>
    </row>
    <row r="8" spans="1:49" s="1" customFormat="1" ht="36.75" customHeight="1" x14ac:dyDescent="0.25">
      <c r="A8" s="245"/>
      <c r="B8" s="245"/>
      <c r="C8" s="245"/>
      <c r="D8" s="245"/>
      <c r="E8" s="245"/>
      <c r="F8" s="245"/>
      <c r="G8" s="245"/>
      <c r="H8" s="245"/>
      <c r="I8" s="245"/>
      <c r="J8" s="245"/>
    </row>
    <row r="9" spans="1:49" s="1" customFormat="1" ht="6.75" customHeight="1" x14ac:dyDescent="0.25"/>
    <row r="10" spans="1:49" s="1" customFormat="1" ht="6.75" customHeight="1" x14ac:dyDescent="0.25"/>
    <row r="11" spans="1:49" s="1" customFormat="1" ht="6.75" customHeight="1" x14ac:dyDescent="0.25"/>
    <row r="12" spans="1:49" s="1" customFormat="1" ht="13.8" x14ac:dyDescent="0.25"/>
    <row r="13" spans="1:49" s="1" customFormat="1" ht="13.95" customHeight="1" x14ac:dyDescent="0.25">
      <c r="A13" s="158" t="s">
        <v>47</v>
      </c>
      <c r="B13" s="158"/>
      <c r="C13" s="158"/>
      <c r="D13" s="158"/>
      <c r="E13" s="15" t="s">
        <v>48</v>
      </c>
    </row>
    <row r="14" spans="1:49" s="1" customFormat="1" thickBot="1" x14ac:dyDescent="0.3">
      <c r="B14" s="18"/>
      <c r="C14" s="18"/>
      <c r="D14" s="14"/>
    </row>
    <row r="15" spans="1:49" s="1" customFormat="1" hidden="1" thickBot="1" x14ac:dyDescent="0.3">
      <c r="A15" s="246" t="s">
        <v>49</v>
      </c>
      <c r="B15" s="246"/>
      <c r="C15" s="246"/>
      <c r="D15" s="246"/>
      <c r="E15" s="19">
        <v>0</v>
      </c>
    </row>
    <row r="16" spans="1:49" s="1" customFormat="1" ht="16.2" thickBot="1" x14ac:dyDescent="0.3">
      <c r="B16" s="18"/>
      <c r="C16" s="18"/>
      <c r="D16" s="14"/>
      <c r="R16" s="20"/>
      <c r="U16" s="20"/>
      <c r="X16" s="20"/>
      <c r="Y16" s="20"/>
      <c r="Z16" s="20"/>
      <c r="AA16" s="20"/>
      <c r="AB16" s="20"/>
      <c r="AC16" s="227" t="s">
        <v>50</v>
      </c>
      <c r="AD16" s="228"/>
      <c r="AE16" s="229"/>
      <c r="AM16" s="21"/>
      <c r="AN16" s="21"/>
      <c r="AO16" s="21"/>
      <c r="AP16" s="21"/>
      <c r="AQ16" s="21"/>
      <c r="AR16" s="21"/>
      <c r="AS16" s="21"/>
      <c r="AT16" s="21"/>
      <c r="AU16" s="21"/>
      <c r="AV16" s="21"/>
      <c r="AW16" s="21"/>
    </row>
    <row r="17" spans="1:49" ht="16.95" customHeight="1" thickBot="1" x14ac:dyDescent="0.35">
      <c r="A17" s="230"/>
      <c r="B17" s="231"/>
      <c r="C17" s="231"/>
      <c r="D17" s="231"/>
      <c r="E17" s="231"/>
      <c r="F17" s="231"/>
      <c r="G17" s="231"/>
      <c r="H17" s="231"/>
      <c r="I17" s="231"/>
      <c r="J17" s="231"/>
      <c r="K17" s="231"/>
      <c r="L17" s="231"/>
      <c r="M17" s="231"/>
      <c r="N17" s="231"/>
      <c r="O17" s="231"/>
      <c r="P17" s="231"/>
      <c r="Q17" s="231"/>
      <c r="R17" s="231"/>
      <c r="S17" s="231"/>
      <c r="T17" s="231"/>
      <c r="U17" s="231"/>
      <c r="V17" s="231"/>
      <c r="W17" s="231"/>
      <c r="X17" s="231"/>
      <c r="Y17" s="231"/>
      <c r="Z17" s="231"/>
      <c r="AA17" s="231"/>
      <c r="AB17" s="231"/>
      <c r="AC17" s="231"/>
      <c r="AD17" s="231"/>
      <c r="AE17" s="231"/>
      <c r="AF17" s="231"/>
      <c r="AG17" s="231"/>
      <c r="AH17" s="231"/>
      <c r="AI17" s="231"/>
      <c r="AJ17" s="231"/>
      <c r="AK17" s="231"/>
      <c r="AL17" s="231"/>
      <c r="AM17" s="231"/>
      <c r="AN17" s="231"/>
      <c r="AO17" s="231"/>
      <c r="AP17" s="231"/>
      <c r="AQ17" s="232"/>
      <c r="AR17" s="21"/>
      <c r="AS17" s="21"/>
      <c r="AT17" s="21"/>
      <c r="AU17" s="21"/>
      <c r="AV17" s="21"/>
      <c r="AW17" s="21"/>
    </row>
    <row r="18" spans="1:49" ht="58.5" customHeight="1" x14ac:dyDescent="0.3">
      <c r="A18" s="240" t="s">
        <v>51</v>
      </c>
      <c r="B18" s="241"/>
      <c r="C18" s="241"/>
      <c r="D18" s="241"/>
      <c r="E18" s="241"/>
      <c r="F18" s="241"/>
      <c r="G18" s="241"/>
      <c r="H18" s="241"/>
      <c r="I18" s="241"/>
      <c r="J18" s="241"/>
      <c r="K18" s="241"/>
      <c r="L18" s="242"/>
      <c r="M18" s="243" t="s">
        <v>52</v>
      </c>
      <c r="N18" s="243"/>
      <c r="O18" s="243"/>
      <c r="P18" s="243" t="s">
        <v>53</v>
      </c>
      <c r="Q18" s="243"/>
      <c r="R18" s="243"/>
      <c r="S18" s="243" t="s">
        <v>54</v>
      </c>
      <c r="T18" s="243"/>
      <c r="U18" s="243"/>
      <c r="V18" s="243" t="s">
        <v>55</v>
      </c>
      <c r="W18" s="243"/>
      <c r="X18" s="243"/>
      <c r="Y18" s="22"/>
      <c r="Z18" s="22"/>
      <c r="AA18" s="22"/>
      <c r="AB18" s="22"/>
      <c r="AC18" s="236" t="s">
        <v>56</v>
      </c>
      <c r="AD18" s="236"/>
      <c r="AE18" s="236"/>
      <c r="AF18" s="234" t="s">
        <v>57</v>
      </c>
      <c r="AG18" s="234"/>
      <c r="AH18" s="234"/>
      <c r="AI18" s="237" t="s">
        <v>56</v>
      </c>
      <c r="AJ18" s="238"/>
      <c r="AK18" s="239"/>
      <c r="AL18" s="233" t="s">
        <v>58</v>
      </c>
      <c r="AM18" s="234"/>
      <c r="AN18" s="235"/>
      <c r="AO18" s="233" t="s">
        <v>59</v>
      </c>
      <c r="AP18" s="234"/>
      <c r="AQ18" s="235"/>
      <c r="AR18" s="233" t="s">
        <v>60</v>
      </c>
      <c r="AS18" s="234"/>
      <c r="AT18" s="235"/>
      <c r="AU18" s="233" t="s">
        <v>61</v>
      </c>
      <c r="AV18" s="234"/>
      <c r="AW18" s="235"/>
    </row>
    <row r="19" spans="1:49" s="29" customFormat="1" ht="85.95" customHeight="1" x14ac:dyDescent="0.3">
      <c r="A19" s="23" t="s">
        <v>62</v>
      </c>
      <c r="B19" s="24" t="s">
        <v>63</v>
      </c>
      <c r="C19" s="24" t="s">
        <v>64</v>
      </c>
      <c r="D19" s="24" t="s">
        <v>65</v>
      </c>
      <c r="E19" s="24" t="s">
        <v>66</v>
      </c>
      <c r="F19" s="24" t="s">
        <v>67</v>
      </c>
      <c r="G19" s="24" t="s">
        <v>68</v>
      </c>
      <c r="H19" s="24" t="s">
        <v>69</v>
      </c>
      <c r="I19" s="24" t="s">
        <v>70</v>
      </c>
      <c r="J19" s="24" t="s">
        <v>2</v>
      </c>
      <c r="K19" s="24" t="s">
        <v>71</v>
      </c>
      <c r="L19" s="24" t="s">
        <v>72</v>
      </c>
      <c r="M19" s="24" t="s">
        <v>73</v>
      </c>
      <c r="N19" s="24" t="s">
        <v>74</v>
      </c>
      <c r="O19" s="24" t="s">
        <v>75</v>
      </c>
      <c r="P19" s="24" t="s">
        <v>73</v>
      </c>
      <c r="Q19" s="24" t="s">
        <v>74</v>
      </c>
      <c r="R19" s="24" t="s">
        <v>75</v>
      </c>
      <c r="S19" s="24" t="s">
        <v>73</v>
      </c>
      <c r="T19" s="24" t="s">
        <v>74</v>
      </c>
      <c r="U19" s="24" t="s">
        <v>75</v>
      </c>
      <c r="V19" s="24" t="s">
        <v>73</v>
      </c>
      <c r="W19" s="24" t="s">
        <v>74</v>
      </c>
      <c r="X19" s="24" t="s">
        <v>75</v>
      </c>
      <c r="Y19" s="24"/>
      <c r="Z19" s="24"/>
      <c r="AA19" s="24" t="s">
        <v>76</v>
      </c>
      <c r="AB19" s="24" t="s">
        <v>77</v>
      </c>
      <c r="AC19" s="24" t="s">
        <v>73</v>
      </c>
      <c r="AD19" s="24" t="s">
        <v>78</v>
      </c>
      <c r="AE19" s="24" t="s">
        <v>79</v>
      </c>
      <c r="AF19" s="25" t="s">
        <v>73</v>
      </c>
      <c r="AG19" s="24" t="s">
        <v>78</v>
      </c>
      <c r="AH19" s="26" t="s">
        <v>79</v>
      </c>
      <c r="AI19" s="23" t="s">
        <v>73</v>
      </c>
      <c r="AJ19" s="24" t="s">
        <v>78</v>
      </c>
      <c r="AK19" s="26" t="s">
        <v>79</v>
      </c>
      <c r="AL19" s="27" t="s">
        <v>73</v>
      </c>
      <c r="AM19" s="24" t="s">
        <v>78</v>
      </c>
      <c r="AN19" s="28" t="s">
        <v>79</v>
      </c>
      <c r="AO19" s="27" t="s">
        <v>80</v>
      </c>
      <c r="AP19" s="24" t="s">
        <v>78</v>
      </c>
      <c r="AQ19" s="28" t="s">
        <v>79</v>
      </c>
      <c r="AR19" s="27" t="s">
        <v>73</v>
      </c>
      <c r="AS19" s="24" t="s">
        <v>78</v>
      </c>
      <c r="AT19" s="28" t="s">
        <v>79</v>
      </c>
      <c r="AU19" s="27" t="s">
        <v>73</v>
      </c>
      <c r="AV19" s="24" t="s">
        <v>78</v>
      </c>
      <c r="AW19" s="28" t="s">
        <v>79</v>
      </c>
    </row>
    <row r="20" spans="1:49" ht="61.05" customHeight="1" x14ac:dyDescent="0.3">
      <c r="A20" s="30" t="s">
        <v>81</v>
      </c>
      <c r="B20" s="30"/>
      <c r="C20" s="31"/>
      <c r="D20" s="32" t="s">
        <v>82</v>
      </c>
      <c r="E20" s="224" t="s">
        <v>83</v>
      </c>
      <c r="F20" s="208" t="s">
        <v>84</v>
      </c>
      <c r="G20" s="210">
        <v>75</v>
      </c>
      <c r="H20" s="33" t="s">
        <v>85</v>
      </c>
      <c r="I20" s="34" t="s">
        <v>86</v>
      </c>
      <c r="J20" s="34" t="s">
        <v>87</v>
      </c>
      <c r="K20" s="33">
        <v>60</v>
      </c>
      <c r="L20" s="35">
        <v>0.19</v>
      </c>
      <c r="M20" s="36">
        <v>750000</v>
      </c>
      <c r="N20" s="37">
        <v>892500</v>
      </c>
      <c r="O20" s="37">
        <v>53550000</v>
      </c>
      <c r="P20" s="36">
        <v>850000</v>
      </c>
      <c r="Q20" s="37">
        <v>1011500</v>
      </c>
      <c r="R20" s="38">
        <v>60690000</v>
      </c>
      <c r="S20" s="39" t="s">
        <v>88</v>
      </c>
      <c r="T20" s="37" t="s">
        <v>88</v>
      </c>
      <c r="U20" s="38" t="s">
        <v>88</v>
      </c>
      <c r="V20" s="36">
        <v>900000</v>
      </c>
      <c r="W20" s="37">
        <v>1071000</v>
      </c>
      <c r="X20" s="38">
        <v>64260000</v>
      </c>
      <c r="Y20" s="38">
        <v>13849.15</v>
      </c>
      <c r="Z20" s="38">
        <v>76376.261582597333</v>
      </c>
      <c r="AA20" s="38">
        <v>756956.73841740261</v>
      </c>
      <c r="AB20" s="38">
        <v>909709.26158259739</v>
      </c>
      <c r="AC20" s="40">
        <v>830949</v>
      </c>
      <c r="AD20" s="40">
        <v>988829</v>
      </c>
      <c r="AE20" s="40">
        <v>59329740</v>
      </c>
      <c r="AF20" s="41">
        <v>833333</v>
      </c>
      <c r="AG20" s="42">
        <v>991666</v>
      </c>
      <c r="AH20" s="43">
        <v>59499960</v>
      </c>
      <c r="AI20" s="44">
        <v>830949</v>
      </c>
      <c r="AJ20" s="41">
        <v>988829</v>
      </c>
      <c r="AK20" s="43">
        <v>59329740</v>
      </c>
      <c r="AL20" s="45">
        <v>800000</v>
      </c>
      <c r="AM20" s="42">
        <v>952000</v>
      </c>
      <c r="AN20" s="46">
        <v>57120000</v>
      </c>
      <c r="AO20" s="47">
        <v>798436</v>
      </c>
      <c r="AP20" s="46">
        <v>950138.84</v>
      </c>
      <c r="AQ20" s="46">
        <v>57008330.399999999</v>
      </c>
      <c r="AR20" s="45">
        <v>866667</v>
      </c>
      <c r="AS20" s="42">
        <v>1031333.73</v>
      </c>
      <c r="AT20" s="46">
        <v>61880023.799999997</v>
      </c>
      <c r="AU20" s="47">
        <v>832140</v>
      </c>
      <c r="AV20" s="46">
        <v>990246.6</v>
      </c>
      <c r="AW20" s="46">
        <v>59414796</v>
      </c>
    </row>
    <row r="21" spans="1:49" ht="61.05" customHeight="1" x14ac:dyDescent="0.3">
      <c r="A21" s="48">
        <v>2</v>
      </c>
      <c r="B21" s="30"/>
      <c r="C21" s="31"/>
      <c r="D21" s="32" t="s">
        <v>89</v>
      </c>
      <c r="E21" s="225"/>
      <c r="F21" s="209"/>
      <c r="G21" s="211"/>
      <c r="H21" s="50" t="s">
        <v>90</v>
      </c>
      <c r="I21" s="49" t="s">
        <v>90</v>
      </c>
      <c r="J21" s="49" t="s">
        <v>27</v>
      </c>
      <c r="K21" s="50">
        <v>1</v>
      </c>
      <c r="L21" s="35">
        <v>0.19</v>
      </c>
      <c r="M21" s="36">
        <v>2700000</v>
      </c>
      <c r="N21" s="37">
        <v>3213000</v>
      </c>
      <c r="O21" s="37">
        <v>3213000</v>
      </c>
      <c r="P21" s="39" t="s">
        <v>88</v>
      </c>
      <c r="Q21" s="37" t="s">
        <v>88</v>
      </c>
      <c r="R21" s="38" t="s">
        <v>88</v>
      </c>
      <c r="S21" s="36">
        <v>2476000</v>
      </c>
      <c r="T21" s="37">
        <v>2946440</v>
      </c>
      <c r="U21" s="38">
        <v>2946440</v>
      </c>
      <c r="V21" s="39" t="s">
        <v>88</v>
      </c>
      <c r="W21" s="37" t="s">
        <v>88</v>
      </c>
      <c r="X21" s="38" t="s">
        <v>88</v>
      </c>
      <c r="Y21" s="38">
        <v>34474.333333333336</v>
      </c>
      <c r="Z21" s="38">
        <v>158391.91898578664</v>
      </c>
      <c r="AA21" s="38">
        <v>2429608.0810142132</v>
      </c>
      <c r="AB21" s="38">
        <v>2746391.9189857868</v>
      </c>
      <c r="AC21" s="40">
        <v>2585575</v>
      </c>
      <c r="AD21" s="40">
        <v>3076834</v>
      </c>
      <c r="AE21" s="40">
        <v>3076834</v>
      </c>
      <c r="AF21" s="41">
        <v>2588000</v>
      </c>
      <c r="AG21" s="42">
        <v>3079720</v>
      </c>
      <c r="AH21" s="43">
        <v>3079720</v>
      </c>
      <c r="AI21" s="44">
        <v>2585575</v>
      </c>
      <c r="AJ21" s="41">
        <v>3076834</v>
      </c>
      <c r="AK21" s="43">
        <v>3076834</v>
      </c>
      <c r="AL21" s="45">
        <v>2588000</v>
      </c>
      <c r="AM21" s="42">
        <v>3079720</v>
      </c>
      <c r="AN21" s="46">
        <v>3079720</v>
      </c>
      <c r="AO21" s="47">
        <v>2585575</v>
      </c>
      <c r="AP21" s="46">
        <v>3076834.25</v>
      </c>
      <c r="AQ21" s="46">
        <v>3076834.25</v>
      </c>
      <c r="AR21" s="45">
        <v>2586788</v>
      </c>
      <c r="AS21" s="42">
        <v>3078277.72</v>
      </c>
      <c r="AT21" s="46">
        <v>3078277.72</v>
      </c>
      <c r="AU21" s="47">
        <v>2530194</v>
      </c>
      <c r="AV21" s="46">
        <v>3010930.86</v>
      </c>
      <c r="AW21" s="46">
        <v>3010930.86</v>
      </c>
    </row>
    <row r="22" spans="1:49" ht="61.05" customHeight="1" x14ac:dyDescent="0.3">
      <c r="A22" s="30" t="s">
        <v>91</v>
      </c>
      <c r="B22" s="30"/>
      <c r="C22" s="31"/>
      <c r="D22" s="32" t="s">
        <v>92</v>
      </c>
      <c r="E22" s="224" t="s">
        <v>93</v>
      </c>
      <c r="F22" s="208" t="s">
        <v>94</v>
      </c>
      <c r="G22" s="210">
        <v>7.28</v>
      </c>
      <c r="H22" s="50" t="s">
        <v>95</v>
      </c>
      <c r="I22" s="49" t="s">
        <v>96</v>
      </c>
      <c r="J22" s="49" t="s">
        <v>87</v>
      </c>
      <c r="K22" s="50">
        <v>5.8</v>
      </c>
      <c r="L22" s="35">
        <v>0.19</v>
      </c>
      <c r="M22" s="36">
        <v>480000</v>
      </c>
      <c r="N22" s="37">
        <v>571200</v>
      </c>
      <c r="O22" s="37">
        <v>3312960</v>
      </c>
      <c r="P22" s="39" t="s">
        <v>88</v>
      </c>
      <c r="Q22" s="37" t="s">
        <v>88</v>
      </c>
      <c r="R22" s="38" t="s">
        <v>88</v>
      </c>
      <c r="S22" s="36">
        <v>520000</v>
      </c>
      <c r="T22" s="37">
        <v>618800</v>
      </c>
      <c r="U22" s="38">
        <v>3589040</v>
      </c>
      <c r="V22" s="36">
        <v>520000</v>
      </c>
      <c r="W22" s="37">
        <v>618800</v>
      </c>
      <c r="X22" s="38">
        <v>3589040</v>
      </c>
      <c r="Y22" s="38">
        <v>87294.655172413797</v>
      </c>
      <c r="Z22" s="38">
        <v>23094.01076758503</v>
      </c>
      <c r="AA22" s="38">
        <v>483572.98923241498</v>
      </c>
      <c r="AB22" s="38">
        <v>529761.01076758502</v>
      </c>
      <c r="AC22" s="40">
        <v>506309</v>
      </c>
      <c r="AD22" s="40">
        <v>602508</v>
      </c>
      <c r="AE22" s="40">
        <v>3494546.4</v>
      </c>
      <c r="AF22" s="41">
        <v>506667</v>
      </c>
      <c r="AG22" s="42">
        <v>602934</v>
      </c>
      <c r="AH22" s="43">
        <v>3497017.1999999997</v>
      </c>
      <c r="AI22" s="44">
        <v>506309</v>
      </c>
      <c r="AJ22" s="41">
        <v>602508</v>
      </c>
      <c r="AK22" s="43">
        <v>3494546.4</v>
      </c>
      <c r="AL22" s="45">
        <v>500000</v>
      </c>
      <c r="AM22" s="42">
        <v>595000</v>
      </c>
      <c r="AN22" s="46">
        <v>3451000</v>
      </c>
      <c r="AO22" s="47">
        <v>499600</v>
      </c>
      <c r="AP22" s="46">
        <v>594524</v>
      </c>
      <c r="AQ22" s="46">
        <v>3448239.1999999997</v>
      </c>
      <c r="AR22" s="45">
        <v>520000</v>
      </c>
      <c r="AS22" s="42">
        <v>618800</v>
      </c>
      <c r="AT22" s="46">
        <v>3589040</v>
      </c>
      <c r="AU22" s="47">
        <v>506488</v>
      </c>
      <c r="AV22" s="46">
        <v>602720.72</v>
      </c>
      <c r="AW22" s="46">
        <v>3495780.1759999995</v>
      </c>
    </row>
    <row r="23" spans="1:49" ht="61.05" customHeight="1" x14ac:dyDescent="0.3">
      <c r="A23" s="48">
        <v>4</v>
      </c>
      <c r="B23" s="30"/>
      <c r="C23" s="31"/>
      <c r="D23" s="32" t="s">
        <v>89</v>
      </c>
      <c r="E23" s="226"/>
      <c r="F23" s="209"/>
      <c r="G23" s="211"/>
      <c r="H23" s="50" t="s">
        <v>90</v>
      </c>
      <c r="I23" s="49" t="s">
        <v>90</v>
      </c>
      <c r="J23" s="49" t="s">
        <v>27</v>
      </c>
      <c r="K23" s="50">
        <v>1</v>
      </c>
      <c r="L23" s="35">
        <v>0.19</v>
      </c>
      <c r="M23" s="36">
        <v>696000</v>
      </c>
      <c r="N23" s="37">
        <v>828240</v>
      </c>
      <c r="O23" s="37">
        <v>828240</v>
      </c>
      <c r="P23" s="36">
        <v>550000</v>
      </c>
      <c r="Q23" s="37">
        <v>654500</v>
      </c>
      <c r="R23" s="38">
        <v>654500</v>
      </c>
      <c r="S23" s="39" t="s">
        <v>88</v>
      </c>
      <c r="T23" s="37" t="s">
        <v>88</v>
      </c>
      <c r="U23" s="38" t="s">
        <v>88</v>
      </c>
      <c r="V23" s="39" t="s">
        <v>88</v>
      </c>
      <c r="W23" s="37" t="s">
        <v>88</v>
      </c>
      <c r="X23" s="38" t="s">
        <v>88</v>
      </c>
      <c r="Y23" s="38">
        <v>84987.362637362632</v>
      </c>
      <c r="Z23" s="38">
        <v>103237.59005323594</v>
      </c>
      <c r="AA23" s="38">
        <v>519762.40994676406</v>
      </c>
      <c r="AB23" s="38">
        <v>726237.59005323588</v>
      </c>
      <c r="AC23" s="40">
        <v>618708</v>
      </c>
      <c r="AD23" s="40">
        <v>736263</v>
      </c>
      <c r="AE23" s="40">
        <v>736263</v>
      </c>
      <c r="AF23" s="41">
        <v>623000</v>
      </c>
      <c r="AG23" s="42">
        <v>741370</v>
      </c>
      <c r="AH23" s="43">
        <v>741370</v>
      </c>
      <c r="AI23" s="44">
        <v>618708</v>
      </c>
      <c r="AJ23" s="41">
        <v>736263</v>
      </c>
      <c r="AK23" s="43">
        <v>736263</v>
      </c>
      <c r="AL23" s="45">
        <v>623000</v>
      </c>
      <c r="AM23" s="42">
        <v>741370</v>
      </c>
      <c r="AN23" s="46">
        <v>741370</v>
      </c>
      <c r="AO23" s="47">
        <v>618708</v>
      </c>
      <c r="AP23" s="46">
        <v>736262.52</v>
      </c>
      <c r="AQ23" s="46">
        <v>736262.52</v>
      </c>
      <c r="AR23" s="45">
        <v>620854</v>
      </c>
      <c r="AS23" s="42">
        <v>738816.26</v>
      </c>
      <c r="AT23" s="46">
        <v>738816.26</v>
      </c>
      <c r="AU23" s="47">
        <v>620850</v>
      </c>
      <c r="AV23" s="46">
        <v>738811.5</v>
      </c>
      <c r="AW23" s="46">
        <v>738811.5</v>
      </c>
    </row>
    <row r="24" spans="1:49" ht="61.05" customHeight="1" x14ac:dyDescent="0.3">
      <c r="A24" s="30" t="s">
        <v>97</v>
      </c>
      <c r="B24" s="30"/>
      <c r="C24" s="31"/>
      <c r="D24" s="32" t="s">
        <v>98</v>
      </c>
      <c r="E24" s="226"/>
      <c r="F24" s="208" t="s">
        <v>94</v>
      </c>
      <c r="G24" s="210">
        <v>7.28</v>
      </c>
      <c r="H24" s="50" t="s">
        <v>95</v>
      </c>
      <c r="I24" s="49" t="s">
        <v>96</v>
      </c>
      <c r="J24" s="49" t="s">
        <v>87</v>
      </c>
      <c r="K24" s="50">
        <v>5.8</v>
      </c>
      <c r="L24" s="35">
        <v>0.19</v>
      </c>
      <c r="M24" s="36">
        <v>480000</v>
      </c>
      <c r="N24" s="37">
        <v>571200</v>
      </c>
      <c r="O24" s="37">
        <v>3312960</v>
      </c>
      <c r="P24" s="39" t="s">
        <v>88</v>
      </c>
      <c r="Q24" s="37" t="s">
        <v>88</v>
      </c>
      <c r="R24" s="38" t="s">
        <v>88</v>
      </c>
      <c r="S24" s="36">
        <v>520000</v>
      </c>
      <c r="T24" s="37">
        <v>618800</v>
      </c>
      <c r="U24" s="38">
        <v>3589040</v>
      </c>
      <c r="V24" s="36">
        <v>520000</v>
      </c>
      <c r="W24" s="37">
        <v>618800</v>
      </c>
      <c r="X24" s="38">
        <v>3589040</v>
      </c>
      <c r="Y24" s="38">
        <v>87294.655172413797</v>
      </c>
      <c r="Z24" s="38">
        <v>23094.01076758503</v>
      </c>
      <c r="AA24" s="38">
        <v>483572.98923241498</v>
      </c>
      <c r="AB24" s="38">
        <v>529761.01076758502</v>
      </c>
      <c r="AC24" s="40">
        <v>506309</v>
      </c>
      <c r="AD24" s="40">
        <v>602508</v>
      </c>
      <c r="AE24" s="40">
        <v>3494546.4</v>
      </c>
      <c r="AF24" s="41">
        <v>506667</v>
      </c>
      <c r="AG24" s="42">
        <v>602934</v>
      </c>
      <c r="AH24" s="43">
        <v>3497017.1999999997</v>
      </c>
      <c r="AI24" s="44">
        <v>506309</v>
      </c>
      <c r="AJ24" s="41">
        <v>602508</v>
      </c>
      <c r="AK24" s="43">
        <v>3494546.4</v>
      </c>
      <c r="AL24" s="45">
        <v>500000</v>
      </c>
      <c r="AM24" s="42">
        <v>595000</v>
      </c>
      <c r="AN24" s="46">
        <v>3451000</v>
      </c>
      <c r="AO24" s="47">
        <v>499600</v>
      </c>
      <c r="AP24" s="46">
        <v>594524</v>
      </c>
      <c r="AQ24" s="46">
        <v>3448239.1999999997</v>
      </c>
      <c r="AR24" s="45">
        <v>520000</v>
      </c>
      <c r="AS24" s="42">
        <v>618800</v>
      </c>
      <c r="AT24" s="46">
        <v>3589040</v>
      </c>
      <c r="AU24" s="47">
        <v>506488</v>
      </c>
      <c r="AV24" s="46">
        <v>602720.72</v>
      </c>
      <c r="AW24" s="46">
        <v>3495780.1759999995</v>
      </c>
    </row>
    <row r="25" spans="1:49" ht="61.05" customHeight="1" x14ac:dyDescent="0.3">
      <c r="A25" s="30" t="s">
        <v>99</v>
      </c>
      <c r="B25" s="30"/>
      <c r="C25" s="31"/>
      <c r="D25" s="32" t="s">
        <v>89</v>
      </c>
      <c r="E25" s="225"/>
      <c r="F25" s="209"/>
      <c r="G25" s="211"/>
      <c r="H25" s="50" t="s">
        <v>90</v>
      </c>
      <c r="I25" s="49" t="s">
        <v>90</v>
      </c>
      <c r="J25" s="49" t="s">
        <v>27</v>
      </c>
      <c r="K25" s="50">
        <v>1</v>
      </c>
      <c r="L25" s="35">
        <v>0.19</v>
      </c>
      <c r="M25" s="36">
        <v>696000</v>
      </c>
      <c r="N25" s="37">
        <v>828240</v>
      </c>
      <c r="O25" s="37">
        <v>828240</v>
      </c>
      <c r="P25" s="36">
        <v>550000</v>
      </c>
      <c r="Q25" s="37">
        <v>654500</v>
      </c>
      <c r="R25" s="38">
        <v>654500</v>
      </c>
      <c r="S25" s="39" t="s">
        <v>88</v>
      </c>
      <c r="T25" s="37" t="s">
        <v>88</v>
      </c>
      <c r="U25" s="38" t="s">
        <v>88</v>
      </c>
      <c r="V25" s="39" t="s">
        <v>88</v>
      </c>
      <c r="W25" s="37" t="s">
        <v>88</v>
      </c>
      <c r="X25" s="38" t="s">
        <v>88</v>
      </c>
      <c r="Y25" s="38">
        <v>84987.362637362632</v>
      </c>
      <c r="Z25" s="38">
        <v>103237.59005323594</v>
      </c>
      <c r="AA25" s="38">
        <v>519762.40994676406</v>
      </c>
      <c r="AB25" s="38">
        <v>726237.59005323588</v>
      </c>
      <c r="AC25" s="40">
        <v>618708</v>
      </c>
      <c r="AD25" s="40">
        <v>736263</v>
      </c>
      <c r="AE25" s="40">
        <v>736263</v>
      </c>
      <c r="AF25" s="41">
        <v>623000</v>
      </c>
      <c r="AG25" s="42">
        <v>741370</v>
      </c>
      <c r="AH25" s="43">
        <v>741370</v>
      </c>
      <c r="AI25" s="44">
        <v>618708</v>
      </c>
      <c r="AJ25" s="41">
        <v>736263</v>
      </c>
      <c r="AK25" s="43">
        <v>736263</v>
      </c>
      <c r="AL25" s="45">
        <v>623000</v>
      </c>
      <c r="AM25" s="42">
        <v>741370</v>
      </c>
      <c r="AN25" s="46">
        <v>741370</v>
      </c>
      <c r="AO25" s="47">
        <v>618708</v>
      </c>
      <c r="AP25" s="46">
        <v>736262.52</v>
      </c>
      <c r="AQ25" s="46">
        <v>736262.52</v>
      </c>
      <c r="AR25" s="45">
        <v>620854</v>
      </c>
      <c r="AS25" s="42">
        <v>738816.26</v>
      </c>
      <c r="AT25" s="46">
        <v>738816.26</v>
      </c>
      <c r="AU25" s="47">
        <v>620850</v>
      </c>
      <c r="AV25" s="46">
        <v>738811.5</v>
      </c>
      <c r="AW25" s="46">
        <v>738811.5</v>
      </c>
    </row>
    <row r="26" spans="1:49" ht="61.05" customHeight="1" x14ac:dyDescent="0.3">
      <c r="A26" s="30" t="s">
        <v>100</v>
      </c>
      <c r="B26" s="30"/>
      <c r="C26" s="31"/>
      <c r="D26" s="32" t="s">
        <v>101</v>
      </c>
      <c r="E26" s="224" t="s">
        <v>102</v>
      </c>
      <c r="F26" s="208" t="s">
        <v>103</v>
      </c>
      <c r="G26" s="210">
        <v>12</v>
      </c>
      <c r="H26" s="50" t="s">
        <v>104</v>
      </c>
      <c r="I26" s="49" t="s">
        <v>105</v>
      </c>
      <c r="J26" s="49" t="s">
        <v>87</v>
      </c>
      <c r="K26" s="50">
        <v>9.6</v>
      </c>
      <c r="L26" s="35">
        <v>0.19</v>
      </c>
      <c r="M26" s="36">
        <v>480000</v>
      </c>
      <c r="N26" s="37">
        <v>571200</v>
      </c>
      <c r="O26" s="37">
        <v>5483520</v>
      </c>
      <c r="P26" s="39" t="s">
        <v>88</v>
      </c>
      <c r="Q26" s="37" t="s">
        <v>88</v>
      </c>
      <c r="R26" s="38" t="s">
        <v>88</v>
      </c>
      <c r="S26" s="36">
        <v>356500</v>
      </c>
      <c r="T26" s="37">
        <v>424235</v>
      </c>
      <c r="U26" s="38">
        <v>4072656</v>
      </c>
      <c r="V26" s="36">
        <v>350000</v>
      </c>
      <c r="W26" s="37">
        <v>416500</v>
      </c>
      <c r="X26" s="38">
        <v>3998400</v>
      </c>
      <c r="Y26" s="38">
        <v>40755.416666666672</v>
      </c>
      <c r="Z26" s="38">
        <v>73251.279852300198</v>
      </c>
      <c r="AA26" s="38">
        <v>322248.72014769982</v>
      </c>
      <c r="AB26" s="38">
        <v>468751.27985230018</v>
      </c>
      <c r="AC26" s="40">
        <v>391252</v>
      </c>
      <c r="AD26" s="40">
        <v>465590</v>
      </c>
      <c r="AE26" s="40">
        <v>4469664</v>
      </c>
      <c r="AF26" s="41">
        <v>395500</v>
      </c>
      <c r="AG26" s="42">
        <v>470645</v>
      </c>
      <c r="AH26" s="43">
        <v>4518192</v>
      </c>
      <c r="AI26" s="44">
        <v>391252</v>
      </c>
      <c r="AJ26" s="41">
        <v>465590</v>
      </c>
      <c r="AK26" s="43">
        <v>4469664</v>
      </c>
      <c r="AL26" s="45">
        <v>353250</v>
      </c>
      <c r="AM26" s="42">
        <v>420367.5</v>
      </c>
      <c r="AN26" s="46">
        <v>4035528</v>
      </c>
      <c r="AO26" s="47">
        <v>353235</v>
      </c>
      <c r="AP26" s="46">
        <v>420349.65</v>
      </c>
      <c r="AQ26" s="46">
        <v>4035356.64</v>
      </c>
      <c r="AR26" s="45">
        <v>393376</v>
      </c>
      <c r="AS26" s="42">
        <v>468117.44</v>
      </c>
      <c r="AT26" s="46">
        <v>4493927.4239999996</v>
      </c>
      <c r="AU26" s="47">
        <v>353235</v>
      </c>
      <c r="AV26" s="46">
        <v>420349.65</v>
      </c>
      <c r="AW26" s="46">
        <v>4035356.64</v>
      </c>
    </row>
    <row r="27" spans="1:49" ht="61.05" customHeight="1" x14ac:dyDescent="0.3">
      <c r="A27" s="48">
        <v>8</v>
      </c>
      <c r="B27" s="30"/>
      <c r="C27" s="31"/>
      <c r="D27" s="32" t="s">
        <v>89</v>
      </c>
      <c r="E27" s="225"/>
      <c r="F27" s="209"/>
      <c r="G27" s="211"/>
      <c r="H27" s="50" t="s">
        <v>90</v>
      </c>
      <c r="I27" s="49" t="s">
        <v>90</v>
      </c>
      <c r="J27" s="49" t="s">
        <v>27</v>
      </c>
      <c r="K27" s="50">
        <v>1</v>
      </c>
      <c r="L27" s="35">
        <v>0.19</v>
      </c>
      <c r="M27" s="36">
        <v>1152000</v>
      </c>
      <c r="N27" s="37">
        <v>1370880</v>
      </c>
      <c r="O27" s="37">
        <v>1370880</v>
      </c>
      <c r="P27" s="36">
        <v>520000</v>
      </c>
      <c r="Q27" s="37">
        <v>618800</v>
      </c>
      <c r="R27" s="38">
        <v>618800</v>
      </c>
      <c r="S27" s="39" t="s">
        <v>88</v>
      </c>
      <c r="T27" s="37" t="s">
        <v>88</v>
      </c>
      <c r="U27" s="38" t="s">
        <v>88</v>
      </c>
      <c r="V27" s="39" t="s">
        <v>88</v>
      </c>
      <c r="W27" s="37" t="s">
        <v>88</v>
      </c>
      <c r="X27" s="38" t="s">
        <v>88</v>
      </c>
      <c r="Y27" s="38">
        <v>64498.083333333336</v>
      </c>
      <c r="Z27" s="38">
        <v>446891.48570989806</v>
      </c>
      <c r="AA27" s="38">
        <v>389108.51429010194</v>
      </c>
      <c r="AB27" s="38">
        <v>1282891.4857098982</v>
      </c>
      <c r="AC27" s="40">
        <v>773977</v>
      </c>
      <c r="AD27" s="40">
        <v>921033</v>
      </c>
      <c r="AE27" s="40">
        <v>921033</v>
      </c>
      <c r="AF27" s="41">
        <v>836000</v>
      </c>
      <c r="AG27" s="42">
        <v>994840</v>
      </c>
      <c r="AH27" s="43">
        <v>994840</v>
      </c>
      <c r="AI27" s="44">
        <v>773977</v>
      </c>
      <c r="AJ27" s="41">
        <v>921033</v>
      </c>
      <c r="AK27" s="43">
        <v>921033</v>
      </c>
      <c r="AL27" s="45">
        <v>836000</v>
      </c>
      <c r="AM27" s="42">
        <v>994840</v>
      </c>
      <c r="AN27" s="46">
        <v>994840</v>
      </c>
      <c r="AO27" s="47">
        <v>773977</v>
      </c>
      <c r="AP27" s="46">
        <v>921032.63</v>
      </c>
      <c r="AQ27" s="46">
        <v>921032.63</v>
      </c>
      <c r="AR27" s="45">
        <v>804989</v>
      </c>
      <c r="AS27" s="42">
        <v>957936.91</v>
      </c>
      <c r="AT27" s="46">
        <v>957936.91</v>
      </c>
      <c r="AU27" s="47">
        <v>804391</v>
      </c>
      <c r="AV27" s="46">
        <v>957225.29</v>
      </c>
      <c r="AW27" s="46">
        <v>957225.29</v>
      </c>
    </row>
    <row r="28" spans="1:49" ht="61.05" customHeight="1" x14ac:dyDescent="0.3">
      <c r="A28" s="30" t="s">
        <v>106</v>
      </c>
      <c r="B28" s="30"/>
      <c r="C28" s="31"/>
      <c r="D28" s="32" t="s">
        <v>107</v>
      </c>
      <c r="E28" s="224" t="s">
        <v>108</v>
      </c>
      <c r="F28" s="208" t="s">
        <v>109</v>
      </c>
      <c r="G28" s="210">
        <v>21.99</v>
      </c>
      <c r="H28" s="50" t="s">
        <v>110</v>
      </c>
      <c r="I28" s="49" t="s">
        <v>111</v>
      </c>
      <c r="J28" s="49" t="s">
        <v>87</v>
      </c>
      <c r="K28" s="50">
        <v>17.600000000000001</v>
      </c>
      <c r="L28" s="35">
        <v>0.19</v>
      </c>
      <c r="M28" s="36">
        <v>480000</v>
      </c>
      <c r="N28" s="37">
        <v>571200</v>
      </c>
      <c r="O28" s="37">
        <v>10053120</v>
      </c>
      <c r="P28" s="36">
        <v>550000</v>
      </c>
      <c r="Q28" s="37">
        <v>654500</v>
      </c>
      <c r="R28" s="38">
        <v>11519200</v>
      </c>
      <c r="S28" s="39" t="s">
        <v>88</v>
      </c>
      <c r="T28" s="37" t="s">
        <v>88</v>
      </c>
      <c r="U28" s="38" t="s">
        <v>88</v>
      </c>
      <c r="V28" s="36">
        <v>600000</v>
      </c>
      <c r="W28" s="37">
        <v>714000</v>
      </c>
      <c r="X28" s="38">
        <v>12566400.000000002</v>
      </c>
      <c r="Y28" s="38">
        <v>30742.499999999996</v>
      </c>
      <c r="Z28" s="38">
        <v>60277.137733417076</v>
      </c>
      <c r="AA28" s="38">
        <v>483055.8622665829</v>
      </c>
      <c r="AB28" s="38">
        <v>603610.1377334171</v>
      </c>
      <c r="AC28" s="40">
        <v>541068</v>
      </c>
      <c r="AD28" s="40">
        <v>643871</v>
      </c>
      <c r="AE28" s="40">
        <v>11332129.600000001</v>
      </c>
      <c r="AF28" s="41">
        <v>543333</v>
      </c>
      <c r="AG28" s="42">
        <v>646566</v>
      </c>
      <c r="AH28" s="43">
        <v>11379561.600000001</v>
      </c>
      <c r="AI28" s="44">
        <v>541068</v>
      </c>
      <c r="AJ28" s="41">
        <v>643871</v>
      </c>
      <c r="AK28" s="43">
        <v>11332129.600000001</v>
      </c>
      <c r="AL28" s="45">
        <v>515000</v>
      </c>
      <c r="AM28" s="42">
        <v>612850</v>
      </c>
      <c r="AN28" s="46">
        <v>10786160</v>
      </c>
      <c r="AO28" s="47">
        <v>513809</v>
      </c>
      <c r="AP28" s="46">
        <v>611432.71</v>
      </c>
      <c r="AQ28" s="46">
        <v>10761215.696</v>
      </c>
      <c r="AR28" s="45">
        <v>571667</v>
      </c>
      <c r="AS28" s="42">
        <v>680283.73</v>
      </c>
      <c r="AT28" s="46">
        <v>11972993.648</v>
      </c>
      <c r="AU28" s="47">
        <v>542199</v>
      </c>
      <c r="AV28" s="46">
        <v>645216.81000000006</v>
      </c>
      <c r="AW28" s="46">
        <v>11355815.856000002</v>
      </c>
    </row>
    <row r="29" spans="1:49" ht="61.05" customHeight="1" x14ac:dyDescent="0.3">
      <c r="A29" s="48">
        <v>10</v>
      </c>
      <c r="B29" s="30"/>
      <c r="C29" s="31"/>
      <c r="D29" s="32" t="s">
        <v>89</v>
      </c>
      <c r="E29" s="226"/>
      <c r="F29" s="209"/>
      <c r="G29" s="211"/>
      <c r="H29" s="50" t="s">
        <v>90</v>
      </c>
      <c r="I29" s="49" t="s">
        <v>90</v>
      </c>
      <c r="J29" s="49" t="s">
        <v>27</v>
      </c>
      <c r="K29" s="50">
        <v>1</v>
      </c>
      <c r="L29" s="35">
        <v>0.19</v>
      </c>
      <c r="M29" s="36">
        <v>2112000</v>
      </c>
      <c r="N29" s="37">
        <v>2513280</v>
      </c>
      <c r="O29" s="37">
        <v>2513280</v>
      </c>
      <c r="P29" s="36">
        <v>480000</v>
      </c>
      <c r="Q29" s="37">
        <v>571200</v>
      </c>
      <c r="R29" s="38">
        <v>571200</v>
      </c>
      <c r="S29" s="36">
        <v>2602575</v>
      </c>
      <c r="T29" s="37">
        <v>3097064.25</v>
      </c>
      <c r="U29" s="38">
        <v>3097064.25</v>
      </c>
      <c r="V29" s="39" t="s">
        <v>88</v>
      </c>
      <c r="W29" s="37" t="s">
        <v>88</v>
      </c>
      <c r="X29" s="38" t="s">
        <v>88</v>
      </c>
      <c r="Y29" s="38">
        <v>62837.789904502053</v>
      </c>
      <c r="Z29" s="38">
        <v>1111261.4799744477</v>
      </c>
      <c r="AA29" s="38">
        <v>620263.52002555225</v>
      </c>
      <c r="AB29" s="38">
        <v>2842786.4799744477</v>
      </c>
      <c r="AC29" s="40">
        <v>1381803</v>
      </c>
      <c r="AD29" s="40">
        <v>1644346</v>
      </c>
      <c r="AE29" s="40">
        <v>1644346</v>
      </c>
      <c r="AF29" s="41">
        <v>1731525</v>
      </c>
      <c r="AG29" s="42">
        <v>2060515</v>
      </c>
      <c r="AH29" s="43">
        <v>2060515</v>
      </c>
      <c r="AI29" s="44">
        <v>1381803</v>
      </c>
      <c r="AJ29" s="41">
        <v>1644346</v>
      </c>
      <c r="AK29" s="43">
        <v>1644346</v>
      </c>
      <c r="AL29" s="45">
        <v>1296000</v>
      </c>
      <c r="AM29" s="42">
        <v>1542240</v>
      </c>
      <c r="AN29" s="46">
        <v>1542240</v>
      </c>
      <c r="AO29" s="47">
        <v>1006856</v>
      </c>
      <c r="AP29" s="46">
        <v>1198158.6400000001</v>
      </c>
      <c r="AQ29" s="46">
        <v>1198158.6400000001</v>
      </c>
      <c r="AR29" s="45">
        <v>2167050</v>
      </c>
      <c r="AS29" s="42">
        <v>2578789.5</v>
      </c>
      <c r="AT29" s="46">
        <v>2578789.5</v>
      </c>
      <c r="AU29" s="47">
        <v>1546812</v>
      </c>
      <c r="AV29" s="46">
        <v>1840706.28</v>
      </c>
      <c r="AW29" s="46">
        <v>1840706.28</v>
      </c>
    </row>
    <row r="30" spans="1:49" ht="61.05" customHeight="1" x14ac:dyDescent="0.3">
      <c r="A30" s="30" t="s">
        <v>112</v>
      </c>
      <c r="B30" s="30"/>
      <c r="C30" s="31"/>
      <c r="D30" s="32" t="s">
        <v>113</v>
      </c>
      <c r="E30" s="226"/>
      <c r="F30" s="34" t="s">
        <v>114</v>
      </c>
      <c r="G30" s="210">
        <v>32</v>
      </c>
      <c r="H30" s="50" t="s">
        <v>95</v>
      </c>
      <c r="I30" s="49" t="s">
        <v>115</v>
      </c>
      <c r="J30" s="49" t="s">
        <v>87</v>
      </c>
      <c r="K30" s="50">
        <v>25.6</v>
      </c>
      <c r="L30" s="35">
        <v>0.19</v>
      </c>
      <c r="M30" s="36">
        <v>480000</v>
      </c>
      <c r="N30" s="37">
        <v>571200</v>
      </c>
      <c r="O30" s="37">
        <v>14622720</v>
      </c>
      <c r="P30" s="36">
        <v>550000</v>
      </c>
      <c r="Q30" s="37">
        <v>654500</v>
      </c>
      <c r="R30" s="38">
        <v>16755200</v>
      </c>
      <c r="S30" s="36">
        <v>292000</v>
      </c>
      <c r="T30" s="37">
        <v>347480</v>
      </c>
      <c r="U30" s="38">
        <v>8895488</v>
      </c>
      <c r="V30" s="36">
        <v>800000</v>
      </c>
      <c r="W30" s="37">
        <v>952000</v>
      </c>
      <c r="X30" s="38">
        <v>24371200</v>
      </c>
      <c r="Y30" s="38">
        <v>19466.09375</v>
      </c>
      <c r="Z30" s="38">
        <v>210113.46141232044</v>
      </c>
      <c r="AA30" s="38">
        <v>320386.53858767956</v>
      </c>
      <c r="AB30" s="38">
        <v>740613.46141232038</v>
      </c>
      <c r="AC30" s="40">
        <v>498332</v>
      </c>
      <c r="AD30" s="40">
        <v>593015</v>
      </c>
      <c r="AE30" s="40">
        <v>15181184</v>
      </c>
      <c r="AF30" s="41">
        <v>530500</v>
      </c>
      <c r="AG30" s="42">
        <v>631295</v>
      </c>
      <c r="AH30" s="43">
        <v>16161152</v>
      </c>
      <c r="AI30" s="44">
        <v>498332</v>
      </c>
      <c r="AJ30" s="41">
        <v>593015</v>
      </c>
      <c r="AK30" s="43">
        <v>15181184</v>
      </c>
      <c r="AL30" s="45">
        <v>386000</v>
      </c>
      <c r="AM30" s="42">
        <v>459340</v>
      </c>
      <c r="AN30" s="46">
        <v>11759104</v>
      </c>
      <c r="AO30" s="47">
        <v>374379</v>
      </c>
      <c r="AP30" s="46">
        <v>445511.01</v>
      </c>
      <c r="AQ30" s="46">
        <v>11405081.856000001</v>
      </c>
      <c r="AR30" s="45">
        <v>665250</v>
      </c>
      <c r="AS30" s="42">
        <v>791647.5</v>
      </c>
      <c r="AT30" s="46">
        <v>20266176</v>
      </c>
      <c r="AU30" s="47">
        <v>381462</v>
      </c>
      <c r="AV30" s="46">
        <v>453939.78</v>
      </c>
      <c r="AW30" s="46">
        <v>11620858.368000001</v>
      </c>
    </row>
    <row r="31" spans="1:49" ht="61.05" customHeight="1" x14ac:dyDescent="0.3">
      <c r="A31" s="48">
        <v>12</v>
      </c>
      <c r="B31" s="30"/>
      <c r="C31" s="31"/>
      <c r="D31" s="32" t="s">
        <v>89</v>
      </c>
      <c r="E31" s="226"/>
      <c r="F31" s="34" t="s">
        <v>114</v>
      </c>
      <c r="G31" s="211"/>
      <c r="H31" s="50" t="s">
        <v>90</v>
      </c>
      <c r="I31" s="49" t="s">
        <v>90</v>
      </c>
      <c r="J31" s="49" t="s">
        <v>27</v>
      </c>
      <c r="K31" s="50">
        <v>1</v>
      </c>
      <c r="L31" s="35">
        <v>0.19</v>
      </c>
      <c r="M31" s="36">
        <v>3072000</v>
      </c>
      <c r="N31" s="37">
        <v>3655680</v>
      </c>
      <c r="O31" s="37">
        <v>3655680</v>
      </c>
      <c r="P31" s="36">
        <v>480000</v>
      </c>
      <c r="Q31" s="37">
        <v>571200</v>
      </c>
      <c r="R31" s="38">
        <v>571200</v>
      </c>
      <c r="S31" s="36">
        <v>2750477</v>
      </c>
      <c r="T31" s="37">
        <v>3273067.63</v>
      </c>
      <c r="U31" s="38">
        <v>3273067.63</v>
      </c>
      <c r="V31" s="39" t="s">
        <v>88</v>
      </c>
      <c r="W31" s="37" t="s">
        <v>88</v>
      </c>
      <c r="X31" s="38" t="s">
        <v>88</v>
      </c>
      <c r="Y31" s="38">
        <v>49835.65625</v>
      </c>
      <c r="Z31" s="38">
        <v>1412852.1299755091</v>
      </c>
      <c r="AA31" s="38">
        <v>687973.87002449087</v>
      </c>
      <c r="AB31" s="38">
        <v>3513678.1299755089</v>
      </c>
      <c r="AC31" s="40">
        <v>1594741</v>
      </c>
      <c r="AD31" s="40">
        <v>1897742</v>
      </c>
      <c r="AE31" s="40">
        <v>1897742</v>
      </c>
      <c r="AF31" s="41">
        <v>2100826</v>
      </c>
      <c r="AG31" s="42">
        <v>2499983</v>
      </c>
      <c r="AH31" s="43">
        <v>2499983</v>
      </c>
      <c r="AI31" s="44">
        <v>1594741</v>
      </c>
      <c r="AJ31" s="41">
        <v>1897742</v>
      </c>
      <c r="AK31" s="43">
        <v>1897742</v>
      </c>
      <c r="AL31" s="45">
        <v>1615239</v>
      </c>
      <c r="AM31" s="42">
        <v>1922134.4100000001</v>
      </c>
      <c r="AN31" s="46">
        <v>1922134.4100000001</v>
      </c>
      <c r="AO31" s="47">
        <v>1149012</v>
      </c>
      <c r="AP31" s="46">
        <v>1367324.28</v>
      </c>
      <c r="AQ31" s="46">
        <v>1367324.28</v>
      </c>
      <c r="AR31" s="45">
        <v>2425652</v>
      </c>
      <c r="AS31" s="42">
        <v>2886525.88</v>
      </c>
      <c r="AT31" s="46">
        <v>2886525.88</v>
      </c>
      <c r="AU31" s="47">
        <v>1830375</v>
      </c>
      <c r="AV31" s="46">
        <v>2178146.25</v>
      </c>
      <c r="AW31" s="46">
        <v>2178146.25</v>
      </c>
    </row>
    <row r="32" spans="1:49" ht="61.05" customHeight="1" x14ac:dyDescent="0.3">
      <c r="A32" s="30" t="s">
        <v>116</v>
      </c>
      <c r="B32" s="30"/>
      <c r="C32" s="31"/>
      <c r="D32" s="32" t="s">
        <v>117</v>
      </c>
      <c r="E32" s="226"/>
      <c r="F32" s="208" t="s">
        <v>118</v>
      </c>
      <c r="G32" s="210">
        <v>7.5</v>
      </c>
      <c r="H32" s="50" t="s">
        <v>95</v>
      </c>
      <c r="I32" s="49" t="s">
        <v>115</v>
      </c>
      <c r="J32" s="49" t="s">
        <v>87</v>
      </c>
      <c r="K32" s="50">
        <v>6</v>
      </c>
      <c r="L32" s="35">
        <v>0.19</v>
      </c>
      <c r="M32" s="36">
        <v>480000</v>
      </c>
      <c r="N32" s="37">
        <v>571200</v>
      </c>
      <c r="O32" s="37">
        <v>3427200</v>
      </c>
      <c r="P32" s="36">
        <v>550000</v>
      </c>
      <c r="Q32" s="37">
        <v>654500</v>
      </c>
      <c r="R32" s="38">
        <v>3927000</v>
      </c>
      <c r="S32" s="36">
        <v>512000</v>
      </c>
      <c r="T32" s="37">
        <v>609280</v>
      </c>
      <c r="U32" s="38">
        <v>3655680</v>
      </c>
      <c r="V32" s="39" t="s">
        <v>88</v>
      </c>
      <c r="W32" s="37" t="s">
        <v>88</v>
      </c>
      <c r="X32" s="38" t="s">
        <v>88</v>
      </c>
      <c r="Y32" s="38">
        <v>85534.166666666672</v>
      </c>
      <c r="Z32" s="38">
        <v>35042.830935870465</v>
      </c>
      <c r="AA32" s="38">
        <v>478957.16906412953</v>
      </c>
      <c r="AB32" s="38">
        <v>549042.83093587041</v>
      </c>
      <c r="AC32" s="40">
        <v>513205</v>
      </c>
      <c r="AD32" s="40">
        <v>610714</v>
      </c>
      <c r="AE32" s="40">
        <v>3664284</v>
      </c>
      <c r="AF32" s="41">
        <v>514000</v>
      </c>
      <c r="AG32" s="42">
        <v>611660</v>
      </c>
      <c r="AH32" s="43">
        <v>3669960</v>
      </c>
      <c r="AI32" s="44">
        <v>513205</v>
      </c>
      <c r="AJ32" s="41">
        <v>610714</v>
      </c>
      <c r="AK32" s="43">
        <v>3664284</v>
      </c>
      <c r="AL32" s="45">
        <v>496000</v>
      </c>
      <c r="AM32" s="42">
        <v>590240</v>
      </c>
      <c r="AN32" s="46">
        <v>3541440</v>
      </c>
      <c r="AO32" s="47">
        <v>495742</v>
      </c>
      <c r="AP32" s="46">
        <v>589932.98</v>
      </c>
      <c r="AQ32" s="46">
        <v>3539597.88</v>
      </c>
      <c r="AR32" s="45">
        <v>513603</v>
      </c>
      <c r="AS32" s="42">
        <v>611187.57000000007</v>
      </c>
      <c r="AT32" s="46">
        <v>3667125.4200000004</v>
      </c>
      <c r="AU32" s="47">
        <v>512602</v>
      </c>
      <c r="AV32" s="46">
        <v>609996.38</v>
      </c>
      <c r="AW32" s="46">
        <v>3659978.2800000003</v>
      </c>
    </row>
    <row r="33" spans="1:49" ht="61.05" customHeight="1" x14ac:dyDescent="0.3">
      <c r="A33" s="48">
        <v>14</v>
      </c>
      <c r="B33" s="30"/>
      <c r="C33" s="31"/>
      <c r="D33" s="32" t="s">
        <v>89</v>
      </c>
      <c r="E33" s="226"/>
      <c r="F33" s="209"/>
      <c r="G33" s="211"/>
      <c r="H33" s="50" t="s">
        <v>90</v>
      </c>
      <c r="I33" s="49" t="s">
        <v>90</v>
      </c>
      <c r="J33" s="49" t="s">
        <v>27</v>
      </c>
      <c r="K33" s="50">
        <v>1</v>
      </c>
      <c r="L33" s="35">
        <v>0.19</v>
      </c>
      <c r="M33" s="36">
        <v>720000</v>
      </c>
      <c r="N33" s="37">
        <v>856800</v>
      </c>
      <c r="O33" s="37">
        <v>856800</v>
      </c>
      <c r="P33" s="36">
        <v>480000</v>
      </c>
      <c r="Q33" s="37">
        <v>571200</v>
      </c>
      <c r="R33" s="38">
        <v>571200</v>
      </c>
      <c r="S33" s="39" t="s">
        <v>88</v>
      </c>
      <c r="T33" s="37" t="s">
        <v>88</v>
      </c>
      <c r="U33" s="38" t="s">
        <v>88</v>
      </c>
      <c r="V33" s="39" t="s">
        <v>88</v>
      </c>
      <c r="W33" s="37" t="s">
        <v>88</v>
      </c>
      <c r="X33" s="38" t="s">
        <v>88</v>
      </c>
      <c r="Y33" s="38">
        <v>78383.733333333337</v>
      </c>
      <c r="Z33" s="38">
        <v>169705.62748477139</v>
      </c>
      <c r="AA33" s="38">
        <v>430294.37251522858</v>
      </c>
      <c r="AB33" s="38">
        <v>769705.62748477142</v>
      </c>
      <c r="AC33" s="40">
        <v>587878</v>
      </c>
      <c r="AD33" s="40">
        <v>699575</v>
      </c>
      <c r="AE33" s="40">
        <v>699575</v>
      </c>
      <c r="AF33" s="41">
        <v>600000</v>
      </c>
      <c r="AG33" s="42">
        <v>714000</v>
      </c>
      <c r="AH33" s="43">
        <v>714000</v>
      </c>
      <c r="AI33" s="44">
        <v>587878</v>
      </c>
      <c r="AJ33" s="41">
        <v>699575</v>
      </c>
      <c r="AK33" s="43">
        <v>699575</v>
      </c>
      <c r="AL33" s="45">
        <v>600000</v>
      </c>
      <c r="AM33" s="42">
        <v>714000</v>
      </c>
      <c r="AN33" s="46">
        <v>714000</v>
      </c>
      <c r="AO33" s="47">
        <v>587878</v>
      </c>
      <c r="AP33" s="46">
        <v>699574.82000000007</v>
      </c>
      <c r="AQ33" s="46">
        <v>699574.82000000007</v>
      </c>
      <c r="AR33" s="45">
        <v>593939</v>
      </c>
      <c r="AS33" s="42">
        <v>706787.41</v>
      </c>
      <c r="AT33" s="46">
        <v>706787.41</v>
      </c>
      <c r="AU33" s="47">
        <v>593908</v>
      </c>
      <c r="AV33" s="46">
        <v>706750.52</v>
      </c>
      <c r="AW33" s="46">
        <v>706750.52</v>
      </c>
    </row>
    <row r="34" spans="1:49" ht="61.05" customHeight="1" x14ac:dyDescent="0.3">
      <c r="A34" s="30" t="s">
        <v>119</v>
      </c>
      <c r="B34" s="30"/>
      <c r="C34" s="31"/>
      <c r="D34" s="32" t="s">
        <v>120</v>
      </c>
      <c r="E34" s="226"/>
      <c r="F34" s="208" t="s">
        <v>114</v>
      </c>
      <c r="G34" s="210">
        <v>32</v>
      </c>
      <c r="H34" s="50" t="s">
        <v>121</v>
      </c>
      <c r="I34" s="49" t="s">
        <v>122</v>
      </c>
      <c r="J34" s="49" t="s">
        <v>87</v>
      </c>
      <c r="K34" s="50">
        <v>25.6</v>
      </c>
      <c r="L34" s="35">
        <v>0.19</v>
      </c>
      <c r="M34" s="36">
        <v>480000</v>
      </c>
      <c r="N34" s="37">
        <v>571200</v>
      </c>
      <c r="O34" s="37">
        <v>14622720</v>
      </c>
      <c r="P34" s="36">
        <v>550000</v>
      </c>
      <c r="Q34" s="37">
        <v>654500</v>
      </c>
      <c r="R34" s="38">
        <v>16755200</v>
      </c>
      <c r="S34" s="36">
        <v>292000</v>
      </c>
      <c r="T34" s="37">
        <v>347480</v>
      </c>
      <c r="U34" s="38">
        <v>8895488</v>
      </c>
      <c r="V34" s="36">
        <v>800000</v>
      </c>
      <c r="W34" s="37">
        <v>952000</v>
      </c>
      <c r="X34" s="38">
        <v>24371200</v>
      </c>
      <c r="Y34" s="38">
        <v>19466.09375</v>
      </c>
      <c r="Z34" s="38">
        <v>210113.46141232044</v>
      </c>
      <c r="AA34" s="38">
        <v>320386.53858767956</v>
      </c>
      <c r="AB34" s="38">
        <v>740613.46141232038</v>
      </c>
      <c r="AC34" s="40">
        <v>498332</v>
      </c>
      <c r="AD34" s="40">
        <v>593015</v>
      </c>
      <c r="AE34" s="40">
        <v>15181184</v>
      </c>
      <c r="AF34" s="41">
        <v>530500</v>
      </c>
      <c r="AG34" s="42">
        <v>631295</v>
      </c>
      <c r="AH34" s="43">
        <v>16161152</v>
      </c>
      <c r="AI34" s="44">
        <v>498332</v>
      </c>
      <c r="AJ34" s="41">
        <v>593015</v>
      </c>
      <c r="AK34" s="43">
        <v>15181184</v>
      </c>
      <c r="AL34" s="45">
        <v>386000</v>
      </c>
      <c r="AM34" s="42">
        <v>459340</v>
      </c>
      <c r="AN34" s="46">
        <v>11759104</v>
      </c>
      <c r="AO34" s="47">
        <v>374379</v>
      </c>
      <c r="AP34" s="46">
        <v>445511.01</v>
      </c>
      <c r="AQ34" s="46">
        <v>11405081.856000001</v>
      </c>
      <c r="AR34" s="45">
        <v>665250</v>
      </c>
      <c r="AS34" s="42">
        <v>791647.5</v>
      </c>
      <c r="AT34" s="46">
        <v>20266176</v>
      </c>
      <c r="AU34" s="47">
        <v>381462</v>
      </c>
      <c r="AV34" s="46">
        <v>453939.78</v>
      </c>
      <c r="AW34" s="46">
        <v>11620858.368000001</v>
      </c>
    </row>
    <row r="35" spans="1:49" ht="61.05" customHeight="1" x14ac:dyDescent="0.3">
      <c r="A35" s="48">
        <v>16</v>
      </c>
      <c r="B35" s="30"/>
      <c r="C35" s="31"/>
      <c r="D35" s="32" t="s">
        <v>89</v>
      </c>
      <c r="E35" s="225"/>
      <c r="F35" s="209"/>
      <c r="G35" s="211"/>
      <c r="H35" s="50" t="s">
        <v>90</v>
      </c>
      <c r="I35" s="49" t="s">
        <v>90</v>
      </c>
      <c r="J35" s="49" t="s">
        <v>27</v>
      </c>
      <c r="K35" s="50">
        <v>1</v>
      </c>
      <c r="L35" s="35">
        <v>0.19</v>
      </c>
      <c r="M35" s="36">
        <v>3072000</v>
      </c>
      <c r="N35" s="37">
        <v>3655680</v>
      </c>
      <c r="O35" s="37">
        <v>3655680</v>
      </c>
      <c r="P35" s="36">
        <v>480000</v>
      </c>
      <c r="Q35" s="37">
        <v>571200</v>
      </c>
      <c r="R35" s="38">
        <v>571200</v>
      </c>
      <c r="S35" s="36">
        <v>3144078</v>
      </c>
      <c r="T35" s="37">
        <v>3741452.8200000003</v>
      </c>
      <c r="U35" s="38">
        <v>3741452.8200000003</v>
      </c>
      <c r="V35" s="39" t="s">
        <v>88</v>
      </c>
      <c r="W35" s="37" t="s">
        <v>88</v>
      </c>
      <c r="X35" s="38" t="s">
        <v>88</v>
      </c>
      <c r="Y35" s="38">
        <v>52107.71875</v>
      </c>
      <c r="Z35" s="38">
        <v>1517726.9642554289</v>
      </c>
      <c r="AA35" s="38">
        <v>714299.03574457113</v>
      </c>
      <c r="AB35" s="38">
        <v>3749752.9642554289</v>
      </c>
      <c r="AC35" s="40">
        <v>1667447</v>
      </c>
      <c r="AD35" s="40">
        <v>1984262</v>
      </c>
      <c r="AE35" s="40">
        <v>1984262</v>
      </c>
      <c r="AF35" s="41">
        <v>2232026</v>
      </c>
      <c r="AG35" s="42">
        <v>2656111</v>
      </c>
      <c r="AH35" s="43">
        <v>2656111</v>
      </c>
      <c r="AI35" s="44">
        <v>1667447</v>
      </c>
      <c r="AJ35" s="41">
        <v>1984262</v>
      </c>
      <c r="AK35" s="43">
        <v>1984262</v>
      </c>
      <c r="AL35" s="45">
        <v>1776000</v>
      </c>
      <c r="AM35" s="42">
        <v>2113440</v>
      </c>
      <c r="AN35" s="46">
        <v>2113440</v>
      </c>
      <c r="AO35" s="47">
        <v>1214315</v>
      </c>
      <c r="AP35" s="46">
        <v>1445034.85</v>
      </c>
      <c r="AQ35" s="46">
        <v>1445034.85</v>
      </c>
      <c r="AR35" s="45">
        <v>2688052</v>
      </c>
      <c r="AS35" s="42">
        <v>3198781.88</v>
      </c>
      <c r="AT35" s="46">
        <v>3198781.88</v>
      </c>
      <c r="AU35" s="47">
        <v>1929193</v>
      </c>
      <c r="AV35" s="46">
        <v>2295739.67</v>
      </c>
      <c r="AW35" s="46">
        <v>2295739.67</v>
      </c>
    </row>
    <row r="36" spans="1:49" ht="16.2" thickBot="1" x14ac:dyDescent="0.35">
      <c r="A36" s="213" t="s">
        <v>123</v>
      </c>
      <c r="B36" s="213"/>
      <c r="C36" s="213"/>
      <c r="D36" s="213"/>
      <c r="E36" s="213"/>
      <c r="F36" s="213"/>
      <c r="G36" s="51"/>
      <c r="H36" s="51"/>
      <c r="I36" s="51"/>
      <c r="J36" s="51"/>
      <c r="K36" s="51"/>
      <c r="L36" s="51"/>
      <c r="M36" s="52"/>
      <c r="N36" s="53"/>
      <c r="O36" s="53">
        <v>125307000</v>
      </c>
      <c r="P36" s="53"/>
      <c r="Q36" s="53"/>
      <c r="R36" s="53">
        <v>113859200</v>
      </c>
      <c r="S36" s="53"/>
      <c r="T36" s="53"/>
      <c r="U36" s="53">
        <v>45755416.699999996</v>
      </c>
      <c r="V36" s="53"/>
      <c r="W36" s="53"/>
      <c r="X36" s="53">
        <v>136745280</v>
      </c>
      <c r="Y36" s="53"/>
      <c r="Z36" s="53"/>
      <c r="AA36" s="53"/>
      <c r="AB36" s="53"/>
      <c r="AC36" s="54"/>
      <c r="AD36" s="54"/>
      <c r="AE36" s="55">
        <v>127843596.40000001</v>
      </c>
      <c r="AF36" s="56"/>
      <c r="AG36" s="57"/>
      <c r="AH36" s="58">
        <v>131871921</v>
      </c>
      <c r="AI36" s="59"/>
      <c r="AJ36" s="60"/>
      <c r="AK36" s="58">
        <v>127843596.40000001</v>
      </c>
      <c r="AL36" s="61"/>
      <c r="AM36" s="62"/>
      <c r="AN36" s="62">
        <v>117752450.41</v>
      </c>
      <c r="AO36" s="61"/>
      <c r="AP36" s="62"/>
      <c r="AQ36" s="62">
        <v>115231627.23799999</v>
      </c>
      <c r="AR36" s="61"/>
      <c r="AS36" s="62"/>
      <c r="AT36" s="62">
        <v>144609234.11199999</v>
      </c>
      <c r="AU36" s="61"/>
      <c r="AV36" s="62"/>
      <c r="AW36" s="62">
        <v>121166345.73400001</v>
      </c>
    </row>
    <row r="37" spans="1:49" ht="22.05" customHeight="1" x14ac:dyDescent="0.3">
      <c r="A37" s="214" t="s">
        <v>124</v>
      </c>
      <c r="B37" s="215"/>
      <c r="C37" s="215"/>
      <c r="D37" s="215"/>
      <c r="E37" s="215"/>
      <c r="F37" s="215"/>
      <c r="G37" s="215"/>
      <c r="H37" s="215"/>
      <c r="I37" s="215"/>
      <c r="J37" s="215"/>
      <c r="K37" s="215"/>
      <c r="L37" s="215"/>
      <c r="M37" s="215"/>
      <c r="N37" s="215"/>
      <c r="O37" s="215"/>
      <c r="P37" s="215"/>
      <c r="Q37" s="215"/>
      <c r="R37" s="215"/>
      <c r="S37" s="215"/>
      <c r="T37" s="215"/>
      <c r="U37" s="215"/>
      <c r="V37" s="215"/>
      <c r="W37" s="215"/>
      <c r="X37" s="215"/>
      <c r="Y37" s="215"/>
      <c r="Z37" s="215"/>
      <c r="AA37" s="215"/>
      <c r="AB37" s="215"/>
      <c r="AC37" s="215"/>
      <c r="AD37" s="215"/>
      <c r="AE37" s="216"/>
      <c r="AF37" s="63"/>
      <c r="AG37" s="64"/>
      <c r="AH37" s="64"/>
      <c r="AI37" s="64"/>
      <c r="AJ37" s="64"/>
      <c r="AK37" s="64"/>
      <c r="AL37" s="64"/>
      <c r="AM37" s="65"/>
      <c r="AN37" s="65"/>
      <c r="AO37" s="65"/>
      <c r="AP37" s="65"/>
      <c r="AQ37" s="65"/>
      <c r="AR37" s="64"/>
      <c r="AS37" s="65"/>
      <c r="AT37" s="65"/>
      <c r="AU37" s="65"/>
      <c r="AV37" s="65"/>
      <c r="AW37" s="65"/>
    </row>
    <row r="38" spans="1:49" ht="22.05" customHeight="1" x14ac:dyDescent="0.3">
      <c r="A38" s="217"/>
      <c r="B38" s="218"/>
      <c r="C38" s="218"/>
      <c r="D38" s="218"/>
      <c r="E38" s="218"/>
      <c r="F38" s="218"/>
      <c r="G38" s="218"/>
      <c r="H38" s="218"/>
      <c r="I38" s="218"/>
      <c r="J38" s="218"/>
      <c r="K38" s="218"/>
      <c r="L38" s="218"/>
      <c r="M38" s="218"/>
      <c r="N38" s="218"/>
      <c r="O38" s="218"/>
      <c r="P38" s="218"/>
      <c r="Q38" s="218"/>
      <c r="R38" s="218"/>
      <c r="S38" s="218"/>
      <c r="T38" s="218"/>
      <c r="U38" s="218"/>
      <c r="V38" s="218"/>
      <c r="W38" s="218"/>
      <c r="X38" s="218"/>
      <c r="Y38" s="218"/>
      <c r="Z38" s="218"/>
      <c r="AA38" s="218"/>
      <c r="AB38" s="218"/>
      <c r="AC38" s="218"/>
      <c r="AD38" s="218"/>
      <c r="AE38" s="219"/>
      <c r="AF38" s="63"/>
      <c r="AG38" s="64"/>
      <c r="AH38" s="64"/>
      <c r="AI38" s="64"/>
      <c r="AJ38" s="64"/>
      <c r="AK38" s="64"/>
      <c r="AL38" s="64"/>
      <c r="AM38" s="65"/>
      <c r="AN38" s="65"/>
      <c r="AO38" s="65"/>
      <c r="AP38" s="65"/>
      <c r="AQ38" s="65"/>
      <c r="AR38" s="64"/>
      <c r="AS38" s="65"/>
      <c r="AT38" s="65"/>
      <c r="AU38" s="65"/>
      <c r="AV38" s="65"/>
      <c r="AW38" s="65"/>
    </row>
    <row r="39" spans="1:49" ht="6" customHeight="1" x14ac:dyDescent="0.3">
      <c r="A39" s="217"/>
      <c r="B39" s="218"/>
      <c r="C39" s="218"/>
      <c r="D39" s="218"/>
      <c r="E39" s="218"/>
      <c r="F39" s="218"/>
      <c r="G39" s="218"/>
      <c r="H39" s="218"/>
      <c r="I39" s="218"/>
      <c r="J39" s="218"/>
      <c r="K39" s="218"/>
      <c r="L39" s="218"/>
      <c r="M39" s="218"/>
      <c r="N39" s="218"/>
      <c r="O39" s="218"/>
      <c r="P39" s="218"/>
      <c r="Q39" s="218"/>
      <c r="R39" s="218"/>
      <c r="S39" s="218"/>
      <c r="T39" s="218"/>
      <c r="U39" s="218"/>
      <c r="V39" s="218"/>
      <c r="W39" s="218"/>
      <c r="X39" s="218"/>
      <c r="Y39" s="218"/>
      <c r="Z39" s="218"/>
      <c r="AA39" s="218"/>
      <c r="AB39" s="218"/>
      <c r="AC39" s="218"/>
      <c r="AD39" s="218"/>
      <c r="AE39" s="219"/>
      <c r="AF39" s="63"/>
      <c r="AG39" s="64"/>
      <c r="AH39" s="64"/>
      <c r="AI39" s="64"/>
      <c r="AJ39" s="64"/>
      <c r="AK39" s="64"/>
      <c r="AL39" s="64"/>
      <c r="AM39" s="65"/>
      <c r="AN39" s="65"/>
      <c r="AO39" s="65"/>
      <c r="AP39" s="65"/>
      <c r="AQ39" s="65"/>
      <c r="AR39" s="64"/>
      <c r="AS39" s="65"/>
      <c r="AT39" s="65"/>
      <c r="AU39" s="65"/>
      <c r="AV39" s="65"/>
      <c r="AW39" s="65"/>
    </row>
    <row r="40" spans="1:49" ht="22.05" customHeight="1" thickBot="1" x14ac:dyDescent="0.35">
      <c r="A40" s="220"/>
      <c r="B40" s="221"/>
      <c r="C40" s="221"/>
      <c r="D40" s="221"/>
      <c r="E40" s="221"/>
      <c r="F40" s="221"/>
      <c r="G40" s="221"/>
      <c r="H40" s="221"/>
      <c r="I40" s="221"/>
      <c r="J40" s="221"/>
      <c r="K40" s="221"/>
      <c r="L40" s="221"/>
      <c r="M40" s="221"/>
      <c r="N40" s="221"/>
      <c r="O40" s="221"/>
      <c r="P40" s="221"/>
      <c r="Q40" s="221"/>
      <c r="R40" s="221"/>
      <c r="S40" s="221"/>
      <c r="T40" s="221"/>
      <c r="U40" s="221"/>
      <c r="V40" s="221"/>
      <c r="W40" s="221"/>
      <c r="X40" s="221"/>
      <c r="Y40" s="221"/>
      <c r="Z40" s="221"/>
      <c r="AA40" s="221"/>
      <c r="AB40" s="221"/>
      <c r="AC40" s="221"/>
      <c r="AD40" s="221"/>
      <c r="AE40" s="222"/>
      <c r="AF40" s="63"/>
      <c r="AG40" s="64"/>
      <c r="AH40" s="64"/>
      <c r="AI40" s="64"/>
      <c r="AJ40" s="64"/>
      <c r="AK40" s="64"/>
      <c r="AL40" s="64"/>
      <c r="AM40" s="65"/>
      <c r="AN40" s="65"/>
      <c r="AO40" s="65"/>
      <c r="AP40" s="65"/>
      <c r="AQ40" s="65"/>
      <c r="AR40" s="64"/>
      <c r="AS40" s="65"/>
      <c r="AT40" s="65"/>
      <c r="AU40" s="65"/>
      <c r="AV40" s="65"/>
      <c r="AW40" s="65"/>
    </row>
    <row r="41" spans="1:49" ht="15" x14ac:dyDescent="0.3">
      <c r="AM41" s="65"/>
      <c r="AN41" s="65"/>
      <c r="AO41" s="65"/>
      <c r="AP41" s="65"/>
      <c r="AQ41" s="65"/>
      <c r="AS41" s="65"/>
      <c r="AT41" s="65"/>
      <c r="AU41" s="65"/>
      <c r="AV41" s="65"/>
      <c r="AW41" s="65"/>
    </row>
    <row r="42" spans="1:49" ht="30" customHeight="1" x14ac:dyDescent="0.3">
      <c r="A42" s="223" t="s">
        <v>125</v>
      </c>
      <c r="B42" s="223"/>
      <c r="C42" s="223"/>
      <c r="D42" s="223"/>
      <c r="AM42" s="65"/>
      <c r="AN42" s="65"/>
      <c r="AO42" s="65"/>
      <c r="AP42" s="65"/>
      <c r="AQ42" s="65"/>
      <c r="AS42" s="65"/>
      <c r="AT42" s="65"/>
      <c r="AU42" s="65"/>
      <c r="AV42" s="65"/>
      <c r="AW42" s="65"/>
    </row>
    <row r="43" spans="1:49" ht="15" hidden="1" x14ac:dyDescent="0.3">
      <c r="AM43" s="65"/>
      <c r="AN43" s="65"/>
      <c r="AO43" s="65"/>
      <c r="AP43" s="65"/>
      <c r="AQ43" s="65"/>
      <c r="AS43" s="65"/>
      <c r="AT43" s="65"/>
      <c r="AU43" s="65"/>
      <c r="AV43" s="65"/>
      <c r="AW43" s="65"/>
    </row>
    <row r="44" spans="1:49" ht="15" hidden="1" x14ac:dyDescent="0.3">
      <c r="Q44" s="67"/>
      <c r="R44" s="68"/>
      <c r="T44" s="67"/>
      <c r="U44" s="68"/>
      <c r="W44" s="67"/>
      <c r="X44" s="68"/>
      <c r="Y44" s="68"/>
      <c r="Z44" s="68"/>
      <c r="AA44" s="68"/>
      <c r="AB44" s="68"/>
      <c r="AC44" s="68"/>
      <c r="AM44" s="65"/>
      <c r="AN44" s="65"/>
      <c r="AO44" s="65"/>
      <c r="AP44" s="65"/>
      <c r="AQ44" s="65"/>
      <c r="AS44" s="65"/>
      <c r="AT44" s="65"/>
      <c r="AU44" s="65"/>
      <c r="AV44" s="65"/>
      <c r="AW44" s="65"/>
    </row>
    <row r="45" spans="1:49" ht="15" hidden="1" x14ac:dyDescent="0.3">
      <c r="Q45" s="68"/>
      <c r="T45" s="68"/>
      <c r="W45" s="68"/>
      <c r="AM45" s="65"/>
      <c r="AN45" s="65"/>
      <c r="AO45" s="65"/>
      <c r="AP45" s="65"/>
      <c r="AQ45" s="65"/>
      <c r="AS45" s="65"/>
      <c r="AT45" s="65"/>
      <c r="AU45" s="65"/>
      <c r="AV45" s="65"/>
      <c r="AW45" s="65"/>
    </row>
    <row r="46" spans="1:49" ht="15" hidden="1" x14ac:dyDescent="0.3">
      <c r="AM46" s="65"/>
      <c r="AN46" s="65"/>
      <c r="AO46" s="65"/>
      <c r="AP46" s="65"/>
      <c r="AQ46" s="65"/>
      <c r="AS46" s="65"/>
      <c r="AT46" s="65"/>
      <c r="AU46" s="65"/>
      <c r="AV46" s="65"/>
      <c r="AW46" s="65"/>
    </row>
    <row r="47" spans="1:49" ht="15" hidden="1" x14ac:dyDescent="0.3">
      <c r="AM47" s="65"/>
      <c r="AN47" s="65"/>
      <c r="AO47" s="65"/>
      <c r="AP47" s="65"/>
      <c r="AQ47" s="65"/>
      <c r="AS47" s="65"/>
      <c r="AT47" s="65"/>
      <c r="AU47" s="65"/>
      <c r="AV47" s="65"/>
      <c r="AW47" s="65"/>
    </row>
    <row r="48" spans="1:49" ht="15" hidden="1" x14ac:dyDescent="0.3">
      <c r="AM48" s="65"/>
      <c r="AN48" s="65"/>
      <c r="AO48" s="65"/>
      <c r="AP48" s="65"/>
      <c r="AQ48" s="65"/>
      <c r="AS48" s="65"/>
      <c r="AT48" s="65"/>
      <c r="AU48" s="65"/>
      <c r="AV48" s="65"/>
      <c r="AW48" s="65"/>
    </row>
    <row r="49" spans="39:49" ht="15" hidden="1" x14ac:dyDescent="0.3">
      <c r="AM49" s="65"/>
      <c r="AN49" s="65"/>
      <c r="AO49" s="65"/>
      <c r="AP49" s="65"/>
      <c r="AQ49" s="65"/>
      <c r="AS49" s="65"/>
      <c r="AT49" s="65"/>
      <c r="AU49" s="65"/>
      <c r="AV49" s="65"/>
      <c r="AW49" s="65"/>
    </row>
    <row r="50" spans="39:49" ht="15" hidden="1" x14ac:dyDescent="0.3">
      <c r="AM50" s="69"/>
      <c r="AN50" s="69"/>
      <c r="AO50" s="69"/>
      <c r="AP50" s="69"/>
      <c r="AQ50" s="69"/>
      <c r="AS50" s="69"/>
      <c r="AT50" s="69"/>
      <c r="AU50" s="69"/>
      <c r="AV50" s="69"/>
      <c r="AW50" s="69"/>
    </row>
    <row r="51" spans="39:49" ht="15" hidden="1" x14ac:dyDescent="0.3">
      <c r="AM51" s="69"/>
      <c r="AN51" s="69"/>
      <c r="AO51" s="69"/>
      <c r="AP51" s="69"/>
      <c r="AQ51" s="69"/>
      <c r="AS51" s="69"/>
      <c r="AT51" s="69"/>
      <c r="AU51" s="69"/>
      <c r="AV51" s="69"/>
      <c r="AW51" s="69"/>
    </row>
    <row r="52" spans="39:49" ht="15.6" hidden="1" x14ac:dyDescent="0.3">
      <c r="AM52" s="70"/>
      <c r="AN52" s="70"/>
      <c r="AO52" s="70"/>
      <c r="AP52" s="70"/>
      <c r="AQ52" s="70"/>
      <c r="AS52" s="70"/>
      <c r="AT52" s="70"/>
      <c r="AU52" s="70"/>
      <c r="AV52" s="70"/>
      <c r="AW52" s="70"/>
    </row>
    <row r="80" spans="1:44" s="66" customFormat="1" hidden="1" x14ac:dyDescent="0.3">
      <c r="A80"/>
      <c r="B80"/>
      <c r="C80"/>
      <c r="D80"/>
      <c r="E80"/>
      <c r="N80"/>
      <c r="O80"/>
      <c r="P80"/>
      <c r="Q80"/>
      <c r="R80"/>
      <c r="S80"/>
      <c r="T80"/>
      <c r="U80"/>
      <c r="V80"/>
      <c r="W80"/>
      <c r="X80"/>
      <c r="Y80"/>
      <c r="Z80"/>
      <c r="AA80"/>
      <c r="AB80"/>
      <c r="AC80"/>
      <c r="AD80"/>
      <c r="AE80"/>
      <c r="AF80"/>
      <c r="AG80"/>
      <c r="AH80"/>
      <c r="AI80"/>
      <c r="AJ80"/>
      <c r="AK80"/>
      <c r="AL80"/>
      <c r="AR80"/>
    </row>
    <row r="81" spans="1:44" s="66" customFormat="1" hidden="1" x14ac:dyDescent="0.3">
      <c r="A81"/>
      <c r="B81"/>
      <c r="C81"/>
      <c r="D81"/>
      <c r="E81"/>
      <c r="N81"/>
      <c r="O81"/>
      <c r="P81"/>
      <c r="Q81"/>
      <c r="R81"/>
      <c r="S81"/>
      <c r="T81"/>
      <c r="U81"/>
      <c r="V81"/>
      <c r="W81"/>
      <c r="X81"/>
      <c r="Y81"/>
      <c r="Z81"/>
      <c r="AA81"/>
      <c r="AB81"/>
      <c r="AC81"/>
      <c r="AD81"/>
      <c r="AE81"/>
      <c r="AF81"/>
      <c r="AG81"/>
      <c r="AH81"/>
      <c r="AI81"/>
      <c r="AJ81"/>
      <c r="AK81"/>
      <c r="AL81"/>
      <c r="AR81"/>
    </row>
    <row r="82" spans="1:44" s="66" customFormat="1" hidden="1" x14ac:dyDescent="0.3">
      <c r="A82"/>
      <c r="B82"/>
      <c r="C82"/>
      <c r="D82"/>
      <c r="E82"/>
      <c r="N82"/>
      <c r="O82"/>
      <c r="P82"/>
      <c r="Q82"/>
      <c r="R82"/>
      <c r="S82"/>
      <c r="T82"/>
      <c r="U82"/>
      <c r="V82"/>
      <c r="W82"/>
      <c r="X82"/>
      <c r="Y82"/>
      <c r="Z82"/>
      <c r="AA82"/>
      <c r="AB82"/>
      <c r="AC82"/>
      <c r="AD82"/>
      <c r="AE82"/>
      <c r="AF82"/>
      <c r="AG82"/>
      <c r="AH82"/>
      <c r="AI82"/>
      <c r="AJ82"/>
      <c r="AK82"/>
      <c r="AL82"/>
      <c r="AR82"/>
    </row>
    <row r="83" spans="1:44" s="66" customFormat="1" hidden="1" x14ac:dyDescent="0.3">
      <c r="A83"/>
      <c r="B83"/>
      <c r="C83"/>
      <c r="D83"/>
      <c r="E83"/>
      <c r="N83"/>
      <c r="O83"/>
      <c r="P83"/>
      <c r="Q83"/>
      <c r="R83"/>
      <c r="S83"/>
      <c r="T83"/>
      <c r="U83"/>
      <c r="V83"/>
      <c r="W83"/>
      <c r="X83"/>
      <c r="Y83"/>
      <c r="Z83"/>
      <c r="AA83"/>
      <c r="AB83"/>
      <c r="AC83"/>
      <c r="AD83"/>
      <c r="AE83"/>
      <c r="AF83"/>
      <c r="AG83"/>
      <c r="AH83"/>
      <c r="AI83"/>
      <c r="AJ83"/>
      <c r="AK83"/>
      <c r="AL83"/>
      <c r="AR83"/>
    </row>
    <row r="84" spans="1:44" s="66" customFormat="1" hidden="1" x14ac:dyDescent="0.3">
      <c r="A84"/>
      <c r="B84"/>
      <c r="C84"/>
      <c r="D84"/>
      <c r="E84"/>
      <c r="N84"/>
      <c r="O84"/>
      <c r="P84"/>
      <c r="Q84"/>
      <c r="R84"/>
      <c r="S84"/>
      <c r="T84"/>
      <c r="U84"/>
      <c r="V84"/>
      <c r="W84"/>
      <c r="X84"/>
      <c r="Y84"/>
      <c r="Z84"/>
      <c r="AA84"/>
      <c r="AB84"/>
      <c r="AC84"/>
      <c r="AD84"/>
      <c r="AE84"/>
      <c r="AF84"/>
      <c r="AG84"/>
      <c r="AH84"/>
      <c r="AI84"/>
      <c r="AJ84"/>
      <c r="AK84"/>
      <c r="AL84"/>
      <c r="AR84"/>
    </row>
    <row r="85" spans="1:44" s="66" customFormat="1" hidden="1" x14ac:dyDescent="0.3">
      <c r="A85"/>
      <c r="B85"/>
      <c r="C85"/>
      <c r="D85"/>
      <c r="E85"/>
      <c r="N85"/>
      <c r="O85"/>
      <c r="P85"/>
      <c r="Q85"/>
      <c r="R85"/>
      <c r="S85"/>
      <c r="T85"/>
      <c r="U85"/>
      <c r="V85"/>
      <c r="W85"/>
      <c r="X85"/>
      <c r="Y85"/>
      <c r="Z85"/>
      <c r="AA85"/>
      <c r="AB85"/>
      <c r="AC85"/>
      <c r="AD85"/>
      <c r="AE85"/>
      <c r="AF85"/>
      <c r="AG85"/>
      <c r="AH85"/>
      <c r="AI85"/>
      <c r="AJ85"/>
      <c r="AK85"/>
      <c r="AL85"/>
      <c r="AR85"/>
    </row>
    <row r="86" spans="1:44" s="66" customFormat="1" hidden="1" x14ac:dyDescent="0.3">
      <c r="A86"/>
      <c r="B86"/>
      <c r="C86"/>
      <c r="D86"/>
      <c r="E86"/>
      <c r="N86"/>
      <c r="O86"/>
      <c r="P86"/>
      <c r="Q86"/>
      <c r="R86"/>
      <c r="S86"/>
      <c r="T86"/>
      <c r="U86"/>
      <c r="V86"/>
      <c r="W86"/>
      <c r="X86"/>
      <c r="Y86"/>
      <c r="Z86"/>
      <c r="AA86"/>
      <c r="AB86"/>
      <c r="AC86"/>
      <c r="AD86"/>
      <c r="AE86"/>
      <c r="AF86"/>
      <c r="AG86"/>
      <c r="AH86"/>
      <c r="AI86"/>
      <c r="AJ86"/>
      <c r="AK86"/>
      <c r="AL86"/>
      <c r="AR86"/>
    </row>
    <row r="87" spans="1:44" s="66" customFormat="1" hidden="1" x14ac:dyDescent="0.3">
      <c r="A87"/>
      <c r="B87"/>
      <c r="C87"/>
      <c r="D87"/>
      <c r="E87"/>
      <c r="N87"/>
      <c r="O87"/>
      <c r="P87"/>
      <c r="Q87"/>
      <c r="R87"/>
      <c r="S87"/>
      <c r="T87"/>
      <c r="U87"/>
      <c r="V87"/>
      <c r="W87"/>
      <c r="X87"/>
      <c r="Y87"/>
      <c r="Z87"/>
      <c r="AA87"/>
      <c r="AB87"/>
      <c r="AC87"/>
      <c r="AD87"/>
      <c r="AE87"/>
      <c r="AF87"/>
      <c r="AG87"/>
      <c r="AH87"/>
      <c r="AI87"/>
      <c r="AJ87"/>
      <c r="AK87"/>
      <c r="AL87"/>
      <c r="AR87"/>
    </row>
    <row r="88" spans="1:44" s="66" customFormat="1" hidden="1" x14ac:dyDescent="0.3">
      <c r="A88"/>
      <c r="B88"/>
      <c r="C88"/>
      <c r="D88"/>
      <c r="E88"/>
      <c r="N88"/>
      <c r="O88"/>
      <c r="P88"/>
      <c r="Q88"/>
      <c r="R88"/>
      <c r="S88"/>
      <c r="T88"/>
      <c r="U88"/>
      <c r="V88"/>
      <c r="W88"/>
      <c r="X88"/>
      <c r="Y88"/>
      <c r="Z88"/>
      <c r="AA88"/>
      <c r="AB88"/>
      <c r="AC88"/>
      <c r="AD88"/>
      <c r="AE88"/>
      <c r="AF88"/>
      <c r="AG88"/>
      <c r="AH88"/>
      <c r="AI88"/>
      <c r="AJ88"/>
      <c r="AK88"/>
      <c r="AL88"/>
      <c r="AR88"/>
    </row>
    <row r="89" spans="1:44" s="66" customFormat="1" hidden="1" x14ac:dyDescent="0.3">
      <c r="A89"/>
      <c r="B89"/>
      <c r="C89"/>
      <c r="D89"/>
      <c r="E89"/>
      <c r="N89"/>
      <c r="O89"/>
      <c r="P89"/>
      <c r="Q89"/>
      <c r="R89"/>
      <c r="S89"/>
      <c r="T89"/>
      <c r="U89"/>
      <c r="V89"/>
      <c r="W89"/>
      <c r="X89"/>
      <c r="Y89"/>
      <c r="Z89"/>
      <c r="AA89"/>
      <c r="AB89"/>
      <c r="AC89"/>
      <c r="AD89"/>
      <c r="AE89"/>
      <c r="AF89"/>
      <c r="AG89"/>
      <c r="AH89"/>
      <c r="AI89"/>
      <c r="AJ89"/>
      <c r="AK89"/>
      <c r="AL89"/>
      <c r="AR89"/>
    </row>
    <row r="90" spans="1:44" s="66" customFormat="1" hidden="1" x14ac:dyDescent="0.3">
      <c r="A90"/>
      <c r="B90"/>
      <c r="C90"/>
      <c r="D90"/>
      <c r="E90"/>
      <c r="N90"/>
      <c r="O90"/>
      <c r="P90"/>
      <c r="Q90"/>
      <c r="R90"/>
      <c r="S90"/>
      <c r="T90"/>
      <c r="U90"/>
      <c r="V90"/>
      <c r="W90"/>
      <c r="X90"/>
      <c r="Y90"/>
      <c r="Z90"/>
      <c r="AA90"/>
      <c r="AB90"/>
      <c r="AC90"/>
      <c r="AD90"/>
      <c r="AE90"/>
      <c r="AF90"/>
      <c r="AG90"/>
      <c r="AH90"/>
      <c r="AI90"/>
      <c r="AJ90"/>
      <c r="AK90"/>
      <c r="AL90"/>
      <c r="AR90"/>
    </row>
    <row r="91" spans="1:44" s="66" customFormat="1" hidden="1" x14ac:dyDescent="0.3">
      <c r="A91"/>
      <c r="B91"/>
      <c r="C91"/>
      <c r="D91"/>
      <c r="E91"/>
      <c r="N91"/>
      <c r="O91"/>
      <c r="P91"/>
      <c r="Q91"/>
      <c r="R91"/>
      <c r="S91"/>
      <c r="T91"/>
      <c r="U91"/>
      <c r="V91"/>
      <c r="W91"/>
      <c r="X91"/>
      <c r="Y91"/>
      <c r="Z91"/>
      <c r="AA91"/>
      <c r="AB91"/>
      <c r="AC91"/>
      <c r="AD91"/>
      <c r="AE91"/>
      <c r="AF91"/>
      <c r="AG91"/>
      <c r="AH91"/>
      <c r="AI91"/>
      <c r="AJ91"/>
      <c r="AK91"/>
      <c r="AL91"/>
      <c r="AR91"/>
    </row>
  </sheetData>
  <mergeCells count="46">
    <mergeCell ref="V18:X18"/>
    <mergeCell ref="A2:A5"/>
    <mergeCell ref="B2:B5"/>
    <mergeCell ref="C2:I2"/>
    <mergeCell ref="J2:J5"/>
    <mergeCell ref="C3:I3"/>
    <mergeCell ref="C4:I4"/>
    <mergeCell ref="C5:I5"/>
    <mergeCell ref="A7:J8"/>
    <mergeCell ref="A13:D13"/>
    <mergeCell ref="A15:D15"/>
    <mergeCell ref="AC16:AE16"/>
    <mergeCell ref="A17:AQ17"/>
    <mergeCell ref="AU18:AW18"/>
    <mergeCell ref="E20:E21"/>
    <mergeCell ref="F20:F21"/>
    <mergeCell ref="G20:G21"/>
    <mergeCell ref="AC18:AE18"/>
    <mergeCell ref="AF18:AH18"/>
    <mergeCell ref="AI18:AK18"/>
    <mergeCell ref="AL18:AN18"/>
    <mergeCell ref="AO18:AQ18"/>
    <mergeCell ref="AR18:AT18"/>
    <mergeCell ref="A18:L18"/>
    <mergeCell ref="M18:O18"/>
    <mergeCell ref="P18:R18"/>
    <mergeCell ref="S18:U18"/>
    <mergeCell ref="E22:E25"/>
    <mergeCell ref="F22:F23"/>
    <mergeCell ref="G22:G23"/>
    <mergeCell ref="F24:F25"/>
    <mergeCell ref="G24:G25"/>
    <mergeCell ref="G34:G35"/>
    <mergeCell ref="A36:F36"/>
    <mergeCell ref="A37:AE40"/>
    <mergeCell ref="A42:D42"/>
    <mergeCell ref="E26:E27"/>
    <mergeCell ref="F26:F27"/>
    <mergeCell ref="G26:G27"/>
    <mergeCell ref="E28:E35"/>
    <mergeCell ref="F28:F29"/>
    <mergeCell ref="G28:G29"/>
    <mergeCell ref="G30:G31"/>
    <mergeCell ref="F32:F33"/>
    <mergeCell ref="G32:G33"/>
    <mergeCell ref="F34:F3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5</vt:i4>
      </vt:variant>
    </vt:vector>
  </HeadingPairs>
  <TitlesOfParts>
    <vt:vector size="13" baseType="lpstr">
      <vt:lpstr>Formato_Cotización</vt:lpstr>
      <vt:lpstr>1</vt:lpstr>
      <vt:lpstr>2</vt:lpstr>
      <vt:lpstr>3</vt:lpstr>
      <vt:lpstr>4</vt:lpstr>
      <vt:lpstr>5</vt:lpstr>
      <vt:lpstr>6</vt:lpstr>
      <vt:lpstr>EM2024</vt:lpstr>
      <vt:lpstr>'2'!Área_de_impresión</vt:lpstr>
      <vt:lpstr>'3'!Área_de_impresión</vt:lpstr>
      <vt:lpstr>'4'!Área_de_impresión</vt:lpstr>
      <vt:lpstr>'1'!Títulos_a_imprimir</vt:lpstr>
      <vt:lpstr>Formato_Cotización!Títulos_a_imprimir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Nelson Javier Arguellez Palacios</dc:creator>
  <cp:lastModifiedBy>Nelson Javier Arguellez Palacios</cp:lastModifiedBy>
  <cp:lastPrinted>2026-05-20T12:54:04Z</cp:lastPrinted>
  <dcterms:created xsi:type="dcterms:W3CDTF">2026-04-23T15:27:09Z</dcterms:created>
  <dcterms:modified xsi:type="dcterms:W3CDTF">2026-07-21T12:35:39Z</dcterms:modified>
</cp:coreProperties>
</file>