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nielagonzalez\Downloads\SA DE 2026 BITDEFENDER ARCSEVE\SA DE 2026 BITDEFENDER\"/>
    </mc:Choice>
  </mc:AlternateContent>
  <xr:revisionPtr revIDLastSave="0" documentId="13_ncr:1_{2C909E59-8551-4C54-B2E4-8B9B28939F9B}" xr6:coauthVersionLast="47" xr6:coauthVersionMax="47" xr10:uidLastSave="{00000000-0000-0000-0000-000000000000}"/>
  <bookViews>
    <workbookView xWindow="28680" yWindow="-120" windowWidth="21840" windowHeight="13020" xr2:uid="{D7CE2060-1250-4A99-9D2B-956835961EF5}"/>
  </bookViews>
  <sheets>
    <sheet name="Estudio del Mercad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9" i="1" l="1"/>
  <c r="I29" i="1" s="1"/>
  <c r="H30" i="1"/>
  <c r="I30" i="1" s="1"/>
  <c r="H31" i="1"/>
  <c r="I31" i="1" s="1"/>
  <c r="H32" i="1"/>
  <c r="I32" i="1" s="1"/>
  <c r="H33" i="1"/>
  <c r="I33" i="1" s="1"/>
  <c r="H34" i="1"/>
  <c r="I34" i="1" s="1"/>
  <c r="H28" i="1"/>
  <c r="G26" i="1" l="1"/>
  <c r="F26" i="1"/>
  <c r="E26" i="1" l="1"/>
  <c r="I28" i="1" l="1"/>
  <c r="I35" i="1" l="1"/>
  <c r="I37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tc={3AC575D9-68CB-47D5-B6F3-236ACD9A9FBE}</author>
  </authors>
  <commentList>
    <comment ref="I36" authorId="0" shapeId="0" xr:uid="{3AC575D9-68CB-47D5-B6F3-236ACD9A9FBE}">
      <text>
        <t xml:space="preserve"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Los ítems 3, 4 y 5 son exentos de IVA  </t>
      </text>
    </comment>
  </commentList>
</comments>
</file>

<file path=xl/sharedStrings.xml><?xml version="1.0" encoding="utf-8"?>
<sst xmlns="http://schemas.openxmlformats.org/spreadsheetml/2006/main" count="60" uniqueCount="43">
  <si>
    <t>ITEM</t>
  </si>
  <si>
    <t>CANT.</t>
  </si>
  <si>
    <t>ESPECIFICACIONES TÉCNICAS DETALLADAS</t>
  </si>
  <si>
    <t>VALOR  TOTAL ANTES DEL IVA</t>
  </si>
  <si>
    <t>VALOR TOTAL IVA INCLUIDO</t>
  </si>
  <si>
    <t>COTIZANTE 1</t>
  </si>
  <si>
    <t>COTIZANTE 2</t>
  </si>
  <si>
    <t>COTIZANTE 3</t>
  </si>
  <si>
    <t>PROMEDIO</t>
  </si>
  <si>
    <t>VALOR UNITARIO ANTES DE IVA</t>
  </si>
  <si>
    <t>FECHA</t>
  </si>
  <si>
    <t>CÓDIGO</t>
  </si>
  <si>
    <t>VERSIÓN</t>
  </si>
  <si>
    <t>IDENTIFICACIÓN DE LA NECESIDAD Y DEFINICIÓN DEL PRESUPUESTO</t>
  </si>
  <si>
    <t>OBJETO A CONTRATAR</t>
  </si>
  <si>
    <t>NOMBRE DEL CONTACTO</t>
  </si>
  <si>
    <t>DATOS DE CONTACTO</t>
  </si>
  <si>
    <t>FECHA DE LA COTIZACIÓN</t>
  </si>
  <si>
    <t>VIGENCIA DE LA COTIZACIÓN</t>
  </si>
  <si>
    <t>Und.</t>
  </si>
  <si>
    <t>Este documento  hace parte de los estudios previos y  como tal debe anexarse a la documentación del proceso de contratación que se solicita</t>
  </si>
  <si>
    <t>FBS 090</t>
  </si>
  <si>
    <t>03</t>
  </si>
  <si>
    <t>29-09-2023</t>
  </si>
  <si>
    <t>VALOR DEL IVA</t>
  </si>
  <si>
    <t xml:space="preserve">No. </t>
  </si>
  <si>
    <t>RENOVACIÓN DEL LICENCIAMIENTO DEL SOFTWARE BITDEFENDER, ARCSERVE Y EXAGRID PARA LA INSTITUCIÓN UNIVERSITARIA ITM DE CONFORMIDAD CON LAS ESPECIFICACIONES TÉCNICAS</t>
  </si>
  <si>
    <t>Arcserve UDP Premium Plus Edition - Socket - One Year Enterprise Maintenance - Renewal</t>
  </si>
  <si>
    <t>Arcserve UDP Premium Edition - Socket - One Year Enterprise Maintenance - Renewal</t>
  </si>
  <si>
    <t>Arcserve Cloud Direct (Arcserve Cloud) - Storage from 6 TB to 10 TB (per TB) - Annual Subscription</t>
  </si>
  <si>
    <t>ArcServe SAAS Backups for 365</t>
  </si>
  <si>
    <t>GravityZone Elite - R (Bitdefender)</t>
  </si>
  <si>
    <t xml:space="preserve">Exagrid - SKU: *EX-21000E-1YRMS-S-RN WL *5x8 One Year Support &amp; Maintenance Renewal for ExaGrid EX21000 Raw 48TB Capacity System 5x8 One AVTA203603601, Exagrid - SKU: EX2-10S2PA-1YRMS-S-RN WL *5x8 One Year Support &amp; Maintenance Renewal for ExaGrid 10Gigabit Ethernet Dual Port SFP+Optical Add On </t>
  </si>
  <si>
    <t>Exagrid - SKU: EX-36-1YRMS-S-RNWL
Mantenimiento - 5x8 One Year Plus Support &amp; Maintenance Renewal for ExaGrid
EX36 Raw 96TB Capacity System - Prorated to coterm
Serial Numbers - AVTA242209426.
Exagrid - SKU: EX2-10S2PA-1YRMS-S-RNWL
Mantenimiento - 5x8 One Year Plus Support &amp; Maintenance Renewal for ExaGrid
10Gigabit Ethernet Dual Port SFP+Optical Add On</t>
  </si>
  <si>
    <t>DATA Y SERVICE</t>
  </si>
  <si>
    <t>Jonathan Rodriguez</t>
  </si>
  <si>
    <t>Email: jrodriguez@datayservice.com - Cel: 3207161321</t>
  </si>
  <si>
    <t>GOLDSYS</t>
  </si>
  <si>
    <t>Jonathan Jimenez</t>
  </si>
  <si>
    <t>Cel: 3212313605 - Email: jjimenez@goldsysla.com</t>
  </si>
  <si>
    <t>SVAIT</t>
  </si>
  <si>
    <t>Oscar Quinterogomez</t>
  </si>
  <si>
    <t>Email: oscar.quintero@grupo-svait.com - Cel: 3113016015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</si>
</sst>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FFFF"/>
      <name val="Arial Narrow"/>
      <family val="2"/>
    </font>
    <font>
      <sz val="11"/>
      <color rgb="FF000000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6"/>
      <color rgb="FFFF0000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3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right"/>
    </xf>
    <xf numFmtId="0" fontId="5" fillId="0" borderId="0" xfId="0" applyFont="1"/>
    <xf numFmtId="0" fontId="2" fillId="5" borderId="2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right"/>
    </xf>
    <xf numFmtId="0" fontId="5" fillId="0" borderId="15" xfId="0" applyFont="1" applyBorder="1"/>
    <xf numFmtId="0" fontId="5" fillId="0" borderId="17" xfId="0" applyFont="1" applyBorder="1"/>
    <xf numFmtId="0" fontId="5" fillId="0" borderId="25" xfId="0" applyFont="1" applyBorder="1"/>
    <xf numFmtId="0" fontId="5" fillId="0" borderId="27" xfId="0" applyFont="1" applyBorder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0" borderId="1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4" fontId="5" fillId="0" borderId="0" xfId="0" applyNumberFormat="1" applyFont="1"/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164" fontId="5" fillId="0" borderId="0" xfId="1" applyNumberFormat="1" applyFont="1"/>
    <xf numFmtId="164" fontId="5" fillId="4" borderId="2" xfId="1" applyNumberFormat="1" applyFont="1" applyFill="1" applyBorder="1" applyAlignment="1">
      <alignment horizontal="center" vertical="center" wrapText="1"/>
    </xf>
    <xf numFmtId="164" fontId="4" fillId="4" borderId="2" xfId="1" applyNumberFormat="1" applyFont="1" applyFill="1" applyBorder="1" applyAlignment="1">
      <alignment horizontal="center" vertical="center" wrapText="1"/>
    </xf>
    <xf numFmtId="164" fontId="4" fillId="4" borderId="17" xfId="1" applyNumberFormat="1" applyFont="1" applyFill="1" applyBorder="1" applyAlignment="1">
      <alignment horizontal="center" vertical="center" wrapText="1"/>
    </xf>
    <xf numFmtId="44" fontId="4" fillId="4" borderId="17" xfId="1" applyFont="1" applyFill="1" applyBorder="1" applyAlignment="1">
      <alignment horizontal="center" vertical="center" wrapText="1"/>
    </xf>
    <xf numFmtId="44" fontId="4" fillId="4" borderId="20" xfId="1" applyFont="1" applyFill="1" applyBorder="1" applyAlignment="1">
      <alignment horizontal="center" vertical="center" wrapText="1"/>
    </xf>
    <xf numFmtId="0" fontId="0" fillId="7" borderId="2" xfId="0" applyFill="1" applyBorder="1" applyAlignment="1">
      <alignment horizontal="left" vertical="center" wrapText="1"/>
    </xf>
    <xf numFmtId="0" fontId="3" fillId="7" borderId="3" xfId="0" applyFont="1" applyFill="1" applyBorder="1" applyAlignment="1">
      <alignment horizontal="center" vertical="center" wrapText="1"/>
    </xf>
    <xf numFmtId="0" fontId="0" fillId="7" borderId="2" xfId="0" applyFill="1" applyBorder="1" applyAlignment="1">
      <alignment horizontal="center" vertical="center"/>
    </xf>
    <xf numFmtId="164" fontId="5" fillId="7" borderId="2" xfId="1" applyNumberFormat="1" applyFont="1" applyFill="1" applyBorder="1" applyAlignment="1">
      <alignment horizontal="center" vertical="center" wrapText="1"/>
    </xf>
    <xf numFmtId="164" fontId="4" fillId="7" borderId="2" xfId="1" applyNumberFormat="1" applyFont="1" applyFill="1" applyBorder="1" applyAlignment="1">
      <alignment horizontal="center" vertical="center" wrapText="1"/>
    </xf>
    <xf numFmtId="164" fontId="4" fillId="7" borderId="17" xfId="1" applyNumberFormat="1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 wrapText="1"/>
    </xf>
    <xf numFmtId="0" fontId="4" fillId="3" borderId="33" xfId="0" applyFont="1" applyFill="1" applyBorder="1" applyAlignment="1">
      <alignment horizontal="right" vertical="center" wrapText="1"/>
    </xf>
    <xf numFmtId="0" fontId="4" fillId="3" borderId="4" xfId="0" applyFont="1" applyFill="1" applyBorder="1" applyAlignment="1">
      <alignment horizontal="right" vertical="center" wrapText="1"/>
    </xf>
    <xf numFmtId="0" fontId="4" fillId="3" borderId="3" xfId="0" applyFont="1" applyFill="1" applyBorder="1" applyAlignment="1">
      <alignment horizontal="right" vertical="center" wrapText="1"/>
    </xf>
    <xf numFmtId="0" fontId="4" fillId="0" borderId="28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26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7" fillId="0" borderId="14" xfId="0" applyFont="1" applyBorder="1" applyAlignment="1">
      <alignment horizontal="left"/>
    </xf>
    <xf numFmtId="0" fontId="7" fillId="0" borderId="15" xfId="0" applyFont="1" applyBorder="1" applyAlignment="1">
      <alignment horizontal="left"/>
    </xf>
    <xf numFmtId="0" fontId="5" fillId="0" borderId="25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27" xfId="0" applyFont="1" applyBorder="1" applyAlignment="1">
      <alignment horizontal="center"/>
    </xf>
    <xf numFmtId="0" fontId="7" fillId="0" borderId="37" xfId="0" applyFont="1" applyBorder="1" applyAlignment="1">
      <alignment horizontal="left"/>
    </xf>
    <xf numFmtId="0" fontId="7" fillId="0" borderId="38" xfId="0" applyFont="1" applyBorder="1" applyAlignment="1">
      <alignment horizontal="left"/>
    </xf>
    <xf numFmtId="0" fontId="8" fillId="0" borderId="2" xfId="0" applyFont="1" applyBorder="1" applyAlignment="1">
      <alignment horizontal="left"/>
    </xf>
    <xf numFmtId="0" fontId="8" fillId="0" borderId="17" xfId="0" applyFont="1" applyBorder="1" applyAlignment="1">
      <alignment horizontal="left"/>
    </xf>
    <xf numFmtId="14" fontId="8" fillId="0" borderId="2" xfId="0" applyNumberFormat="1" applyFont="1" applyBorder="1" applyAlignment="1">
      <alignment horizontal="left"/>
    </xf>
    <xf numFmtId="0" fontId="5" fillId="0" borderId="21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26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7" fillId="0" borderId="2" xfId="0" applyFont="1" applyBorder="1" applyAlignment="1">
      <alignment horizontal="left" vertical="center" wrapText="1"/>
    </xf>
    <xf numFmtId="0" fontId="7" fillId="0" borderId="17" xfId="0" applyFont="1" applyBorder="1" applyAlignment="1">
      <alignment horizontal="left" vertical="center" wrapText="1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14" fontId="8" fillId="0" borderId="19" xfId="0" applyNumberFormat="1" applyFont="1" applyBorder="1" applyAlignment="1">
      <alignment horizontal="left"/>
    </xf>
    <xf numFmtId="0" fontId="8" fillId="0" borderId="19" xfId="0" applyFont="1" applyBorder="1" applyAlignment="1">
      <alignment horizontal="left"/>
    </xf>
    <xf numFmtId="0" fontId="8" fillId="0" borderId="20" xfId="0" applyFont="1" applyBorder="1" applyAlignment="1">
      <alignment horizontal="left"/>
    </xf>
    <xf numFmtId="0" fontId="4" fillId="0" borderId="18" xfId="0" applyFont="1" applyBorder="1" applyAlignment="1">
      <alignment horizontal="left" vertical="center"/>
    </xf>
    <xf numFmtId="0" fontId="4" fillId="0" borderId="19" xfId="0" applyFont="1" applyBorder="1" applyAlignment="1">
      <alignment horizontal="left" vertical="center"/>
    </xf>
    <xf numFmtId="0" fontId="6" fillId="6" borderId="0" xfId="0" applyFont="1" applyFill="1" applyAlignment="1">
      <alignment horizontal="center"/>
    </xf>
    <xf numFmtId="0" fontId="4" fillId="3" borderId="34" xfId="0" applyFont="1" applyFill="1" applyBorder="1" applyAlignment="1">
      <alignment horizontal="right" vertical="center" wrapText="1"/>
    </xf>
    <xf numFmtId="0" fontId="4" fillId="3" borderId="35" xfId="0" applyFont="1" applyFill="1" applyBorder="1" applyAlignment="1">
      <alignment horizontal="right" vertical="center" wrapText="1"/>
    </xf>
    <xf numFmtId="0" fontId="4" fillId="3" borderId="36" xfId="0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291353</xdr:colOff>
      <xdr:row>0</xdr:row>
      <xdr:rowOff>0</xdr:rowOff>
    </xdr:from>
    <xdr:to>
      <xdr:col>1</xdr:col>
      <xdr:colOff>1755290</xdr:colOff>
      <xdr:row>3</xdr:row>
      <xdr:rowOff>3245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802D4BC-6344-50A8-A0B1-3293F94A96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1353" y="0"/>
          <a:ext cx="1837765" cy="641980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Maria Alexandra Florez Marin" id="{6720FC9F-1D39-4E1D-A426-B4E93F5CCFC1}" userId="S::mariaflorez@itm.edu.co::bfc913e2-c232-4928-b46c-e851396b1242" providerId="AD"/>
</personList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I36" dT="2026-08-11T15:01:51.31" personId="{6720FC9F-1D39-4E1D-A426-B4E93F5CCFC1}" id="{3AC575D9-68CB-47D5-B6F3-236ACD9A9FBE}">
    <text xml:space="preserve">Los ítems 3, 4 y 5 son exentos de IVA  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8C035-268C-4D91-844A-635D136049B5}">
  <sheetPr>
    <pageSetUpPr fitToPage="1"/>
  </sheetPr>
  <dimension ref="A1:K39"/>
  <sheetViews>
    <sheetView tabSelected="1" topLeftCell="A4" zoomScale="80" zoomScaleNormal="80" workbookViewId="0">
      <selection activeCell="D5" sqref="D5:I6"/>
    </sheetView>
  </sheetViews>
  <sheetFormatPr baseColWidth="10" defaultColWidth="11.42578125" defaultRowHeight="16.5" x14ac:dyDescent="0.3"/>
  <cols>
    <col min="1" max="1" width="5.42578125" style="3" bestFit="1" customWidth="1" collapsed="1"/>
    <col min="2" max="2" width="33.42578125" style="3" customWidth="1" collapsed="1"/>
    <col min="3" max="3" width="6.42578125" style="3" customWidth="1" collapsed="1"/>
    <col min="4" max="4" width="10" style="3" customWidth="1" collapsed="1"/>
    <col min="5" max="5" width="20" style="3" customWidth="1" collapsed="1"/>
    <col min="6" max="6" width="21" style="3" customWidth="1" collapsed="1"/>
    <col min="7" max="7" width="21.140625" style="3" customWidth="1" collapsed="1"/>
    <col min="8" max="8" width="21.28515625" style="3" customWidth="1" collapsed="1"/>
    <col min="9" max="9" width="21.85546875" style="3" customWidth="1" collapsed="1"/>
    <col min="10" max="10" width="16.42578125" style="3" customWidth="1" collapsed="1"/>
    <col min="11" max="11" width="16.5703125" style="3" bestFit="1" customWidth="1" collapsed="1"/>
    <col min="12" max="16384" width="11.42578125" style="3" collapsed="1"/>
  </cols>
  <sheetData>
    <row r="1" spans="1:9" x14ac:dyDescent="0.3">
      <c r="A1" s="54"/>
      <c r="B1" s="55"/>
      <c r="C1" s="61" t="s">
        <v>13</v>
      </c>
      <c r="D1" s="62"/>
      <c r="E1" s="62"/>
      <c r="F1" s="62"/>
      <c r="G1" s="63"/>
      <c r="H1" s="5" t="s">
        <v>11</v>
      </c>
      <c r="I1" s="6" t="s">
        <v>21</v>
      </c>
    </row>
    <row r="2" spans="1:9" x14ac:dyDescent="0.3">
      <c r="A2" s="46"/>
      <c r="B2" s="56"/>
      <c r="C2" s="64"/>
      <c r="D2" s="65"/>
      <c r="E2" s="65"/>
      <c r="F2" s="65"/>
      <c r="G2" s="66"/>
      <c r="H2" s="2" t="s">
        <v>12</v>
      </c>
      <c r="I2" s="7" t="s">
        <v>22</v>
      </c>
    </row>
    <row r="3" spans="1:9" x14ac:dyDescent="0.3">
      <c r="A3" s="57"/>
      <c r="B3" s="58"/>
      <c r="C3" s="67"/>
      <c r="D3" s="68"/>
      <c r="E3" s="68"/>
      <c r="F3" s="68"/>
      <c r="G3" s="69"/>
      <c r="H3" s="2" t="s">
        <v>10</v>
      </c>
      <c r="I3" s="7" t="s">
        <v>23</v>
      </c>
    </row>
    <row r="4" spans="1:9" x14ac:dyDescent="0.3">
      <c r="A4" s="8"/>
      <c r="I4" s="9"/>
    </row>
    <row r="5" spans="1:9" x14ac:dyDescent="0.3">
      <c r="A5" s="34" t="s">
        <v>14</v>
      </c>
      <c r="B5" s="35"/>
      <c r="C5" s="36"/>
      <c r="D5" s="59" t="s">
        <v>26</v>
      </c>
      <c r="E5" s="59"/>
      <c r="F5" s="59"/>
      <c r="G5" s="59"/>
      <c r="H5" s="59"/>
      <c r="I5" s="60"/>
    </row>
    <row r="6" spans="1:9" x14ac:dyDescent="0.3">
      <c r="A6" s="37"/>
      <c r="B6" s="38"/>
      <c r="C6" s="39"/>
      <c r="D6" s="59"/>
      <c r="E6" s="59"/>
      <c r="F6" s="59"/>
      <c r="G6" s="59"/>
      <c r="H6" s="59"/>
      <c r="I6" s="60"/>
    </row>
    <row r="7" spans="1:9" ht="17.25" thickBot="1" x14ac:dyDescent="0.35">
      <c r="A7" s="8"/>
      <c r="B7" s="10"/>
      <c r="C7" s="10"/>
      <c r="I7" s="9"/>
    </row>
    <row r="8" spans="1:9" x14ac:dyDescent="0.3">
      <c r="A8" s="40" t="s">
        <v>5</v>
      </c>
      <c r="B8" s="41"/>
      <c r="C8" s="41"/>
      <c r="D8" s="49" t="s">
        <v>34</v>
      </c>
      <c r="E8" s="49"/>
      <c r="F8" s="49"/>
      <c r="G8" s="49"/>
      <c r="H8" s="49"/>
      <c r="I8" s="50"/>
    </row>
    <row r="9" spans="1:9" x14ac:dyDescent="0.3">
      <c r="A9" s="42" t="s">
        <v>15</v>
      </c>
      <c r="B9" s="43"/>
      <c r="C9" s="43"/>
      <c r="D9" s="51" t="s">
        <v>35</v>
      </c>
      <c r="E9" s="51"/>
      <c r="F9" s="51"/>
      <c r="G9" s="51"/>
      <c r="H9" s="51"/>
      <c r="I9" s="52"/>
    </row>
    <row r="10" spans="1:9" x14ac:dyDescent="0.3">
      <c r="A10" s="42" t="s">
        <v>16</v>
      </c>
      <c r="B10" s="43"/>
      <c r="C10" s="43"/>
      <c r="D10" s="53" t="s">
        <v>36</v>
      </c>
      <c r="E10" s="51"/>
      <c r="F10" s="51"/>
      <c r="G10" s="51"/>
      <c r="H10" s="51"/>
      <c r="I10" s="52"/>
    </row>
    <row r="11" spans="1:9" x14ac:dyDescent="0.3">
      <c r="A11" s="42" t="s">
        <v>17</v>
      </c>
      <c r="B11" s="43"/>
      <c r="C11" s="43"/>
      <c r="D11" s="53">
        <v>46238</v>
      </c>
      <c r="E11" s="51"/>
      <c r="F11" s="51"/>
      <c r="G11" s="51"/>
      <c r="H11" s="51"/>
      <c r="I11" s="52"/>
    </row>
    <row r="12" spans="1:9" ht="17.25" thickBot="1" x14ac:dyDescent="0.35">
      <c r="A12" s="73" t="s">
        <v>18</v>
      </c>
      <c r="B12" s="74"/>
      <c r="C12" s="74"/>
      <c r="D12" s="70">
        <v>46269</v>
      </c>
      <c r="E12" s="71"/>
      <c r="F12" s="71"/>
      <c r="G12" s="71"/>
      <c r="H12" s="71"/>
      <c r="I12" s="72"/>
    </row>
    <row r="13" spans="1:9" ht="17.25" thickBot="1" x14ac:dyDescent="0.35">
      <c r="A13" s="46"/>
      <c r="B13" s="47"/>
      <c r="C13" s="11"/>
      <c r="D13" s="47"/>
      <c r="E13" s="47"/>
      <c r="F13" s="47"/>
      <c r="G13" s="47"/>
      <c r="H13" s="47"/>
      <c r="I13" s="48"/>
    </row>
    <row r="14" spans="1:9" x14ac:dyDescent="0.3">
      <c r="A14" s="40" t="s">
        <v>6</v>
      </c>
      <c r="B14" s="41"/>
      <c r="C14" s="41"/>
      <c r="D14" s="44" t="s">
        <v>37</v>
      </c>
      <c r="E14" s="44"/>
      <c r="F14" s="44"/>
      <c r="G14" s="44"/>
      <c r="H14" s="44"/>
      <c r="I14" s="45"/>
    </row>
    <row r="15" spans="1:9" x14ac:dyDescent="0.3">
      <c r="A15" s="42" t="s">
        <v>15</v>
      </c>
      <c r="B15" s="43"/>
      <c r="C15" s="43"/>
      <c r="D15" s="51" t="s">
        <v>38</v>
      </c>
      <c r="E15" s="51"/>
      <c r="F15" s="51"/>
      <c r="G15" s="51"/>
      <c r="H15" s="51"/>
      <c r="I15" s="52"/>
    </row>
    <row r="16" spans="1:9" x14ac:dyDescent="0.3">
      <c r="A16" s="42" t="s">
        <v>16</v>
      </c>
      <c r="B16" s="43"/>
      <c r="C16" s="43"/>
      <c r="D16" s="51" t="s">
        <v>39</v>
      </c>
      <c r="E16" s="51"/>
      <c r="F16" s="51"/>
      <c r="G16" s="51"/>
      <c r="H16" s="51"/>
      <c r="I16" s="52"/>
    </row>
    <row r="17" spans="1:11" x14ac:dyDescent="0.3">
      <c r="A17" s="42" t="s">
        <v>17</v>
      </c>
      <c r="B17" s="43"/>
      <c r="C17" s="43"/>
      <c r="D17" s="53">
        <v>46238</v>
      </c>
      <c r="E17" s="51"/>
      <c r="F17" s="51"/>
      <c r="G17" s="51"/>
      <c r="H17" s="51"/>
      <c r="I17" s="52"/>
    </row>
    <row r="18" spans="1:11" ht="17.25" thickBot="1" x14ac:dyDescent="0.35">
      <c r="A18" s="73" t="s">
        <v>18</v>
      </c>
      <c r="B18" s="74"/>
      <c r="C18" s="74"/>
      <c r="D18" s="70">
        <v>46269</v>
      </c>
      <c r="E18" s="71"/>
      <c r="F18" s="71"/>
      <c r="G18" s="71"/>
      <c r="H18" s="71"/>
      <c r="I18" s="72"/>
    </row>
    <row r="19" spans="1:11" ht="17.25" thickBot="1" x14ac:dyDescent="0.35">
      <c r="A19" s="46"/>
      <c r="B19" s="47"/>
      <c r="C19" s="11"/>
      <c r="D19" s="47"/>
      <c r="E19" s="47"/>
      <c r="F19" s="47"/>
      <c r="G19" s="47"/>
      <c r="H19" s="47"/>
      <c r="I19" s="48"/>
    </row>
    <row r="20" spans="1:11" x14ac:dyDescent="0.3">
      <c r="A20" s="40" t="s">
        <v>7</v>
      </c>
      <c r="B20" s="41"/>
      <c r="C20" s="41"/>
      <c r="D20" s="44" t="s">
        <v>40</v>
      </c>
      <c r="E20" s="44"/>
      <c r="F20" s="44"/>
      <c r="G20" s="44"/>
      <c r="H20" s="44"/>
      <c r="I20" s="45"/>
    </row>
    <row r="21" spans="1:11" x14ac:dyDescent="0.3">
      <c r="A21" s="42" t="s">
        <v>15</v>
      </c>
      <c r="B21" s="43"/>
      <c r="C21" s="43"/>
      <c r="D21" s="51" t="s">
        <v>41</v>
      </c>
      <c r="E21" s="51"/>
      <c r="F21" s="51"/>
      <c r="G21" s="51"/>
      <c r="H21" s="51"/>
      <c r="I21" s="52"/>
    </row>
    <row r="22" spans="1:11" x14ac:dyDescent="0.3">
      <c r="A22" s="42" t="s">
        <v>16</v>
      </c>
      <c r="B22" s="43"/>
      <c r="C22" s="43"/>
      <c r="D22" s="51" t="s">
        <v>42</v>
      </c>
      <c r="E22" s="51"/>
      <c r="F22" s="51"/>
      <c r="G22" s="51"/>
      <c r="H22" s="51"/>
      <c r="I22" s="52"/>
    </row>
    <row r="23" spans="1:11" x14ac:dyDescent="0.3">
      <c r="A23" s="42" t="s">
        <v>17</v>
      </c>
      <c r="B23" s="43"/>
      <c r="C23" s="43"/>
      <c r="D23" s="53">
        <v>46238</v>
      </c>
      <c r="E23" s="51"/>
      <c r="F23" s="51"/>
      <c r="G23" s="51"/>
      <c r="H23" s="51"/>
      <c r="I23" s="52"/>
    </row>
    <row r="24" spans="1:11" ht="17.25" thickBot="1" x14ac:dyDescent="0.35">
      <c r="A24" s="73" t="s">
        <v>18</v>
      </c>
      <c r="B24" s="74"/>
      <c r="C24" s="74"/>
      <c r="D24" s="70">
        <v>46269</v>
      </c>
      <c r="E24" s="71"/>
      <c r="F24" s="71"/>
      <c r="G24" s="71"/>
      <c r="H24" s="71"/>
      <c r="I24" s="72"/>
    </row>
    <row r="25" spans="1:11" x14ac:dyDescent="0.3">
      <c r="A25" s="8"/>
      <c r="I25" s="9"/>
    </row>
    <row r="26" spans="1:11" ht="33" customHeight="1" x14ac:dyDescent="0.3">
      <c r="A26" s="81" t="s">
        <v>0</v>
      </c>
      <c r="B26" s="79" t="s">
        <v>2</v>
      </c>
      <c r="C26" s="79" t="s">
        <v>19</v>
      </c>
      <c r="D26" s="79" t="s">
        <v>1</v>
      </c>
      <c r="E26" s="1" t="str">
        <f>D8</f>
        <v>DATA Y SERVICE</v>
      </c>
      <c r="F26" s="1" t="str">
        <f>D14</f>
        <v>GOLDSYS</v>
      </c>
      <c r="G26" s="1" t="str">
        <f>D20</f>
        <v>SVAIT</v>
      </c>
      <c r="H26" s="4" t="s">
        <v>8</v>
      </c>
      <c r="I26" s="29" t="s">
        <v>3</v>
      </c>
    </row>
    <row r="27" spans="1:11" ht="33" x14ac:dyDescent="0.3">
      <c r="A27" s="82"/>
      <c r="B27" s="80"/>
      <c r="C27" s="80"/>
      <c r="D27" s="80"/>
      <c r="E27" s="1" t="s">
        <v>9</v>
      </c>
      <c r="F27" s="1" t="s">
        <v>9</v>
      </c>
      <c r="G27" s="1" t="s">
        <v>9</v>
      </c>
      <c r="H27" s="1" t="s">
        <v>9</v>
      </c>
      <c r="I27" s="30"/>
    </row>
    <row r="28" spans="1:11" ht="58.9" customHeight="1" x14ac:dyDescent="0.3">
      <c r="A28" s="12">
        <v>1</v>
      </c>
      <c r="B28" s="15" t="s">
        <v>27</v>
      </c>
      <c r="C28" s="13" t="s">
        <v>25</v>
      </c>
      <c r="D28" s="16">
        <v>11</v>
      </c>
      <c r="E28" s="18">
        <v>3824352</v>
      </c>
      <c r="F28" s="18">
        <v>3897196</v>
      </c>
      <c r="G28" s="18">
        <v>3642240</v>
      </c>
      <c r="H28" s="19">
        <f>+ROUND(AVERAGE(E28,F28,G28), 0)</f>
        <v>3787929</v>
      </c>
      <c r="I28" s="20">
        <f>+ROUND((H28*D28), 0)</f>
        <v>41667219</v>
      </c>
      <c r="K28" s="14"/>
    </row>
    <row r="29" spans="1:11" ht="45" x14ac:dyDescent="0.3">
      <c r="A29" s="12">
        <v>2</v>
      </c>
      <c r="B29" s="15" t="s">
        <v>28</v>
      </c>
      <c r="C29" s="13" t="s">
        <v>25</v>
      </c>
      <c r="D29" s="16">
        <v>2</v>
      </c>
      <c r="E29" s="18">
        <v>2620128</v>
      </c>
      <c r="F29" s="18">
        <v>2670035</v>
      </c>
      <c r="G29" s="18">
        <v>2495360</v>
      </c>
      <c r="H29" s="19">
        <f t="shared" ref="H29:H34" si="0">+ROUND(AVERAGE(E29,F29,G29), 0)</f>
        <v>2595174</v>
      </c>
      <c r="I29" s="20">
        <f t="shared" ref="I29:I34" si="1">+ROUND((H29*D29), 0)</f>
        <v>5190348</v>
      </c>
      <c r="K29" s="14"/>
    </row>
    <row r="30" spans="1:11" ht="45" x14ac:dyDescent="0.3">
      <c r="A30" s="12">
        <v>3</v>
      </c>
      <c r="B30" s="23" t="s">
        <v>29</v>
      </c>
      <c r="C30" s="24" t="s">
        <v>25</v>
      </c>
      <c r="D30" s="25">
        <v>5</v>
      </c>
      <c r="E30" s="26">
        <v>8386224</v>
      </c>
      <c r="F30" s="26">
        <v>8545961</v>
      </c>
      <c r="G30" s="26">
        <v>7986880</v>
      </c>
      <c r="H30" s="27">
        <f t="shared" si="0"/>
        <v>8306355</v>
      </c>
      <c r="I30" s="28">
        <f t="shared" si="1"/>
        <v>41531775</v>
      </c>
      <c r="K30" s="14"/>
    </row>
    <row r="31" spans="1:11" x14ac:dyDescent="0.3">
      <c r="A31" s="12">
        <v>4</v>
      </c>
      <c r="B31" s="23" t="s">
        <v>30</v>
      </c>
      <c r="C31" s="24" t="s">
        <v>25</v>
      </c>
      <c r="D31" s="25">
        <v>160</v>
      </c>
      <c r="E31" s="26">
        <v>277200</v>
      </c>
      <c r="F31" s="26">
        <v>282480</v>
      </c>
      <c r="G31" s="26">
        <v>264000</v>
      </c>
      <c r="H31" s="27">
        <f t="shared" si="0"/>
        <v>274560</v>
      </c>
      <c r="I31" s="28">
        <f t="shared" si="1"/>
        <v>43929600</v>
      </c>
      <c r="K31" s="14"/>
    </row>
    <row r="32" spans="1:11" x14ac:dyDescent="0.3">
      <c r="A32" s="12">
        <v>5</v>
      </c>
      <c r="B32" s="23" t="s">
        <v>31</v>
      </c>
      <c r="C32" s="24" t="s">
        <v>25</v>
      </c>
      <c r="D32" s="25">
        <v>1500</v>
      </c>
      <c r="E32" s="26">
        <v>112064</v>
      </c>
      <c r="F32" s="26">
        <v>114198</v>
      </c>
      <c r="G32" s="26">
        <v>106728</v>
      </c>
      <c r="H32" s="27">
        <f t="shared" si="0"/>
        <v>110997</v>
      </c>
      <c r="I32" s="28">
        <f t="shared" si="1"/>
        <v>166495500</v>
      </c>
      <c r="K32" s="14"/>
    </row>
    <row r="33" spans="1:11" ht="144" customHeight="1" x14ac:dyDescent="0.3">
      <c r="A33" s="12">
        <v>6</v>
      </c>
      <c r="B33" s="15" t="s">
        <v>32</v>
      </c>
      <c r="C33" s="13" t="s">
        <v>25</v>
      </c>
      <c r="D33" s="16">
        <v>1</v>
      </c>
      <c r="E33" s="18">
        <v>34518480</v>
      </c>
      <c r="F33" s="18">
        <v>35175975</v>
      </c>
      <c r="G33" s="18">
        <v>32874743</v>
      </c>
      <c r="H33" s="19">
        <f t="shared" si="0"/>
        <v>34189733</v>
      </c>
      <c r="I33" s="20">
        <f t="shared" si="1"/>
        <v>34189733</v>
      </c>
      <c r="K33" s="14"/>
    </row>
    <row r="34" spans="1:11" ht="210" x14ac:dyDescent="0.3">
      <c r="A34" s="12">
        <v>7</v>
      </c>
      <c r="B34" s="15" t="s">
        <v>33</v>
      </c>
      <c r="C34" s="13" t="s">
        <v>25</v>
      </c>
      <c r="D34" s="16">
        <v>1</v>
      </c>
      <c r="E34" s="18">
        <v>36188880</v>
      </c>
      <c r="F34" s="18">
        <v>36878192</v>
      </c>
      <c r="G34" s="18">
        <v>34465600</v>
      </c>
      <c r="H34" s="19">
        <f t="shared" si="0"/>
        <v>35844224</v>
      </c>
      <c r="I34" s="20">
        <f t="shared" si="1"/>
        <v>35844224</v>
      </c>
      <c r="K34" s="14"/>
    </row>
    <row r="35" spans="1:11" ht="16.5" customHeight="1" x14ac:dyDescent="0.3">
      <c r="A35" s="31">
        <v>4</v>
      </c>
      <c r="B35" s="32"/>
      <c r="C35" s="32"/>
      <c r="D35" s="32"/>
      <c r="E35" s="32"/>
      <c r="F35" s="32"/>
      <c r="G35" s="32"/>
      <c r="H35" s="33"/>
      <c r="I35" s="21">
        <f>+ROUND((SUM(I28:I34)), 0)</f>
        <v>368848399</v>
      </c>
      <c r="J35" s="14"/>
    </row>
    <row r="36" spans="1:11" ht="16.5" customHeight="1" x14ac:dyDescent="0.3">
      <c r="A36" s="31" t="s">
        <v>24</v>
      </c>
      <c r="B36" s="32"/>
      <c r="C36" s="32"/>
      <c r="D36" s="32"/>
      <c r="E36" s="32"/>
      <c r="F36" s="32"/>
      <c r="G36" s="32"/>
      <c r="H36" s="33"/>
      <c r="I36" s="21">
        <v>22209390</v>
      </c>
      <c r="J36" s="17"/>
      <c r="K36" s="17"/>
    </row>
    <row r="37" spans="1:11" ht="16.5" customHeight="1" thickBot="1" x14ac:dyDescent="0.35">
      <c r="A37" s="76" t="s">
        <v>4</v>
      </c>
      <c r="B37" s="77"/>
      <c r="C37" s="77"/>
      <c r="D37" s="77"/>
      <c r="E37" s="77"/>
      <c r="F37" s="77"/>
      <c r="G37" s="77"/>
      <c r="H37" s="78"/>
      <c r="I37" s="22">
        <f>+ROUND(SUM(I35:I36), 0)</f>
        <v>391057789</v>
      </c>
      <c r="J37" s="14"/>
    </row>
    <row r="39" spans="1:11" ht="20.25" x14ac:dyDescent="0.3">
      <c r="A39" s="75" t="s">
        <v>20</v>
      </c>
      <c r="B39" s="75"/>
      <c r="C39" s="75"/>
      <c r="D39" s="75"/>
      <c r="E39" s="75"/>
      <c r="F39" s="75"/>
      <c r="G39" s="75"/>
      <c r="H39" s="75"/>
      <c r="I39" s="75"/>
    </row>
  </sheetData>
  <mergeCells count="47">
    <mergeCell ref="A39:I39"/>
    <mergeCell ref="A20:C20"/>
    <mergeCell ref="A21:C21"/>
    <mergeCell ref="D15:I15"/>
    <mergeCell ref="D16:I16"/>
    <mergeCell ref="D23:I23"/>
    <mergeCell ref="A37:H37"/>
    <mergeCell ref="A22:C22"/>
    <mergeCell ref="A23:C23"/>
    <mergeCell ref="A24:C24"/>
    <mergeCell ref="C26:C27"/>
    <mergeCell ref="A26:A27"/>
    <mergeCell ref="B26:B27"/>
    <mergeCell ref="D24:I24"/>
    <mergeCell ref="D21:I21"/>
    <mergeCell ref="D26:D27"/>
    <mergeCell ref="A1:B3"/>
    <mergeCell ref="D5:I6"/>
    <mergeCell ref="C1:G3"/>
    <mergeCell ref="D22:I22"/>
    <mergeCell ref="D17:I17"/>
    <mergeCell ref="D18:I18"/>
    <mergeCell ref="A19:B19"/>
    <mergeCell ref="D19:I19"/>
    <mergeCell ref="A17:C17"/>
    <mergeCell ref="A18:C18"/>
    <mergeCell ref="A12:C12"/>
    <mergeCell ref="A14:C14"/>
    <mergeCell ref="A15:C15"/>
    <mergeCell ref="A16:C16"/>
    <mergeCell ref="D20:I20"/>
    <mergeCell ref="D12:I12"/>
    <mergeCell ref="I26:I27"/>
    <mergeCell ref="A35:H35"/>
    <mergeCell ref="A36:H36"/>
    <mergeCell ref="A5:C6"/>
    <mergeCell ref="A8:C8"/>
    <mergeCell ref="A9:C9"/>
    <mergeCell ref="A10:C10"/>
    <mergeCell ref="A11:C11"/>
    <mergeCell ref="D14:I14"/>
    <mergeCell ref="A13:B13"/>
    <mergeCell ref="D13:I13"/>
    <mergeCell ref="D8:I8"/>
    <mergeCell ref="D9:I9"/>
    <mergeCell ref="D10:I10"/>
    <mergeCell ref="D11:I11"/>
  </mergeCells>
  <pageMargins left="0.7" right="0.7" top="0.75" bottom="0.75" header="0.3" footer="0.3"/>
  <pageSetup scale="56" fitToHeight="0" orientation="portrait" r:id="rId1"/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4099F62560ECB4FBCACDD576F14E869" ma:contentTypeVersion="19" ma:contentTypeDescription="Crear nuevo documento." ma:contentTypeScope="" ma:versionID="64611f4b01fb5d078542337cb48bf1a7">
  <xsd:schema xmlns:xsd="http://www.w3.org/2001/XMLSchema" xmlns:xs="http://www.w3.org/2001/XMLSchema" xmlns:p="http://schemas.microsoft.com/office/2006/metadata/properties" xmlns:ns2="9932afc9-16b8-436e-b063-c6edd018cbfd" xmlns:ns3="4aa7f693-b1e1-4382-90e3-78f3c0a28a90" targetNamespace="http://schemas.microsoft.com/office/2006/metadata/properties" ma:root="true" ma:fieldsID="3ec79c9752398c5cb765f594de3a255f" ns2:_="" ns3:_="">
    <xsd:import namespace="9932afc9-16b8-436e-b063-c6edd018cbfd"/>
    <xsd:import namespace="4aa7f693-b1e1-4382-90e3-78f3c0a28a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ObjectDetectorVersion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32afc9-16b8-436e-b063-c6edd018cbf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3275abd0-3801-4d23-a03f-3aac7ab7ca2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a7f693-b1e1-4382-90e3-78f3c0a28a90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8e4772ca-37ed-4a08-8eb2-df237d6fb890}" ma:internalName="TaxCatchAll" ma:showField="CatchAllData" ma:web="4aa7f693-b1e1-4382-90e3-78f3c0a28a9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aa7f693-b1e1-4382-90e3-78f3c0a28a90" xsi:nil="true"/>
    <lcf76f155ced4ddcb4097134ff3c332f xmlns="9932afc9-16b8-436e-b063-c6edd018cbfd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FAC535D-B060-4CC7-A025-3C255FB1610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A89AEEE-DD44-4947-B1AE-19667F89C50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932afc9-16b8-436e-b063-c6edd018cbfd"/>
    <ds:schemaRef ds:uri="4aa7f693-b1e1-4382-90e3-78f3c0a28a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A9D3542-8B74-4BFC-AAE5-3F1BC3C04A34}">
  <ds:schemaRefs>
    <ds:schemaRef ds:uri="http://schemas.microsoft.com/office/2006/metadata/properties"/>
    <ds:schemaRef ds:uri="http://schemas.microsoft.com/office/infopath/2007/PartnerControls"/>
    <ds:schemaRef ds:uri="4aa7f693-b1e1-4382-90e3-78f3c0a28a90"/>
    <ds:schemaRef ds:uri="9932afc9-16b8-436e-b063-c6edd018cbf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del Mercado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Camilo Aguilar Montoya</dc:creator>
  <cp:lastModifiedBy>Daniela Gonzalez Jaramillo</cp:lastModifiedBy>
  <cp:lastPrinted>2026-08-13T20:49:52Z</cp:lastPrinted>
  <dcterms:created xsi:type="dcterms:W3CDTF">2023-09-27T15:10:58Z</dcterms:created>
  <dcterms:modified xsi:type="dcterms:W3CDTF">2026-08-13T21:03:22Z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0x01010004099F62560ECB4FBCACDD576F14E869</vt:lpwstr>
  </property>
  <property fmtid="{D5CDD505-2E9C-101B-9397-08002B2CF9AE}" pid="3" name="MediaServiceImageTags">
    <vt:lpwstr/>
  </property>
</Properties>
</file>