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AMILO\Mi unidad (camilo.betancourt94@gmail.com)\0.LICITACIONES\1.PROCESOS  LICITACION\01. PROCESOS 2026\Sec salud cali- mtto camras CCTV\"/>
    </mc:Choice>
  </mc:AlternateContent>
  <xr:revisionPtr revIDLastSave="0" documentId="13_ncr:1_{F8053E9C-85F2-4DDA-82F1-25357163F51B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Hoja2" sheetId="2" state="hidden" r:id="rId1"/>
    <sheet name="hoja 1" sheetId="4" r:id="rId2"/>
  </sheets>
  <definedNames>
    <definedName name="_xlnm.Print_Area" localSheetId="1">'hoja 1'!$A$1:$H$17</definedName>
    <definedName name="_xlnm.Print_Area" localSheetId="0">Hoja2!$A$1:$G$240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4" l="1"/>
  <c r="G16" i="4" s="1"/>
  <c r="F15" i="4"/>
  <c r="G15" i="4" s="1"/>
  <c r="H15" i="4" s="1"/>
  <c r="F14" i="4"/>
  <c r="G14" i="4" s="1"/>
  <c r="H14" i="4" s="1"/>
  <c r="F13" i="4"/>
  <c r="G13" i="4" s="1"/>
  <c r="H13" i="4" s="1"/>
  <c r="F12" i="4"/>
  <c r="G12" i="4" s="1"/>
  <c r="H12" i="4" s="1"/>
  <c r="F11" i="4"/>
  <c r="G11" i="4" s="1"/>
  <c r="H11" i="4" s="1"/>
  <c r="F10" i="4"/>
  <c r="G10" i="4" s="1"/>
  <c r="H10" i="4" s="1"/>
  <c r="F9" i="4"/>
  <c r="G9" i="4" s="1"/>
  <c r="H9" i="4" s="1"/>
  <c r="F8" i="4"/>
  <c r="G8" i="4" s="1"/>
  <c r="H8" i="4" s="1"/>
  <c r="F7" i="4"/>
  <c r="G7" i="4" s="1"/>
  <c r="H7" i="4" s="1"/>
  <c r="F6" i="4"/>
  <c r="G6" i="4" s="1"/>
  <c r="H6" i="4" s="1"/>
  <c r="F5" i="4"/>
  <c r="G5" i="4" s="1"/>
  <c r="H5" i="4" s="1"/>
  <c r="F4" i="4"/>
  <c r="G4" i="4" s="1"/>
  <c r="H4" i="4" s="1"/>
  <c r="H17" i="4" l="1"/>
  <c r="H18" i="4" s="1"/>
  <c r="H19" i="4" s="1"/>
  <c r="G61" i="2" l="1"/>
  <c r="G62" i="2"/>
  <c r="G63" i="2"/>
  <c r="G59" i="2"/>
  <c r="G232" i="2"/>
  <c r="G225" i="2"/>
  <c r="G46" i="2"/>
  <c r="G216" i="2"/>
  <c r="G207" i="2"/>
  <c r="G200" i="2"/>
  <c r="G193" i="2"/>
  <c r="G186" i="2"/>
  <c r="G187" i="2"/>
  <c r="G125" i="2"/>
  <c r="G130" i="2"/>
  <c r="G118" i="2"/>
  <c r="G119" i="2"/>
  <c r="G120" i="2"/>
  <c r="G121" i="2"/>
  <c r="G122" i="2"/>
  <c r="G109" i="2"/>
  <c r="G105" i="2"/>
  <c r="G106" i="2"/>
  <c r="G100" i="2"/>
  <c r="G101" i="2"/>
  <c r="G93" i="2"/>
  <c r="G94" i="2"/>
  <c r="G95" i="2"/>
  <c r="G96" i="2"/>
  <c r="G97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39" i="2"/>
  <c r="G40" i="2"/>
  <c r="G41" i="2"/>
  <c r="G18" i="2"/>
  <c r="G19" i="2"/>
  <c r="G20" i="2"/>
  <c r="G21" i="2"/>
  <c r="G22" i="2"/>
  <c r="G11" i="2"/>
  <c r="G12" i="2"/>
  <c r="G13" i="2"/>
  <c r="G14" i="2"/>
  <c r="G15" i="2"/>
  <c r="G24" i="2"/>
  <c r="G25" i="2"/>
  <c r="G26" i="2"/>
  <c r="G27" i="2"/>
  <c r="G28" i="2"/>
  <c r="G31" i="2"/>
  <c r="G32" i="2"/>
  <c r="G33" i="2"/>
  <c r="G34" i="2"/>
  <c r="G35" i="2"/>
  <c r="G36" i="2"/>
  <c r="G177" i="2"/>
  <c r="G170" i="2"/>
  <c r="G129" i="2" l="1"/>
  <c r="G128" i="2"/>
  <c r="G127" i="2"/>
  <c r="G126" i="2"/>
  <c r="G124" i="2"/>
  <c r="G43" i="2"/>
  <c r="G42" i="2"/>
  <c r="G38" i="2"/>
  <c r="G29" i="2"/>
  <c r="G17" i="2" l="1"/>
  <c r="G10" i="2"/>
  <c r="G9" i="2"/>
  <c r="G45" i="2"/>
  <c r="G47" i="2"/>
  <c r="G48" i="2"/>
  <c r="G49" i="2"/>
  <c r="G50" i="2"/>
  <c r="G223" i="2"/>
  <c r="G224" i="2"/>
  <c r="G226" i="2"/>
  <c r="G227" i="2"/>
  <c r="G228" i="2"/>
  <c r="G229" i="2"/>
  <c r="G230" i="2"/>
  <c r="G231" i="2"/>
  <c r="G233" i="2"/>
  <c r="G234" i="2"/>
  <c r="G236" i="2"/>
  <c r="G57" i="2"/>
  <c r="G58" i="2"/>
  <c r="G60" i="2"/>
  <c r="G44" i="2"/>
  <c r="G215" i="2"/>
  <c r="G217" i="2"/>
  <c r="G218" i="2"/>
  <c r="G219" i="2"/>
  <c r="G220" i="2"/>
  <c r="G214" i="2"/>
  <c r="G184" i="2"/>
  <c r="G185" i="2"/>
  <c r="G188" i="2"/>
  <c r="G189" i="2"/>
  <c r="G190" i="2"/>
  <c r="G191" i="2"/>
  <c r="G192" i="2"/>
  <c r="G194" i="2"/>
  <c r="G195" i="2"/>
  <c r="G196" i="2"/>
  <c r="G197" i="2"/>
  <c r="G198" i="2"/>
  <c r="G199" i="2"/>
  <c r="G201" i="2"/>
  <c r="G202" i="2"/>
  <c r="G203" i="2"/>
  <c r="G204" i="2"/>
  <c r="G205" i="2"/>
  <c r="G206" i="2"/>
  <c r="G208" i="2"/>
  <c r="G209" i="2"/>
  <c r="G210" i="2"/>
  <c r="G211" i="2"/>
  <c r="G162" i="2"/>
  <c r="G164" i="2"/>
  <c r="G165" i="2"/>
  <c r="G166" i="2"/>
  <c r="G167" i="2"/>
  <c r="G168" i="2"/>
  <c r="G169" i="2"/>
  <c r="G171" i="2"/>
  <c r="G172" i="2"/>
  <c r="G173" i="2"/>
  <c r="G174" i="2"/>
  <c r="G175" i="2"/>
  <c r="G176" i="2"/>
  <c r="G178" i="2"/>
  <c r="G179" i="2"/>
  <c r="G180" i="2"/>
  <c r="G181" i="2"/>
  <c r="G161" i="2"/>
  <c r="G51" i="2"/>
  <c r="G52" i="2"/>
  <c r="G53" i="2"/>
  <c r="G54" i="2"/>
  <c r="G55" i="2"/>
  <c r="G56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17" i="2"/>
  <c r="G123" i="2"/>
  <c r="G131" i="2"/>
  <c r="G132" i="2"/>
  <c r="G116" i="2"/>
  <c r="G108" i="2"/>
  <c r="G110" i="2"/>
  <c r="G111" i="2"/>
  <c r="G112" i="2"/>
  <c r="G113" i="2"/>
  <c r="G107" i="2"/>
  <c r="G91" i="2"/>
  <c r="G92" i="2"/>
  <c r="G98" i="2"/>
  <c r="G99" i="2"/>
  <c r="G102" i="2"/>
  <c r="G103" i="2"/>
  <c r="G104" i="2"/>
  <c r="G89" i="2"/>
  <c r="G69" i="2"/>
  <c r="G70" i="2"/>
  <c r="G71" i="2"/>
  <c r="G16" i="2"/>
  <c r="G23" i="2"/>
  <c r="G30" i="2"/>
  <c r="G37" i="2"/>
  <c r="G212" i="2" l="1"/>
  <c r="G182" i="2"/>
  <c r="G159" i="2"/>
  <c r="G64" i="2"/>
  <c r="G133" i="2"/>
  <c r="G221" i="2"/>
  <c r="G72" i="2"/>
  <c r="G114" i="2"/>
  <c r="G237" i="2"/>
  <c r="G238" i="2" l="1"/>
  <c r="G240" i="2"/>
</calcChain>
</file>

<file path=xl/sharedStrings.xml><?xml version="1.0" encoding="utf-8"?>
<sst xmlns="http://schemas.openxmlformats.org/spreadsheetml/2006/main" count="368" uniqueCount="130">
  <si>
    <t>DISTRITO ESPECIAL DE SANTIAGO DE CALI</t>
  </si>
  <si>
    <t>DESCRIPCION</t>
  </si>
  <si>
    <t>REFERENCIA</t>
  </si>
  <si>
    <t>CORREC/PREVENT.</t>
  </si>
  <si>
    <t>CANT. VEHICULOS</t>
  </si>
  <si>
    <t>FRECUENCIA</t>
  </si>
  <si>
    <t>V. UNIT. + IVA</t>
  </si>
  <si>
    <t>V. TOTAL + IVA</t>
  </si>
  <si>
    <t>Reparación de motor en general para 4 cilindros (incluye: desmonte, desarme, reparación, arme y entrega en perfecto funcionamiento)</t>
  </si>
  <si>
    <t xml:space="preserve">Cambio de empaque Carter </t>
  </si>
  <si>
    <t>Cambio de trompo de aceite</t>
  </si>
  <si>
    <t>Cambio caucho de cardan</t>
  </si>
  <si>
    <t xml:space="preserve">D/M transmisión trasera para ajuste </t>
  </si>
  <si>
    <t>Cambio de rodamientos incluido retenedor (por rueda)</t>
  </si>
  <si>
    <t>Cambio de juego de splinder (juego)</t>
  </si>
  <si>
    <t>Cambio de bujes de muelles (juego)</t>
  </si>
  <si>
    <t>Cambio de empaquetadura bomba hidráulica (incluye bajar, reparar y montar)</t>
  </si>
  <si>
    <t>Cambio de empaquetadura caja de dirección hidráulica  (incluye bajar, reparar y montar)</t>
  </si>
  <si>
    <t>Carga del sistema de A. A.</t>
  </si>
  <si>
    <t>Cambio del evaporador</t>
  </si>
  <si>
    <t>Cambio del compresor</t>
  </si>
  <si>
    <t>Cambio de motoventilador</t>
  </si>
  <si>
    <t>Cambio de filtro A. A.</t>
  </si>
  <si>
    <t>Cambio de bomba de frenos</t>
  </si>
  <si>
    <t>Rectificar campana de frenos</t>
  </si>
  <si>
    <t>Cambio manguera del radiador</t>
  </si>
  <si>
    <t>Cambio termostato</t>
  </si>
  <si>
    <t>Cambio trompo de temperatura</t>
  </si>
  <si>
    <t>Cambio ventilador</t>
  </si>
  <si>
    <t>Cambio de motor de arranque (incluye bajar y montar)</t>
  </si>
  <si>
    <t>Revisión del sistema eléctrico en general (incluye revisión de luces y cambio de bombilleria en general)</t>
  </si>
  <si>
    <t>Cambio de batería</t>
  </si>
  <si>
    <t>SECRETARÍA DE SALUD PÚBLICA</t>
  </si>
  <si>
    <t>FORMATO DE COTIZACION PARA MANTENIMIENTO DE VEHICULOS</t>
  </si>
  <si>
    <t>OBJETO:</t>
  </si>
  <si>
    <t>Realizar el mantenimiento preventivo y correctivo con suministro de bolsa de repuestos, para los vehículos que respaldan las visitas en la prestación de servicios de rectoría en salud para la comunidad y partes interesadas de la Secretaría de Salud Pública de Santiago de Cali.</t>
  </si>
  <si>
    <t>FECHA DE COTIZACION:</t>
  </si>
  <si>
    <t>NOMBRE O RAZON SOCIAL DEL PROPONENTE:</t>
  </si>
  <si>
    <t>Camioneta Volkswagen Amarok Andina</t>
  </si>
  <si>
    <t>Camioneta Renault Alaskan Zen</t>
  </si>
  <si>
    <t>Camioneta Volkswagen Amarok Trendline</t>
  </si>
  <si>
    <t>Camioneta Furgon Chevrolet NHR</t>
  </si>
  <si>
    <t>Camioneta Nissan Frontier</t>
  </si>
  <si>
    <t>Micro Bus Volkswagen Tansporter T5</t>
  </si>
  <si>
    <t>CORREC.</t>
  </si>
  <si>
    <t>PREVENT.</t>
  </si>
  <si>
    <t xml:space="preserve">TOTAL SISTEMA DE TRANSMISIÓN </t>
  </si>
  <si>
    <t>TOTAL SISTEMA HIDRAULICO</t>
  </si>
  <si>
    <t>TOTAL SISTEMA DE AIRE ACONDICIONADO</t>
  </si>
  <si>
    <t>TOTAL SISTEMA DE FRENOS</t>
  </si>
  <si>
    <t>TOTAL SISTEMA DE REFRIGERACION</t>
  </si>
  <si>
    <t>TOTAL SISTEMA DE COMBUSTIBLE</t>
  </si>
  <si>
    <t>TOTAL SISTEMA ELECTRICO</t>
  </si>
  <si>
    <t>Cambio de bandas de frenos (4 ruedas juego)</t>
  </si>
  <si>
    <t>Camioneta Furgon Chevrolet NRR</t>
  </si>
  <si>
    <t>SISTEMA DE FRENOS (MANO DE OBRA + REPUESTOS)</t>
  </si>
  <si>
    <t>Camioneta Furgon Chevrolet NNR</t>
  </si>
  <si>
    <t>Cambio de aceite transmision y caja</t>
  </si>
  <si>
    <t>Cambio filtro de aire de motor</t>
  </si>
  <si>
    <t>Alineacion y balanceo</t>
  </si>
  <si>
    <t>TOTAL SERVICIO DE MANTENIMIENTO PREVENTIVO</t>
  </si>
  <si>
    <t>REPARACION DE MOTOR (MANO DE OBRA Y REPUESTOS</t>
  </si>
  <si>
    <t>SERVICIO DE MANTENIMIENTO PREVENTIVO (MANO DE OBRA + ACCESORIOS SI APLICA)</t>
  </si>
  <si>
    <t>SISTEMA DE TRANSMISIÓN (MANO DE OBRA Y REPUESTOS)</t>
  </si>
  <si>
    <t>EJE DELANTERO Y TRASERO (MANO DE OBRA Y REPUESTOS)</t>
  </si>
  <si>
    <t>TOTAL REPARACION DE MOTOR</t>
  </si>
  <si>
    <t xml:space="preserve">TOTAL EJE DELANTERO Y TRASERO </t>
  </si>
  <si>
    <t>SISTEMA HIDRAULICO (MANO DE OBRA Y REPUESTOS)</t>
  </si>
  <si>
    <t>Cambio de amortiguadores o hojas de resorte (delanteros y traseros)</t>
  </si>
  <si>
    <t>SISTEMA DE AIRE ACONDICIONADO  (MANO DE OBRA Y REPUESTOS)</t>
  </si>
  <si>
    <t>SISTEMA DE REFRIGERACION (MANO DE OBRA Y REPUESTOS)</t>
  </si>
  <si>
    <t>SISTEMA DE COMBUSTIBLE (MANO DE OBRA Y REPUESTOS SI APLICA)</t>
  </si>
  <si>
    <t>Bajar tanque y bomba de combustible y realizar mantenimiento en ductos</t>
  </si>
  <si>
    <t>mantenimiento de alternador (incluye bajar y montar)</t>
  </si>
  <si>
    <t>SISTEMA ELECTRICO (MANO DE OBRA Y REPUESTOS)</t>
  </si>
  <si>
    <t>Cambio de llantas (4 llantas R16)</t>
  </si>
  <si>
    <t>mantenimiento  módulo de eleva vidrios</t>
  </si>
  <si>
    <t>09/03/2025</t>
  </si>
  <si>
    <t>TOTAL CAR SERVICE</t>
  </si>
  <si>
    <t>MANTENIMIENTOS PREVENTIVOS</t>
  </si>
  <si>
    <t>MANTENIMIENTOS CORRECTIVOS (BOLSA DE REPUESTO)</t>
  </si>
  <si>
    <t>Cambio brazo pitman</t>
  </si>
  <si>
    <t>VALOR TOTAL MANTENIMIENTO CORRECTIVO (BOLSA DE REPUESTOS)</t>
  </si>
  <si>
    <t>VALOR TOTAL MANTENIMIENTO DE VEHICULOS</t>
  </si>
  <si>
    <t>Cambio aceite motor y filtros en general</t>
  </si>
  <si>
    <t xml:space="preserve">DISTRITO DE SANTIAGO DE CALI
SECRETARÍA DE SALUD PÚBLICA 
PROCESO DE SELECCIÓN DE MINIMA CUANTIA 
</t>
  </si>
  <si>
    <t xml:space="preserve">VALOR TOTAL EN LETRAS Y  NÚMEROS: </t>
  </si>
  <si>
    <t xml:space="preserve">VALOR TOTAL DEL IVA EN LETRAS Y NÚMEROS: </t>
  </si>
  <si>
    <t>FIRMA REPRESENTANTE LEGAL</t>
  </si>
  <si>
    <t>ANEXO. PROPUESTA ECONOMICA - PROCESO No.: 4145.010.32.1.1051-2026</t>
  </si>
  <si>
    <t xml:space="preserve">Ítem </t>
  </si>
  <si>
    <t>Equipo</t>
  </si>
  <si>
    <t>Frecuencia</t>
  </si>
  <si>
    <t>Cantidad</t>
  </si>
  <si>
    <t>VALOR UNITARIO SIN IVA</t>
  </si>
  <si>
    <t>VALOR UNITARIO INCLUIDO IVA</t>
  </si>
  <si>
    <t xml:space="preserve">Central de alarma contra incendios direccionable de 256 zonas </t>
  </si>
  <si>
    <t xml:space="preserve">Teclado digital </t>
  </si>
  <si>
    <t xml:space="preserve">Baterías de 12 V 27 A </t>
  </si>
  <si>
    <t xml:space="preserve">Detectores de humo térmicos con sus respectivas bases </t>
  </si>
  <si>
    <t xml:space="preserve">Sirena Strober tipo techo </t>
  </si>
  <si>
    <t xml:space="preserve">Pulsadores con sus respectivas cajas de protección </t>
  </si>
  <si>
    <t xml:space="preserve">NVR o DVR de almacenamiento </t>
  </si>
  <si>
    <t xml:space="preserve">Cámaras CCTV tipo PTZ </t>
  </si>
  <si>
    <t xml:space="preserve">Cámaras CCTV Tipo Mini domo </t>
  </si>
  <si>
    <t xml:space="preserve">Cámaras CCTV tipo Bala </t>
  </si>
  <si>
    <t xml:space="preserve">Video Cámara </t>
  </si>
  <si>
    <t xml:space="preserve">Monitor TV CCTV </t>
  </si>
  <si>
    <t xml:space="preserve">VALOR IVA </t>
  </si>
  <si>
    <t>BOLSA DE REPUESTOS</t>
  </si>
  <si>
    <t>VALOR TOTAL= ( VALOR UNITARIO CON IVA x  CANTIDAD x FRECUENCIA)</t>
  </si>
  <si>
    <t>VALOR  IVA</t>
  </si>
  <si>
    <t>VALOR TOTAL PROPUESTA</t>
  </si>
  <si>
    <t>SUBTOTAL (ANTES DE IVA)</t>
  </si>
  <si>
    <t>Cuarenta y nueve millones quinientos cuarenta y tres mil cuatrocientos noventa y seis pesos ($49.543.496)</t>
  </si>
  <si>
    <t>Siete millones novecientos diez mil trecientos seis pesos ($7.910.310)</t>
  </si>
  <si>
    <t>IMPORSYSTEM SAS</t>
  </si>
  <si>
    <t xml:space="preserve">Nit </t>
  </si>
  <si>
    <t>900405312-7</t>
  </si>
  <si>
    <t>Gerente</t>
  </si>
  <si>
    <t>JULIAN ANDRES  BETANCOURT</t>
  </si>
  <si>
    <t>CC.</t>
  </si>
  <si>
    <t>Dirección:</t>
  </si>
  <si>
    <t>CALLE 6 NO 6-15</t>
  </si>
  <si>
    <t>Ciudad:</t>
  </si>
  <si>
    <t>GUADALAJARA DE BUGA</t>
  </si>
  <si>
    <t>Teléfono y fax:</t>
  </si>
  <si>
    <t>2386668 – 317 636 9627</t>
  </si>
  <si>
    <t>Correo:                   contratacionimporsystem1@gmail.com</t>
  </si>
  <si>
    <t>Pertenezco al Régimen: Común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</si>
</sst>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$-240A]\ * #,##0.00_-;\-[$$-240A]\ * #,##0.00_-;_-[$$-240A]\ * &quot;-&quot;??_-;_-@_-"/>
    <numFmt numFmtId="165" formatCode="&quot;$&quot;\ #,##0.00"/>
    <numFmt numFmtId="166" formatCode="&quot;$&quot;\ #,##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 Narrow"/>
      <family val="2"/>
    </font>
    <font>
      <b/>
      <sz val="14"/>
      <color theme="1"/>
      <name val="Arial Narrow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sz val="11"/>
      <color theme="1"/>
      <name val="Verdana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9">
    <xf numFmtId="0" fontId="0" fillId="0" borderId="0" xfId="0"/>
    <xf numFmtId="0" fontId="1" fillId="4" borderId="1" xfId="0" applyFont="1" applyFill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0" fillId="0" borderId="1" xfId="0" applyNumberFormat="1" applyBorder="1"/>
    <xf numFmtId="9" fontId="0" fillId="0" borderId="0" xfId="0" applyNumberForma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164" fontId="3" fillId="7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164" fontId="1" fillId="9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vertical="center"/>
    </xf>
    <xf numFmtId="164" fontId="3" fillId="10" borderId="1" xfId="0" applyNumberFormat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165" fontId="7" fillId="7" borderId="1" xfId="0" applyNumberFormat="1" applyFont="1" applyFill="1" applyBorder="1" applyAlignment="1">
      <alignment horizontal="center" vertical="center" wrapText="1"/>
    </xf>
    <xf numFmtId="166" fontId="7" fillId="7" borderId="1" xfId="0" applyNumberFormat="1" applyFont="1" applyFill="1" applyBorder="1" applyAlignment="1">
      <alignment horizontal="center" vertical="center" wrapText="1"/>
    </xf>
    <xf numFmtId="166" fontId="1" fillId="3" borderId="1" xfId="0" applyNumberFormat="1" applyFont="1" applyFill="1" applyBorder="1" applyAlignment="1">
      <alignment vertical="center" wrapText="1"/>
    </xf>
    <xf numFmtId="3" fontId="0" fillId="0" borderId="0" xfId="0" applyNumberFormat="1"/>
    <xf numFmtId="0" fontId="5" fillId="6" borderId="1" xfId="0" applyFont="1" applyFill="1" applyBorder="1" applyAlignment="1">
      <alignment horizontal="center" wrapText="1"/>
    </xf>
    <xf numFmtId="0" fontId="6" fillId="11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12" fillId="0" borderId="0" xfId="1" applyAlignment="1">
      <alignment vertical="center"/>
    </xf>
    <xf numFmtId="0" fontId="11" fillId="0" borderId="0" xfId="0" applyFont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38099</xdr:colOff>
      <xdr:row>1</xdr:row>
      <xdr:rowOff>152399</xdr:rowOff>
    </xdr:from>
    <xdr:to>
      <xdr:col>0</xdr:col>
      <xdr:colOff>1657350</xdr:colOff>
      <xdr:row>3</xdr:row>
      <xdr:rowOff>942975</xdr:rowOff>
    </xdr:to>
    <xdr:pic>
      <xdr:nvPicPr>
        <xdr:cNvPr id="2" name="image1.jpg" descr="escud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099" y="419099"/>
          <a:ext cx="1619251" cy="1171576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268941</xdr:colOff>
      <xdr:row>25</xdr:row>
      <xdr:rowOff>26894</xdr:rowOff>
    </xdr:from>
    <xdr:to>
      <xdr:col>3</xdr:col>
      <xdr:colOff>202153</xdr:colOff>
      <xdr:row>29</xdr:row>
      <xdr:rowOff>103543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59050F-138F-6741-DE28-D3E64D26C54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29317" y="10434918"/>
          <a:ext cx="937260" cy="937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ontratacionimporsystem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0"/>
  <sheetViews>
    <sheetView topLeftCell="A67" zoomScale="85" zoomScaleNormal="85" zoomScaleSheetLayoutView="80" workbookViewId="0">
      <selection activeCell="A44" sqref="A44:G50"/>
    </sheetView>
  </sheetViews>
  <sheetFormatPr baseColWidth="10" defaultRowHeight="14.4" x14ac:dyDescent="0.3"/>
  <cols>
    <col min="1" max="1" width="25.5546875" customWidth="1"/>
    <col min="2" max="2" width="23.44140625" customWidth="1"/>
    <col min="3" max="3" width="21.5546875" customWidth="1"/>
    <col min="4" max="4" width="20" customWidth="1"/>
    <col min="5" max="5" width="19.33203125" customWidth="1"/>
    <col min="6" max="6" width="19" customWidth="1"/>
    <col min="7" max="7" width="21" customWidth="1"/>
    <col min="11" max="11" width="12.6640625" bestFit="1" customWidth="1"/>
  </cols>
  <sheetData>
    <row r="1" spans="1:11" ht="21" customHeight="1" x14ac:dyDescent="0.3">
      <c r="A1" s="56"/>
      <c r="B1" s="58" t="s">
        <v>33</v>
      </c>
      <c r="C1" s="58"/>
      <c r="D1" s="58"/>
      <c r="E1" s="58"/>
      <c r="F1" s="58"/>
      <c r="G1" s="58"/>
    </row>
    <row r="2" spans="1:11" x14ac:dyDescent="0.3">
      <c r="A2" s="56"/>
      <c r="B2" s="57" t="s">
        <v>0</v>
      </c>
      <c r="C2" s="57"/>
      <c r="D2" s="57"/>
      <c r="E2" s="57"/>
      <c r="F2" s="57"/>
      <c r="G2" s="57"/>
    </row>
    <row r="3" spans="1:11" x14ac:dyDescent="0.3">
      <c r="A3" s="56"/>
      <c r="B3" s="57" t="s">
        <v>32</v>
      </c>
      <c r="C3" s="57"/>
      <c r="D3" s="57"/>
      <c r="E3" s="57"/>
      <c r="F3" s="57"/>
      <c r="G3" s="57"/>
    </row>
    <row r="4" spans="1:11" ht="96.75" customHeight="1" x14ac:dyDescent="0.3">
      <c r="A4" s="56"/>
      <c r="B4" s="10" t="s">
        <v>34</v>
      </c>
      <c r="C4" s="59" t="s">
        <v>35</v>
      </c>
      <c r="D4" s="59"/>
      <c r="E4" s="1" t="s">
        <v>36</v>
      </c>
      <c r="F4" s="5" t="s">
        <v>77</v>
      </c>
      <c r="G4" s="8"/>
    </row>
    <row r="5" spans="1:11" ht="29.25" customHeight="1" x14ac:dyDescent="0.3">
      <c r="A5" s="56"/>
      <c r="B5" s="60" t="s">
        <v>37</v>
      </c>
      <c r="C5" s="60"/>
      <c r="D5" s="60"/>
      <c r="E5" s="55" t="s">
        <v>78</v>
      </c>
      <c r="F5" s="55"/>
      <c r="G5" s="55"/>
    </row>
    <row r="6" spans="1:11" ht="29.25" customHeight="1" x14ac:dyDescent="0.3">
      <c r="A6" s="48" t="s">
        <v>79</v>
      </c>
      <c r="B6" s="48"/>
      <c r="C6" s="48"/>
      <c r="D6" s="48"/>
      <c r="E6" s="48"/>
      <c r="F6" s="48"/>
      <c r="G6" s="48"/>
    </row>
    <row r="7" spans="1:11" ht="30" customHeight="1" x14ac:dyDescent="0.3">
      <c r="A7" s="11" t="s">
        <v>1</v>
      </c>
      <c r="B7" s="11" t="s">
        <v>2</v>
      </c>
      <c r="C7" s="11" t="s">
        <v>3</v>
      </c>
      <c r="D7" s="11" t="s">
        <v>4</v>
      </c>
      <c r="E7" s="11" t="s">
        <v>5</v>
      </c>
      <c r="F7" s="11" t="s">
        <v>6</v>
      </c>
      <c r="G7" s="11" t="s">
        <v>7</v>
      </c>
    </row>
    <row r="8" spans="1:11" ht="16.5" customHeight="1" x14ac:dyDescent="0.3">
      <c r="A8" s="50" t="s">
        <v>62</v>
      </c>
      <c r="B8" s="50"/>
      <c r="C8" s="50"/>
      <c r="D8" s="50"/>
      <c r="E8" s="50"/>
      <c r="F8" s="50"/>
      <c r="G8" s="50"/>
    </row>
    <row r="9" spans="1:11" ht="26.4" x14ac:dyDescent="0.3">
      <c r="A9" s="52" t="s">
        <v>84</v>
      </c>
      <c r="B9" s="6" t="s">
        <v>38</v>
      </c>
      <c r="C9" s="53" t="s">
        <v>45</v>
      </c>
      <c r="D9" s="8">
        <v>4</v>
      </c>
      <c r="E9" s="5">
        <v>1</v>
      </c>
      <c r="F9" s="3">
        <v>460000</v>
      </c>
      <c r="G9" s="2">
        <f>F9*D9*E9</f>
        <v>1840000</v>
      </c>
    </row>
    <row r="10" spans="1:11" ht="26.4" x14ac:dyDescent="0.3">
      <c r="A10" s="52"/>
      <c r="B10" s="6" t="s">
        <v>40</v>
      </c>
      <c r="C10" s="53"/>
      <c r="D10" s="8">
        <v>1</v>
      </c>
      <c r="E10" s="5">
        <v>1</v>
      </c>
      <c r="F10" s="3">
        <v>460000</v>
      </c>
      <c r="G10" s="2">
        <f>+D10*E9*F10</f>
        <v>460000</v>
      </c>
      <c r="K10" s="4"/>
    </row>
    <row r="11" spans="1:11" ht="26.4" x14ac:dyDescent="0.3">
      <c r="A11" s="52"/>
      <c r="B11" s="6" t="s">
        <v>56</v>
      </c>
      <c r="C11" s="53"/>
      <c r="D11" s="8">
        <v>1</v>
      </c>
      <c r="E11" s="5">
        <v>1</v>
      </c>
      <c r="F11" s="3">
        <v>460000</v>
      </c>
      <c r="G11" s="2">
        <f t="shared" ref="G11:G15" si="0">+D11*E10*F11</f>
        <v>460000</v>
      </c>
      <c r="K11" s="4"/>
    </row>
    <row r="12" spans="1:11" ht="26.4" x14ac:dyDescent="0.3">
      <c r="A12" s="52"/>
      <c r="B12" s="6" t="s">
        <v>41</v>
      </c>
      <c r="C12" s="53"/>
      <c r="D12" s="8">
        <v>2</v>
      </c>
      <c r="E12" s="5">
        <v>1</v>
      </c>
      <c r="F12" s="3">
        <v>460000</v>
      </c>
      <c r="G12" s="2">
        <f t="shared" si="0"/>
        <v>920000</v>
      </c>
    </row>
    <row r="13" spans="1:11" ht="26.4" x14ac:dyDescent="0.3">
      <c r="A13" s="52"/>
      <c r="B13" s="6" t="s">
        <v>39</v>
      </c>
      <c r="C13" s="53"/>
      <c r="D13" s="8">
        <v>4</v>
      </c>
      <c r="E13" s="5">
        <v>1</v>
      </c>
      <c r="F13" s="3">
        <v>460000</v>
      </c>
      <c r="G13" s="2">
        <f t="shared" si="0"/>
        <v>1840000</v>
      </c>
    </row>
    <row r="14" spans="1:11" x14ac:dyDescent="0.3">
      <c r="A14" s="52"/>
      <c r="B14" s="6" t="s">
        <v>42</v>
      </c>
      <c r="C14" s="53"/>
      <c r="D14" s="8">
        <v>1</v>
      </c>
      <c r="E14" s="5">
        <v>1</v>
      </c>
      <c r="F14" s="3">
        <v>460000</v>
      </c>
      <c r="G14" s="2">
        <f t="shared" si="0"/>
        <v>460000</v>
      </c>
    </row>
    <row r="15" spans="1:11" ht="26.4" x14ac:dyDescent="0.3">
      <c r="A15" s="52"/>
      <c r="B15" s="6" t="s">
        <v>43</v>
      </c>
      <c r="C15" s="53"/>
      <c r="D15" s="8">
        <v>2</v>
      </c>
      <c r="E15" s="5">
        <v>1</v>
      </c>
      <c r="F15" s="3">
        <v>510000</v>
      </c>
      <c r="G15" s="2">
        <f t="shared" si="0"/>
        <v>1020000</v>
      </c>
    </row>
    <row r="16" spans="1:11" ht="26.4" x14ac:dyDescent="0.3">
      <c r="A16" s="61" t="s">
        <v>57</v>
      </c>
      <c r="B16" s="6" t="s">
        <v>38</v>
      </c>
      <c r="C16" s="53" t="s">
        <v>45</v>
      </c>
      <c r="D16" s="12">
        <v>4</v>
      </c>
      <c r="E16" s="5">
        <v>1</v>
      </c>
      <c r="F16" s="3">
        <v>142000</v>
      </c>
      <c r="G16" s="2">
        <f t="shared" ref="G16:G37" si="1">F16*D16*E16</f>
        <v>568000</v>
      </c>
    </row>
    <row r="17" spans="1:7" ht="26.4" x14ac:dyDescent="0.3">
      <c r="A17" s="61"/>
      <c r="B17" s="6" t="s">
        <v>40</v>
      </c>
      <c r="C17" s="53"/>
      <c r="D17" s="8">
        <v>1</v>
      </c>
      <c r="E17" s="5">
        <v>1</v>
      </c>
      <c r="F17" s="3">
        <v>142000</v>
      </c>
      <c r="G17" s="2">
        <f>+D17*E16*F17</f>
        <v>142000</v>
      </c>
    </row>
    <row r="18" spans="1:7" ht="26.4" x14ac:dyDescent="0.3">
      <c r="A18" s="61"/>
      <c r="B18" s="6" t="s">
        <v>56</v>
      </c>
      <c r="C18" s="53"/>
      <c r="D18" s="8">
        <v>1</v>
      </c>
      <c r="E18" s="5">
        <v>1</v>
      </c>
      <c r="F18" s="3">
        <v>190000</v>
      </c>
      <c r="G18" s="2">
        <f t="shared" ref="G18:G22" si="2">+D18*E17*F18</f>
        <v>190000</v>
      </c>
    </row>
    <row r="19" spans="1:7" ht="26.4" x14ac:dyDescent="0.3">
      <c r="A19" s="61"/>
      <c r="B19" s="6" t="s">
        <v>41</v>
      </c>
      <c r="C19" s="53"/>
      <c r="D19" s="8">
        <v>1</v>
      </c>
      <c r="E19" s="5">
        <v>1</v>
      </c>
      <c r="F19" s="3">
        <v>190000</v>
      </c>
      <c r="G19" s="2">
        <f t="shared" si="2"/>
        <v>190000</v>
      </c>
    </row>
    <row r="20" spans="1:7" ht="26.4" x14ac:dyDescent="0.3">
      <c r="A20" s="61"/>
      <c r="B20" s="6" t="s">
        <v>39</v>
      </c>
      <c r="C20" s="53"/>
      <c r="D20" s="8">
        <v>4</v>
      </c>
      <c r="E20" s="5">
        <v>1</v>
      </c>
      <c r="F20" s="3">
        <v>142000</v>
      </c>
      <c r="G20" s="2">
        <f t="shared" si="2"/>
        <v>568000</v>
      </c>
    </row>
    <row r="21" spans="1:7" x14ac:dyDescent="0.3">
      <c r="A21" s="61"/>
      <c r="B21" s="6" t="s">
        <v>42</v>
      </c>
      <c r="C21" s="53"/>
      <c r="D21" s="8">
        <v>1</v>
      </c>
      <c r="E21" s="5">
        <v>1</v>
      </c>
      <c r="F21" s="3">
        <v>142000</v>
      </c>
      <c r="G21" s="2">
        <f t="shared" si="2"/>
        <v>142000</v>
      </c>
    </row>
    <row r="22" spans="1:7" ht="26.4" x14ac:dyDescent="0.3">
      <c r="A22" s="61"/>
      <c r="B22" s="6" t="s">
        <v>43</v>
      </c>
      <c r="C22" s="53"/>
      <c r="D22" s="8">
        <v>2</v>
      </c>
      <c r="E22" s="5">
        <v>1</v>
      </c>
      <c r="F22" s="3">
        <v>142000</v>
      </c>
      <c r="G22" s="2">
        <f t="shared" si="2"/>
        <v>284000</v>
      </c>
    </row>
    <row r="23" spans="1:7" ht="26.4" x14ac:dyDescent="0.3">
      <c r="A23" s="62" t="s">
        <v>58</v>
      </c>
      <c r="B23" s="21" t="s">
        <v>38</v>
      </c>
      <c r="C23" s="64" t="s">
        <v>45</v>
      </c>
      <c r="D23" s="22">
        <v>4</v>
      </c>
      <c r="E23" s="23">
        <v>1</v>
      </c>
      <c r="F23" s="24">
        <v>109000</v>
      </c>
      <c r="G23" s="24">
        <f t="shared" si="1"/>
        <v>436000</v>
      </c>
    </row>
    <row r="24" spans="1:7" ht="26.4" x14ac:dyDescent="0.3">
      <c r="A24" s="62"/>
      <c r="B24" s="21" t="s">
        <v>40</v>
      </c>
      <c r="C24" s="64"/>
      <c r="D24" s="22">
        <v>1</v>
      </c>
      <c r="E24" s="23">
        <v>1</v>
      </c>
      <c r="F24" s="24">
        <v>109000</v>
      </c>
      <c r="G24" s="24">
        <f t="shared" si="1"/>
        <v>109000</v>
      </c>
    </row>
    <row r="25" spans="1:7" ht="26.4" x14ac:dyDescent="0.3">
      <c r="A25" s="62"/>
      <c r="B25" s="21" t="s">
        <v>56</v>
      </c>
      <c r="C25" s="64"/>
      <c r="D25" s="22">
        <v>1</v>
      </c>
      <c r="E25" s="23">
        <v>1</v>
      </c>
      <c r="F25" s="24">
        <v>109000</v>
      </c>
      <c r="G25" s="24">
        <f t="shared" si="1"/>
        <v>109000</v>
      </c>
    </row>
    <row r="26" spans="1:7" ht="26.4" x14ac:dyDescent="0.3">
      <c r="A26" s="62"/>
      <c r="B26" s="21" t="s">
        <v>41</v>
      </c>
      <c r="C26" s="64"/>
      <c r="D26" s="22">
        <v>1</v>
      </c>
      <c r="E26" s="23">
        <v>1</v>
      </c>
      <c r="F26" s="24">
        <v>109000</v>
      </c>
      <c r="G26" s="24">
        <f t="shared" si="1"/>
        <v>109000</v>
      </c>
    </row>
    <row r="27" spans="1:7" ht="26.4" x14ac:dyDescent="0.3">
      <c r="A27" s="62"/>
      <c r="B27" s="21" t="s">
        <v>39</v>
      </c>
      <c r="C27" s="64"/>
      <c r="D27" s="22">
        <v>4</v>
      </c>
      <c r="E27" s="23">
        <v>1</v>
      </c>
      <c r="F27" s="24">
        <v>109000</v>
      </c>
      <c r="G27" s="24">
        <f t="shared" si="1"/>
        <v>436000</v>
      </c>
    </row>
    <row r="28" spans="1:7" ht="22.5" customHeight="1" x14ac:dyDescent="0.3">
      <c r="A28" s="62"/>
      <c r="B28" s="21" t="s">
        <v>42</v>
      </c>
      <c r="C28" s="64"/>
      <c r="D28" s="22">
        <v>1</v>
      </c>
      <c r="E28" s="23">
        <v>1</v>
      </c>
      <c r="F28" s="24">
        <v>109000</v>
      </c>
      <c r="G28" s="24">
        <f t="shared" si="1"/>
        <v>109000</v>
      </c>
    </row>
    <row r="29" spans="1:7" ht="26.4" x14ac:dyDescent="0.3">
      <c r="A29" s="62"/>
      <c r="B29" s="21" t="s">
        <v>43</v>
      </c>
      <c r="C29" s="64"/>
      <c r="D29" s="22">
        <v>2</v>
      </c>
      <c r="E29" s="23">
        <v>1</v>
      </c>
      <c r="F29" s="24">
        <v>109000</v>
      </c>
      <c r="G29" s="24">
        <f>+D29*E23*F29</f>
        <v>218000</v>
      </c>
    </row>
    <row r="30" spans="1:7" ht="26.4" x14ac:dyDescent="0.3">
      <c r="A30" s="61" t="s">
        <v>59</v>
      </c>
      <c r="B30" s="6" t="s">
        <v>38</v>
      </c>
      <c r="C30" s="53" t="s">
        <v>45</v>
      </c>
      <c r="D30" s="8">
        <v>4</v>
      </c>
      <c r="E30" s="5">
        <v>1</v>
      </c>
      <c r="F30" s="2">
        <v>130000</v>
      </c>
      <c r="G30" s="2">
        <f t="shared" si="1"/>
        <v>520000</v>
      </c>
    </row>
    <row r="31" spans="1:7" ht="26.4" x14ac:dyDescent="0.3">
      <c r="A31" s="61"/>
      <c r="B31" s="6" t="s">
        <v>40</v>
      </c>
      <c r="C31" s="53"/>
      <c r="D31" s="8">
        <v>1</v>
      </c>
      <c r="E31" s="5">
        <v>1</v>
      </c>
      <c r="F31" s="2">
        <v>130000</v>
      </c>
      <c r="G31" s="2">
        <f t="shared" si="1"/>
        <v>130000</v>
      </c>
    </row>
    <row r="32" spans="1:7" ht="26.4" x14ac:dyDescent="0.3">
      <c r="A32" s="61"/>
      <c r="B32" s="6" t="s">
        <v>56</v>
      </c>
      <c r="C32" s="53"/>
      <c r="D32" s="8">
        <v>1</v>
      </c>
      <c r="E32" s="5">
        <v>1</v>
      </c>
      <c r="F32" s="2">
        <v>250000</v>
      </c>
      <c r="G32" s="2">
        <f t="shared" si="1"/>
        <v>250000</v>
      </c>
    </row>
    <row r="33" spans="1:7" ht="26.4" x14ac:dyDescent="0.3">
      <c r="A33" s="61"/>
      <c r="B33" s="6" t="s">
        <v>41</v>
      </c>
      <c r="C33" s="53"/>
      <c r="D33" s="8">
        <v>1</v>
      </c>
      <c r="E33" s="5">
        <v>1</v>
      </c>
      <c r="F33" s="2">
        <v>250000</v>
      </c>
      <c r="G33" s="2">
        <f t="shared" si="1"/>
        <v>250000</v>
      </c>
    </row>
    <row r="34" spans="1:7" ht="26.4" x14ac:dyDescent="0.3">
      <c r="A34" s="61"/>
      <c r="B34" s="6" t="s">
        <v>39</v>
      </c>
      <c r="C34" s="53"/>
      <c r="D34" s="8">
        <v>4</v>
      </c>
      <c r="E34" s="5">
        <v>1</v>
      </c>
      <c r="F34" s="2">
        <v>130000</v>
      </c>
      <c r="G34" s="2">
        <f t="shared" si="1"/>
        <v>520000</v>
      </c>
    </row>
    <row r="35" spans="1:7" x14ac:dyDescent="0.3">
      <c r="A35" s="61"/>
      <c r="B35" s="6" t="s">
        <v>42</v>
      </c>
      <c r="C35" s="53"/>
      <c r="D35" s="8">
        <v>1</v>
      </c>
      <c r="E35" s="5">
        <v>1</v>
      </c>
      <c r="F35" s="2">
        <v>130000</v>
      </c>
      <c r="G35" s="2">
        <f t="shared" si="1"/>
        <v>130000</v>
      </c>
    </row>
    <row r="36" spans="1:7" ht="26.4" x14ac:dyDescent="0.3">
      <c r="A36" s="61"/>
      <c r="B36" s="6" t="s">
        <v>43</v>
      </c>
      <c r="C36" s="53"/>
      <c r="D36" s="8">
        <v>2</v>
      </c>
      <c r="E36" s="5">
        <v>1</v>
      </c>
      <c r="F36" s="2">
        <v>180000</v>
      </c>
      <c r="G36" s="2">
        <f t="shared" si="1"/>
        <v>360000</v>
      </c>
    </row>
    <row r="37" spans="1:7" ht="26.4" x14ac:dyDescent="0.3">
      <c r="A37" s="62" t="s">
        <v>30</v>
      </c>
      <c r="B37" s="21" t="s">
        <v>38</v>
      </c>
      <c r="C37" s="64" t="s">
        <v>45</v>
      </c>
      <c r="D37" s="22">
        <v>2</v>
      </c>
      <c r="E37" s="23">
        <v>1</v>
      </c>
      <c r="F37" s="24">
        <v>312000</v>
      </c>
      <c r="G37" s="24">
        <f t="shared" si="1"/>
        <v>624000</v>
      </c>
    </row>
    <row r="38" spans="1:7" ht="26.4" x14ac:dyDescent="0.3">
      <c r="A38" s="62"/>
      <c r="B38" s="21" t="s">
        <v>40</v>
      </c>
      <c r="C38" s="64"/>
      <c r="D38" s="22">
        <v>1</v>
      </c>
      <c r="E38" s="23">
        <v>1</v>
      </c>
      <c r="F38" s="24">
        <v>312000</v>
      </c>
      <c r="G38" s="24">
        <f>+D38*E37*F38</f>
        <v>312000</v>
      </c>
    </row>
    <row r="39" spans="1:7" ht="26.4" x14ac:dyDescent="0.3">
      <c r="A39" s="62"/>
      <c r="B39" s="21" t="s">
        <v>56</v>
      </c>
      <c r="C39" s="64"/>
      <c r="D39" s="22">
        <v>1</v>
      </c>
      <c r="E39" s="23">
        <v>1</v>
      </c>
      <c r="F39" s="24">
        <v>312000</v>
      </c>
      <c r="G39" s="24">
        <f t="shared" ref="G39:G41" si="3">+D39*E38*F39</f>
        <v>312000</v>
      </c>
    </row>
    <row r="40" spans="1:7" ht="26.4" x14ac:dyDescent="0.3">
      <c r="A40" s="62"/>
      <c r="B40" s="21" t="s">
        <v>41</v>
      </c>
      <c r="C40" s="64"/>
      <c r="D40" s="22">
        <v>1</v>
      </c>
      <c r="E40" s="23">
        <v>1</v>
      </c>
      <c r="F40" s="24">
        <v>312000</v>
      </c>
      <c r="G40" s="24">
        <f t="shared" si="3"/>
        <v>312000</v>
      </c>
    </row>
    <row r="41" spans="1:7" ht="26.4" x14ac:dyDescent="0.3">
      <c r="A41" s="62"/>
      <c r="B41" s="21" t="s">
        <v>39</v>
      </c>
      <c r="C41" s="64"/>
      <c r="D41" s="22">
        <v>2</v>
      </c>
      <c r="E41" s="23">
        <v>1</v>
      </c>
      <c r="F41" s="24">
        <v>312000</v>
      </c>
      <c r="G41" s="24">
        <f t="shared" si="3"/>
        <v>624000</v>
      </c>
    </row>
    <row r="42" spans="1:7" x14ac:dyDescent="0.3">
      <c r="A42" s="62"/>
      <c r="B42" s="21" t="s">
        <v>42</v>
      </c>
      <c r="C42" s="64"/>
      <c r="D42" s="22">
        <v>1</v>
      </c>
      <c r="E42" s="23">
        <v>1</v>
      </c>
      <c r="F42" s="24">
        <v>312000</v>
      </c>
      <c r="G42" s="24">
        <f>+D42*E37*F42</f>
        <v>312000</v>
      </c>
    </row>
    <row r="43" spans="1:7" ht="26.4" x14ac:dyDescent="0.3">
      <c r="A43" s="62"/>
      <c r="B43" s="21" t="s">
        <v>43</v>
      </c>
      <c r="C43" s="64"/>
      <c r="D43" s="22">
        <v>2</v>
      </c>
      <c r="E43" s="23">
        <v>1</v>
      </c>
      <c r="F43" s="24">
        <v>312000</v>
      </c>
      <c r="G43" s="24">
        <f>+D43*E37*F43</f>
        <v>624000</v>
      </c>
    </row>
    <row r="44" spans="1:7" ht="26.4" x14ac:dyDescent="0.3">
      <c r="A44" s="62" t="s">
        <v>73</v>
      </c>
      <c r="B44" s="21" t="s">
        <v>38</v>
      </c>
      <c r="C44" s="64" t="s">
        <v>45</v>
      </c>
      <c r="D44" s="22">
        <v>2</v>
      </c>
      <c r="E44" s="23">
        <v>1</v>
      </c>
      <c r="F44" s="24">
        <v>750000</v>
      </c>
      <c r="G44" s="24">
        <f t="shared" ref="G44:G50" si="4">F44*D44*E44</f>
        <v>1500000</v>
      </c>
    </row>
    <row r="45" spans="1:7" ht="26.4" x14ac:dyDescent="0.3">
      <c r="A45" s="62"/>
      <c r="B45" s="21" t="s">
        <v>40</v>
      </c>
      <c r="C45" s="64"/>
      <c r="D45" s="22">
        <v>1</v>
      </c>
      <c r="E45" s="23">
        <v>1</v>
      </c>
      <c r="F45" s="24">
        <v>750000</v>
      </c>
      <c r="G45" s="24">
        <f t="shared" si="4"/>
        <v>750000</v>
      </c>
    </row>
    <row r="46" spans="1:7" ht="26.4" x14ac:dyDescent="0.3">
      <c r="A46" s="62"/>
      <c r="B46" s="21" t="s">
        <v>56</v>
      </c>
      <c r="C46" s="64"/>
      <c r="D46" s="22">
        <v>1</v>
      </c>
      <c r="E46" s="23">
        <v>1</v>
      </c>
      <c r="F46" s="24">
        <v>750000</v>
      </c>
      <c r="G46" s="24">
        <f t="shared" si="4"/>
        <v>750000</v>
      </c>
    </row>
    <row r="47" spans="1:7" ht="26.4" x14ac:dyDescent="0.3">
      <c r="A47" s="62"/>
      <c r="B47" s="21" t="s">
        <v>41</v>
      </c>
      <c r="C47" s="64"/>
      <c r="D47" s="22">
        <v>1</v>
      </c>
      <c r="E47" s="23">
        <v>1</v>
      </c>
      <c r="F47" s="24">
        <v>750000</v>
      </c>
      <c r="G47" s="24">
        <f t="shared" si="4"/>
        <v>750000</v>
      </c>
    </row>
    <row r="48" spans="1:7" ht="26.4" x14ac:dyDescent="0.3">
      <c r="A48" s="62"/>
      <c r="B48" s="21" t="s">
        <v>39</v>
      </c>
      <c r="C48" s="64"/>
      <c r="D48" s="22">
        <v>2</v>
      </c>
      <c r="E48" s="23">
        <v>1</v>
      </c>
      <c r="F48" s="24">
        <v>750000</v>
      </c>
      <c r="G48" s="24">
        <f t="shared" si="4"/>
        <v>1500000</v>
      </c>
    </row>
    <row r="49" spans="1:7" x14ac:dyDescent="0.3">
      <c r="A49" s="62"/>
      <c r="B49" s="21" t="s">
        <v>42</v>
      </c>
      <c r="C49" s="64"/>
      <c r="D49" s="22">
        <v>1</v>
      </c>
      <c r="E49" s="23">
        <v>1</v>
      </c>
      <c r="F49" s="24">
        <v>750000</v>
      </c>
      <c r="G49" s="24">
        <f t="shared" si="4"/>
        <v>750000</v>
      </c>
    </row>
    <row r="50" spans="1:7" ht="26.4" x14ac:dyDescent="0.3">
      <c r="A50" s="62"/>
      <c r="B50" s="21" t="s">
        <v>43</v>
      </c>
      <c r="C50" s="64"/>
      <c r="D50" s="22">
        <v>2</v>
      </c>
      <c r="E50" s="23">
        <v>1</v>
      </c>
      <c r="F50" s="24">
        <v>750000</v>
      </c>
      <c r="G50" s="24">
        <f t="shared" si="4"/>
        <v>1500000</v>
      </c>
    </row>
    <row r="51" spans="1:7" ht="26.4" x14ac:dyDescent="0.3">
      <c r="A51" s="52" t="s">
        <v>18</v>
      </c>
      <c r="B51" s="6" t="s">
        <v>38</v>
      </c>
      <c r="C51" s="53" t="s">
        <v>45</v>
      </c>
      <c r="D51" s="8">
        <v>4</v>
      </c>
      <c r="E51" s="5">
        <v>1</v>
      </c>
      <c r="F51" s="2">
        <v>150000</v>
      </c>
      <c r="G51" s="2">
        <f t="shared" ref="G51:G63" si="5">F51*D51*E51</f>
        <v>600000</v>
      </c>
    </row>
    <row r="52" spans="1:7" ht="26.4" x14ac:dyDescent="0.3">
      <c r="A52" s="52"/>
      <c r="B52" s="6" t="s">
        <v>40</v>
      </c>
      <c r="C52" s="53"/>
      <c r="D52" s="8">
        <v>1</v>
      </c>
      <c r="E52" s="5">
        <v>1</v>
      </c>
      <c r="F52" s="2">
        <v>150000</v>
      </c>
      <c r="G52" s="2">
        <f t="shared" si="5"/>
        <v>150000</v>
      </c>
    </row>
    <row r="53" spans="1:7" ht="26.4" x14ac:dyDescent="0.3">
      <c r="A53" s="52"/>
      <c r="B53" s="6" t="s">
        <v>41</v>
      </c>
      <c r="C53" s="53"/>
      <c r="D53" s="8">
        <v>1</v>
      </c>
      <c r="E53" s="5">
        <v>1</v>
      </c>
      <c r="F53" s="2">
        <v>150000</v>
      </c>
      <c r="G53" s="2">
        <f t="shared" si="5"/>
        <v>150000</v>
      </c>
    </row>
    <row r="54" spans="1:7" ht="26.4" x14ac:dyDescent="0.3">
      <c r="A54" s="52"/>
      <c r="B54" s="6" t="s">
        <v>39</v>
      </c>
      <c r="C54" s="53"/>
      <c r="D54" s="8">
        <v>4</v>
      </c>
      <c r="E54" s="5">
        <v>1</v>
      </c>
      <c r="F54" s="2">
        <v>150000</v>
      </c>
      <c r="G54" s="2">
        <f t="shared" si="5"/>
        <v>600000</v>
      </c>
    </row>
    <row r="55" spans="1:7" x14ac:dyDescent="0.3">
      <c r="A55" s="52"/>
      <c r="B55" s="6" t="s">
        <v>42</v>
      </c>
      <c r="C55" s="53"/>
      <c r="D55" s="8">
        <v>1</v>
      </c>
      <c r="E55" s="5">
        <v>1</v>
      </c>
      <c r="F55" s="2">
        <v>150000</v>
      </c>
      <c r="G55" s="2">
        <f t="shared" si="5"/>
        <v>150000</v>
      </c>
    </row>
    <row r="56" spans="1:7" ht="26.4" x14ac:dyDescent="0.3">
      <c r="A56" s="52"/>
      <c r="B56" s="6" t="s">
        <v>43</v>
      </c>
      <c r="C56" s="53"/>
      <c r="D56" s="8">
        <v>2</v>
      </c>
      <c r="E56" s="5">
        <v>1</v>
      </c>
      <c r="F56" s="2">
        <v>150000</v>
      </c>
      <c r="G56" s="2">
        <f t="shared" si="5"/>
        <v>300000</v>
      </c>
    </row>
    <row r="57" spans="1:7" ht="26.25" customHeight="1" x14ac:dyDescent="0.3">
      <c r="A57" s="62" t="s">
        <v>76</v>
      </c>
      <c r="B57" s="21" t="s">
        <v>38</v>
      </c>
      <c r="C57" s="64" t="s">
        <v>45</v>
      </c>
      <c r="D57" s="22">
        <v>2</v>
      </c>
      <c r="E57" s="23">
        <v>1</v>
      </c>
      <c r="F57" s="24">
        <v>210000</v>
      </c>
      <c r="G57" s="24">
        <f t="shared" si="5"/>
        <v>420000</v>
      </c>
    </row>
    <row r="58" spans="1:7" ht="26.4" x14ac:dyDescent="0.3">
      <c r="A58" s="62"/>
      <c r="B58" s="21" t="s">
        <v>40</v>
      </c>
      <c r="C58" s="64"/>
      <c r="D58" s="22">
        <v>1</v>
      </c>
      <c r="E58" s="23">
        <v>1</v>
      </c>
      <c r="F58" s="24">
        <v>210000</v>
      </c>
      <c r="G58" s="24">
        <f t="shared" si="5"/>
        <v>210000</v>
      </c>
    </row>
    <row r="59" spans="1:7" ht="26.4" x14ac:dyDescent="0.3">
      <c r="A59" s="62"/>
      <c r="B59" s="21" t="s">
        <v>56</v>
      </c>
      <c r="C59" s="64"/>
      <c r="D59" s="22">
        <v>1</v>
      </c>
      <c r="E59" s="23">
        <v>1</v>
      </c>
      <c r="F59" s="24">
        <v>210000</v>
      </c>
      <c r="G59" s="24">
        <f t="shared" si="5"/>
        <v>210000</v>
      </c>
    </row>
    <row r="60" spans="1:7" ht="26.4" x14ac:dyDescent="0.3">
      <c r="A60" s="62"/>
      <c r="B60" s="21" t="s">
        <v>41</v>
      </c>
      <c r="C60" s="64"/>
      <c r="D60" s="22">
        <v>1</v>
      </c>
      <c r="E60" s="23">
        <v>1</v>
      </c>
      <c r="F60" s="24">
        <v>210000</v>
      </c>
      <c r="G60" s="24">
        <f t="shared" si="5"/>
        <v>210000</v>
      </c>
    </row>
    <row r="61" spans="1:7" ht="26.4" x14ac:dyDescent="0.3">
      <c r="A61" s="62"/>
      <c r="B61" s="21" t="s">
        <v>39</v>
      </c>
      <c r="C61" s="64"/>
      <c r="D61" s="22">
        <v>2</v>
      </c>
      <c r="E61" s="23">
        <v>1</v>
      </c>
      <c r="F61" s="24">
        <v>210000</v>
      </c>
      <c r="G61" s="24">
        <f t="shared" si="5"/>
        <v>420000</v>
      </c>
    </row>
    <row r="62" spans="1:7" x14ac:dyDescent="0.3">
      <c r="A62" s="62"/>
      <c r="B62" s="21" t="s">
        <v>42</v>
      </c>
      <c r="C62" s="64"/>
      <c r="D62" s="22">
        <v>1</v>
      </c>
      <c r="E62" s="23">
        <v>1</v>
      </c>
      <c r="F62" s="24">
        <v>210000</v>
      </c>
      <c r="G62" s="24">
        <f t="shared" si="5"/>
        <v>210000</v>
      </c>
    </row>
    <row r="63" spans="1:7" ht="26.4" x14ac:dyDescent="0.3">
      <c r="A63" s="62"/>
      <c r="B63" s="21" t="s">
        <v>43</v>
      </c>
      <c r="C63" s="64"/>
      <c r="D63" s="22">
        <v>2</v>
      </c>
      <c r="E63" s="23">
        <v>1</v>
      </c>
      <c r="F63" s="24">
        <v>210000</v>
      </c>
      <c r="G63" s="24">
        <f t="shared" si="5"/>
        <v>420000</v>
      </c>
    </row>
    <row r="64" spans="1:7" ht="30" customHeight="1" x14ac:dyDescent="0.3">
      <c r="A64" s="48" t="s">
        <v>60</v>
      </c>
      <c r="B64" s="48"/>
      <c r="C64" s="48"/>
      <c r="D64" s="48"/>
      <c r="E64" s="48"/>
      <c r="F64" s="48"/>
      <c r="G64" s="13">
        <f>SUM(G9:G63)</f>
        <v>27440000</v>
      </c>
    </row>
    <row r="65" spans="1:7" ht="30" customHeight="1" x14ac:dyDescent="0.3">
      <c r="A65" s="49"/>
      <c r="B65" s="49"/>
      <c r="C65" s="49"/>
      <c r="D65" s="49"/>
      <c r="E65" s="49"/>
      <c r="F65" s="49"/>
      <c r="G65" s="49"/>
    </row>
    <row r="66" spans="1:7" ht="30" customHeight="1" x14ac:dyDescent="0.3">
      <c r="A66" s="48" t="s">
        <v>80</v>
      </c>
      <c r="B66" s="48"/>
      <c r="C66" s="48"/>
      <c r="D66" s="48"/>
      <c r="E66" s="48"/>
      <c r="F66" s="48"/>
      <c r="G66" s="48"/>
    </row>
    <row r="67" spans="1:7" ht="30" customHeight="1" x14ac:dyDescent="0.3">
      <c r="A67" s="14" t="s">
        <v>1</v>
      </c>
      <c r="B67" s="14" t="s">
        <v>2</v>
      </c>
      <c r="C67" s="14" t="s">
        <v>3</v>
      </c>
      <c r="D67" s="14" t="s">
        <v>4</v>
      </c>
      <c r="E67" s="14" t="s">
        <v>5</v>
      </c>
      <c r="F67" s="14" t="s">
        <v>6</v>
      </c>
      <c r="G67" s="14" t="s">
        <v>7</v>
      </c>
    </row>
    <row r="68" spans="1:7" ht="18" customHeight="1" x14ac:dyDescent="0.3">
      <c r="A68" s="50" t="s">
        <v>61</v>
      </c>
      <c r="B68" s="50"/>
      <c r="C68" s="50"/>
      <c r="D68" s="50"/>
      <c r="E68" s="50"/>
      <c r="F68" s="50"/>
      <c r="G68" s="50"/>
    </row>
    <row r="69" spans="1:7" ht="81" customHeight="1" x14ac:dyDescent="0.3">
      <c r="A69" s="15" t="s">
        <v>8</v>
      </c>
      <c r="B69" s="6" t="s">
        <v>43</v>
      </c>
      <c r="C69" s="8" t="s">
        <v>44</v>
      </c>
      <c r="D69" s="8">
        <v>1</v>
      </c>
      <c r="E69" s="5">
        <v>1</v>
      </c>
      <c r="F69" s="16">
        <v>7684000</v>
      </c>
      <c r="G69" s="2">
        <f t="shared" ref="G69:G71" si="6">F69*D69*E69</f>
        <v>7684000</v>
      </c>
    </row>
    <row r="70" spans="1:7" ht="27.75" customHeight="1" x14ac:dyDescent="0.3">
      <c r="A70" s="15" t="s">
        <v>9</v>
      </c>
      <c r="B70" s="6" t="s">
        <v>43</v>
      </c>
      <c r="C70" s="8" t="s">
        <v>44</v>
      </c>
      <c r="D70" s="8">
        <v>1</v>
      </c>
      <c r="E70" s="5">
        <v>1</v>
      </c>
      <c r="F70" s="2">
        <v>370000</v>
      </c>
      <c r="G70" s="2">
        <f t="shared" si="6"/>
        <v>370000</v>
      </c>
    </row>
    <row r="71" spans="1:7" ht="27.75" customHeight="1" x14ac:dyDescent="0.3">
      <c r="A71" s="17" t="s">
        <v>10</v>
      </c>
      <c r="B71" s="6" t="s">
        <v>43</v>
      </c>
      <c r="C71" s="8" t="s">
        <v>44</v>
      </c>
      <c r="D71" s="8">
        <v>1</v>
      </c>
      <c r="E71" s="5">
        <v>1</v>
      </c>
      <c r="F71" s="2">
        <v>250000</v>
      </c>
      <c r="G71" s="2">
        <f t="shared" si="6"/>
        <v>250000</v>
      </c>
    </row>
    <row r="72" spans="1:7" ht="19.5" customHeight="1" x14ac:dyDescent="0.3">
      <c r="A72" s="63" t="s">
        <v>65</v>
      </c>
      <c r="B72" s="63"/>
      <c r="C72" s="63"/>
      <c r="D72" s="63"/>
      <c r="E72" s="63"/>
      <c r="F72" s="63"/>
      <c r="G72" s="18">
        <f>SUM(G69:G71)</f>
        <v>8304000</v>
      </c>
    </row>
    <row r="73" spans="1:7" x14ac:dyDescent="0.3">
      <c r="A73" s="50" t="s">
        <v>63</v>
      </c>
      <c r="B73" s="50"/>
      <c r="C73" s="50"/>
      <c r="D73" s="50"/>
      <c r="E73" s="50"/>
      <c r="F73" s="50"/>
      <c r="G73" s="50"/>
    </row>
    <row r="74" spans="1:7" ht="30" customHeight="1" x14ac:dyDescent="0.3">
      <c r="A74" s="52" t="s">
        <v>11</v>
      </c>
      <c r="B74" s="6" t="s">
        <v>38</v>
      </c>
      <c r="C74" s="53" t="s">
        <v>44</v>
      </c>
      <c r="D74" s="8">
        <v>2</v>
      </c>
      <c r="E74" s="5">
        <v>1</v>
      </c>
      <c r="F74" s="2">
        <v>490000</v>
      </c>
      <c r="G74" s="2">
        <f t="shared" ref="G74:G88" si="7">F74*D74*E74</f>
        <v>980000</v>
      </c>
    </row>
    <row r="75" spans="1:7" ht="30" customHeight="1" x14ac:dyDescent="0.3">
      <c r="A75" s="52"/>
      <c r="B75" s="6" t="s">
        <v>40</v>
      </c>
      <c r="C75" s="53"/>
      <c r="D75" s="8">
        <v>1</v>
      </c>
      <c r="E75" s="5">
        <v>1</v>
      </c>
      <c r="F75" s="2">
        <v>490000</v>
      </c>
      <c r="G75" s="2">
        <f t="shared" si="7"/>
        <v>490000</v>
      </c>
    </row>
    <row r="76" spans="1:7" ht="30" customHeight="1" x14ac:dyDescent="0.3">
      <c r="A76" s="52"/>
      <c r="B76" s="6" t="s">
        <v>56</v>
      </c>
      <c r="C76" s="53"/>
      <c r="D76" s="8">
        <v>1</v>
      </c>
      <c r="E76" s="5">
        <v>1</v>
      </c>
      <c r="F76" s="7">
        <v>515000</v>
      </c>
      <c r="G76" s="7">
        <f t="shared" si="7"/>
        <v>515000</v>
      </c>
    </row>
    <row r="77" spans="1:7" ht="30" customHeight="1" x14ac:dyDescent="0.3">
      <c r="A77" s="52"/>
      <c r="B77" s="6" t="s">
        <v>41</v>
      </c>
      <c r="C77" s="53"/>
      <c r="D77" s="8">
        <v>1</v>
      </c>
      <c r="E77" s="5">
        <v>1</v>
      </c>
      <c r="F77" s="7">
        <v>515000</v>
      </c>
      <c r="G77" s="7">
        <f t="shared" si="7"/>
        <v>515000</v>
      </c>
    </row>
    <row r="78" spans="1:7" ht="30" customHeight="1" x14ac:dyDescent="0.3">
      <c r="A78" s="52"/>
      <c r="B78" s="6" t="s">
        <v>39</v>
      </c>
      <c r="C78" s="53"/>
      <c r="D78" s="8">
        <v>2</v>
      </c>
      <c r="E78" s="5">
        <v>1</v>
      </c>
      <c r="F78" s="2">
        <v>490000</v>
      </c>
      <c r="G78" s="2">
        <f t="shared" si="7"/>
        <v>980000</v>
      </c>
    </row>
    <row r="79" spans="1:7" ht="30" customHeight="1" x14ac:dyDescent="0.3">
      <c r="A79" s="52"/>
      <c r="B79" s="6" t="s">
        <v>42</v>
      </c>
      <c r="C79" s="53"/>
      <c r="D79" s="8">
        <v>1</v>
      </c>
      <c r="E79" s="5">
        <v>1</v>
      </c>
      <c r="F79" s="2">
        <v>490000</v>
      </c>
      <c r="G79" s="2">
        <f t="shared" si="7"/>
        <v>490000</v>
      </c>
    </row>
    <row r="80" spans="1:7" ht="27.75" customHeight="1" x14ac:dyDescent="0.3">
      <c r="A80" s="52"/>
      <c r="B80" s="6" t="s">
        <v>43</v>
      </c>
      <c r="C80" s="53"/>
      <c r="D80" s="8">
        <v>2</v>
      </c>
      <c r="E80" s="5">
        <v>1</v>
      </c>
      <c r="F80" s="7">
        <v>515000</v>
      </c>
      <c r="G80" s="7">
        <f t="shared" si="7"/>
        <v>1030000</v>
      </c>
    </row>
    <row r="81" spans="1:7" ht="29.25" customHeight="1" x14ac:dyDescent="0.3">
      <c r="A81" s="52" t="s">
        <v>12</v>
      </c>
      <c r="B81" s="6" t="s">
        <v>38</v>
      </c>
      <c r="C81" s="53" t="s">
        <v>44</v>
      </c>
      <c r="D81" s="8">
        <v>2</v>
      </c>
      <c r="E81" s="5">
        <v>1</v>
      </c>
      <c r="F81" s="2">
        <v>328000</v>
      </c>
      <c r="G81" s="2">
        <f t="shared" si="7"/>
        <v>656000</v>
      </c>
    </row>
    <row r="82" spans="1:7" ht="29.25" customHeight="1" x14ac:dyDescent="0.3">
      <c r="A82" s="52"/>
      <c r="B82" s="6" t="s">
        <v>40</v>
      </c>
      <c r="C82" s="53"/>
      <c r="D82" s="8">
        <v>1</v>
      </c>
      <c r="E82" s="5">
        <v>1</v>
      </c>
      <c r="F82" s="2">
        <v>328000</v>
      </c>
      <c r="G82" s="2">
        <f t="shared" si="7"/>
        <v>328000</v>
      </c>
    </row>
    <row r="83" spans="1:7" ht="29.25" customHeight="1" x14ac:dyDescent="0.3">
      <c r="A83" s="52"/>
      <c r="B83" s="6" t="s">
        <v>56</v>
      </c>
      <c r="C83" s="53"/>
      <c r="D83" s="8">
        <v>1</v>
      </c>
      <c r="E83" s="5">
        <v>1</v>
      </c>
      <c r="F83" s="2">
        <v>328000</v>
      </c>
      <c r="G83" s="2">
        <f t="shared" si="7"/>
        <v>328000</v>
      </c>
    </row>
    <row r="84" spans="1:7" ht="29.25" customHeight="1" x14ac:dyDescent="0.3">
      <c r="A84" s="52"/>
      <c r="B84" s="6" t="s">
        <v>41</v>
      </c>
      <c r="C84" s="53"/>
      <c r="D84" s="8">
        <v>1</v>
      </c>
      <c r="E84" s="5">
        <v>1</v>
      </c>
      <c r="F84" s="2">
        <v>328000</v>
      </c>
      <c r="G84" s="2">
        <f t="shared" si="7"/>
        <v>328000</v>
      </c>
    </row>
    <row r="85" spans="1:7" ht="29.25" customHeight="1" x14ac:dyDescent="0.3">
      <c r="A85" s="52"/>
      <c r="B85" s="6" t="s">
        <v>39</v>
      </c>
      <c r="C85" s="53"/>
      <c r="D85" s="8">
        <v>2</v>
      </c>
      <c r="E85" s="5">
        <v>1</v>
      </c>
      <c r="F85" s="2">
        <v>328000</v>
      </c>
      <c r="G85" s="2">
        <f t="shared" si="7"/>
        <v>656000</v>
      </c>
    </row>
    <row r="86" spans="1:7" ht="29.25" customHeight="1" x14ac:dyDescent="0.3">
      <c r="A86" s="52"/>
      <c r="B86" s="6" t="s">
        <v>42</v>
      </c>
      <c r="C86" s="53"/>
      <c r="D86" s="8">
        <v>1</v>
      </c>
      <c r="E86" s="5">
        <v>1</v>
      </c>
      <c r="F86" s="2">
        <v>328000</v>
      </c>
      <c r="G86" s="2">
        <f t="shared" si="7"/>
        <v>328000</v>
      </c>
    </row>
    <row r="87" spans="1:7" ht="31.5" customHeight="1" x14ac:dyDescent="0.3">
      <c r="A87" s="52"/>
      <c r="B87" s="6" t="s">
        <v>43</v>
      </c>
      <c r="C87" s="53"/>
      <c r="D87" s="8">
        <v>2</v>
      </c>
      <c r="E87" s="5">
        <v>1</v>
      </c>
      <c r="F87" s="2">
        <v>328000</v>
      </c>
      <c r="G87" s="2">
        <f t="shared" si="7"/>
        <v>656000</v>
      </c>
    </row>
    <row r="88" spans="1:7" ht="31.5" customHeight="1" x14ac:dyDescent="0.3">
      <c r="A88" s="19" t="s">
        <v>75</v>
      </c>
      <c r="B88" s="6" t="s">
        <v>38</v>
      </c>
      <c r="C88" s="8" t="s">
        <v>44</v>
      </c>
      <c r="D88" s="8">
        <v>3</v>
      </c>
      <c r="E88" s="5">
        <v>1</v>
      </c>
      <c r="F88" s="2">
        <v>720000</v>
      </c>
      <c r="G88" s="2">
        <f t="shared" si="7"/>
        <v>2160000</v>
      </c>
    </row>
    <row r="89" spans="1:7" ht="21.75" customHeight="1" x14ac:dyDescent="0.3">
      <c r="A89" s="51" t="s">
        <v>46</v>
      </c>
      <c r="B89" s="51"/>
      <c r="C89" s="51"/>
      <c r="D89" s="51"/>
      <c r="E89" s="51"/>
      <c r="F89" s="51"/>
      <c r="G89" s="18">
        <f>SUM(G74:G88)</f>
        <v>10440000</v>
      </c>
    </row>
    <row r="90" spans="1:7" x14ac:dyDescent="0.3">
      <c r="A90" s="50" t="s">
        <v>64</v>
      </c>
      <c r="B90" s="50"/>
      <c r="C90" s="50"/>
      <c r="D90" s="50"/>
      <c r="E90" s="50"/>
      <c r="F90" s="50"/>
      <c r="G90" s="50"/>
    </row>
    <row r="91" spans="1:7" ht="26.4" x14ac:dyDescent="0.3">
      <c r="A91" s="52" t="s">
        <v>13</v>
      </c>
      <c r="B91" s="6" t="s">
        <v>38</v>
      </c>
      <c r="C91" s="53" t="s">
        <v>44</v>
      </c>
      <c r="D91" s="8">
        <v>2</v>
      </c>
      <c r="E91" s="5">
        <v>1</v>
      </c>
      <c r="F91" s="2">
        <v>280000</v>
      </c>
      <c r="G91" s="2">
        <f t="shared" ref="G91:G106" si="8">F91*D91*E91</f>
        <v>560000</v>
      </c>
    </row>
    <row r="92" spans="1:7" ht="26.4" x14ac:dyDescent="0.3">
      <c r="A92" s="52"/>
      <c r="B92" s="6" t="s">
        <v>40</v>
      </c>
      <c r="C92" s="53"/>
      <c r="D92" s="8">
        <v>1</v>
      </c>
      <c r="E92" s="5">
        <v>1</v>
      </c>
      <c r="F92" s="2">
        <v>280000</v>
      </c>
      <c r="G92" s="2">
        <f t="shared" si="8"/>
        <v>280000</v>
      </c>
    </row>
    <row r="93" spans="1:7" ht="26.4" x14ac:dyDescent="0.3">
      <c r="A93" s="52"/>
      <c r="B93" s="6" t="s">
        <v>56</v>
      </c>
      <c r="C93" s="53"/>
      <c r="D93" s="8">
        <v>1</v>
      </c>
      <c r="E93" s="5">
        <v>1</v>
      </c>
      <c r="F93" s="2">
        <v>350000</v>
      </c>
      <c r="G93" s="2">
        <f t="shared" si="8"/>
        <v>350000</v>
      </c>
    </row>
    <row r="94" spans="1:7" ht="26.4" x14ac:dyDescent="0.3">
      <c r="A94" s="52"/>
      <c r="B94" s="6" t="s">
        <v>41</v>
      </c>
      <c r="C94" s="53"/>
      <c r="D94" s="8">
        <v>1</v>
      </c>
      <c r="E94" s="5">
        <v>1</v>
      </c>
      <c r="F94" s="2">
        <v>350000</v>
      </c>
      <c r="G94" s="2">
        <f t="shared" si="8"/>
        <v>350000</v>
      </c>
    </row>
    <row r="95" spans="1:7" ht="26.4" x14ac:dyDescent="0.3">
      <c r="A95" s="52"/>
      <c r="B95" s="6" t="s">
        <v>39</v>
      </c>
      <c r="C95" s="53"/>
      <c r="D95" s="8">
        <v>2</v>
      </c>
      <c r="E95" s="5">
        <v>1</v>
      </c>
      <c r="F95" s="2">
        <v>280000</v>
      </c>
      <c r="G95" s="2">
        <f t="shared" si="8"/>
        <v>560000</v>
      </c>
    </row>
    <row r="96" spans="1:7" ht="22.5" customHeight="1" x14ac:dyDescent="0.3">
      <c r="A96" s="52"/>
      <c r="B96" s="6" t="s">
        <v>42</v>
      </c>
      <c r="C96" s="53"/>
      <c r="D96" s="8">
        <v>1</v>
      </c>
      <c r="E96" s="5">
        <v>1</v>
      </c>
      <c r="F96" s="2">
        <v>280000</v>
      </c>
      <c r="G96" s="2">
        <f t="shared" si="8"/>
        <v>280000</v>
      </c>
    </row>
    <row r="97" spans="1:7" ht="35.25" customHeight="1" x14ac:dyDescent="0.3">
      <c r="A97" s="52"/>
      <c r="B97" s="6" t="s">
        <v>43</v>
      </c>
      <c r="C97" s="53"/>
      <c r="D97" s="8">
        <v>2</v>
      </c>
      <c r="E97" s="5">
        <v>1</v>
      </c>
      <c r="F97" s="2">
        <v>350000</v>
      </c>
      <c r="G97" s="2">
        <f t="shared" si="8"/>
        <v>700000</v>
      </c>
    </row>
    <row r="98" spans="1:7" ht="35.25" customHeight="1" x14ac:dyDescent="0.3">
      <c r="A98" s="52" t="s">
        <v>68</v>
      </c>
      <c r="B98" s="6" t="s">
        <v>38</v>
      </c>
      <c r="C98" s="53" t="s">
        <v>44</v>
      </c>
      <c r="D98" s="8">
        <v>2</v>
      </c>
      <c r="E98" s="5">
        <v>1</v>
      </c>
      <c r="F98" s="2">
        <v>1451000</v>
      </c>
      <c r="G98" s="2">
        <f t="shared" si="8"/>
        <v>2902000</v>
      </c>
    </row>
    <row r="99" spans="1:7" ht="35.25" customHeight="1" x14ac:dyDescent="0.3">
      <c r="A99" s="52"/>
      <c r="B99" s="6" t="s">
        <v>40</v>
      </c>
      <c r="C99" s="53"/>
      <c r="D99" s="8">
        <v>1</v>
      </c>
      <c r="E99" s="5">
        <v>1</v>
      </c>
      <c r="F99" s="2">
        <v>1451000</v>
      </c>
      <c r="G99" s="2">
        <f t="shared" si="8"/>
        <v>1451000</v>
      </c>
    </row>
    <row r="100" spans="1:7" ht="35.25" customHeight="1" x14ac:dyDescent="0.3">
      <c r="A100" s="52"/>
      <c r="B100" s="6" t="s">
        <v>56</v>
      </c>
      <c r="C100" s="53"/>
      <c r="D100" s="8">
        <v>1</v>
      </c>
      <c r="E100" s="5">
        <v>1</v>
      </c>
      <c r="F100" s="2">
        <v>1250000</v>
      </c>
      <c r="G100" s="2">
        <f t="shared" si="8"/>
        <v>1250000</v>
      </c>
    </row>
    <row r="101" spans="1:7" ht="35.25" customHeight="1" x14ac:dyDescent="0.3">
      <c r="A101" s="52"/>
      <c r="B101" s="6" t="s">
        <v>41</v>
      </c>
      <c r="C101" s="53"/>
      <c r="D101" s="8">
        <v>1</v>
      </c>
      <c r="E101" s="5">
        <v>1</v>
      </c>
      <c r="F101" s="2">
        <v>1250000</v>
      </c>
      <c r="G101" s="2">
        <f t="shared" si="8"/>
        <v>1250000</v>
      </c>
    </row>
    <row r="102" spans="1:7" ht="35.25" customHeight="1" x14ac:dyDescent="0.3">
      <c r="A102" s="52"/>
      <c r="B102" s="6" t="s">
        <v>39</v>
      </c>
      <c r="C102" s="53"/>
      <c r="D102" s="8">
        <v>2</v>
      </c>
      <c r="E102" s="5">
        <v>1</v>
      </c>
      <c r="F102" s="2">
        <v>1451000</v>
      </c>
      <c r="G102" s="2">
        <f t="shared" si="8"/>
        <v>2902000</v>
      </c>
    </row>
    <row r="103" spans="1:7" ht="35.25" customHeight="1" x14ac:dyDescent="0.3">
      <c r="A103" s="52"/>
      <c r="B103" s="6" t="s">
        <v>42</v>
      </c>
      <c r="C103" s="53"/>
      <c r="D103" s="8">
        <v>1</v>
      </c>
      <c r="E103" s="5">
        <v>1</v>
      </c>
      <c r="F103" s="2">
        <v>1451000</v>
      </c>
      <c r="G103" s="2">
        <f t="shared" si="8"/>
        <v>1451000</v>
      </c>
    </row>
    <row r="104" spans="1:7" ht="32.25" customHeight="1" x14ac:dyDescent="0.3">
      <c r="A104" s="52"/>
      <c r="B104" s="6" t="s">
        <v>43</v>
      </c>
      <c r="C104" s="53"/>
      <c r="D104" s="8">
        <v>2</v>
      </c>
      <c r="E104" s="5">
        <v>1</v>
      </c>
      <c r="F104" s="2">
        <v>1451000</v>
      </c>
      <c r="G104" s="2">
        <f t="shared" si="8"/>
        <v>2902000</v>
      </c>
    </row>
    <row r="105" spans="1:7" ht="32.25" customHeight="1" x14ac:dyDescent="0.3">
      <c r="A105" s="52" t="s">
        <v>14</v>
      </c>
      <c r="B105" s="6" t="s">
        <v>56</v>
      </c>
      <c r="C105" s="53" t="s">
        <v>44</v>
      </c>
      <c r="D105" s="8">
        <v>1</v>
      </c>
      <c r="E105" s="5">
        <v>1</v>
      </c>
      <c r="F105" s="2">
        <v>410000</v>
      </c>
      <c r="G105" s="2">
        <f t="shared" si="8"/>
        <v>410000</v>
      </c>
    </row>
    <row r="106" spans="1:7" ht="32.25" customHeight="1" x14ac:dyDescent="0.3">
      <c r="A106" s="52"/>
      <c r="B106" s="6" t="s">
        <v>41</v>
      </c>
      <c r="C106" s="53"/>
      <c r="D106" s="8">
        <v>1</v>
      </c>
      <c r="E106" s="5">
        <v>1</v>
      </c>
      <c r="F106" s="2">
        <v>410000</v>
      </c>
      <c r="G106" s="2">
        <f t="shared" si="8"/>
        <v>410000</v>
      </c>
    </row>
    <row r="107" spans="1:7" ht="26.4" x14ac:dyDescent="0.3">
      <c r="A107" s="52" t="s">
        <v>15</v>
      </c>
      <c r="B107" s="6" t="s">
        <v>38</v>
      </c>
      <c r="C107" s="53" t="s">
        <v>44</v>
      </c>
      <c r="D107" s="8">
        <v>2</v>
      </c>
      <c r="E107" s="5">
        <v>1</v>
      </c>
      <c r="F107" s="2">
        <v>450000</v>
      </c>
      <c r="G107" s="2">
        <f>F107*D107*E107</f>
        <v>900000</v>
      </c>
    </row>
    <row r="108" spans="1:7" ht="26.4" x14ac:dyDescent="0.3">
      <c r="A108" s="52"/>
      <c r="B108" s="6" t="s">
        <v>40</v>
      </c>
      <c r="C108" s="53"/>
      <c r="D108" s="8">
        <v>1</v>
      </c>
      <c r="E108" s="5">
        <v>1</v>
      </c>
      <c r="F108" s="2">
        <v>450000</v>
      </c>
      <c r="G108" s="2">
        <f t="shared" ref="G108:G113" si="9">F108*D108*E108</f>
        <v>450000</v>
      </c>
    </row>
    <row r="109" spans="1:7" ht="26.4" x14ac:dyDescent="0.3">
      <c r="A109" s="52"/>
      <c r="B109" s="6" t="s">
        <v>56</v>
      </c>
      <c r="C109" s="53"/>
      <c r="D109" s="8">
        <v>1</v>
      </c>
      <c r="E109" s="5">
        <v>1</v>
      </c>
      <c r="F109" s="2">
        <v>450000</v>
      </c>
      <c r="G109" s="2">
        <f t="shared" si="9"/>
        <v>450000</v>
      </c>
    </row>
    <row r="110" spans="1:7" ht="26.4" x14ac:dyDescent="0.3">
      <c r="A110" s="52"/>
      <c r="B110" s="6" t="s">
        <v>41</v>
      </c>
      <c r="C110" s="53"/>
      <c r="D110" s="8">
        <v>1</v>
      </c>
      <c r="E110" s="5">
        <v>1</v>
      </c>
      <c r="F110" s="2">
        <v>450000</v>
      </c>
      <c r="G110" s="2">
        <f t="shared" si="9"/>
        <v>450000</v>
      </c>
    </row>
    <row r="111" spans="1:7" ht="26.4" x14ac:dyDescent="0.3">
      <c r="A111" s="52"/>
      <c r="B111" s="6" t="s">
        <v>39</v>
      </c>
      <c r="C111" s="53"/>
      <c r="D111" s="8">
        <v>2</v>
      </c>
      <c r="E111" s="5">
        <v>1</v>
      </c>
      <c r="F111" s="2">
        <v>450000</v>
      </c>
      <c r="G111" s="2">
        <f t="shared" si="9"/>
        <v>900000</v>
      </c>
    </row>
    <row r="112" spans="1:7" x14ac:dyDescent="0.3">
      <c r="A112" s="52"/>
      <c r="B112" s="6" t="s">
        <v>42</v>
      </c>
      <c r="C112" s="53"/>
      <c r="D112" s="8">
        <v>1</v>
      </c>
      <c r="E112" s="5">
        <v>1</v>
      </c>
      <c r="F112" s="2">
        <v>450000</v>
      </c>
      <c r="G112" s="2">
        <f t="shared" si="9"/>
        <v>450000</v>
      </c>
    </row>
    <row r="113" spans="1:7" ht="32.25" customHeight="1" x14ac:dyDescent="0.3">
      <c r="A113" s="52"/>
      <c r="B113" s="6" t="s">
        <v>43</v>
      </c>
      <c r="C113" s="53"/>
      <c r="D113" s="8">
        <v>2</v>
      </c>
      <c r="E113" s="5">
        <v>1</v>
      </c>
      <c r="F113" s="2">
        <v>450000</v>
      </c>
      <c r="G113" s="2">
        <f t="shared" si="9"/>
        <v>900000</v>
      </c>
    </row>
    <row r="114" spans="1:7" ht="18" customHeight="1" x14ac:dyDescent="0.3">
      <c r="A114" s="51" t="s">
        <v>66</v>
      </c>
      <c r="B114" s="51"/>
      <c r="C114" s="51"/>
      <c r="D114" s="51"/>
      <c r="E114" s="51"/>
      <c r="F114" s="51"/>
      <c r="G114" s="18">
        <f>SUM(G91:G113)</f>
        <v>22508000</v>
      </c>
    </row>
    <row r="115" spans="1:7" x14ac:dyDescent="0.3">
      <c r="A115" s="50" t="s">
        <v>67</v>
      </c>
      <c r="B115" s="50"/>
      <c r="C115" s="50"/>
      <c r="D115" s="50"/>
      <c r="E115" s="50"/>
      <c r="F115" s="50"/>
      <c r="G115" s="50"/>
    </row>
    <row r="116" spans="1:7" ht="31.5" customHeight="1" x14ac:dyDescent="0.3">
      <c r="A116" s="52" t="s">
        <v>16</v>
      </c>
      <c r="B116" s="6" t="s">
        <v>38</v>
      </c>
      <c r="C116" s="53" t="s">
        <v>44</v>
      </c>
      <c r="D116" s="8">
        <v>1</v>
      </c>
      <c r="E116" s="5">
        <v>1</v>
      </c>
      <c r="F116" s="2">
        <v>900000</v>
      </c>
      <c r="G116" s="2">
        <f>F116*D116*E116</f>
        <v>900000</v>
      </c>
    </row>
    <row r="117" spans="1:7" ht="26.4" x14ac:dyDescent="0.3">
      <c r="A117" s="52"/>
      <c r="B117" s="6" t="s">
        <v>40</v>
      </c>
      <c r="C117" s="53"/>
      <c r="D117" s="8">
        <v>1</v>
      </c>
      <c r="E117" s="5">
        <v>1</v>
      </c>
      <c r="F117" s="2">
        <v>900000</v>
      </c>
      <c r="G117" s="2">
        <f t="shared" ref="G117:G132" si="10">F117*D117*E117</f>
        <v>900000</v>
      </c>
    </row>
    <row r="118" spans="1:7" ht="26.4" x14ac:dyDescent="0.3">
      <c r="A118" s="52"/>
      <c r="B118" s="6" t="s">
        <v>56</v>
      </c>
      <c r="C118" s="53"/>
      <c r="D118" s="8">
        <v>1</v>
      </c>
      <c r="E118" s="5">
        <v>1</v>
      </c>
      <c r="F118" s="2">
        <v>900000</v>
      </c>
      <c r="G118" s="2">
        <f t="shared" si="10"/>
        <v>900000</v>
      </c>
    </row>
    <row r="119" spans="1:7" ht="36.75" customHeight="1" x14ac:dyDescent="0.3">
      <c r="A119" s="52"/>
      <c r="B119" s="6" t="s">
        <v>41</v>
      </c>
      <c r="C119" s="53"/>
      <c r="D119" s="8">
        <v>1</v>
      </c>
      <c r="E119" s="5">
        <v>1</v>
      </c>
      <c r="F119" s="2">
        <v>900000</v>
      </c>
      <c r="G119" s="2">
        <f t="shared" si="10"/>
        <v>900000</v>
      </c>
    </row>
    <row r="120" spans="1:7" ht="26.4" x14ac:dyDescent="0.3">
      <c r="A120" s="52"/>
      <c r="B120" s="6" t="s">
        <v>39</v>
      </c>
      <c r="C120" s="53"/>
      <c r="D120" s="8">
        <v>1</v>
      </c>
      <c r="E120" s="5">
        <v>1</v>
      </c>
      <c r="F120" s="2">
        <v>900000</v>
      </c>
      <c r="G120" s="2">
        <f t="shared" si="10"/>
        <v>900000</v>
      </c>
    </row>
    <row r="121" spans="1:7" ht="23.25" customHeight="1" x14ac:dyDescent="0.3">
      <c r="A121" s="52"/>
      <c r="B121" s="6" t="s">
        <v>42</v>
      </c>
      <c r="C121" s="53"/>
      <c r="D121" s="8">
        <v>1</v>
      </c>
      <c r="E121" s="5">
        <v>1</v>
      </c>
      <c r="F121" s="2">
        <v>900000</v>
      </c>
      <c r="G121" s="2">
        <f t="shared" si="10"/>
        <v>900000</v>
      </c>
    </row>
    <row r="122" spans="1:7" ht="30" customHeight="1" x14ac:dyDescent="0.3">
      <c r="A122" s="52"/>
      <c r="B122" s="6" t="s">
        <v>43</v>
      </c>
      <c r="C122" s="53"/>
      <c r="D122" s="8">
        <v>2</v>
      </c>
      <c r="E122" s="5">
        <v>1</v>
      </c>
      <c r="F122" s="2">
        <v>900000</v>
      </c>
      <c r="G122" s="2">
        <f t="shared" si="10"/>
        <v>1800000</v>
      </c>
    </row>
    <row r="123" spans="1:7" ht="27" customHeight="1" x14ac:dyDescent="0.3">
      <c r="A123" s="52" t="s">
        <v>17</v>
      </c>
      <c r="B123" s="6" t="s">
        <v>38</v>
      </c>
      <c r="C123" s="53" t="s">
        <v>44</v>
      </c>
      <c r="D123" s="8">
        <v>2</v>
      </c>
      <c r="E123" s="5">
        <v>1</v>
      </c>
      <c r="F123" s="2">
        <v>572000</v>
      </c>
      <c r="G123" s="2">
        <f t="shared" si="10"/>
        <v>1144000</v>
      </c>
    </row>
    <row r="124" spans="1:7" ht="27" customHeight="1" x14ac:dyDescent="0.3">
      <c r="A124" s="52"/>
      <c r="B124" s="6" t="s">
        <v>40</v>
      </c>
      <c r="C124" s="53"/>
      <c r="D124" s="8">
        <v>1</v>
      </c>
      <c r="E124" s="5">
        <v>1</v>
      </c>
      <c r="F124" s="2">
        <v>572000</v>
      </c>
      <c r="G124" s="2">
        <f>+D124*E123*F124</f>
        <v>572000</v>
      </c>
    </row>
    <row r="125" spans="1:7" ht="27" customHeight="1" x14ac:dyDescent="0.3">
      <c r="A125" s="52"/>
      <c r="B125" s="6" t="s">
        <v>56</v>
      </c>
      <c r="C125" s="53"/>
      <c r="D125" s="8">
        <v>1</v>
      </c>
      <c r="E125" s="5">
        <v>1</v>
      </c>
      <c r="F125" s="2">
        <v>572000</v>
      </c>
      <c r="G125" s="2">
        <f>+D125*E124*F125</f>
        <v>572000</v>
      </c>
    </row>
    <row r="126" spans="1:7" ht="27" customHeight="1" x14ac:dyDescent="0.3">
      <c r="A126" s="52"/>
      <c r="B126" s="6" t="s">
        <v>41</v>
      </c>
      <c r="C126" s="53"/>
      <c r="D126" s="8">
        <v>1</v>
      </c>
      <c r="E126" s="5">
        <v>1</v>
      </c>
      <c r="F126" s="2">
        <v>572000</v>
      </c>
      <c r="G126" s="2">
        <f>+D126*E123*F126</f>
        <v>572000</v>
      </c>
    </row>
    <row r="127" spans="1:7" ht="27" customHeight="1" x14ac:dyDescent="0.3">
      <c r="A127" s="52"/>
      <c r="B127" s="6" t="s">
        <v>39</v>
      </c>
      <c r="C127" s="53"/>
      <c r="D127" s="8">
        <v>2</v>
      </c>
      <c r="E127" s="5">
        <v>1</v>
      </c>
      <c r="F127" s="2">
        <v>572000</v>
      </c>
      <c r="G127" s="2">
        <f>+D127*E123*F127</f>
        <v>1144000</v>
      </c>
    </row>
    <row r="128" spans="1:7" ht="23.25" customHeight="1" x14ac:dyDescent="0.3">
      <c r="A128" s="52"/>
      <c r="B128" s="6" t="s">
        <v>42</v>
      </c>
      <c r="C128" s="53"/>
      <c r="D128" s="8">
        <v>1</v>
      </c>
      <c r="E128" s="5">
        <v>1</v>
      </c>
      <c r="F128" s="2">
        <v>572000</v>
      </c>
      <c r="G128" s="2">
        <f>+D128*E123*F128</f>
        <v>572000</v>
      </c>
    </row>
    <row r="129" spans="1:7" ht="36" customHeight="1" x14ac:dyDescent="0.3">
      <c r="A129" s="52"/>
      <c r="B129" s="6" t="s">
        <v>43</v>
      </c>
      <c r="C129" s="53"/>
      <c r="D129" s="8">
        <v>2</v>
      </c>
      <c r="E129" s="5">
        <v>1</v>
      </c>
      <c r="F129" s="2">
        <v>572000</v>
      </c>
      <c r="G129" s="2">
        <f>+D129*E123*F129</f>
        <v>1144000</v>
      </c>
    </row>
    <row r="130" spans="1:7" ht="30" customHeight="1" x14ac:dyDescent="0.3">
      <c r="A130" s="52" t="s">
        <v>81</v>
      </c>
      <c r="B130" s="6" t="s">
        <v>56</v>
      </c>
      <c r="C130" s="53"/>
      <c r="D130" s="8">
        <v>1</v>
      </c>
      <c r="E130" s="5">
        <v>1</v>
      </c>
      <c r="F130" s="2">
        <v>420000</v>
      </c>
      <c r="G130" s="2">
        <f t="shared" si="10"/>
        <v>420000</v>
      </c>
    </row>
    <row r="131" spans="1:7" ht="30" customHeight="1" x14ac:dyDescent="0.3">
      <c r="A131" s="52"/>
      <c r="B131" s="6" t="s">
        <v>41</v>
      </c>
      <c r="C131" s="53"/>
      <c r="D131" s="8">
        <v>1</v>
      </c>
      <c r="E131" s="5">
        <v>1</v>
      </c>
      <c r="F131" s="2">
        <v>420000</v>
      </c>
      <c r="G131" s="2">
        <f t="shared" si="10"/>
        <v>420000</v>
      </c>
    </row>
    <row r="132" spans="1:7" ht="27.75" customHeight="1" x14ac:dyDescent="0.3">
      <c r="A132" s="52"/>
      <c r="B132" s="6" t="s">
        <v>43</v>
      </c>
      <c r="C132" s="53"/>
      <c r="D132" s="8">
        <v>2</v>
      </c>
      <c r="E132" s="5">
        <v>1</v>
      </c>
      <c r="F132" s="2">
        <v>420000</v>
      </c>
      <c r="G132" s="2">
        <f t="shared" si="10"/>
        <v>840000</v>
      </c>
    </row>
    <row r="133" spans="1:7" ht="18" customHeight="1" x14ac:dyDescent="0.3">
      <c r="A133" s="51" t="s">
        <v>47</v>
      </c>
      <c r="B133" s="51"/>
      <c r="C133" s="51"/>
      <c r="D133" s="51"/>
      <c r="E133" s="51"/>
      <c r="F133" s="51"/>
      <c r="G133" s="18">
        <f>SUM(G116:G132)</f>
        <v>14600000</v>
      </c>
    </row>
    <row r="134" spans="1:7" x14ac:dyDescent="0.3">
      <c r="A134" s="50" t="s">
        <v>69</v>
      </c>
      <c r="B134" s="50"/>
      <c r="C134" s="50"/>
      <c r="D134" s="50"/>
      <c r="E134" s="50"/>
      <c r="F134" s="50"/>
      <c r="G134" s="50"/>
    </row>
    <row r="135" spans="1:7" ht="27.75" customHeight="1" x14ac:dyDescent="0.3">
      <c r="A135" s="52" t="s">
        <v>19</v>
      </c>
      <c r="B135" s="6" t="s">
        <v>38</v>
      </c>
      <c r="C135" s="53" t="s">
        <v>44</v>
      </c>
      <c r="D135" s="8">
        <v>2</v>
      </c>
      <c r="E135" s="5">
        <v>1</v>
      </c>
      <c r="F135" s="2">
        <v>1437000</v>
      </c>
      <c r="G135" s="2">
        <f t="shared" ref="G135:G158" si="11">F135*D135*E135</f>
        <v>2874000</v>
      </c>
    </row>
    <row r="136" spans="1:7" ht="27.75" customHeight="1" x14ac:dyDescent="0.3">
      <c r="A136" s="52"/>
      <c r="B136" s="6" t="s">
        <v>40</v>
      </c>
      <c r="C136" s="53"/>
      <c r="D136" s="8">
        <v>1</v>
      </c>
      <c r="E136" s="5">
        <v>1</v>
      </c>
      <c r="F136" s="2">
        <v>1437000</v>
      </c>
      <c r="G136" s="2">
        <f t="shared" si="11"/>
        <v>1437000</v>
      </c>
    </row>
    <row r="137" spans="1:7" ht="27.75" customHeight="1" x14ac:dyDescent="0.3">
      <c r="A137" s="52"/>
      <c r="B137" s="6" t="s">
        <v>41</v>
      </c>
      <c r="C137" s="53"/>
      <c r="D137" s="8">
        <v>1</v>
      </c>
      <c r="E137" s="5">
        <v>1</v>
      </c>
      <c r="F137" s="2">
        <v>1125000</v>
      </c>
      <c r="G137" s="2">
        <f t="shared" si="11"/>
        <v>1125000</v>
      </c>
    </row>
    <row r="138" spans="1:7" ht="27.75" customHeight="1" x14ac:dyDescent="0.3">
      <c r="A138" s="52"/>
      <c r="B138" s="6" t="s">
        <v>39</v>
      </c>
      <c r="C138" s="53"/>
      <c r="D138" s="8">
        <v>2</v>
      </c>
      <c r="E138" s="5">
        <v>1</v>
      </c>
      <c r="F138" s="2">
        <v>1437000</v>
      </c>
      <c r="G138" s="2">
        <f t="shared" si="11"/>
        <v>2874000</v>
      </c>
    </row>
    <row r="139" spans="1:7" ht="27.75" customHeight="1" x14ac:dyDescent="0.3">
      <c r="A139" s="52"/>
      <c r="B139" s="6" t="s">
        <v>42</v>
      </c>
      <c r="C139" s="53"/>
      <c r="D139" s="8">
        <v>1</v>
      </c>
      <c r="E139" s="5">
        <v>1</v>
      </c>
      <c r="F139" s="2">
        <v>1437000</v>
      </c>
      <c r="G139" s="2">
        <f t="shared" si="11"/>
        <v>1437000</v>
      </c>
    </row>
    <row r="140" spans="1:7" ht="26.4" x14ac:dyDescent="0.3">
      <c r="A140" s="52"/>
      <c r="B140" s="6" t="s">
        <v>43</v>
      </c>
      <c r="C140" s="53"/>
      <c r="D140" s="8">
        <v>2</v>
      </c>
      <c r="E140" s="5">
        <v>1</v>
      </c>
      <c r="F140" s="2">
        <v>1124000</v>
      </c>
      <c r="G140" s="2">
        <f t="shared" si="11"/>
        <v>2248000</v>
      </c>
    </row>
    <row r="141" spans="1:7" ht="26.25" customHeight="1" x14ac:dyDescent="0.3">
      <c r="A141" s="52" t="s">
        <v>20</v>
      </c>
      <c r="B141" s="6" t="s">
        <v>38</v>
      </c>
      <c r="C141" s="53" t="s">
        <v>44</v>
      </c>
      <c r="D141" s="8">
        <v>2</v>
      </c>
      <c r="E141" s="5">
        <v>1</v>
      </c>
      <c r="F141" s="2">
        <v>360000</v>
      </c>
      <c r="G141" s="2">
        <f t="shared" si="11"/>
        <v>720000</v>
      </c>
    </row>
    <row r="142" spans="1:7" ht="26.25" customHeight="1" x14ac:dyDescent="0.3">
      <c r="A142" s="52"/>
      <c r="B142" s="6" t="s">
        <v>40</v>
      </c>
      <c r="C142" s="53"/>
      <c r="D142" s="8">
        <v>1</v>
      </c>
      <c r="E142" s="5">
        <v>1</v>
      </c>
      <c r="F142" s="2">
        <v>360000</v>
      </c>
      <c r="G142" s="2">
        <f t="shared" si="11"/>
        <v>360000</v>
      </c>
    </row>
    <row r="143" spans="1:7" ht="26.25" customHeight="1" x14ac:dyDescent="0.3">
      <c r="A143" s="52"/>
      <c r="B143" s="6" t="s">
        <v>41</v>
      </c>
      <c r="C143" s="53"/>
      <c r="D143" s="8">
        <v>1</v>
      </c>
      <c r="E143" s="5">
        <v>1</v>
      </c>
      <c r="F143" s="2">
        <v>390000</v>
      </c>
      <c r="G143" s="2">
        <f t="shared" si="11"/>
        <v>390000</v>
      </c>
    </row>
    <row r="144" spans="1:7" ht="26.25" customHeight="1" x14ac:dyDescent="0.3">
      <c r="A144" s="52"/>
      <c r="B144" s="6" t="s">
        <v>39</v>
      </c>
      <c r="C144" s="53"/>
      <c r="D144" s="8">
        <v>2</v>
      </c>
      <c r="E144" s="5">
        <v>1</v>
      </c>
      <c r="F144" s="2">
        <v>360000</v>
      </c>
      <c r="G144" s="2">
        <f t="shared" si="11"/>
        <v>720000</v>
      </c>
    </row>
    <row r="145" spans="1:7" ht="26.25" customHeight="1" x14ac:dyDescent="0.3">
      <c r="A145" s="52"/>
      <c r="B145" s="6" t="s">
        <v>42</v>
      </c>
      <c r="C145" s="53"/>
      <c r="D145" s="8">
        <v>1</v>
      </c>
      <c r="E145" s="5">
        <v>1</v>
      </c>
      <c r="F145" s="2">
        <v>360000</v>
      </c>
      <c r="G145" s="2">
        <f t="shared" si="11"/>
        <v>360000</v>
      </c>
    </row>
    <row r="146" spans="1:7" ht="26.25" customHeight="1" x14ac:dyDescent="0.3">
      <c r="A146" s="52"/>
      <c r="B146" s="6" t="s">
        <v>43</v>
      </c>
      <c r="C146" s="53"/>
      <c r="D146" s="8">
        <v>2</v>
      </c>
      <c r="E146" s="5">
        <v>1</v>
      </c>
      <c r="F146" s="2">
        <v>370000</v>
      </c>
      <c r="G146" s="2">
        <f t="shared" si="11"/>
        <v>740000</v>
      </c>
    </row>
    <row r="147" spans="1:7" ht="25.5" customHeight="1" x14ac:dyDescent="0.3">
      <c r="A147" s="52" t="s">
        <v>21</v>
      </c>
      <c r="B147" s="6" t="s">
        <v>38</v>
      </c>
      <c r="C147" s="53" t="s">
        <v>44</v>
      </c>
      <c r="D147" s="8">
        <v>2</v>
      </c>
      <c r="E147" s="5">
        <v>1</v>
      </c>
      <c r="F147" s="2">
        <v>260000</v>
      </c>
      <c r="G147" s="2">
        <f t="shared" si="11"/>
        <v>520000</v>
      </c>
    </row>
    <row r="148" spans="1:7" ht="25.5" customHeight="1" x14ac:dyDescent="0.3">
      <c r="A148" s="52"/>
      <c r="B148" s="6" t="s">
        <v>40</v>
      </c>
      <c r="C148" s="53"/>
      <c r="D148" s="8">
        <v>1</v>
      </c>
      <c r="E148" s="5">
        <v>1</v>
      </c>
      <c r="F148" s="2">
        <v>260000</v>
      </c>
      <c r="G148" s="2">
        <f t="shared" si="11"/>
        <v>260000</v>
      </c>
    </row>
    <row r="149" spans="1:7" ht="25.5" customHeight="1" x14ac:dyDescent="0.3">
      <c r="A149" s="52"/>
      <c r="B149" s="6" t="s">
        <v>41</v>
      </c>
      <c r="C149" s="53"/>
      <c r="D149" s="8">
        <v>1</v>
      </c>
      <c r="E149" s="5">
        <v>1</v>
      </c>
      <c r="F149" s="2">
        <v>260000</v>
      </c>
      <c r="G149" s="2">
        <f t="shared" si="11"/>
        <v>260000</v>
      </c>
    </row>
    <row r="150" spans="1:7" ht="25.5" customHeight="1" x14ac:dyDescent="0.3">
      <c r="A150" s="52"/>
      <c r="B150" s="6" t="s">
        <v>39</v>
      </c>
      <c r="C150" s="53"/>
      <c r="D150" s="8">
        <v>2</v>
      </c>
      <c r="E150" s="5">
        <v>1</v>
      </c>
      <c r="F150" s="2">
        <v>260000</v>
      </c>
      <c r="G150" s="2">
        <f t="shared" si="11"/>
        <v>520000</v>
      </c>
    </row>
    <row r="151" spans="1:7" ht="25.5" customHeight="1" x14ac:dyDescent="0.3">
      <c r="A151" s="52"/>
      <c r="B151" s="6" t="s">
        <v>42</v>
      </c>
      <c r="C151" s="53"/>
      <c r="D151" s="8">
        <v>1</v>
      </c>
      <c r="E151" s="5">
        <v>1</v>
      </c>
      <c r="F151" s="2">
        <v>260000</v>
      </c>
      <c r="G151" s="2">
        <f t="shared" si="11"/>
        <v>260000</v>
      </c>
    </row>
    <row r="152" spans="1:7" ht="24.75" customHeight="1" x14ac:dyDescent="0.3">
      <c r="A152" s="52"/>
      <c r="B152" s="6" t="s">
        <v>43</v>
      </c>
      <c r="C152" s="53"/>
      <c r="D152" s="8">
        <v>2</v>
      </c>
      <c r="E152" s="5">
        <v>1</v>
      </c>
      <c r="F152" s="2">
        <v>260000</v>
      </c>
      <c r="G152" s="2">
        <f t="shared" si="11"/>
        <v>520000</v>
      </c>
    </row>
    <row r="153" spans="1:7" ht="26.4" x14ac:dyDescent="0.3">
      <c r="A153" s="52" t="s">
        <v>22</v>
      </c>
      <c r="B153" s="6" t="s">
        <v>38</v>
      </c>
      <c r="C153" s="53" t="s">
        <v>44</v>
      </c>
      <c r="D153" s="8">
        <v>4</v>
      </c>
      <c r="E153" s="5">
        <v>1</v>
      </c>
      <c r="F153" s="2">
        <v>45000</v>
      </c>
      <c r="G153" s="2">
        <f t="shared" si="11"/>
        <v>180000</v>
      </c>
    </row>
    <row r="154" spans="1:7" ht="26.4" x14ac:dyDescent="0.3">
      <c r="A154" s="52"/>
      <c r="B154" s="6" t="s">
        <v>40</v>
      </c>
      <c r="C154" s="53"/>
      <c r="D154" s="8">
        <v>1</v>
      </c>
      <c r="E154" s="5">
        <v>1</v>
      </c>
      <c r="F154" s="2">
        <v>45000</v>
      </c>
      <c r="G154" s="2">
        <f t="shared" si="11"/>
        <v>45000</v>
      </c>
    </row>
    <row r="155" spans="1:7" ht="26.4" x14ac:dyDescent="0.3">
      <c r="A155" s="52"/>
      <c r="B155" s="6" t="s">
        <v>41</v>
      </c>
      <c r="C155" s="53"/>
      <c r="D155" s="8">
        <v>1</v>
      </c>
      <c r="E155" s="5">
        <v>1</v>
      </c>
      <c r="F155" s="2">
        <v>45000</v>
      </c>
      <c r="G155" s="2">
        <f t="shared" si="11"/>
        <v>45000</v>
      </c>
    </row>
    <row r="156" spans="1:7" ht="26.4" x14ac:dyDescent="0.3">
      <c r="A156" s="52"/>
      <c r="B156" s="6" t="s">
        <v>39</v>
      </c>
      <c r="C156" s="53"/>
      <c r="D156" s="8">
        <v>4</v>
      </c>
      <c r="E156" s="5">
        <v>1</v>
      </c>
      <c r="F156" s="2">
        <v>45000</v>
      </c>
      <c r="G156" s="2">
        <f t="shared" si="11"/>
        <v>180000</v>
      </c>
    </row>
    <row r="157" spans="1:7" ht="27.75" customHeight="1" x14ac:dyDescent="0.3">
      <c r="A157" s="52"/>
      <c r="B157" s="6" t="s">
        <v>42</v>
      </c>
      <c r="C157" s="53"/>
      <c r="D157" s="8">
        <v>1</v>
      </c>
      <c r="E157" s="5">
        <v>1</v>
      </c>
      <c r="F157" s="2">
        <v>45000</v>
      </c>
      <c r="G157" s="2">
        <f t="shared" si="11"/>
        <v>45000</v>
      </c>
    </row>
    <row r="158" spans="1:7" ht="27" customHeight="1" x14ac:dyDescent="0.3">
      <c r="A158" s="52"/>
      <c r="B158" s="6" t="s">
        <v>43</v>
      </c>
      <c r="C158" s="53"/>
      <c r="D158" s="8">
        <v>2</v>
      </c>
      <c r="E158" s="5">
        <v>1</v>
      </c>
      <c r="F158" s="2">
        <v>45000</v>
      </c>
      <c r="G158" s="2">
        <f t="shared" si="11"/>
        <v>90000</v>
      </c>
    </row>
    <row r="159" spans="1:7" ht="19.5" customHeight="1" x14ac:dyDescent="0.3">
      <c r="A159" s="51" t="s">
        <v>48</v>
      </c>
      <c r="B159" s="51"/>
      <c r="C159" s="51"/>
      <c r="D159" s="51"/>
      <c r="E159" s="51"/>
      <c r="F159" s="51"/>
      <c r="G159" s="18">
        <f>SUM(G135:G158)</f>
        <v>18210000</v>
      </c>
    </row>
    <row r="160" spans="1:7" x14ac:dyDescent="0.3">
      <c r="A160" s="50" t="s">
        <v>55</v>
      </c>
      <c r="B160" s="50"/>
      <c r="C160" s="50"/>
      <c r="D160" s="50"/>
      <c r="E160" s="50"/>
      <c r="F160" s="50"/>
      <c r="G160" s="50"/>
    </row>
    <row r="161" spans="1:7" ht="26.4" x14ac:dyDescent="0.3">
      <c r="A161" s="52" t="s">
        <v>23</v>
      </c>
      <c r="B161" s="6" t="s">
        <v>38</v>
      </c>
      <c r="C161" s="53" t="s">
        <v>44</v>
      </c>
      <c r="D161" s="8">
        <v>2</v>
      </c>
      <c r="E161" s="5">
        <v>1</v>
      </c>
      <c r="F161" s="2">
        <v>114000</v>
      </c>
      <c r="G161" s="2">
        <f>F161*D161*E161</f>
        <v>228000</v>
      </c>
    </row>
    <row r="162" spans="1:7" ht="26.4" x14ac:dyDescent="0.3">
      <c r="A162" s="52"/>
      <c r="B162" s="6" t="s">
        <v>40</v>
      </c>
      <c r="C162" s="53"/>
      <c r="D162" s="8">
        <v>1</v>
      </c>
      <c r="E162" s="5">
        <v>1</v>
      </c>
      <c r="F162" s="2">
        <v>114000</v>
      </c>
      <c r="G162" s="2">
        <f t="shared" ref="G162:G181" si="12">F162*D162*E162</f>
        <v>114000</v>
      </c>
    </row>
    <row r="163" spans="1:7" ht="26.4" x14ac:dyDescent="0.3">
      <c r="A163" s="52"/>
      <c r="B163" s="6" t="s">
        <v>54</v>
      </c>
      <c r="C163" s="53"/>
      <c r="D163" s="8">
        <v>1</v>
      </c>
      <c r="E163" s="5">
        <v>1</v>
      </c>
      <c r="F163" s="2">
        <v>114000</v>
      </c>
      <c r="G163" s="2">
        <v>114000</v>
      </c>
    </row>
    <row r="164" spans="1:7" ht="26.4" x14ac:dyDescent="0.3">
      <c r="A164" s="52"/>
      <c r="B164" s="6" t="s">
        <v>41</v>
      </c>
      <c r="C164" s="53"/>
      <c r="D164" s="8">
        <v>1</v>
      </c>
      <c r="E164" s="5">
        <v>1</v>
      </c>
      <c r="F164" s="2">
        <v>114000</v>
      </c>
      <c r="G164" s="2">
        <f t="shared" si="12"/>
        <v>114000</v>
      </c>
    </row>
    <row r="165" spans="1:7" ht="26.4" x14ac:dyDescent="0.3">
      <c r="A165" s="52"/>
      <c r="B165" s="6" t="s">
        <v>39</v>
      </c>
      <c r="C165" s="53"/>
      <c r="D165" s="8">
        <v>2</v>
      </c>
      <c r="E165" s="5">
        <v>1</v>
      </c>
      <c r="F165" s="2">
        <v>114000</v>
      </c>
      <c r="G165" s="2">
        <f t="shared" si="12"/>
        <v>228000</v>
      </c>
    </row>
    <row r="166" spans="1:7" x14ac:dyDescent="0.3">
      <c r="A166" s="52"/>
      <c r="B166" s="6" t="s">
        <v>42</v>
      </c>
      <c r="C166" s="53"/>
      <c r="D166" s="8">
        <v>1</v>
      </c>
      <c r="E166" s="5">
        <v>1</v>
      </c>
      <c r="F166" s="2">
        <v>114000</v>
      </c>
      <c r="G166" s="2">
        <f t="shared" si="12"/>
        <v>114000</v>
      </c>
    </row>
    <row r="167" spans="1:7" ht="24.75" customHeight="1" x14ac:dyDescent="0.3">
      <c r="A167" s="52"/>
      <c r="B167" s="6" t="s">
        <v>43</v>
      </c>
      <c r="C167" s="53"/>
      <c r="D167" s="8">
        <v>2</v>
      </c>
      <c r="E167" s="5">
        <v>1</v>
      </c>
      <c r="F167" s="2">
        <v>114000</v>
      </c>
      <c r="G167" s="2">
        <f t="shared" si="12"/>
        <v>228000</v>
      </c>
    </row>
    <row r="168" spans="1:7" ht="26.4" x14ac:dyDescent="0.3">
      <c r="A168" s="52" t="s">
        <v>53</v>
      </c>
      <c r="B168" s="6" t="s">
        <v>38</v>
      </c>
      <c r="C168" s="53" t="s">
        <v>44</v>
      </c>
      <c r="D168" s="8">
        <v>4</v>
      </c>
      <c r="E168" s="5">
        <v>1</v>
      </c>
      <c r="F168" s="2">
        <v>428000</v>
      </c>
      <c r="G168" s="2">
        <f t="shared" si="12"/>
        <v>1712000</v>
      </c>
    </row>
    <row r="169" spans="1:7" ht="26.4" x14ac:dyDescent="0.3">
      <c r="A169" s="52"/>
      <c r="B169" s="6" t="s">
        <v>40</v>
      </c>
      <c r="C169" s="53"/>
      <c r="D169" s="8">
        <v>1</v>
      </c>
      <c r="E169" s="5">
        <v>1</v>
      </c>
      <c r="F169" s="2">
        <v>428000</v>
      </c>
      <c r="G169" s="2">
        <f t="shared" si="12"/>
        <v>428000</v>
      </c>
    </row>
    <row r="170" spans="1:7" ht="28.5" customHeight="1" x14ac:dyDescent="0.3">
      <c r="A170" s="52"/>
      <c r="B170" s="6" t="s">
        <v>54</v>
      </c>
      <c r="C170" s="53"/>
      <c r="D170" s="8">
        <v>1</v>
      </c>
      <c r="E170" s="5">
        <v>1</v>
      </c>
      <c r="F170" s="2">
        <v>875000</v>
      </c>
      <c r="G170" s="2">
        <f t="shared" si="12"/>
        <v>875000</v>
      </c>
    </row>
    <row r="171" spans="1:7" ht="26.4" x14ac:dyDescent="0.3">
      <c r="A171" s="52"/>
      <c r="B171" s="6" t="s">
        <v>41</v>
      </c>
      <c r="C171" s="53"/>
      <c r="D171" s="8">
        <v>1</v>
      </c>
      <c r="E171" s="5">
        <v>1</v>
      </c>
      <c r="F171" s="2">
        <v>875000</v>
      </c>
      <c r="G171" s="2">
        <f t="shared" si="12"/>
        <v>875000</v>
      </c>
    </row>
    <row r="172" spans="1:7" ht="26.4" x14ac:dyDescent="0.3">
      <c r="A172" s="52"/>
      <c r="B172" s="6" t="s">
        <v>39</v>
      </c>
      <c r="C172" s="53"/>
      <c r="D172" s="8">
        <v>4</v>
      </c>
      <c r="E172" s="5">
        <v>1</v>
      </c>
      <c r="F172" s="2">
        <v>428000</v>
      </c>
      <c r="G172" s="2">
        <f t="shared" si="12"/>
        <v>1712000</v>
      </c>
    </row>
    <row r="173" spans="1:7" x14ac:dyDescent="0.3">
      <c r="A173" s="52"/>
      <c r="B173" s="6" t="s">
        <v>42</v>
      </c>
      <c r="C173" s="53"/>
      <c r="D173" s="8">
        <v>1</v>
      </c>
      <c r="E173" s="5">
        <v>1</v>
      </c>
      <c r="F173" s="2">
        <v>428000</v>
      </c>
      <c r="G173" s="2">
        <f t="shared" si="12"/>
        <v>428000</v>
      </c>
    </row>
    <row r="174" spans="1:7" ht="26.4" x14ac:dyDescent="0.3">
      <c r="A174" s="52"/>
      <c r="B174" s="6" t="s">
        <v>43</v>
      </c>
      <c r="C174" s="53"/>
      <c r="D174" s="8">
        <v>2</v>
      </c>
      <c r="E174" s="5">
        <v>1</v>
      </c>
      <c r="F174" s="2">
        <v>428000</v>
      </c>
      <c r="G174" s="2">
        <f t="shared" si="12"/>
        <v>856000</v>
      </c>
    </row>
    <row r="175" spans="1:7" ht="26.4" x14ac:dyDescent="0.3">
      <c r="A175" s="52" t="s">
        <v>24</v>
      </c>
      <c r="B175" s="6" t="s">
        <v>38</v>
      </c>
      <c r="C175" s="53" t="s">
        <v>44</v>
      </c>
      <c r="D175" s="8">
        <v>4</v>
      </c>
      <c r="E175" s="5">
        <v>1</v>
      </c>
      <c r="F175" s="2">
        <v>112500</v>
      </c>
      <c r="G175" s="2">
        <f t="shared" si="12"/>
        <v>450000</v>
      </c>
    </row>
    <row r="176" spans="1:7" ht="26.4" x14ac:dyDescent="0.3">
      <c r="A176" s="52"/>
      <c r="B176" s="6" t="s">
        <v>40</v>
      </c>
      <c r="C176" s="53"/>
      <c r="D176" s="8">
        <v>1</v>
      </c>
      <c r="E176" s="5">
        <v>1</v>
      </c>
      <c r="F176" s="2">
        <v>112500</v>
      </c>
      <c r="G176" s="2">
        <f t="shared" si="12"/>
        <v>112500</v>
      </c>
    </row>
    <row r="177" spans="1:7" ht="26.4" x14ac:dyDescent="0.3">
      <c r="A177" s="52"/>
      <c r="B177" s="6" t="s">
        <v>54</v>
      </c>
      <c r="C177" s="53"/>
      <c r="D177" s="8">
        <v>1</v>
      </c>
      <c r="E177" s="5">
        <v>1</v>
      </c>
      <c r="F177" s="2">
        <v>115000</v>
      </c>
      <c r="G177" s="2">
        <f t="shared" si="12"/>
        <v>115000</v>
      </c>
    </row>
    <row r="178" spans="1:7" ht="26.4" x14ac:dyDescent="0.3">
      <c r="A178" s="52"/>
      <c r="B178" s="6" t="s">
        <v>41</v>
      </c>
      <c r="C178" s="53"/>
      <c r="D178" s="8">
        <v>1</v>
      </c>
      <c r="E178" s="5">
        <v>1</v>
      </c>
      <c r="F178" s="2">
        <v>115000</v>
      </c>
      <c r="G178" s="2">
        <f t="shared" si="12"/>
        <v>115000</v>
      </c>
    </row>
    <row r="179" spans="1:7" ht="26.4" x14ac:dyDescent="0.3">
      <c r="A179" s="52"/>
      <c r="B179" s="6" t="s">
        <v>39</v>
      </c>
      <c r="C179" s="53"/>
      <c r="D179" s="8">
        <v>4</v>
      </c>
      <c r="E179" s="5">
        <v>1</v>
      </c>
      <c r="F179" s="2">
        <v>112500</v>
      </c>
      <c r="G179" s="2">
        <f t="shared" si="12"/>
        <v>450000</v>
      </c>
    </row>
    <row r="180" spans="1:7" x14ac:dyDescent="0.3">
      <c r="A180" s="52"/>
      <c r="B180" s="6" t="s">
        <v>42</v>
      </c>
      <c r="C180" s="53"/>
      <c r="D180" s="8">
        <v>1</v>
      </c>
      <c r="E180" s="5">
        <v>1</v>
      </c>
      <c r="F180" s="2">
        <v>112500</v>
      </c>
      <c r="G180" s="2">
        <f t="shared" si="12"/>
        <v>112500</v>
      </c>
    </row>
    <row r="181" spans="1:7" ht="26.4" x14ac:dyDescent="0.3">
      <c r="A181" s="52"/>
      <c r="B181" s="6" t="s">
        <v>43</v>
      </c>
      <c r="C181" s="53"/>
      <c r="D181" s="8">
        <v>2</v>
      </c>
      <c r="E181" s="5">
        <v>1</v>
      </c>
      <c r="F181" s="2">
        <v>112500</v>
      </c>
      <c r="G181" s="2">
        <f t="shared" si="12"/>
        <v>225000</v>
      </c>
    </row>
    <row r="182" spans="1:7" ht="19.5" customHeight="1" x14ac:dyDescent="0.3">
      <c r="A182" s="51" t="s">
        <v>49</v>
      </c>
      <c r="B182" s="51"/>
      <c r="C182" s="51"/>
      <c r="D182" s="51"/>
      <c r="E182" s="51"/>
      <c r="F182" s="51"/>
      <c r="G182" s="18">
        <f>SUM(G161:G181)</f>
        <v>9606000</v>
      </c>
    </row>
    <row r="183" spans="1:7" x14ac:dyDescent="0.3">
      <c r="A183" s="50" t="s">
        <v>70</v>
      </c>
      <c r="B183" s="50"/>
      <c r="C183" s="50"/>
      <c r="D183" s="50"/>
      <c r="E183" s="50"/>
      <c r="F183" s="50"/>
      <c r="G183" s="50"/>
    </row>
    <row r="184" spans="1:7" ht="26.4" x14ac:dyDescent="0.3">
      <c r="A184" s="52" t="s">
        <v>25</v>
      </c>
      <c r="B184" s="6" t="s">
        <v>38</v>
      </c>
      <c r="C184" s="53" t="s">
        <v>44</v>
      </c>
      <c r="D184" s="8">
        <v>2</v>
      </c>
      <c r="E184" s="5">
        <v>1</v>
      </c>
      <c r="F184" s="2">
        <v>90000</v>
      </c>
      <c r="G184" s="2">
        <f t="shared" ref="G184:G211" si="13">F184*D184*E184</f>
        <v>180000</v>
      </c>
    </row>
    <row r="185" spans="1:7" ht="26.4" x14ac:dyDescent="0.3">
      <c r="A185" s="52"/>
      <c r="B185" s="6" t="s">
        <v>40</v>
      </c>
      <c r="C185" s="53"/>
      <c r="D185" s="8">
        <v>1</v>
      </c>
      <c r="E185" s="5">
        <v>1</v>
      </c>
      <c r="F185" s="2">
        <v>90000</v>
      </c>
      <c r="G185" s="2">
        <f t="shared" si="13"/>
        <v>90000</v>
      </c>
    </row>
    <row r="186" spans="1:7" ht="26.4" x14ac:dyDescent="0.3">
      <c r="A186" s="52"/>
      <c r="B186" s="6" t="s">
        <v>56</v>
      </c>
      <c r="C186" s="53"/>
      <c r="D186" s="8">
        <v>1</v>
      </c>
      <c r="E186" s="5">
        <v>1</v>
      </c>
      <c r="F186" s="2">
        <v>90000</v>
      </c>
      <c r="G186" s="2">
        <f t="shared" si="13"/>
        <v>90000</v>
      </c>
    </row>
    <row r="187" spans="1:7" ht="26.4" x14ac:dyDescent="0.3">
      <c r="A187" s="52"/>
      <c r="B187" s="6" t="s">
        <v>41</v>
      </c>
      <c r="C187" s="53"/>
      <c r="D187" s="8">
        <v>1</v>
      </c>
      <c r="E187" s="5">
        <v>1</v>
      </c>
      <c r="F187" s="2">
        <v>90000</v>
      </c>
      <c r="G187" s="2">
        <f t="shared" si="13"/>
        <v>90000</v>
      </c>
    </row>
    <row r="188" spans="1:7" ht="26.4" x14ac:dyDescent="0.3">
      <c r="A188" s="52"/>
      <c r="B188" s="6" t="s">
        <v>39</v>
      </c>
      <c r="C188" s="53"/>
      <c r="D188" s="8">
        <v>2</v>
      </c>
      <c r="E188" s="5">
        <v>1</v>
      </c>
      <c r="F188" s="2">
        <v>90000</v>
      </c>
      <c r="G188" s="2">
        <f t="shared" si="13"/>
        <v>180000</v>
      </c>
    </row>
    <row r="189" spans="1:7" ht="28.5" customHeight="1" x14ac:dyDescent="0.3">
      <c r="A189" s="52"/>
      <c r="B189" s="6" t="s">
        <v>42</v>
      </c>
      <c r="C189" s="53"/>
      <c r="D189" s="8">
        <v>1</v>
      </c>
      <c r="E189" s="5">
        <v>1</v>
      </c>
      <c r="F189" s="2">
        <v>90000</v>
      </c>
      <c r="G189" s="2">
        <f t="shared" si="13"/>
        <v>90000</v>
      </c>
    </row>
    <row r="190" spans="1:7" ht="26.4" x14ac:dyDescent="0.3">
      <c r="A190" s="52"/>
      <c r="B190" s="6" t="s">
        <v>43</v>
      </c>
      <c r="C190" s="53"/>
      <c r="D190" s="8">
        <v>2</v>
      </c>
      <c r="E190" s="5">
        <v>1</v>
      </c>
      <c r="F190" s="2">
        <v>90000</v>
      </c>
      <c r="G190" s="2">
        <f t="shared" si="13"/>
        <v>180000</v>
      </c>
    </row>
    <row r="191" spans="1:7" ht="26.4" x14ac:dyDescent="0.3">
      <c r="A191" s="52" t="s">
        <v>26</v>
      </c>
      <c r="B191" s="6" t="s">
        <v>38</v>
      </c>
      <c r="C191" s="53" t="s">
        <v>44</v>
      </c>
      <c r="D191" s="8">
        <v>2</v>
      </c>
      <c r="E191" s="5">
        <v>1</v>
      </c>
      <c r="F191" s="2">
        <v>300000</v>
      </c>
      <c r="G191" s="2">
        <f t="shared" si="13"/>
        <v>600000</v>
      </c>
    </row>
    <row r="192" spans="1:7" ht="26.4" x14ac:dyDescent="0.3">
      <c r="A192" s="52"/>
      <c r="B192" s="6" t="s">
        <v>40</v>
      </c>
      <c r="C192" s="53"/>
      <c r="D192" s="8">
        <v>1</v>
      </c>
      <c r="E192" s="5">
        <v>1</v>
      </c>
      <c r="F192" s="2">
        <v>300000</v>
      </c>
      <c r="G192" s="2">
        <f t="shared" si="13"/>
        <v>300000</v>
      </c>
    </row>
    <row r="193" spans="1:7" ht="26.4" x14ac:dyDescent="0.3">
      <c r="A193" s="52"/>
      <c r="B193" s="6" t="s">
        <v>56</v>
      </c>
      <c r="C193" s="53"/>
      <c r="D193" s="8">
        <v>1</v>
      </c>
      <c r="E193" s="5">
        <v>1</v>
      </c>
      <c r="F193" s="2">
        <v>300000</v>
      </c>
      <c r="G193" s="2">
        <f t="shared" si="13"/>
        <v>300000</v>
      </c>
    </row>
    <row r="194" spans="1:7" ht="26.4" x14ac:dyDescent="0.3">
      <c r="A194" s="52"/>
      <c r="B194" s="6" t="s">
        <v>41</v>
      </c>
      <c r="C194" s="53"/>
      <c r="D194" s="8">
        <v>1</v>
      </c>
      <c r="E194" s="5">
        <v>1</v>
      </c>
      <c r="F194" s="2">
        <v>300000</v>
      </c>
      <c r="G194" s="2">
        <f t="shared" si="13"/>
        <v>300000</v>
      </c>
    </row>
    <row r="195" spans="1:7" ht="26.4" x14ac:dyDescent="0.3">
      <c r="A195" s="52"/>
      <c r="B195" s="6" t="s">
        <v>39</v>
      </c>
      <c r="C195" s="53"/>
      <c r="D195" s="8">
        <v>2</v>
      </c>
      <c r="E195" s="5">
        <v>1</v>
      </c>
      <c r="F195" s="2">
        <v>300000</v>
      </c>
      <c r="G195" s="2">
        <f t="shared" si="13"/>
        <v>600000</v>
      </c>
    </row>
    <row r="196" spans="1:7" ht="27.75" customHeight="1" x14ac:dyDescent="0.3">
      <c r="A196" s="52"/>
      <c r="B196" s="6" t="s">
        <v>42</v>
      </c>
      <c r="C196" s="53"/>
      <c r="D196" s="8">
        <v>1</v>
      </c>
      <c r="E196" s="5">
        <v>1</v>
      </c>
      <c r="F196" s="2">
        <v>300000</v>
      </c>
      <c r="G196" s="2">
        <f t="shared" si="13"/>
        <v>300000</v>
      </c>
    </row>
    <row r="197" spans="1:7" ht="26.4" x14ac:dyDescent="0.3">
      <c r="A197" s="52"/>
      <c r="B197" s="6" t="s">
        <v>43</v>
      </c>
      <c r="C197" s="53"/>
      <c r="D197" s="8">
        <v>2</v>
      </c>
      <c r="E197" s="5">
        <v>1</v>
      </c>
      <c r="F197" s="2">
        <v>300000</v>
      </c>
      <c r="G197" s="2">
        <f t="shared" si="13"/>
        <v>600000</v>
      </c>
    </row>
    <row r="198" spans="1:7" ht="26.4" x14ac:dyDescent="0.3">
      <c r="A198" s="52" t="s">
        <v>27</v>
      </c>
      <c r="B198" s="6" t="s">
        <v>38</v>
      </c>
      <c r="C198" s="53" t="s">
        <v>44</v>
      </c>
      <c r="D198" s="8">
        <v>2</v>
      </c>
      <c r="E198" s="5">
        <v>1</v>
      </c>
      <c r="F198" s="2">
        <v>370000</v>
      </c>
      <c r="G198" s="2">
        <f t="shared" si="13"/>
        <v>740000</v>
      </c>
    </row>
    <row r="199" spans="1:7" ht="26.4" x14ac:dyDescent="0.3">
      <c r="A199" s="52"/>
      <c r="B199" s="6" t="s">
        <v>40</v>
      </c>
      <c r="C199" s="53"/>
      <c r="D199" s="8">
        <v>1</v>
      </c>
      <c r="E199" s="5">
        <v>1</v>
      </c>
      <c r="F199" s="2">
        <v>370000</v>
      </c>
      <c r="G199" s="2">
        <f t="shared" si="13"/>
        <v>370000</v>
      </c>
    </row>
    <row r="200" spans="1:7" ht="26.4" x14ac:dyDescent="0.3">
      <c r="A200" s="52"/>
      <c r="B200" s="6" t="s">
        <v>56</v>
      </c>
      <c r="C200" s="53"/>
      <c r="D200" s="8">
        <v>1</v>
      </c>
      <c r="E200" s="5">
        <v>1</v>
      </c>
      <c r="F200" s="2">
        <v>370000</v>
      </c>
      <c r="G200" s="2">
        <f t="shared" si="13"/>
        <v>370000</v>
      </c>
    </row>
    <row r="201" spans="1:7" ht="26.4" x14ac:dyDescent="0.3">
      <c r="A201" s="52"/>
      <c r="B201" s="6" t="s">
        <v>41</v>
      </c>
      <c r="C201" s="53"/>
      <c r="D201" s="8">
        <v>1</v>
      </c>
      <c r="E201" s="5">
        <v>1</v>
      </c>
      <c r="F201" s="2">
        <v>370000</v>
      </c>
      <c r="G201" s="2">
        <f t="shared" si="13"/>
        <v>370000</v>
      </c>
    </row>
    <row r="202" spans="1:7" ht="26.4" x14ac:dyDescent="0.3">
      <c r="A202" s="52"/>
      <c r="B202" s="6" t="s">
        <v>39</v>
      </c>
      <c r="C202" s="53"/>
      <c r="D202" s="8">
        <v>2</v>
      </c>
      <c r="E202" s="5">
        <v>1</v>
      </c>
      <c r="F202" s="2">
        <v>370000</v>
      </c>
      <c r="G202" s="2">
        <f t="shared" si="13"/>
        <v>740000</v>
      </c>
    </row>
    <row r="203" spans="1:7" ht="28.5" customHeight="1" x14ac:dyDescent="0.3">
      <c r="A203" s="52"/>
      <c r="B203" s="6" t="s">
        <v>42</v>
      </c>
      <c r="C203" s="53"/>
      <c r="D203" s="8">
        <v>1</v>
      </c>
      <c r="E203" s="5">
        <v>1</v>
      </c>
      <c r="F203" s="2">
        <v>370000</v>
      </c>
      <c r="G203" s="2">
        <f t="shared" si="13"/>
        <v>370000</v>
      </c>
    </row>
    <row r="204" spans="1:7" ht="26.4" x14ac:dyDescent="0.3">
      <c r="A204" s="52"/>
      <c r="B204" s="6" t="s">
        <v>43</v>
      </c>
      <c r="C204" s="53"/>
      <c r="D204" s="8">
        <v>2</v>
      </c>
      <c r="E204" s="5">
        <v>1</v>
      </c>
      <c r="F204" s="2">
        <v>370000</v>
      </c>
      <c r="G204" s="2">
        <f t="shared" si="13"/>
        <v>740000</v>
      </c>
    </row>
    <row r="205" spans="1:7" ht="26.4" x14ac:dyDescent="0.3">
      <c r="A205" s="52" t="s">
        <v>28</v>
      </c>
      <c r="B205" s="6" t="s">
        <v>38</v>
      </c>
      <c r="C205" s="53" t="s">
        <v>44</v>
      </c>
      <c r="D205" s="8">
        <v>1</v>
      </c>
      <c r="E205" s="5">
        <v>1</v>
      </c>
      <c r="F205" s="2">
        <v>190000</v>
      </c>
      <c r="G205" s="2">
        <f t="shared" si="13"/>
        <v>190000</v>
      </c>
    </row>
    <row r="206" spans="1:7" ht="26.4" x14ac:dyDescent="0.3">
      <c r="A206" s="52"/>
      <c r="B206" s="6" t="s">
        <v>40</v>
      </c>
      <c r="C206" s="53"/>
      <c r="D206" s="8">
        <v>1</v>
      </c>
      <c r="E206" s="5">
        <v>1</v>
      </c>
      <c r="F206" s="2">
        <v>190000</v>
      </c>
      <c r="G206" s="2">
        <f t="shared" si="13"/>
        <v>190000</v>
      </c>
    </row>
    <row r="207" spans="1:7" ht="26.4" x14ac:dyDescent="0.3">
      <c r="A207" s="52"/>
      <c r="B207" s="6" t="s">
        <v>56</v>
      </c>
      <c r="C207" s="53"/>
      <c r="D207" s="8">
        <v>1</v>
      </c>
      <c r="E207" s="5">
        <v>1</v>
      </c>
      <c r="F207" s="2">
        <v>190000</v>
      </c>
      <c r="G207" s="2">
        <f t="shared" si="13"/>
        <v>190000</v>
      </c>
    </row>
    <row r="208" spans="1:7" ht="26.4" x14ac:dyDescent="0.3">
      <c r="A208" s="52"/>
      <c r="B208" s="6" t="s">
        <v>41</v>
      </c>
      <c r="C208" s="53"/>
      <c r="D208" s="8">
        <v>1</v>
      </c>
      <c r="E208" s="5">
        <v>1</v>
      </c>
      <c r="F208" s="2">
        <v>190000</v>
      </c>
      <c r="G208" s="2">
        <f t="shared" si="13"/>
        <v>190000</v>
      </c>
    </row>
    <row r="209" spans="1:7" ht="26.4" x14ac:dyDescent="0.3">
      <c r="A209" s="52"/>
      <c r="B209" s="6" t="s">
        <v>39</v>
      </c>
      <c r="C209" s="53"/>
      <c r="D209" s="8">
        <v>1</v>
      </c>
      <c r="E209" s="5">
        <v>1</v>
      </c>
      <c r="F209" s="2">
        <v>190000</v>
      </c>
      <c r="G209" s="2">
        <f t="shared" si="13"/>
        <v>190000</v>
      </c>
    </row>
    <row r="210" spans="1:7" ht="24" customHeight="1" x14ac:dyDescent="0.3">
      <c r="A210" s="52"/>
      <c r="B210" s="6" t="s">
        <v>42</v>
      </c>
      <c r="C210" s="53"/>
      <c r="D210" s="8">
        <v>1</v>
      </c>
      <c r="E210" s="5">
        <v>1</v>
      </c>
      <c r="F210" s="2">
        <v>190000</v>
      </c>
      <c r="G210" s="2">
        <f t="shared" si="13"/>
        <v>190000</v>
      </c>
    </row>
    <row r="211" spans="1:7" ht="26.4" x14ac:dyDescent="0.3">
      <c r="A211" s="52"/>
      <c r="B211" s="6" t="s">
        <v>43</v>
      </c>
      <c r="C211" s="53"/>
      <c r="D211" s="8">
        <v>2</v>
      </c>
      <c r="E211" s="5">
        <v>1</v>
      </c>
      <c r="F211" s="2">
        <v>190000</v>
      </c>
      <c r="G211" s="2">
        <f t="shared" si="13"/>
        <v>380000</v>
      </c>
    </row>
    <row r="212" spans="1:7" ht="18.75" customHeight="1" x14ac:dyDescent="0.3">
      <c r="A212" s="51" t="s">
        <v>50</v>
      </c>
      <c r="B212" s="51"/>
      <c r="C212" s="51"/>
      <c r="D212" s="51"/>
      <c r="E212" s="51"/>
      <c r="F212" s="51"/>
      <c r="G212" s="18">
        <f>SUM(G184:G211)</f>
        <v>9120000</v>
      </c>
    </row>
    <row r="213" spans="1:7" x14ac:dyDescent="0.3">
      <c r="A213" s="50" t="s">
        <v>71</v>
      </c>
      <c r="B213" s="50"/>
      <c r="C213" s="50"/>
      <c r="D213" s="50"/>
      <c r="E213" s="50"/>
      <c r="F213" s="50"/>
      <c r="G213" s="50"/>
    </row>
    <row r="214" spans="1:7" ht="36" customHeight="1" x14ac:dyDescent="0.3">
      <c r="A214" s="52" t="s">
        <v>72</v>
      </c>
      <c r="B214" s="6" t="s">
        <v>38</v>
      </c>
      <c r="C214" s="53" t="s">
        <v>44</v>
      </c>
      <c r="D214" s="8">
        <v>2</v>
      </c>
      <c r="E214" s="5">
        <v>1</v>
      </c>
      <c r="F214" s="2">
        <v>275000</v>
      </c>
      <c r="G214" s="2">
        <f>F214*D214*E214</f>
        <v>550000</v>
      </c>
    </row>
    <row r="215" spans="1:7" ht="30.75" customHeight="1" x14ac:dyDescent="0.3">
      <c r="A215" s="52"/>
      <c r="B215" s="6" t="s">
        <v>40</v>
      </c>
      <c r="C215" s="53"/>
      <c r="D215" s="8">
        <v>1</v>
      </c>
      <c r="E215" s="5">
        <v>1</v>
      </c>
      <c r="F215" s="2">
        <v>275000</v>
      </c>
      <c r="G215" s="2">
        <f t="shared" ref="G215:G220" si="14">F215*D215*E215</f>
        <v>275000</v>
      </c>
    </row>
    <row r="216" spans="1:7" ht="30.75" customHeight="1" x14ac:dyDescent="0.3">
      <c r="A216" s="52"/>
      <c r="B216" s="6" t="s">
        <v>56</v>
      </c>
      <c r="C216" s="53"/>
      <c r="D216" s="8">
        <v>1</v>
      </c>
      <c r="E216" s="5">
        <v>1</v>
      </c>
      <c r="F216" s="2">
        <v>275000</v>
      </c>
      <c r="G216" s="2">
        <f t="shared" si="14"/>
        <v>275000</v>
      </c>
    </row>
    <row r="217" spans="1:7" ht="31.5" customHeight="1" x14ac:dyDescent="0.3">
      <c r="A217" s="52"/>
      <c r="B217" s="6" t="s">
        <v>41</v>
      </c>
      <c r="C217" s="53"/>
      <c r="D217" s="8">
        <v>1</v>
      </c>
      <c r="E217" s="5">
        <v>1</v>
      </c>
      <c r="F217" s="2">
        <v>275000</v>
      </c>
      <c r="G217" s="2">
        <f t="shared" si="14"/>
        <v>275000</v>
      </c>
    </row>
    <row r="218" spans="1:7" ht="27" customHeight="1" x14ac:dyDescent="0.3">
      <c r="A218" s="52"/>
      <c r="B218" s="6" t="s">
        <v>39</v>
      </c>
      <c r="C218" s="53"/>
      <c r="D218" s="8">
        <v>2</v>
      </c>
      <c r="E218" s="5">
        <v>1</v>
      </c>
      <c r="F218" s="2">
        <v>275000</v>
      </c>
      <c r="G218" s="2">
        <f t="shared" si="14"/>
        <v>550000</v>
      </c>
    </row>
    <row r="219" spans="1:7" ht="27" customHeight="1" x14ac:dyDescent="0.3">
      <c r="A219" s="52"/>
      <c r="B219" s="6" t="s">
        <v>42</v>
      </c>
      <c r="C219" s="53"/>
      <c r="D219" s="8">
        <v>1</v>
      </c>
      <c r="E219" s="5">
        <v>1</v>
      </c>
      <c r="F219" s="2">
        <v>266600</v>
      </c>
      <c r="G219" s="2">
        <f t="shared" si="14"/>
        <v>266600</v>
      </c>
    </row>
    <row r="220" spans="1:7" ht="26.4" x14ac:dyDescent="0.3">
      <c r="A220" s="52"/>
      <c r="B220" s="6" t="s">
        <v>43</v>
      </c>
      <c r="C220" s="53"/>
      <c r="D220" s="8">
        <v>2</v>
      </c>
      <c r="E220" s="5">
        <v>1</v>
      </c>
      <c r="F220" s="2">
        <v>280000</v>
      </c>
      <c r="G220" s="2">
        <f t="shared" si="14"/>
        <v>560000</v>
      </c>
    </row>
    <row r="221" spans="1:7" ht="20.25" customHeight="1" x14ac:dyDescent="0.3">
      <c r="A221" s="51" t="s">
        <v>51</v>
      </c>
      <c r="B221" s="51"/>
      <c r="C221" s="51"/>
      <c r="D221" s="51"/>
      <c r="E221" s="51"/>
      <c r="F221" s="51"/>
      <c r="G221" s="18">
        <f>SUM(G214:G220)</f>
        <v>2751600</v>
      </c>
    </row>
    <row r="222" spans="1:7" x14ac:dyDescent="0.3">
      <c r="A222" s="50" t="s">
        <v>74</v>
      </c>
      <c r="B222" s="50"/>
      <c r="C222" s="50"/>
      <c r="D222" s="50"/>
      <c r="E222" s="50"/>
      <c r="F222" s="50"/>
      <c r="G222" s="50"/>
    </row>
    <row r="223" spans="1:7" ht="26.4" x14ac:dyDescent="0.3">
      <c r="A223" s="52" t="s">
        <v>29</v>
      </c>
      <c r="B223" s="6" t="s">
        <v>38</v>
      </c>
      <c r="C223" s="53" t="s">
        <v>44</v>
      </c>
      <c r="D223" s="8">
        <v>2</v>
      </c>
      <c r="E223" s="5">
        <v>1</v>
      </c>
      <c r="F223" s="2">
        <v>490000</v>
      </c>
      <c r="G223" s="2">
        <f t="shared" ref="G223:G236" si="15">F223*D223*E223</f>
        <v>980000</v>
      </c>
    </row>
    <row r="224" spans="1:7" ht="26.4" x14ac:dyDescent="0.3">
      <c r="A224" s="52"/>
      <c r="B224" s="6" t="s">
        <v>40</v>
      </c>
      <c r="C224" s="53"/>
      <c r="D224" s="8">
        <v>1</v>
      </c>
      <c r="E224" s="5">
        <v>1</v>
      </c>
      <c r="F224" s="2">
        <v>490000</v>
      </c>
      <c r="G224" s="2">
        <f t="shared" si="15"/>
        <v>490000</v>
      </c>
    </row>
    <row r="225" spans="1:7" ht="26.4" x14ac:dyDescent="0.3">
      <c r="A225" s="52"/>
      <c r="B225" s="6" t="s">
        <v>56</v>
      </c>
      <c r="C225" s="53"/>
      <c r="D225" s="8">
        <v>1</v>
      </c>
      <c r="E225" s="5">
        <v>1</v>
      </c>
      <c r="F225" s="2">
        <v>490000</v>
      </c>
      <c r="G225" s="2">
        <f t="shared" si="15"/>
        <v>490000</v>
      </c>
    </row>
    <row r="226" spans="1:7" ht="26.4" x14ac:dyDescent="0.3">
      <c r="A226" s="52"/>
      <c r="B226" s="6" t="s">
        <v>41</v>
      </c>
      <c r="C226" s="53"/>
      <c r="D226" s="8">
        <v>1</v>
      </c>
      <c r="E226" s="5">
        <v>1</v>
      </c>
      <c r="F226" s="2">
        <v>490000</v>
      </c>
      <c r="G226" s="2">
        <f t="shared" si="15"/>
        <v>490000</v>
      </c>
    </row>
    <row r="227" spans="1:7" ht="26.4" x14ac:dyDescent="0.3">
      <c r="A227" s="52"/>
      <c r="B227" s="6" t="s">
        <v>39</v>
      </c>
      <c r="C227" s="53"/>
      <c r="D227" s="8">
        <v>2</v>
      </c>
      <c r="E227" s="5">
        <v>1</v>
      </c>
      <c r="F227" s="2">
        <v>490000</v>
      </c>
      <c r="G227" s="2">
        <f t="shared" si="15"/>
        <v>980000</v>
      </c>
    </row>
    <row r="228" spans="1:7" ht="25.5" customHeight="1" x14ac:dyDescent="0.3">
      <c r="A228" s="52"/>
      <c r="B228" s="6" t="s">
        <v>42</v>
      </c>
      <c r="C228" s="53"/>
      <c r="D228" s="8">
        <v>1</v>
      </c>
      <c r="E228" s="5">
        <v>1</v>
      </c>
      <c r="F228" s="2">
        <v>490000</v>
      </c>
      <c r="G228" s="2">
        <f t="shared" si="15"/>
        <v>490000</v>
      </c>
    </row>
    <row r="229" spans="1:7" ht="26.4" x14ac:dyDescent="0.3">
      <c r="A229" s="52"/>
      <c r="B229" s="6" t="s">
        <v>43</v>
      </c>
      <c r="C229" s="53"/>
      <c r="D229" s="8">
        <v>2</v>
      </c>
      <c r="E229" s="5">
        <v>1</v>
      </c>
      <c r="F229" s="2">
        <v>490000</v>
      </c>
      <c r="G229" s="2">
        <f t="shared" si="15"/>
        <v>980000</v>
      </c>
    </row>
    <row r="230" spans="1:7" ht="26.4" x14ac:dyDescent="0.3">
      <c r="A230" s="52" t="s">
        <v>31</v>
      </c>
      <c r="B230" s="6" t="s">
        <v>38</v>
      </c>
      <c r="C230" s="53" t="s">
        <v>44</v>
      </c>
      <c r="D230" s="8">
        <v>2</v>
      </c>
      <c r="E230" s="5">
        <v>1</v>
      </c>
      <c r="F230" s="2">
        <v>815000</v>
      </c>
      <c r="G230" s="2">
        <f t="shared" si="15"/>
        <v>1630000</v>
      </c>
    </row>
    <row r="231" spans="1:7" ht="26.4" x14ac:dyDescent="0.3">
      <c r="A231" s="52"/>
      <c r="B231" s="6" t="s">
        <v>40</v>
      </c>
      <c r="C231" s="53"/>
      <c r="D231" s="8">
        <v>1</v>
      </c>
      <c r="E231" s="5">
        <v>1</v>
      </c>
      <c r="F231" s="2">
        <v>815000</v>
      </c>
      <c r="G231" s="2">
        <f t="shared" si="15"/>
        <v>815000</v>
      </c>
    </row>
    <row r="232" spans="1:7" ht="26.4" x14ac:dyDescent="0.3">
      <c r="A232" s="52"/>
      <c r="B232" s="6" t="s">
        <v>56</v>
      </c>
      <c r="C232" s="53"/>
      <c r="D232" s="8">
        <v>1</v>
      </c>
      <c r="E232" s="5">
        <v>1</v>
      </c>
      <c r="F232" s="2">
        <v>815000</v>
      </c>
      <c r="G232" s="2">
        <f t="shared" si="15"/>
        <v>815000</v>
      </c>
    </row>
    <row r="233" spans="1:7" ht="26.4" x14ac:dyDescent="0.3">
      <c r="A233" s="52"/>
      <c r="B233" s="6" t="s">
        <v>41</v>
      </c>
      <c r="C233" s="53"/>
      <c r="D233" s="8">
        <v>1</v>
      </c>
      <c r="E233" s="5">
        <v>1</v>
      </c>
      <c r="F233" s="2">
        <v>995000</v>
      </c>
      <c r="G233" s="2">
        <f t="shared" si="15"/>
        <v>995000</v>
      </c>
    </row>
    <row r="234" spans="1:7" ht="26.4" x14ac:dyDescent="0.3">
      <c r="A234" s="52"/>
      <c r="B234" s="6" t="s">
        <v>39</v>
      </c>
      <c r="C234" s="53"/>
      <c r="D234" s="8">
        <v>2</v>
      </c>
      <c r="E234" s="5">
        <v>1</v>
      </c>
      <c r="F234" s="2">
        <v>815000</v>
      </c>
      <c r="G234" s="2">
        <f>F235*D234*E234</f>
        <v>1630000</v>
      </c>
    </row>
    <row r="235" spans="1:7" ht="24.75" customHeight="1" x14ac:dyDescent="0.3">
      <c r="A235" s="52"/>
      <c r="B235" s="6" t="s">
        <v>42</v>
      </c>
      <c r="C235" s="53"/>
      <c r="D235" s="8">
        <v>1</v>
      </c>
      <c r="E235" s="5">
        <v>1</v>
      </c>
      <c r="F235" s="2">
        <v>815000</v>
      </c>
      <c r="G235" s="2">
        <v>820000</v>
      </c>
    </row>
    <row r="236" spans="1:7" ht="26.4" x14ac:dyDescent="0.3">
      <c r="A236" s="52"/>
      <c r="B236" s="6" t="s">
        <v>43</v>
      </c>
      <c r="C236" s="53"/>
      <c r="D236" s="8">
        <v>2</v>
      </c>
      <c r="E236" s="5">
        <v>1</v>
      </c>
      <c r="F236" s="2">
        <v>815000</v>
      </c>
      <c r="G236" s="2">
        <f t="shared" si="15"/>
        <v>1630000</v>
      </c>
    </row>
    <row r="237" spans="1:7" x14ac:dyDescent="0.3">
      <c r="A237" s="51" t="s">
        <v>52</v>
      </c>
      <c r="B237" s="51"/>
      <c r="C237" s="51"/>
      <c r="D237" s="51"/>
      <c r="E237" s="51"/>
      <c r="F237" s="51"/>
      <c r="G237" s="18">
        <f>SUM(G223:G236)</f>
        <v>13235000</v>
      </c>
    </row>
    <row r="238" spans="1:7" ht="30" customHeight="1" x14ac:dyDescent="0.3">
      <c r="A238" s="48" t="s">
        <v>82</v>
      </c>
      <c r="B238" s="48"/>
      <c r="C238" s="48"/>
      <c r="D238" s="48"/>
      <c r="E238" s="48"/>
      <c r="F238" s="48"/>
      <c r="G238" s="9">
        <f>G72+G89+G114+G133+G159+G182+G212+G221+G237</f>
        <v>108774600</v>
      </c>
    </row>
    <row r="239" spans="1:7" ht="30" customHeight="1" x14ac:dyDescent="0.3">
      <c r="A239" s="49"/>
      <c r="B239" s="49"/>
      <c r="C239" s="49"/>
      <c r="D239" s="49"/>
      <c r="E239" s="49"/>
      <c r="F239" s="49"/>
      <c r="G239" s="49"/>
    </row>
    <row r="240" spans="1:7" ht="30" customHeight="1" x14ac:dyDescent="0.3">
      <c r="A240" s="54" t="s">
        <v>83</v>
      </c>
      <c r="B240" s="54"/>
      <c r="C240" s="54"/>
      <c r="D240" s="54"/>
      <c r="E240" s="54"/>
      <c r="F240" s="54"/>
      <c r="G240" s="20">
        <f>G237+G221+G212+G182+G159+G133+G114+G89+G72+G64</f>
        <v>136214600</v>
      </c>
    </row>
  </sheetData>
  <mergeCells count="95">
    <mergeCell ref="A191:A197"/>
    <mergeCell ref="C191:C197"/>
    <mergeCell ref="A198:A204"/>
    <mergeCell ref="C198:C204"/>
    <mergeCell ref="A205:A211"/>
    <mergeCell ref="C205:C211"/>
    <mergeCell ref="A135:A140"/>
    <mergeCell ref="C135:C140"/>
    <mergeCell ref="A107:A113"/>
    <mergeCell ref="C107:C113"/>
    <mergeCell ref="A91:A97"/>
    <mergeCell ref="C91:C97"/>
    <mergeCell ref="C98:C104"/>
    <mergeCell ref="A98:A104"/>
    <mergeCell ref="A116:A122"/>
    <mergeCell ref="C116:C122"/>
    <mergeCell ref="A105:A106"/>
    <mergeCell ref="C105:C106"/>
    <mergeCell ref="A130:A132"/>
    <mergeCell ref="C130:C132"/>
    <mergeCell ref="A8:G8"/>
    <mergeCell ref="A74:A80"/>
    <mergeCell ref="C74:C80"/>
    <mergeCell ref="A30:A36"/>
    <mergeCell ref="C9:C15"/>
    <mergeCell ref="C16:C22"/>
    <mergeCell ref="C23:C29"/>
    <mergeCell ref="C30:C36"/>
    <mergeCell ref="A68:G68"/>
    <mergeCell ref="A44:A50"/>
    <mergeCell ref="A57:A63"/>
    <mergeCell ref="C57:C63"/>
    <mergeCell ref="C44:C50"/>
    <mergeCell ref="A73:G73"/>
    <mergeCell ref="C51:C56"/>
    <mergeCell ref="C37:C43"/>
    <mergeCell ref="A64:F64"/>
    <mergeCell ref="A72:F72"/>
    <mergeCell ref="A89:F89"/>
    <mergeCell ref="A81:A87"/>
    <mergeCell ref="C81:C87"/>
    <mergeCell ref="A9:A15"/>
    <mergeCell ref="A16:A22"/>
    <mergeCell ref="A23:A29"/>
    <mergeCell ref="A37:A43"/>
    <mergeCell ref="A51:A56"/>
    <mergeCell ref="E5:G5"/>
    <mergeCell ref="A1:A5"/>
    <mergeCell ref="B2:G2"/>
    <mergeCell ref="B3:G3"/>
    <mergeCell ref="B1:G1"/>
    <mergeCell ref="C4:D4"/>
    <mergeCell ref="B5:D5"/>
    <mergeCell ref="A237:F237"/>
    <mergeCell ref="A240:F240"/>
    <mergeCell ref="A213:G213"/>
    <mergeCell ref="A222:G222"/>
    <mergeCell ref="A212:F212"/>
    <mergeCell ref="A221:F221"/>
    <mergeCell ref="A230:A236"/>
    <mergeCell ref="C230:C236"/>
    <mergeCell ref="A214:A220"/>
    <mergeCell ref="C214:C220"/>
    <mergeCell ref="A223:A229"/>
    <mergeCell ref="C223:C229"/>
    <mergeCell ref="A184:A190"/>
    <mergeCell ref="C184:C190"/>
    <mergeCell ref="A147:A152"/>
    <mergeCell ref="C147:C152"/>
    <mergeCell ref="A141:A146"/>
    <mergeCell ref="C141:C146"/>
    <mergeCell ref="A153:A158"/>
    <mergeCell ref="C153:C158"/>
    <mergeCell ref="A161:A167"/>
    <mergeCell ref="C161:C167"/>
    <mergeCell ref="A175:A181"/>
    <mergeCell ref="C175:C181"/>
    <mergeCell ref="A168:A174"/>
    <mergeCell ref="C168:C174"/>
    <mergeCell ref="A6:G6"/>
    <mergeCell ref="A65:G65"/>
    <mergeCell ref="A66:G66"/>
    <mergeCell ref="A239:G239"/>
    <mergeCell ref="A238:F238"/>
    <mergeCell ref="A90:G90"/>
    <mergeCell ref="A115:G115"/>
    <mergeCell ref="A134:G134"/>
    <mergeCell ref="A160:G160"/>
    <mergeCell ref="A183:G183"/>
    <mergeCell ref="A114:F114"/>
    <mergeCell ref="A133:F133"/>
    <mergeCell ref="A159:F159"/>
    <mergeCell ref="A182:F182"/>
    <mergeCell ref="A123:A129"/>
    <mergeCell ref="C123:C129"/>
  </mergeCells>
  <pageMargins left="0.25" right="0.25" top="0.75" bottom="0.75" header="0.3" footer="0.3"/>
  <pageSetup scale="68" fitToHeight="0" orientation="portrait" r:id="rId1"/>
  <rowBreaks count="5" manualBreakCount="5">
    <brk id="34" max="6" man="1"/>
    <brk id="67" max="6" man="1"/>
    <brk id="85" max="6" man="1"/>
    <brk id="159" max="16383" man="1"/>
    <brk id="62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80"/>
  <sheetViews>
    <sheetView tabSelected="1" topLeftCell="A13" zoomScale="85" zoomScaleNormal="85" zoomScaleSheetLayoutView="80" workbookViewId="0">
      <selection activeCell="I22" sqref="I22"/>
    </sheetView>
  </sheetViews>
  <sheetFormatPr baseColWidth="10" defaultRowHeight="14.4" x14ac:dyDescent="0.3"/>
  <cols>
    <col min="1" max="1" width="5" customWidth="1"/>
    <col min="2" max="2" width="45.44140625" customWidth="1"/>
    <col min="3" max="3" width="14.6640625" customWidth="1"/>
    <col min="4" max="4" width="14.88671875" customWidth="1"/>
    <col min="5" max="5" width="19.33203125" customWidth="1"/>
    <col min="6" max="6" width="15.88671875" customWidth="1"/>
    <col min="7" max="7" width="14.44140625" customWidth="1"/>
    <col min="8" max="8" width="27.33203125" customWidth="1"/>
    <col min="9" max="9" width="11.44140625" customWidth="1"/>
  </cols>
  <sheetData>
    <row r="1" spans="1:10" ht="75" customHeight="1" x14ac:dyDescent="0.35">
      <c r="A1" s="38" t="s">
        <v>85</v>
      </c>
      <c r="B1" s="38"/>
      <c r="C1" s="38"/>
      <c r="D1" s="38"/>
      <c r="E1" s="38"/>
      <c r="F1" s="38"/>
      <c r="G1" s="38"/>
      <c r="H1" s="38"/>
    </row>
    <row r="2" spans="1:10" ht="15" customHeight="1" x14ac:dyDescent="0.3">
      <c r="A2" s="39" t="s">
        <v>89</v>
      </c>
      <c r="B2" s="39"/>
      <c r="C2" s="39"/>
      <c r="D2" s="39"/>
      <c r="E2" s="39"/>
      <c r="F2" s="39"/>
      <c r="G2" s="39"/>
      <c r="H2" s="39"/>
    </row>
    <row r="3" spans="1:10" ht="96.75" customHeight="1" x14ac:dyDescent="0.3">
      <c r="A3" s="27" t="s">
        <v>90</v>
      </c>
      <c r="B3" s="27" t="s">
        <v>91</v>
      </c>
      <c r="C3" s="27" t="s">
        <v>92</v>
      </c>
      <c r="D3" s="27" t="s">
        <v>93</v>
      </c>
      <c r="E3" s="27" t="s">
        <v>94</v>
      </c>
      <c r="F3" s="27" t="s">
        <v>108</v>
      </c>
      <c r="G3" s="27" t="s">
        <v>95</v>
      </c>
      <c r="H3" s="27" t="s">
        <v>110</v>
      </c>
    </row>
    <row r="4" spans="1:10" ht="33.75" customHeight="1" x14ac:dyDescent="0.3">
      <c r="A4" s="28">
        <v>1</v>
      </c>
      <c r="B4" s="32" t="s">
        <v>96</v>
      </c>
      <c r="C4" s="29">
        <v>2</v>
      </c>
      <c r="D4" s="29">
        <v>3</v>
      </c>
      <c r="E4" s="35">
        <v>34000</v>
      </c>
      <c r="F4" s="35">
        <f>E4*0.19</f>
        <v>6460</v>
      </c>
      <c r="G4" s="35">
        <f>ROUND(E4+F4,0)</f>
        <v>40460</v>
      </c>
      <c r="H4" s="35">
        <f>G4*C4*D4</f>
        <v>242760</v>
      </c>
    </row>
    <row r="5" spans="1:10" ht="35.25" customHeight="1" x14ac:dyDescent="0.3">
      <c r="A5" s="28">
        <v>2</v>
      </c>
      <c r="B5" s="5" t="s">
        <v>97</v>
      </c>
      <c r="C5" s="29">
        <v>2</v>
      </c>
      <c r="D5" s="29">
        <v>3</v>
      </c>
      <c r="E5" s="35">
        <v>25000</v>
      </c>
      <c r="F5" s="35">
        <f t="shared" ref="F5:F16" si="0">E5*0.19</f>
        <v>4750</v>
      </c>
      <c r="G5" s="35">
        <f t="shared" ref="G5:G16" si="1">ROUND(E5+F5,0)</f>
        <v>29750</v>
      </c>
      <c r="H5" s="35">
        <f t="shared" ref="H5:H15" si="2">G5*C5*D5</f>
        <v>178500</v>
      </c>
    </row>
    <row r="6" spans="1:10" ht="29.25" customHeight="1" x14ac:dyDescent="0.3">
      <c r="A6" s="28">
        <v>3</v>
      </c>
      <c r="B6" s="5" t="s">
        <v>98</v>
      </c>
      <c r="C6" s="29">
        <v>2</v>
      </c>
      <c r="D6" s="29">
        <v>6</v>
      </c>
      <c r="E6" s="35">
        <v>12000</v>
      </c>
      <c r="F6" s="35">
        <f t="shared" si="0"/>
        <v>2280</v>
      </c>
      <c r="G6" s="35">
        <f t="shared" si="1"/>
        <v>14280</v>
      </c>
      <c r="H6" s="35">
        <f t="shared" si="2"/>
        <v>171360</v>
      </c>
    </row>
    <row r="7" spans="1:10" ht="29.25" customHeight="1" x14ac:dyDescent="0.3">
      <c r="A7" s="28">
        <v>4</v>
      </c>
      <c r="B7" s="32" t="s">
        <v>99</v>
      </c>
      <c r="C7" s="29">
        <v>2</v>
      </c>
      <c r="D7" s="29">
        <v>72</v>
      </c>
      <c r="E7" s="35">
        <v>17000</v>
      </c>
      <c r="F7" s="35">
        <f t="shared" si="0"/>
        <v>3230</v>
      </c>
      <c r="G7" s="35">
        <f t="shared" si="1"/>
        <v>20230</v>
      </c>
      <c r="H7" s="35">
        <f t="shared" si="2"/>
        <v>2913120</v>
      </c>
    </row>
    <row r="8" spans="1:10" ht="30" customHeight="1" x14ac:dyDescent="0.3">
      <c r="A8" s="28">
        <v>5</v>
      </c>
      <c r="B8" s="33" t="s">
        <v>100</v>
      </c>
      <c r="C8" s="29">
        <v>2</v>
      </c>
      <c r="D8" s="29">
        <v>15</v>
      </c>
      <c r="E8" s="35">
        <v>17000</v>
      </c>
      <c r="F8" s="35">
        <f t="shared" si="0"/>
        <v>3230</v>
      </c>
      <c r="G8" s="35">
        <f t="shared" si="1"/>
        <v>20230</v>
      </c>
      <c r="H8" s="35">
        <f t="shared" si="2"/>
        <v>606900</v>
      </c>
    </row>
    <row r="9" spans="1:10" ht="30" customHeight="1" x14ac:dyDescent="0.3">
      <c r="A9" s="28">
        <v>6</v>
      </c>
      <c r="B9" s="33" t="s">
        <v>101</v>
      </c>
      <c r="C9" s="29">
        <v>2</v>
      </c>
      <c r="D9" s="29">
        <v>3</v>
      </c>
      <c r="E9" s="35">
        <v>17000</v>
      </c>
      <c r="F9" s="35">
        <f t="shared" si="0"/>
        <v>3230</v>
      </c>
      <c r="G9" s="35">
        <f t="shared" si="1"/>
        <v>20230</v>
      </c>
      <c r="H9" s="35">
        <f t="shared" si="2"/>
        <v>121380</v>
      </c>
    </row>
    <row r="10" spans="1:10" ht="30" customHeight="1" x14ac:dyDescent="0.3">
      <c r="A10" s="28">
        <v>7</v>
      </c>
      <c r="B10" s="33" t="s">
        <v>102</v>
      </c>
      <c r="C10" s="29">
        <v>2</v>
      </c>
      <c r="D10" s="29">
        <v>3</v>
      </c>
      <c r="E10" s="35">
        <v>25000</v>
      </c>
      <c r="F10" s="35">
        <f t="shared" si="0"/>
        <v>4750</v>
      </c>
      <c r="G10" s="35">
        <f t="shared" si="1"/>
        <v>29750</v>
      </c>
      <c r="H10" s="35">
        <f t="shared" si="2"/>
        <v>178500</v>
      </c>
      <c r="J10" s="31"/>
    </row>
    <row r="11" spans="1:10" ht="30" customHeight="1" x14ac:dyDescent="0.3">
      <c r="A11" s="28">
        <v>8</v>
      </c>
      <c r="B11" s="5" t="s">
        <v>103</v>
      </c>
      <c r="C11" s="29">
        <v>2</v>
      </c>
      <c r="D11" s="29">
        <v>9</v>
      </c>
      <c r="E11" s="35">
        <v>20000</v>
      </c>
      <c r="F11" s="35">
        <f t="shared" si="0"/>
        <v>3800</v>
      </c>
      <c r="G11" s="35">
        <f t="shared" si="1"/>
        <v>23800</v>
      </c>
      <c r="H11" s="35">
        <f t="shared" si="2"/>
        <v>428400</v>
      </c>
    </row>
    <row r="12" spans="1:10" ht="30" customHeight="1" x14ac:dyDescent="0.3">
      <c r="A12" s="28">
        <v>9</v>
      </c>
      <c r="B12" s="5" t="s">
        <v>104</v>
      </c>
      <c r="C12" s="29">
        <v>2</v>
      </c>
      <c r="D12" s="29">
        <v>3</v>
      </c>
      <c r="E12" s="35">
        <v>20000</v>
      </c>
      <c r="F12" s="35">
        <f t="shared" si="0"/>
        <v>3800</v>
      </c>
      <c r="G12" s="35">
        <f t="shared" si="1"/>
        <v>23800</v>
      </c>
      <c r="H12" s="35">
        <f t="shared" si="2"/>
        <v>142800</v>
      </c>
    </row>
    <row r="13" spans="1:10" ht="30.75" customHeight="1" x14ac:dyDescent="0.3">
      <c r="A13" s="28">
        <v>10</v>
      </c>
      <c r="B13" s="5" t="s">
        <v>105</v>
      </c>
      <c r="C13" s="29">
        <v>2</v>
      </c>
      <c r="D13" s="29">
        <v>29</v>
      </c>
      <c r="E13" s="35">
        <v>20000</v>
      </c>
      <c r="F13" s="35">
        <f t="shared" si="0"/>
        <v>3800</v>
      </c>
      <c r="G13" s="35">
        <f t="shared" si="1"/>
        <v>23800</v>
      </c>
      <c r="H13" s="35">
        <f t="shared" si="2"/>
        <v>1380400</v>
      </c>
    </row>
    <row r="14" spans="1:10" ht="25.5" customHeight="1" x14ac:dyDescent="0.3">
      <c r="A14" s="28">
        <v>11</v>
      </c>
      <c r="B14" s="5" t="s">
        <v>106</v>
      </c>
      <c r="C14" s="29">
        <v>2</v>
      </c>
      <c r="D14" s="29">
        <v>45</v>
      </c>
      <c r="E14" s="35">
        <v>20000</v>
      </c>
      <c r="F14" s="35">
        <f t="shared" si="0"/>
        <v>3800</v>
      </c>
      <c r="G14" s="35">
        <f t="shared" si="1"/>
        <v>23800</v>
      </c>
      <c r="H14" s="35">
        <f t="shared" si="2"/>
        <v>2142000</v>
      </c>
    </row>
    <row r="15" spans="1:10" ht="24" customHeight="1" x14ac:dyDescent="0.3">
      <c r="A15" s="28">
        <v>12</v>
      </c>
      <c r="B15" s="5" t="s">
        <v>107</v>
      </c>
      <c r="C15" s="29">
        <v>2</v>
      </c>
      <c r="D15" s="29">
        <v>3</v>
      </c>
      <c r="E15" s="35">
        <v>20000</v>
      </c>
      <c r="F15" s="35">
        <f t="shared" si="0"/>
        <v>3800</v>
      </c>
      <c r="G15" s="35">
        <f t="shared" si="1"/>
        <v>23800</v>
      </c>
      <c r="H15" s="35">
        <f t="shared" si="2"/>
        <v>142800</v>
      </c>
    </row>
    <row r="16" spans="1:10" ht="24" customHeight="1" x14ac:dyDescent="0.3">
      <c r="A16" s="28">
        <v>13</v>
      </c>
      <c r="B16" s="42" t="s">
        <v>109</v>
      </c>
      <c r="C16" s="43"/>
      <c r="D16" s="44"/>
      <c r="E16" s="34">
        <v>34365189.920000002</v>
      </c>
      <c r="F16" s="34">
        <f t="shared" si="0"/>
        <v>6529386.0848000003</v>
      </c>
      <c r="G16" s="35">
        <f t="shared" si="1"/>
        <v>40894576</v>
      </c>
      <c r="H16" s="35">
        <v>40894576</v>
      </c>
    </row>
    <row r="17" spans="1:10" ht="25.5" customHeight="1" x14ac:dyDescent="0.3">
      <c r="A17" s="45" t="s">
        <v>113</v>
      </c>
      <c r="B17" s="46"/>
      <c r="C17" s="46"/>
      <c r="D17" s="46"/>
      <c r="E17" s="46"/>
      <c r="F17" s="46"/>
      <c r="G17" s="47"/>
      <c r="H17" s="36">
        <f>SUM(H4:H16)/1.19</f>
        <v>41633189.915966392</v>
      </c>
      <c r="J17" s="37"/>
    </row>
    <row r="18" spans="1:10" ht="15" customHeight="1" x14ac:dyDescent="0.3">
      <c r="A18" s="45" t="s">
        <v>111</v>
      </c>
      <c r="B18" s="46"/>
      <c r="C18" s="46"/>
      <c r="D18" s="46"/>
      <c r="E18" s="46"/>
      <c r="F18" s="46"/>
      <c r="G18" s="47"/>
      <c r="H18" s="36">
        <f>H17*0.19</f>
        <v>7910306.084033614</v>
      </c>
    </row>
    <row r="19" spans="1:10" ht="15" customHeight="1" x14ac:dyDescent="0.3">
      <c r="A19" s="45" t="s">
        <v>112</v>
      </c>
      <c r="B19" s="46"/>
      <c r="C19" s="46"/>
      <c r="D19" s="46"/>
      <c r="E19" s="46"/>
      <c r="F19" s="46"/>
      <c r="G19" s="47"/>
      <c r="H19" s="36">
        <f>H17+H18</f>
        <v>49543496.000000007</v>
      </c>
    </row>
    <row r="21" spans="1:10" ht="49.5" customHeight="1" x14ac:dyDescent="0.3">
      <c r="A21" s="40" t="s">
        <v>86</v>
      </c>
      <c r="B21" s="41"/>
      <c r="C21" s="30" t="s">
        <v>114</v>
      </c>
      <c r="D21" s="30"/>
      <c r="E21" s="30"/>
      <c r="F21" s="30"/>
      <c r="G21" s="30"/>
      <c r="H21" s="30"/>
    </row>
    <row r="22" spans="1:10" ht="36" customHeight="1" x14ac:dyDescent="0.3">
      <c r="A22" s="40" t="s">
        <v>87</v>
      </c>
      <c r="B22" s="41"/>
      <c r="C22" s="30" t="s">
        <v>115</v>
      </c>
      <c r="D22" s="30"/>
      <c r="E22" s="30"/>
      <c r="F22" s="30"/>
      <c r="G22" s="30"/>
      <c r="H22" s="30"/>
    </row>
    <row r="23" spans="1:10" ht="25.5" customHeight="1" x14ac:dyDescent="0.3">
      <c r="A23" s="40" t="s">
        <v>129</v>
      </c>
      <c r="B23" s="41"/>
      <c r="C23" s="41"/>
      <c r="D23" s="41"/>
      <c r="E23" s="41"/>
      <c r="F23" s="41"/>
      <c r="G23" s="41"/>
      <c r="H23" s="41"/>
    </row>
    <row r="24" spans="1:10" x14ac:dyDescent="0.3">
      <c r="A24" s="25"/>
      <c r="B24" s="26"/>
      <c r="C24" s="26"/>
      <c r="D24" s="26"/>
      <c r="E24" s="26"/>
      <c r="F24" s="26"/>
      <c r="G24" s="26"/>
      <c r="H24" s="26"/>
    </row>
    <row r="25" spans="1:10" ht="57" customHeight="1" x14ac:dyDescent="0.3">
      <c r="A25" s="40" t="s">
        <v>88</v>
      </c>
      <c r="B25" s="41"/>
      <c r="C25" s="41"/>
      <c r="D25" s="41"/>
      <c r="E25" s="41"/>
      <c r="F25" s="41"/>
      <c r="G25" s="41"/>
      <c r="H25" s="41"/>
    </row>
    <row r="29" spans="1:10" ht="25.5" customHeight="1" x14ac:dyDescent="0.3">
      <c r="B29" s="65"/>
    </row>
    <row r="30" spans="1:10" x14ac:dyDescent="0.3">
      <c r="B30" s="66" t="s">
        <v>116</v>
      </c>
    </row>
    <row r="31" spans="1:10" x14ac:dyDescent="0.3">
      <c r="B31" s="66" t="s">
        <v>117</v>
      </c>
      <c r="C31" s="68" t="s">
        <v>118</v>
      </c>
      <c r="D31" s="68"/>
      <c r="E31" s="68"/>
    </row>
    <row r="32" spans="1:10" x14ac:dyDescent="0.3">
      <c r="B32" s="66" t="s">
        <v>119</v>
      </c>
      <c r="C32" s="68" t="s">
        <v>120</v>
      </c>
      <c r="D32" s="68"/>
      <c r="E32" s="68"/>
    </row>
    <row r="33" spans="2:5" x14ac:dyDescent="0.3">
      <c r="B33" s="66" t="s">
        <v>121</v>
      </c>
      <c r="C33" s="68">
        <v>94471565</v>
      </c>
      <c r="D33" s="68"/>
      <c r="E33" s="68"/>
    </row>
    <row r="34" spans="2:5" x14ac:dyDescent="0.3">
      <c r="B34" s="66" t="s">
        <v>122</v>
      </c>
      <c r="C34" s="68" t="s">
        <v>123</v>
      </c>
      <c r="D34" s="68"/>
      <c r="E34" s="68"/>
    </row>
    <row r="35" spans="2:5" ht="25.5" customHeight="1" x14ac:dyDescent="0.3">
      <c r="B35" s="66" t="s">
        <v>124</v>
      </c>
      <c r="C35" s="68" t="s">
        <v>125</v>
      </c>
      <c r="D35" s="68"/>
      <c r="E35" s="68"/>
    </row>
    <row r="36" spans="2:5" x14ac:dyDescent="0.3">
      <c r="B36" s="66" t="s">
        <v>126</v>
      </c>
      <c r="C36" s="68" t="s">
        <v>127</v>
      </c>
      <c r="D36" s="68"/>
      <c r="E36" s="68"/>
    </row>
    <row r="37" spans="2:5" x14ac:dyDescent="0.3">
      <c r="B37" s="67" t="s">
        <v>128</v>
      </c>
    </row>
    <row r="41" spans="2:5" ht="25.5" customHeight="1" x14ac:dyDescent="0.3"/>
    <row r="47" spans="2:5" ht="25.5" customHeight="1" x14ac:dyDescent="0.3"/>
    <row r="59" ht="25.5" customHeight="1" x14ac:dyDescent="0.3"/>
    <row r="65" spans="9:9" ht="25.5" customHeight="1" x14ac:dyDescent="0.3"/>
    <row r="72" spans="9:9" ht="27" customHeight="1" x14ac:dyDescent="0.3"/>
    <row r="73" spans="9:9" ht="29.25" customHeight="1" x14ac:dyDescent="0.3"/>
    <row r="74" spans="9:9" ht="30" customHeight="1" x14ac:dyDescent="0.3"/>
    <row r="75" spans="9:9" ht="30" customHeight="1" x14ac:dyDescent="0.3"/>
    <row r="79" spans="9:9" x14ac:dyDescent="0.3">
      <c r="I79" s="26"/>
    </row>
    <row r="80" spans="9:9" ht="48.75" customHeight="1" x14ac:dyDescent="0.3"/>
  </sheetData>
  <mergeCells count="16">
    <mergeCell ref="C36:E36"/>
    <mergeCell ref="C31:E31"/>
    <mergeCell ref="C32:E32"/>
    <mergeCell ref="C33:E33"/>
    <mergeCell ref="C34:E34"/>
    <mergeCell ref="C35:E35"/>
    <mergeCell ref="A25:H25"/>
    <mergeCell ref="B16:D16"/>
    <mergeCell ref="A17:G17"/>
    <mergeCell ref="A18:G18"/>
    <mergeCell ref="A19:G19"/>
    <mergeCell ref="A1:H1"/>
    <mergeCell ref="A2:H2"/>
    <mergeCell ref="A21:B21"/>
    <mergeCell ref="A22:B22"/>
    <mergeCell ref="A23:H23"/>
  </mergeCells>
  <hyperlinks>
    <hyperlink ref="B37" r:id="rId1" display="mailto:contratacionimporsystem1@gmail.com" xr:uid="{87B2C0DF-B43C-414D-80AB-66393B3CB555}"/>
  </hyperlinks>
  <pageMargins left="0.25" right="0.25" top="0.75" bottom="0.75" header="0.3" footer="0.3"/>
  <pageSetup scale="50" fitToHeight="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Hoja2</vt:lpstr>
      <vt:lpstr>hoja 1</vt:lpstr>
      <vt:lpstr>'hoja 1'!Área_de_impresión</vt:lpstr>
      <vt:lpstr>Hoja2!Área_de_impresión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Duvan Toro Rozo</dc:creator>
  <cp:lastModifiedBy>CAMILO</cp:lastModifiedBy>
  <cp:lastPrinted>2026-03-30T19:40:00Z</cp:lastPrinted>
  <dcterms:created xsi:type="dcterms:W3CDTF">2024-04-10T19:43:00Z</dcterms:created>
  <dcterms:modified xsi:type="dcterms:W3CDTF">2026-08-06T19:23:20Z</dcterms:modified>
</cp:coreProperties>
</file>