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leidymora/Desktop/EXTINTORES/"/>
    </mc:Choice>
  </mc:AlternateContent>
  <xr:revisionPtr revIDLastSave="0" documentId="13_ncr:1_{28B88450-8A40-DD4C-82AD-0D7168C15B51}" xr6:coauthVersionLast="47" xr6:coauthVersionMax="47" xr10:uidLastSave="{00000000-0000-0000-0000-000000000000}"/>
  <bookViews>
    <workbookView xWindow="0" yWindow="0" windowWidth="25600" windowHeight="16000" activeTab="1" xr2:uid="{00000000-000D-0000-FFFF-FFFF00000000}"/>
  </bookViews>
  <sheets>
    <sheet name="Comparativo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E16" i="1"/>
  <c r="I15" i="1"/>
  <c r="J15" i="1" s="1"/>
  <c r="H15" i="1"/>
  <c r="F15" i="1"/>
  <c r="I14" i="1"/>
  <c r="J14" i="1" s="1"/>
  <c r="H14" i="1"/>
  <c r="F14" i="1"/>
  <c r="I13" i="1"/>
  <c r="J13" i="1" s="1"/>
  <c r="H13" i="1"/>
  <c r="F13" i="1"/>
  <c r="I12" i="1"/>
  <c r="J12" i="1" s="1"/>
  <c r="H12" i="1"/>
  <c r="F12" i="1"/>
  <c r="I11" i="1"/>
  <c r="J11" i="1" s="1"/>
  <c r="H11" i="1"/>
  <c r="F11" i="1"/>
  <c r="I10" i="1"/>
  <c r="J10" i="1" s="1"/>
  <c r="H10" i="1"/>
  <c r="F10" i="1"/>
  <c r="I9" i="1"/>
  <c r="J9" i="1" s="1"/>
  <c r="H9" i="1"/>
  <c r="F9" i="1"/>
  <c r="I8" i="1"/>
  <c r="J8" i="1" s="1"/>
  <c r="H8" i="1"/>
  <c r="F8" i="1"/>
  <c r="I7" i="1"/>
  <c r="J7" i="1" s="1"/>
  <c r="H7" i="1"/>
  <c r="F7" i="1"/>
  <c r="I6" i="1"/>
  <c r="H6" i="1"/>
  <c r="F6" i="1"/>
  <c r="F16" i="1" s="1"/>
  <c r="H16" i="1" l="1"/>
  <c r="I16" i="1"/>
  <c r="E19" i="1"/>
  <c r="J6" i="1"/>
  <c r="J16" i="1" s="1"/>
  <c r="E20" i="1" s="1"/>
</calcChain>
</file>

<file path=xl/sharedStrings.xml><?xml version="1.0" encoding="utf-8"?>
<sst xmlns="http://schemas.openxmlformats.org/spreadsheetml/2006/main" count="70" uniqueCount="37">
  <si>
    <t>ANÁLISIS COMPARATIVO DE PRECIOS</t>
  </si>
  <si>
    <t>SUMINISTRO, MANTENIMIENTO Y RECARGA DE EXTINTORES - GOBERNACIÓN DE SANTANDER</t>
  </si>
  <si>
    <t>DESCRIPCIÓN DEL REQUERIMIENTO</t>
  </si>
  <si>
    <t>COTIZACIÓN 1 - APP MULTISERVICIOS S.A.S.</t>
  </si>
  <si>
    <t>COTIZACIÓN 2 - SERVITEC SYS</t>
  </si>
  <si>
    <t>PROMEDIO</t>
  </si>
  <si>
    <t>ÍTEM</t>
  </si>
  <si>
    <t>DETALLE</t>
  </si>
  <si>
    <t>TIPO</t>
  </si>
  <si>
    <t>CANTIDAD</t>
  </si>
  <si>
    <t>VALOR UNITARIO FINAL</t>
  </si>
  <si>
    <t>VALOR TOTAL</t>
  </si>
  <si>
    <t>VALOR UNITARIO PROMEDIO</t>
  </si>
  <si>
    <t>VALOR TOTAL PROMEDIO</t>
  </si>
  <si>
    <t>Extintor CO2 - 15 libras</t>
  </si>
  <si>
    <t>SUMINISTRO</t>
  </si>
  <si>
    <t>Extintor CO2 - 10 libras</t>
  </si>
  <si>
    <t>Extintor multipropósito PQS ABC - 20 libras</t>
  </si>
  <si>
    <t>Extintor multipropósito PQS satélite - 150 libras</t>
  </si>
  <si>
    <t>Cinta adhesiva roja para demarcación 47 mm x 30 m</t>
  </si>
  <si>
    <t>Recarga y mantenimiento extintor polvo químico seco</t>
  </si>
  <si>
    <t>MANTENIMIENTO Y RECARGA</t>
  </si>
  <si>
    <t>Recarga y mantenimiento extintor satélite 150 libras</t>
  </si>
  <si>
    <t>Recarga y mantenimiento extintor CO2 gas carbónico</t>
  </si>
  <si>
    <t>Recarga y mantenimiento extintor agua a presión</t>
  </si>
  <si>
    <t>Revisión y mantenimiento gabinetes contra incendio</t>
  </si>
  <si>
    <t>MANTENIMIENTO</t>
  </si>
  <si>
    <t>SUBTOTAL / PRESUPUESTO OFICIAL</t>
  </si>
  <si>
    <t>RESULTADO DEL ANÁLISIS</t>
  </si>
  <si>
    <t>Promedio simple de los totales generales (alcances diferentes)</t>
  </si>
  <si>
    <t>Se recomienda el promedio por ítem, porque SERVITEC SYS no incluyó el mantenimiento de 14 gabinetes contra incendio. Promediar únicamente los totales generales compararía alcances distintos.</t>
  </si>
  <si>
    <t>Presupuesto oficial recomendado por promedio unitario de cada ítem</t>
  </si>
  <si>
    <t>Metodología: promedio simple de los valores unitarios finales de las ofertas disponibles para cada ítem; luego, cantidad × valor unitario promedio. En ítems con una sola oferta, el valor disponible se conserva y se identifica en observaciones.</t>
  </si>
  <si>
    <t>Fuentes: 1 extintores gobernacion.pdf (APP Multiservicios S.A.S.) y COTIZACION.GOBERNACION.SANTANDER.EXTINTORES.SEGURIDAD.INDUSTRIAL.2026.pdf (SERVITEC SYS).</t>
  </si>
  <si>
    <t xml:space="preserve">TOTAL </t>
  </si>
  <si>
    <t>VALOR UNITARIO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</si>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</sst>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6">
    <font>
      <sz val="11"/>
      <name val="Carlito"/>
    </font>
    <font>
      <b/>
      <sz val="11"/>
      <color rgb="FFFFFFFF"/>
      <name val="Carlito"/>
    </font>
    <font>
      <b/>
      <sz val="11"/>
      <color rgb="FF1F2937"/>
      <name val="Carlito"/>
    </font>
    <font>
      <b/>
      <sz val="11"/>
      <color rgb="FF111827"/>
      <name val="Carlito"/>
    </font>
    <font>
      <b/>
      <sz val="11"/>
      <name val="Carlito"/>
    </font>
    <font>
      <i/>
      <sz val="11"/>
      <color rgb="FF595959"/>
      <name val="Carlito"/>
    </font>
  </fonts>
  <fills count="11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2F2F2"/>
      </patternFill>
    </fill>
    <fill>
      <patternFill patternType="solid">
        <fgColor rgb="FFD9EAD3"/>
      </patternFill>
    </fill>
    <fill>
      <patternFill patternType="solid">
        <fgColor rgb="FFB4C7E7"/>
      </patternFill>
    </fill>
    <fill>
      <patternFill patternType="solid">
        <fgColor rgb="FFFFF2CC"/>
      </patternFill>
    </fill>
    <fill>
      <patternFill patternType="solid">
        <fgColor rgb="FF850000"/>
      </patternFill>
    </fill>
    <fill>
      <patternFill patternType="solid">
        <fgColor rgb="FFEAF2F8"/>
      </patternFill>
    </fill>
    <fill>
      <patternFill patternType="solid">
        <fgColor rgb="FFE2F0D9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medium">
        <color rgb="FF5B9BD5"/>
      </left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8" borderId="1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vertical="center"/>
    </xf>
    <xf numFmtId="164" fontId="0" fillId="9" borderId="2" xfId="0" applyNumberFormat="1" applyFill="1" applyBorder="1" applyAlignment="1">
      <alignment vertical="center"/>
    </xf>
    <xf numFmtId="164" fontId="4" fillId="3" borderId="3" xfId="0" applyNumberFormat="1" applyFont="1" applyFill="1" applyBorder="1"/>
    <xf numFmtId="16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5" fillId="7" borderId="0" xfId="0" applyFont="1" applyFill="1" applyAlignment="1">
      <alignment wrapText="1"/>
    </xf>
    <xf numFmtId="0" fontId="5" fillId="4" borderId="0" xfId="0" applyFont="1" applyFill="1" applyAlignment="1">
      <alignment wrapText="1"/>
    </xf>
    <xf numFmtId="0" fontId="4" fillId="3" borderId="3" xfId="0" applyFont="1" applyFill="1" applyBorder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0" fillId="0" borderId="4" xfId="0" applyBorder="1" applyAlignment="1">
      <alignment vertical="center" wrapText="1"/>
    </xf>
    <xf numFmtId="164" fontId="0" fillId="0" borderId="4" xfId="0" applyNumberFormat="1" applyBorder="1" applyAlignment="1">
      <alignment vertical="center" wrapText="1"/>
    </xf>
    <xf numFmtId="0" fontId="4" fillId="10" borderId="4" xfId="0" applyFont="1" applyFill="1" applyBorder="1" applyAlignment="1">
      <alignment vertical="center" wrapText="1"/>
    </xf>
    <xf numFmtId="164" fontId="4" fillId="10" borderId="4" xfId="0" applyNumberFormat="1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showGridLines="0" workbookViewId="0">
      <selection activeCell="A4" sqref="A4:D15"/>
    </sheetView>
  </sheetViews>
  <sheetFormatPr baseColWidth="10" defaultColWidth="8.83203125" defaultRowHeight="14"/>
  <cols>
    <col min="1" max="1" width="8" customWidth="1"/>
    <col min="2" max="2" width="48" customWidth="1"/>
    <col min="3" max="3" width="28" customWidth="1"/>
    <col min="4" max="4" width="11" customWidth="1"/>
    <col min="5" max="10" width="18" customWidth="1"/>
  </cols>
  <sheetData>
    <row r="1" spans="1:10" ht="30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8" customHeight="1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</row>
    <row r="4" spans="1:10" ht="34" customHeight="1">
      <c r="A4" s="20" t="s">
        <v>2</v>
      </c>
      <c r="B4" s="20"/>
      <c r="C4" s="20"/>
      <c r="D4" s="20"/>
      <c r="E4" s="21" t="s">
        <v>3</v>
      </c>
      <c r="F4" s="21"/>
      <c r="G4" s="21" t="s">
        <v>4</v>
      </c>
      <c r="H4" s="21"/>
      <c r="I4" s="22" t="s">
        <v>5</v>
      </c>
      <c r="J4" s="22"/>
    </row>
    <row r="5" spans="1:10" ht="46" customHeight="1">
      <c r="A5" s="1" t="s">
        <v>6</v>
      </c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10</v>
      </c>
      <c r="H5" s="1" t="s">
        <v>11</v>
      </c>
      <c r="I5" s="1" t="s">
        <v>12</v>
      </c>
      <c r="J5" s="1" t="s">
        <v>13</v>
      </c>
    </row>
    <row r="6" spans="1:10" ht="15">
      <c r="A6" s="6">
        <v>1</v>
      </c>
      <c r="B6" s="7" t="s">
        <v>14</v>
      </c>
      <c r="C6" s="8" t="s">
        <v>15</v>
      </c>
      <c r="D6" s="6">
        <v>30</v>
      </c>
      <c r="E6" s="2">
        <v>416500</v>
      </c>
      <c r="F6" s="2">
        <f t="shared" ref="F6:F15" si="0">IF(E6="","",D6*E6)</f>
        <v>12495000</v>
      </c>
      <c r="G6" s="2">
        <v>640000</v>
      </c>
      <c r="H6" s="2">
        <f t="shared" ref="H6:H15" si="1">IF(G6="","",D6*G6)</f>
        <v>19200000</v>
      </c>
      <c r="I6" s="3">
        <f t="shared" ref="I6:I15" si="2">AVERAGE(E6,G6)</f>
        <v>528250</v>
      </c>
      <c r="J6" s="3">
        <f t="shared" ref="J6:J15" si="3">D6*I6</f>
        <v>15847500</v>
      </c>
    </row>
    <row r="7" spans="1:10" ht="15">
      <c r="A7" s="6">
        <v>2</v>
      </c>
      <c r="B7" s="7" t="s">
        <v>16</v>
      </c>
      <c r="C7" s="8" t="s">
        <v>15</v>
      </c>
      <c r="D7" s="6">
        <v>40</v>
      </c>
      <c r="E7" s="2">
        <v>368900</v>
      </c>
      <c r="F7" s="2">
        <f t="shared" si="0"/>
        <v>14756000</v>
      </c>
      <c r="G7" s="2">
        <v>490000</v>
      </c>
      <c r="H7" s="2">
        <f t="shared" si="1"/>
        <v>19600000</v>
      </c>
      <c r="I7" s="3">
        <f t="shared" si="2"/>
        <v>429450</v>
      </c>
      <c r="J7" s="3">
        <f t="shared" si="3"/>
        <v>17178000</v>
      </c>
    </row>
    <row r="8" spans="1:10" ht="15">
      <c r="A8" s="6">
        <v>3</v>
      </c>
      <c r="B8" s="7" t="s">
        <v>17</v>
      </c>
      <c r="C8" s="8" t="s">
        <v>15</v>
      </c>
      <c r="D8" s="6">
        <v>10</v>
      </c>
      <c r="E8" s="2">
        <v>191590</v>
      </c>
      <c r="F8" s="2">
        <f t="shared" si="0"/>
        <v>1915900</v>
      </c>
      <c r="G8" s="2">
        <v>145000</v>
      </c>
      <c r="H8" s="2">
        <f t="shared" si="1"/>
        <v>1450000</v>
      </c>
      <c r="I8" s="3">
        <f t="shared" si="2"/>
        <v>168295</v>
      </c>
      <c r="J8" s="3">
        <f t="shared" si="3"/>
        <v>1682950</v>
      </c>
    </row>
    <row r="9" spans="1:10" ht="15">
      <c r="A9" s="6">
        <v>4</v>
      </c>
      <c r="B9" s="7" t="s">
        <v>18</v>
      </c>
      <c r="C9" s="8" t="s">
        <v>15</v>
      </c>
      <c r="D9" s="6">
        <v>3</v>
      </c>
      <c r="E9" s="2">
        <v>1904000</v>
      </c>
      <c r="F9" s="2">
        <f t="shared" si="0"/>
        <v>5712000</v>
      </c>
      <c r="G9" s="2">
        <v>1900000</v>
      </c>
      <c r="H9" s="2">
        <f t="shared" si="1"/>
        <v>5700000</v>
      </c>
      <c r="I9" s="3">
        <f t="shared" si="2"/>
        <v>1902000</v>
      </c>
      <c r="J9" s="3">
        <f t="shared" si="3"/>
        <v>5706000</v>
      </c>
    </row>
    <row r="10" spans="1:10" ht="15">
      <c r="A10" s="6">
        <v>5</v>
      </c>
      <c r="B10" s="7" t="s">
        <v>19</v>
      </c>
      <c r="C10" s="8" t="s">
        <v>15</v>
      </c>
      <c r="D10" s="6">
        <v>10</v>
      </c>
      <c r="E10" s="2">
        <v>34605.199999999997</v>
      </c>
      <c r="F10" s="2">
        <f t="shared" si="0"/>
        <v>346052</v>
      </c>
      <c r="G10" s="2">
        <v>45000</v>
      </c>
      <c r="H10" s="2">
        <f t="shared" si="1"/>
        <v>450000</v>
      </c>
      <c r="I10" s="3">
        <f t="shared" si="2"/>
        <v>39802.6</v>
      </c>
      <c r="J10" s="3">
        <f t="shared" si="3"/>
        <v>398026</v>
      </c>
    </row>
    <row r="11" spans="1:10" ht="30">
      <c r="A11" s="6">
        <v>6</v>
      </c>
      <c r="B11" s="7" t="s">
        <v>20</v>
      </c>
      <c r="C11" s="8" t="s">
        <v>21</v>
      </c>
      <c r="D11" s="6">
        <v>70</v>
      </c>
      <c r="E11" s="2">
        <v>84490</v>
      </c>
      <c r="F11" s="2">
        <f t="shared" si="0"/>
        <v>5914300</v>
      </c>
      <c r="G11" s="2">
        <v>45000</v>
      </c>
      <c r="H11" s="2">
        <f t="shared" si="1"/>
        <v>3150000</v>
      </c>
      <c r="I11" s="3">
        <f t="shared" si="2"/>
        <v>64745</v>
      </c>
      <c r="J11" s="3">
        <f t="shared" si="3"/>
        <v>4532150</v>
      </c>
    </row>
    <row r="12" spans="1:10" ht="30">
      <c r="A12" s="6">
        <v>7</v>
      </c>
      <c r="B12" s="7" t="s">
        <v>22</v>
      </c>
      <c r="C12" s="8" t="s">
        <v>21</v>
      </c>
      <c r="D12" s="6">
        <v>15</v>
      </c>
      <c r="E12" s="2">
        <v>342720</v>
      </c>
      <c r="F12" s="2">
        <f t="shared" si="0"/>
        <v>5140800</v>
      </c>
      <c r="G12" s="2">
        <v>280000</v>
      </c>
      <c r="H12" s="2">
        <f t="shared" si="1"/>
        <v>4200000</v>
      </c>
      <c r="I12" s="3">
        <f t="shared" si="2"/>
        <v>311360</v>
      </c>
      <c r="J12" s="3">
        <f t="shared" si="3"/>
        <v>4670400</v>
      </c>
    </row>
    <row r="13" spans="1:10" ht="30">
      <c r="A13" s="6">
        <v>8</v>
      </c>
      <c r="B13" s="7" t="s">
        <v>23</v>
      </c>
      <c r="C13" s="8" t="s">
        <v>21</v>
      </c>
      <c r="D13" s="6">
        <v>170</v>
      </c>
      <c r="E13" s="2">
        <v>192982.3</v>
      </c>
      <c r="F13" s="2">
        <f t="shared" si="0"/>
        <v>32806990.999999996</v>
      </c>
      <c r="G13" s="2">
        <v>160000</v>
      </c>
      <c r="H13" s="2">
        <f t="shared" si="1"/>
        <v>27200000</v>
      </c>
      <c r="I13" s="3">
        <f t="shared" si="2"/>
        <v>176491.15</v>
      </c>
      <c r="J13" s="3">
        <f t="shared" si="3"/>
        <v>30003495.5</v>
      </c>
    </row>
    <row r="14" spans="1:10" ht="30">
      <c r="A14" s="6">
        <v>9</v>
      </c>
      <c r="B14" s="7" t="s">
        <v>24</v>
      </c>
      <c r="C14" s="8" t="s">
        <v>21</v>
      </c>
      <c r="D14" s="6">
        <v>15</v>
      </c>
      <c r="E14" s="2">
        <v>58119.6</v>
      </c>
      <c r="F14" s="2">
        <f t="shared" si="0"/>
        <v>871794</v>
      </c>
      <c r="G14" s="2">
        <v>45000</v>
      </c>
      <c r="H14" s="2">
        <f t="shared" si="1"/>
        <v>675000</v>
      </c>
      <c r="I14" s="3">
        <f t="shared" si="2"/>
        <v>51559.8</v>
      </c>
      <c r="J14" s="3">
        <f t="shared" si="3"/>
        <v>773397</v>
      </c>
    </row>
    <row r="15" spans="1:10" ht="16" thickBot="1">
      <c r="A15" s="6">
        <v>10</v>
      </c>
      <c r="B15" s="7" t="s">
        <v>25</v>
      </c>
      <c r="C15" s="8" t="s">
        <v>26</v>
      </c>
      <c r="D15" s="6">
        <v>14</v>
      </c>
      <c r="E15" s="2">
        <v>119000</v>
      </c>
      <c r="F15" s="2">
        <f t="shared" si="0"/>
        <v>1666000</v>
      </c>
      <c r="G15" s="2"/>
      <c r="H15" s="2" t="str">
        <f t="shared" si="1"/>
        <v/>
      </c>
      <c r="I15" s="3">
        <f t="shared" si="2"/>
        <v>119000</v>
      </c>
      <c r="J15" s="3">
        <f t="shared" si="3"/>
        <v>1666000</v>
      </c>
    </row>
    <row r="16" spans="1:10" ht="16" thickBot="1">
      <c r="A16" s="11" t="s">
        <v>27</v>
      </c>
      <c r="B16" s="11"/>
      <c r="C16" s="11"/>
      <c r="D16" s="11"/>
      <c r="E16" s="4">
        <f t="shared" ref="E16:J16" si="4">SUM(E6:E15)</f>
        <v>3712907.1</v>
      </c>
      <c r="F16" s="4">
        <f t="shared" si="4"/>
        <v>81624837</v>
      </c>
      <c r="G16" s="4">
        <f t="shared" si="4"/>
        <v>3750000</v>
      </c>
      <c r="H16" s="4">
        <f t="shared" si="4"/>
        <v>81625000</v>
      </c>
      <c r="I16" s="4">
        <f t="shared" si="4"/>
        <v>3790953.55</v>
      </c>
      <c r="J16" s="4">
        <f t="shared" si="4"/>
        <v>82457918.5</v>
      </c>
    </row>
    <row r="17" spans="1:10">
      <c r="E17" s="5"/>
      <c r="F17" s="5"/>
      <c r="G17" s="5"/>
      <c r="H17" s="5"/>
      <c r="I17" s="5"/>
      <c r="J17" s="5"/>
    </row>
    <row r="18" spans="1:10" ht="15">
      <c r="A18" s="12" t="s">
        <v>28</v>
      </c>
      <c r="B18" s="12"/>
      <c r="C18" s="12"/>
      <c r="D18" s="12"/>
      <c r="E18" s="13"/>
      <c r="F18" s="13"/>
      <c r="G18" s="13"/>
      <c r="H18" s="13"/>
      <c r="I18" s="13"/>
      <c r="J18" s="13"/>
    </row>
    <row r="19" spans="1:10" ht="42" customHeight="1">
      <c r="A19" s="14" t="s">
        <v>29</v>
      </c>
      <c r="B19" s="14"/>
      <c r="C19" s="14"/>
      <c r="D19" s="14"/>
      <c r="E19" s="15">
        <f>AVERAGE(F16,H16)</f>
        <v>81624918.5</v>
      </c>
      <c r="F19" s="15"/>
      <c r="G19" s="15" t="s">
        <v>30</v>
      </c>
      <c r="H19" s="15"/>
      <c r="I19" s="15"/>
      <c r="J19" s="15"/>
    </row>
    <row r="20" spans="1:10" ht="42" customHeight="1">
      <c r="A20" s="16" t="s">
        <v>31</v>
      </c>
      <c r="B20" s="16"/>
      <c r="C20" s="16"/>
      <c r="D20" s="16"/>
      <c r="E20" s="17">
        <f>J16</f>
        <v>82457918.5</v>
      </c>
      <c r="F20" s="17"/>
      <c r="G20" s="15"/>
      <c r="H20" s="15"/>
      <c r="I20" s="15"/>
      <c r="J20" s="15"/>
    </row>
    <row r="22" spans="1:10" ht="42" customHeight="1">
      <c r="A22" s="9" t="s">
        <v>32</v>
      </c>
      <c r="B22" s="9"/>
      <c r="C22" s="9"/>
      <c r="D22" s="9"/>
      <c r="E22" s="9"/>
      <c r="F22" s="9"/>
      <c r="G22" s="9"/>
      <c r="H22" s="9"/>
      <c r="I22" s="9"/>
      <c r="J22" s="9"/>
    </row>
    <row r="24" spans="1:10" ht="34" customHeight="1">
      <c r="A24" s="10" t="s">
        <v>33</v>
      </c>
      <c r="B24" s="10"/>
      <c r="C24" s="10"/>
      <c r="D24" s="10"/>
      <c r="E24" s="10"/>
      <c r="F24" s="10"/>
      <c r="G24" s="10"/>
      <c r="H24" s="10"/>
      <c r="I24" s="10"/>
      <c r="J24" s="10"/>
    </row>
  </sheetData>
  <mergeCells count="15">
    <mergeCell ref="A1:J1"/>
    <mergeCell ref="A2:J2"/>
    <mergeCell ref="A4:D4"/>
    <mergeCell ref="E4:F4"/>
    <mergeCell ref="G4:H4"/>
    <mergeCell ref="I4:J4"/>
    <mergeCell ref="A22:J22"/>
    <mergeCell ref="A24:J24"/>
    <mergeCell ref="A16:D16"/>
    <mergeCell ref="A18:J18"/>
    <mergeCell ref="A19:D19"/>
    <mergeCell ref="E19:F19"/>
    <mergeCell ref="A20:D20"/>
    <mergeCell ref="E20:F20"/>
    <mergeCell ref="G19:J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C6CD7-1E73-5145-9E88-67ECD1A30A9F}">
  <dimension ref="B3:G15"/>
  <sheetViews>
    <sheetView tabSelected="1" workbookViewId="0">
      <selection activeCell="B4" sqref="B4:G15"/>
    </sheetView>
  </sheetViews>
  <sheetFormatPr baseColWidth="10" defaultRowHeight="14"/>
  <cols>
    <col min="2" max="2" width="8" customWidth="1"/>
    <col min="3" max="3" width="48" customWidth="1"/>
    <col min="4" max="4" width="28" customWidth="1"/>
    <col min="5" max="5" width="13" customWidth="1"/>
    <col min="6" max="6" width="12.83203125" customWidth="1"/>
    <col min="7" max="7" width="13.33203125" customWidth="1"/>
  </cols>
  <sheetData>
    <row r="3" spans="2:7" ht="15" customHeight="1">
      <c r="B3" s="23"/>
      <c r="C3" s="23"/>
      <c r="D3" s="23"/>
      <c r="E3" s="23"/>
    </row>
    <row r="4" spans="2:7" ht="32">
      <c r="B4" s="24" t="s">
        <v>6</v>
      </c>
      <c r="C4" s="24" t="s">
        <v>7</v>
      </c>
      <c r="D4" s="24" t="s">
        <v>8</v>
      </c>
      <c r="E4" s="24" t="s">
        <v>9</v>
      </c>
      <c r="F4" s="24" t="s">
        <v>35</v>
      </c>
      <c r="G4" s="24" t="s">
        <v>36</v>
      </c>
    </row>
    <row r="5" spans="2:7" ht="31" customHeight="1">
      <c r="B5" s="25">
        <v>1</v>
      </c>
      <c r="C5" s="26" t="s">
        <v>14</v>
      </c>
      <c r="D5" s="27" t="s">
        <v>15</v>
      </c>
      <c r="E5" s="25">
        <v>30</v>
      </c>
      <c r="F5" s="28"/>
      <c r="G5" s="28"/>
    </row>
    <row r="6" spans="2:7" ht="27" customHeight="1">
      <c r="B6" s="25">
        <v>2</v>
      </c>
      <c r="C6" s="26" t="s">
        <v>16</v>
      </c>
      <c r="D6" s="27" t="s">
        <v>15</v>
      </c>
      <c r="E6" s="25">
        <v>40</v>
      </c>
      <c r="F6" s="28"/>
      <c r="G6" s="28"/>
    </row>
    <row r="7" spans="2:7" ht="28" customHeight="1">
      <c r="B7" s="25">
        <v>3</v>
      </c>
      <c r="C7" s="26" t="s">
        <v>17</v>
      </c>
      <c r="D7" s="27" t="s">
        <v>15</v>
      </c>
      <c r="E7" s="25">
        <v>10</v>
      </c>
      <c r="F7" s="28"/>
      <c r="G7" s="28"/>
    </row>
    <row r="8" spans="2:7" ht="22" customHeight="1">
      <c r="B8" s="25">
        <v>4</v>
      </c>
      <c r="C8" s="26" t="s">
        <v>18</v>
      </c>
      <c r="D8" s="27" t="s">
        <v>15</v>
      </c>
      <c r="E8" s="25">
        <v>3</v>
      </c>
      <c r="F8" s="28"/>
      <c r="G8" s="28"/>
    </row>
    <row r="9" spans="2:7" ht="26" customHeight="1">
      <c r="B9" s="25">
        <v>5</v>
      </c>
      <c r="C9" s="26" t="s">
        <v>19</v>
      </c>
      <c r="D9" s="27" t="s">
        <v>15</v>
      </c>
      <c r="E9" s="25">
        <v>10</v>
      </c>
      <c r="F9" s="28"/>
      <c r="G9" s="28"/>
    </row>
    <row r="10" spans="2:7" ht="20" customHeight="1">
      <c r="B10" s="25">
        <v>6</v>
      </c>
      <c r="C10" s="26" t="s">
        <v>20</v>
      </c>
      <c r="D10" s="27" t="s">
        <v>21</v>
      </c>
      <c r="E10" s="25">
        <v>70</v>
      </c>
      <c r="F10" s="28"/>
      <c r="G10" s="28"/>
    </row>
    <row r="11" spans="2:7" ht="27" customHeight="1">
      <c r="B11" s="25">
        <v>7</v>
      </c>
      <c r="C11" s="26" t="s">
        <v>22</v>
      </c>
      <c r="D11" s="27" t="s">
        <v>21</v>
      </c>
      <c r="E11" s="25">
        <v>15</v>
      </c>
      <c r="F11" s="28"/>
      <c r="G11" s="28"/>
    </row>
    <row r="12" spans="2:7" ht="26" customHeight="1">
      <c r="B12" s="25">
        <v>8</v>
      </c>
      <c r="C12" s="26" t="s">
        <v>23</v>
      </c>
      <c r="D12" s="27" t="s">
        <v>21</v>
      </c>
      <c r="E12" s="25">
        <v>170</v>
      </c>
      <c r="F12" s="28"/>
      <c r="G12" s="28"/>
    </row>
    <row r="13" spans="2:7" ht="19" customHeight="1">
      <c r="B13" s="25">
        <v>9</v>
      </c>
      <c r="C13" s="26" t="s">
        <v>24</v>
      </c>
      <c r="D13" s="27" t="s">
        <v>21</v>
      </c>
      <c r="E13" s="25">
        <v>15</v>
      </c>
      <c r="F13" s="28"/>
      <c r="G13" s="28"/>
    </row>
    <row r="14" spans="2:7" ht="15" customHeight="1">
      <c r="B14" s="25">
        <v>10</v>
      </c>
      <c r="C14" s="26" t="s">
        <v>25</v>
      </c>
      <c r="D14" s="27" t="s">
        <v>26</v>
      </c>
      <c r="E14" s="25">
        <v>14</v>
      </c>
      <c r="F14" s="28"/>
      <c r="G14" s="28"/>
    </row>
    <row r="15" spans="2:7" ht="15">
      <c r="B15" s="29" t="s">
        <v>34</v>
      </c>
      <c r="C15" s="30"/>
      <c r="D15" s="30"/>
      <c r="E15" s="30"/>
      <c r="F15" s="31"/>
      <c r="G15" s="32"/>
    </row>
  </sheetData>
  <mergeCells count="2">
    <mergeCell ref="B3:E3"/>
    <mergeCell ref="B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Comparativo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Leidy Mora</cp:lastModifiedBy>
  <dcterms:created xsi:type="dcterms:W3CDTF">2026-08-24T21:09:01Z</dcterms:created>
  <dcterms:modified xsi:type="dcterms:W3CDTF">2026-08-25T01:16:55Z</dcterms:modified>
</cp:coreProperties>
</file>