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025"/>
  <workbookPr defaultThemeVersion="166925"/>
  <mc:AlternateContent xmlns:mc="http://schemas.openxmlformats.org/markup-compatibility/2006">
    <mc:Choice Requires="x15">
      <x15ac:absPath xmlns:x15ac="http://schemas.microsoft.com/office/spreadsheetml/2010/11/ac" url="https://sena4-my.sharepoint.com/personal/kpmarrugo_sena_edu_co/Documents/Escritorio/2026/COMPRAS 2026/10. KIT UNIDADES PRODUCTIVAS/SECOP II/"/>
    </mc:Choice>
  </mc:AlternateContent>
  <xr:revisionPtr revIDLastSave="4" documentId="13_ncr:1_{81412687-39B6-4341-B91B-500090F57BA7}" xr6:coauthVersionLast="47" xr6:coauthVersionMax="47" xr10:uidLastSave="{F7268CD6-D5DF-40A4-8C96-60ED8E6734EB}"/>
  <bookViews>
    <workbookView xWindow="-120" yWindow="-120" windowWidth="20730" windowHeight="11040" xr2:uid="{58F2B1EB-7C8B-49A6-8DF0-F91A2EFE3F33}"/>
  </bookViews>
  <sheets>
    <sheet name="ANEXO"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Q14" i="1" l="1"/>
  <c r="Q13" i="1"/>
  <c r="Q15" i="1" s="1"/>
  <c r="Q22" i="1"/>
  <c r="Q17" i="1"/>
  <c r="Q18" i="1"/>
  <c r="Q19" i="1"/>
  <c r="Q20" i="1"/>
  <c r="Q21" i="1"/>
  <c r="Q24" i="1"/>
  <c r="Q26" i="1"/>
  <c r="Q27" i="1"/>
  <c r="Q28" i="1"/>
  <c r="Q29" i="1"/>
  <c r="Q30" i="1"/>
  <c r="Q31" i="1"/>
  <c r="L33" i="1"/>
  <c r="I33" i="1"/>
  <c r="O31" i="1"/>
  <c r="O30" i="1"/>
  <c r="O29" i="1"/>
  <c r="O28" i="1"/>
  <c r="O27" i="1"/>
  <c r="O26" i="1"/>
  <c r="O25" i="1"/>
  <c r="Q25" i="1" s="1"/>
  <c r="Q32" i="1" s="1"/>
  <c r="O24" i="1"/>
  <c r="O21" i="1"/>
  <c r="O20" i="1"/>
  <c r="O19" i="1"/>
  <c r="O18" i="1"/>
  <c r="O17" i="1"/>
  <c r="O22" i="1" s="1"/>
  <c r="O15" i="1"/>
  <c r="O14" i="1"/>
  <c r="O13" i="1"/>
  <c r="N32" i="1"/>
  <c r="N15" i="1"/>
  <c r="L31" i="1"/>
  <c r="L30" i="1"/>
  <c r="L29" i="1"/>
  <c r="L28" i="1"/>
  <c r="L27" i="1"/>
  <c r="L26" i="1"/>
  <c r="L32" i="1" s="1"/>
  <c r="L25" i="1"/>
  <c r="L24" i="1"/>
  <c r="L21" i="1"/>
  <c r="L20" i="1"/>
  <c r="L22" i="1" s="1"/>
  <c r="L19" i="1"/>
  <c r="L18" i="1"/>
  <c r="L17" i="1"/>
  <c r="L14" i="1"/>
  <c r="L13" i="1"/>
  <c r="L15" i="1" s="1"/>
  <c r="I22" i="1"/>
  <c r="I32" i="1"/>
  <c r="I31" i="1"/>
  <c r="I30" i="1"/>
  <c r="I29" i="1"/>
  <c r="I28" i="1"/>
  <c r="I27" i="1"/>
  <c r="I26" i="1"/>
  <c r="I25" i="1"/>
  <c r="I24" i="1"/>
  <c r="I21" i="1"/>
  <c r="I20" i="1"/>
  <c r="I19" i="1"/>
  <c r="I18" i="1"/>
  <c r="I17" i="1"/>
  <c r="I14" i="1"/>
  <c r="I13" i="1"/>
  <c r="I15" i="1" s="1"/>
  <c r="O32" i="1" l="1"/>
  <c r="O33" i="1" s="1"/>
  <c r="Q33" i="1"/>
</calcChain>
</file>

<file path=xl/sharedStrings.xml><?xml version="1.0" encoding="utf-8"?>
<sst xmlns="http://schemas.openxmlformats.org/spreadsheetml/2006/main" count="79" uniqueCount="61">
  <si>
    <t>ITEM</t>
  </si>
  <si>
    <t>CODIGO CLASIFICADOR DE BIENES Y SERVICIOS DE UNSPSC</t>
  </si>
  <si>
    <t>UNIDAD DE MEDIDA</t>
  </si>
  <si>
    <t>CANT</t>
  </si>
  <si>
    <t>PROMEDIOS</t>
  </si>
  <si>
    <t>VALOR UNITARIO</t>
  </si>
  <si>
    <t>VALOR TOTAL</t>
  </si>
  <si>
    <t>TOTAL</t>
  </si>
  <si>
    <t>ANEXO 1.</t>
  </si>
  <si>
    <t xml:space="preserve">CUADRO COMPARATIVO DE  PRECOTIZACIONES EN COMPRAS </t>
  </si>
  <si>
    <t>ESTUDIO DE MERCADO</t>
  </si>
  <si>
    <t>En atencion a las directrices emanadas por el Sena, se solicitaron las precotizaciones por la pagina www.contratacion.sena.edu.co</t>
  </si>
  <si>
    <t>en cuyo termino, se presentaron las siguientes cotizaciones y cuyo estudio comparativo se evidencia en el siguiente cuadro:</t>
  </si>
  <si>
    <t>PROVEEDOR 1</t>
  </si>
  <si>
    <t>PROVEEDOR 2</t>
  </si>
  <si>
    <t>PROVEEDOR 3</t>
  </si>
  <si>
    <t>DENOMINACIÓN  GENERAL DEL BIEN O SERVICIO</t>
  </si>
  <si>
    <t>DENOMINACIÓN Y/O DESCRIPCIÓN TÉCNICA DEL BIEN O SERVICIO</t>
  </si>
  <si>
    <t>% IVA</t>
  </si>
  <si>
    <t>VALOR UNITARIO PROMEDIO IVA INCLUIDO</t>
  </si>
  <si>
    <t>VALOR TOTAL PROMEDIO IVA INCLU</t>
  </si>
  <si>
    <t>GRUPO 1: EQUIPOS ELECTRONICOS</t>
  </si>
  <si>
    <t>UNIDAD</t>
  </si>
  <si>
    <t>Engarzadora de botellas de mano</t>
  </si>
  <si>
    <t>Engarzadora de botellas de mano para perfumería, fabricada en estructura metálica resistente, de operación manual, apta para cierre de tapas metálicas en botellas, destinada a procesos de envasado artesanal o institucional. Herramienta manual de escritorio para crimpar y tapar botellas de perfume, máquina de crimpar botellas de perfume, máquina de sellado de botellas de perfume (18 mm). Material: Hecho de aluminio de alta calidad y la superficie anodizada, duradero y no rayará la tapa, asegurando un uso a largo plazo. Ranuras en el mango para no que no se resbale fácilmente cuando se suda. Cabezal de crimpado y tapado  juntos, puede usar dos tipos de pulverizador, una máquina tiene función de crimpado y tapado, solo necesitas cambiar los lados del tornillo, no es necesario cambiar el cabezal
Diseño: Diseño fijable que se puede ajustar, para fijar firmemente botellas de diferentes tamaños y formas, y evitar que las botellas se caigan. La buena estabilidad hace que el efecto de sellado sea más fuerte
Fácil de usar: Cuando necesites la función de crimpado, simplemente coloca la cara "A" hacia arriba; cuando necesites la función de tapado, coloca la cara "B" hacia arriba. Puedes usar siguiendo nuestros pasos de instrucción
Aplicable a: Tapón manual para perfume diseñado para cuello de botella de vidrio estándar de 18 mm. También puede ajustar la altura para diferentes botellas. La máquina taponadora se puede utilizar para botellas de perfume, botellas de aceite esencial, botellas de aerosol, botellas de medicina, etc
Cambiar fácilmente la cabeza del crimpador de otro tamaño: Si necesitas usarla para cuellos de botella de perfume de 15 mm o 20 mm, puedes colocar nuestra cabeza de crimpador de 15 mm o 20 mm, es fácil cambiar la cabeza</t>
  </si>
  <si>
    <t>Frasco aplicador de aluminio (10 oz)</t>
  </si>
  <si>
    <t>Envase diseñado para el almacenamiento, dosificación y aplicación de productos líquidos, especialmente perfumes, colonias, fragancias, lociones y productos cosméticos, utilizado en procesos productivos, comerciales, artesanales e institucionales. El frasco aplicador está fabricado en aluminio de alta resistencia, material liviano, no corrosivo y compatible con productos cosméticos. Incorpora sistema aplicador (spray, tapa rosca o válvula dispensadora, según requerimiento), que permite una aplicación controlada y reduce la contaminación del contenido. Su diseño facilita el transporte, almacenamiento y presentación del producto final.
Es apto para uso en perfumería, cosmética y cuidado personal, cumpliendo condiciones de higiene y funcionalidad. Tipo: Frasco / envase aplicador.  Material: Aluminio, Capacidad: 10 onzas (aprox. 295 ml), Sistema de cierre/aplicación: Spray, válvula y tapa rosca, Uso: Perfumería y productos cosméticos, Compatibilidad: Líquidos cosméticos y fragancias, Reutilizable: Sí, Resistencia: Alta resistencia a golpes y corrosión, Portabilidad: Liviano y fácil de manipular</t>
  </si>
  <si>
    <t>GRUPO 2: PRODUCTOS Y EQUIPOS DE MODISTERIA</t>
  </si>
  <si>
    <t>Máquinas de coser plana</t>
  </si>
  <si>
    <t>Equipo de costura utilizado para la confección de prendas de vestir y productos textiles, mediante puntada recta, ideal para unir telas de forma continua, precisa y uniforme. Es ampliamente empleada en talleres de confección, proyectos productivos, instituciones educativas y procesos industriales de costura. La máquina de coser plana cuenta con estructura metálica robusta, motor eléctrico de alta velocidad y sistema de alimentación de tela por arrastre, lo que permite trabajar diferentes tipos de tejidos, desde livianos hasta medianos. Está diseñada para uso continuo, ofreciendo estabilidad, precisión y eficiencia en la producción textil.
ESPECIFICACIONES TÉCNICAS MÍNIMAS
Tipo: Máquina de coser plana industrial
Sistema de costura: Puntada recta
Número de agujas: 1
Velocidad de costura: Hasta 4.000 – 5.000 puntadas por minuto (aprox.)
Tipo de motor: Eléctrico (servo motor o clutch, según modelo)
Sistema de lubricación: Automático
Material de la estructura: Metálica
Tipo de mesa: Mesa industrial con pedal
Uso: Confección de prendas de vestir
Operación: Uso continuo</t>
  </si>
  <si>
    <t>Máquinas de coser</t>
  </si>
  <si>
    <t>Equipo mecánico o eléctrico utilizado para la unión y confección básica de telas, mediante puntada recta y funciones esenciales de costura. Es adecuada para uso doméstico, educativo, comunitario y proyectos productivos de pequeña escala, donde se requiere una solución funcional y de fácil operación. La máquina de coser sencilla cuenta con estructura compacta, motor eléctrico incorporado o accionamiento manual (pedal) según el modelo, y controles básicos que permiten realizar costuras rectas y ajustes simples de tensión y longitud de puntada. Está diseñada para trabajos livianos y manejo por usuarios con conocimientos básicos de costura. ESPECIFICACIONES TÉCNICAS MÍNIMAS Tipo: Máquina de coser, Sistema de costura: Puntada recta, Tipo de operación: Eléctrica (con pedal), Número de agujas: 1, Funciones: Costura básica, Ajustes: Longitud de puntada, Material de la estructura: Metal y/o plástico resistente, Uso: Doméstico, educativo o comunitario, Alimentación: 110–120 V</t>
  </si>
  <si>
    <t>Máquina cerradora de codo de 3 agujas</t>
  </si>
  <si>
    <t>Equipo de costura industrial especializado en el cierre y reforzamiento de costuras tubulares, utilizado en la confección de prendas como pantalones, jeans, camisas, ropa de trabajo y prendas de alta exigencia. Su diseño tipo codo (brazo cilíndrico) permite realizar costuras circulares en mangas, perneras y otras zonas de difícil acceso. La máquina cerradora de codo de tres (3) agujas realiza costuras paralelas y reforzadas, garantizando firmeza, uniformidad y calidad en el acabado. Cuenta con estructura metálica robusta, motor eléctrico y sistema de costura diseñado para uso continuo en procesos industriales de confección. El arrastre del material se realiza mediante el sistema inferior de transporte, asegurando operación estable y eficiente. ESPECIFICACIONES TÉCNICAS MÍNIMAS Tipo: Máquina cerradora de codo industrial, Número de agujas: 3, Sistema de costura: Puntada reforzada para cierre de costuras, Tipo de brazo: Codo / brazo cilíndrico, Sistema de arrastre: Inferior (sin puller), Velocidad de costura: Hasta 4.000 – 5.000 puntadas por minuto (aprox.) Tipo de motor: Eléctrico, Sistema de lubricación: Automático, Material de la estructura: Metálica, alta resistencia, Uso: Confección industrial de prendas de vestir, Operación: Uso continuo</t>
  </si>
  <si>
    <t>Tijeras de modista</t>
  </si>
  <si>
    <t>Herramienta manual destinada al corte de materiales livianos, tales como telas, hilos, papel u otros insumos similares, utilizada en actividades de confección, costura, manualidades, labores educativas e institucionales. Su diseño permite realizar cortes precisos y controlados con facilidad de manejo. Las tijeras están fabricadas con hojas metálicas en acero inoxidable, lo que garantiza durabilidad, buen filo y resistencia al desgaste. Incorporan mangos ergonómicos, generalmente en plástico resistente o metal recubierto, que ofrecen comodidad y seguridad durante el uso. Son aptas para uso frecuente en entornos institucionales. ESPECIFICACIONES TÉCNICAS MÍNIMAS Tipo: Tijeras de uso general / costura, Material de las hojas: Acero inoxidable, Material del mango: Plástico ergonómico o metal recubierto, Longitud total: 18 – 25 cm, Tipo de corte: Recto, Uso: Costura, confección, labores generales, Ergonomía: Apta para uso continuo, Resistencia: Adecuada para trabajo liviano y medio</t>
  </si>
  <si>
    <t>Cinta métrica de modisteria</t>
  </si>
  <si>
    <t>Instrumento de medición manual utilizado para la toma de medidas corporales, textiles y de prendas de vestir, empleado en actividades de confección, costura, modistería, sastrería, educación y proyectos productivos textiles. Su diseño flexible permite medir superficies curvas y planas con precisión. La cinta métrica de modistería está fabricada en material flexible y resistente, generalmente fibra sintética, PVC o plástico laminado, con marcas de medición claras y legibles en ambos lados. Presenta graduación en centímetros y pulgadas, lo que facilita su uso en distintos contextos de confección. Es liviana, fácil de transportar y adecuada para uso frecuente. ESPECIFICACIONES TÉCNICAS MÍNIMAS Tipo: Cinta métrica flexible, Uso: Modistería, sastrería y confección, Material: Fibra sintética / PVC / plástico flexible, Longitud: 150 cm (1,5 m), Ancho: 1,5 – 2 cm (aprox.), Escala de medición: Centímetros y pulgadas, Impresión: Clara y permanente, Flexibilidad: Alta, Portabilidad: Liviana y fácil de enrollar</t>
  </si>
  <si>
    <t>GRUPO 3: PRODUCTOS Y EQUIPOS AGRICOLAS</t>
  </si>
  <si>
    <t>Cerdo</t>
  </si>
  <si>
    <t>MACHO de cria con un peso aproximado de  20 kilos de raza  PIETRAIN,  Los cerdos  deben estar castrados,  en buen estado y libres de enfermedades que atrofien su desarrollo. Provenientes de granjas certificadas,  Se debe presentar registro de vacunacion.</t>
  </si>
  <si>
    <t>BULTO</t>
  </si>
  <si>
    <t>Concentrado</t>
  </si>
  <si>
    <t>LEVANTE: Alimento concentrado granulado con el  17% de proteínas para cerdos en etapa de  levante .  Presentación en empaque  de polipropileno por bulto de 40 kilos, con fecha de vencimiento NO menor a un mes , libres de humedad  e insectos.</t>
  </si>
  <si>
    <t>FRASCO</t>
  </si>
  <si>
    <t>Ivermectina</t>
  </si>
  <si>
    <t>Solución inyectable estéril que contiene Ivermectina al 1%. Está indicada en bovinos y porcinos para controlar parásitos internos y externos (nemátodos gastrointestinales y pulmonares. Presentacion frasco de 500 ml.</t>
  </si>
  <si>
    <t>Motor fumigador/Pulverizador agrícola</t>
  </si>
  <si>
    <t>Equipo motorizado destinado a la aplicación de productos líquidos para fumigación foliar, tales como fertilizantes, insecticidas, fungicidas y herbicidas. Diseñado para uso agrícola, rural e institucional, permite una pulverización eficiente y uniforme mediante presión generada por un motor de combustión interna. El equipo está compuesto por un motor a gasolina de dos o cuatro tiempos, acoplado a una bomba de alta presión, con sistema de arranque manual. Cuenta con estructura metálica resistente, mangueras de alta presión y accesorios compatibles para aplicaciones agrícolas. Apto para operación continua en campo abierto y climas exigentes. Tipo de equipo: Motor fumigador / pulverizador, Uso: Fumigación foliar agrícola, Tipo de motor: Gasolina, Potencia: 1.5 (mínimo), Sistema de arranque: Manual (retráctil), Bomba: Alta presión, Presión de trabajo: 20 – 40 bar (aprox.) Caudal: 8 – 15 L/min, Estructura: Metálica, para uso exterior, Combustible: Gasolina corriente</t>
  </si>
  <si>
    <t>Cavadores</t>
  </si>
  <si>
    <t>Herramienta manual utilizada para excavar, abrir hoyos y remover tierra en labores de cercamiento, siembra, instalación de postes y trabajos agrícolas o de mantenimiento. Está diseñada para permitir excavaciones precisas y profundas con menor esfuerzo del operario.El cavador está compuesto por dos hojas metálicas articuladas, fabricadas en acero al carbono de alta resistencia, y mangos largos que proporcionan apalancamiento y control. Puede contar con mangos de madera tratada, fibra o acero, asegurando durabilidad y ergonomía durante su uso continuo. Es apto para uso institucional, rural, agrícola y de obras menores. ESPECIFICACIONES TÉCNICAS MÍNIMAS Tipo: Cavador manual tipo tijera / hoyador, Material de las hojas: Acero al carbono, Material de los mangos: Madera tratada / fibra / acero, Apertura de hojas: Articulada, Longitud total: 150 cm, Ancho de corte: 15 – 25 cm (aprox.), Uso: Excavación manual y apertura de hoyos, Resistencia: Apta para trabajo rudo en exteriores</t>
  </si>
  <si>
    <t>Machete</t>
  </si>
  <si>
    <t>Herramienta manual de corte utilizada para desbroce, limpieza de maleza, poda liviana y labores agrícolas y rurales. Está compuesta por una hoja metálica larga y resistente y un mango ergonómico, diseñada para trabajos continuos en ambientes exteriores. La hoja del machete está fabricada en acero al carbono, con tratamiento térmico que garantiza alta resistencia al impacto, buena capacidad de corte y durabilidad. El mango puede ser de madera, plástico de alto impacto o caucho antideslizante, asegurando un manejo firme y seguro. Es apto para uso institucional, agropecuario y mantenimiento de zonas verdes. ESPECIFICACIONES TÉCNICAS MÍNIMAS 
Tipo: Machete agrícola, Material de la hoja: Acero al carbono, Acabado de la hoja: Pulido, barnizado o antiherrumbre, Longitud de la hoja: 45 – 55 cm (18” – 22”), Espesor de la hoja: 2 – 3 mm, Material del mango: Madera tratada / plástico / caucho, Uso: Desbroce, poda y limpieza de vegetación, Resistencia: Apta para trabajo rudo en exteriores</t>
  </si>
  <si>
    <t>Tijeras de podar</t>
  </si>
  <si>
    <t>Herramienta manual utilizada para la poda, corte y mantenimiento de plantas, arbustos y ramas delgadas, en labores de jardinería, agricultura, mantenimiento de zonas verdes y actividades institucionales. Diseñada para realizar cortes precisos que favorecen la salud de la planta y facilitan el trabajo del operario. La tijera de poda está compuesta por dos hojas metálicas de corte, fabricadas en acero al carbono o acero inoxidable, con tratamiento térmico para mayor durabilidad y capacidad de corte. Cuenta con mangos ergonómicos, recubiertos o no con material antideslizante, que permiten un uso seguro y prolongado. Es apta para trabajos en exteriores y uso frecuente. ESPECIFICACIONES TÉCNICAS MÍNIMAS Tipo: Tijera de poda manual, Sistema de corte: Tipo bypass o yunque, Material de las hojas: Acero al carbono, Tratamiento de las hojas: Templado o anticorrosivo
Material del mango: Aluminio, acero o plástico ergonómico, Longitud total: 18 – 23 cm, Capacidad de corte: Ramas hasta 20 mm (aprox.) Uso: Poda y mantenimiento de vegetación, Resistencia: Apta para uso exterior e institucional</t>
  </si>
  <si>
    <t>Ganado Bovino</t>
  </si>
  <si>
    <t>Suministro de terneros de destete (ganado bovino vivo) de 6 a 12 meses de edad, sanos, con vacunación vigente, identificación individual y certificación sanitaria, aptos para sistemas de levante o producción ganadera. Especie: Bovino
Tipo: Terneros (machos y/o hembras)
Edad: 6 a 12 meses
Peso: 120 – 250 kg
Estado sanitario: Libre de enfermedades, con certificados
Condición corporal: Buena (mínimo 3 en escala 1–5)
Manejo: Animales adaptados a sistema de pastoreo
Documentación: Guía sanitaria de movilización y registro ICA</t>
  </si>
  <si>
    <t>TOTAL GRUPO 1</t>
  </si>
  <si>
    <t>TOTAL GRUPO 2</t>
  </si>
  <si>
    <t>TOTAL GRUPO 3</t>
  </si>
  <si>
    <t xml:space="preserve">                               -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</si>
</sst>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43" formatCode="_-* #,##0.00_-;\-* #,##0.00_-;_-* &quot;-&quot;??_-;_-@_-"/>
    <numFmt numFmtId="164" formatCode="_(* #,##0_);_(* \(#,##0\);_(* &quot;-&quot;_);_(@_)"/>
  </numFmts>
  <fonts count="27" x14ac:knownFonts="1">
    <font>
      <sz val="11"/>
      <color theme="1"/>
      <name val="Calibri"/>
      <family val="2"/>
      <scheme val="minor"/>
    </font>
    <font>
      <b/>
      <sz val="11"/>
      <color theme="1"/>
      <name val="Calibri"/>
      <family val="2"/>
      <scheme val="minor"/>
    </font>
    <font>
      <b/>
      <sz val="8"/>
      <color theme="1"/>
      <name val="Calibri"/>
      <family val="2"/>
      <scheme val="minor"/>
    </font>
    <font>
      <b/>
      <sz val="8"/>
      <color rgb="FF000000"/>
      <name val="Calibri"/>
      <family val="2"/>
      <scheme val="minor"/>
    </font>
    <font>
      <b/>
      <sz val="10"/>
      <color theme="1"/>
      <name val="Calibri"/>
      <family val="2"/>
      <scheme val="minor"/>
    </font>
    <font>
      <b/>
      <sz val="16"/>
      <color theme="9" tint="-0.249977111117893"/>
      <name val="Calibri"/>
      <family val="2"/>
      <scheme val="minor"/>
    </font>
    <font>
      <sz val="11"/>
      <color theme="9" tint="-0.249977111117893"/>
      <name val="Calibri"/>
      <family val="2"/>
      <scheme val="minor"/>
    </font>
    <font>
      <sz val="12"/>
      <color theme="1"/>
      <name val="Calibri"/>
      <family val="2"/>
      <scheme val="minor"/>
    </font>
    <font>
      <b/>
      <sz val="12"/>
      <color theme="1"/>
      <name val="Calibri"/>
      <family val="2"/>
      <scheme val="minor"/>
    </font>
    <font>
      <b/>
      <u/>
      <sz val="11"/>
      <color theme="1"/>
      <name val="Calibri"/>
      <family val="2"/>
      <scheme val="minor"/>
    </font>
    <font>
      <sz val="9"/>
      <name val="Arial"/>
      <family val="2"/>
    </font>
    <font>
      <sz val="10"/>
      <name val="Calibri"/>
      <family val="2"/>
      <scheme val="minor"/>
    </font>
    <font>
      <sz val="11"/>
      <color theme="1"/>
      <name val="Calibri"/>
      <family val="2"/>
      <scheme val="minor"/>
    </font>
    <font>
      <sz val="10"/>
      <name val="Arial"/>
      <family val="2"/>
    </font>
    <font>
      <sz val="8"/>
      <color rgb="FF000000"/>
      <name val="Arial"/>
      <family val="2"/>
    </font>
    <font>
      <sz val="11"/>
      <color rgb="FF000000"/>
      <name val="Calibri"/>
      <family val="2"/>
      <scheme val="minor"/>
    </font>
    <font>
      <sz val="9"/>
      <color rgb="FF000000"/>
      <name val="Arial"/>
      <family val="2"/>
    </font>
    <font>
      <sz val="9"/>
      <color rgb="FF1D1D1D"/>
      <name val="Arial"/>
      <family val="2"/>
    </font>
    <font>
      <sz val="9"/>
      <color rgb="FF334155"/>
      <name val="Arial"/>
      <family val="2"/>
    </font>
    <font>
      <sz val="9"/>
      <color rgb="FF000000"/>
      <name val="Segoe UI"/>
      <family val="2"/>
    </font>
    <font>
      <sz val="9"/>
      <color rgb="FF000000"/>
      <name val="Calibri"/>
      <family val="2"/>
      <scheme val="minor"/>
    </font>
    <font>
      <b/>
      <sz val="9"/>
      <color theme="1"/>
      <name val="Arial"/>
      <family val="2"/>
    </font>
    <font>
      <b/>
      <sz val="10"/>
      <color rgb="FF000000"/>
      <name val="Arial"/>
      <family val="2"/>
    </font>
    <font>
      <sz val="9"/>
      <color rgb="FF0F1111"/>
      <name val="Arial"/>
      <family val="2"/>
    </font>
    <font>
      <sz val="9"/>
      <color theme="1"/>
      <name val="Calibri"/>
      <family val="2"/>
      <scheme val="minor"/>
    </font>
    <font>
      <sz val="9"/>
      <color rgb="FF0A0A0A"/>
      <name val="Arial"/>
      <family val="2"/>
    </font>
    <font>
      <b/>
      <sz val="9"/>
      <color rgb="FF000000"/>
      <name val="Arial"/>
      <family val="2"/>
    </font>
  </fonts>
  <fills count="6">
    <fill>
      <patternFill patternType="none"/>
    </fill>
    <fill>
      <patternFill patternType="gray125"/>
    </fill>
    <fill>
      <patternFill patternType="solid">
        <fgColor theme="5" tint="0.59999389629810485"/>
        <bgColor indexed="64"/>
      </patternFill>
    </fill>
    <fill>
      <patternFill patternType="solid">
        <fgColor theme="8" tint="0.59999389629810485"/>
        <bgColor indexed="64"/>
      </patternFill>
    </fill>
    <fill>
      <patternFill patternType="solid">
        <fgColor theme="6" tint="0.59999389629810485"/>
        <bgColor indexed="64"/>
      </patternFill>
    </fill>
    <fill>
      <patternFill patternType="solid">
        <fgColor rgb="FFDEBDFF"/>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s>
  <cellStyleXfs count="6">
    <xf numFmtId="0" fontId="0" fillId="0" borderId="0"/>
    <xf numFmtId="9" fontId="12" fillId="0" borderId="0" applyFont="0" applyFill="0" applyBorder="0" applyAlignment="0" applyProtection="0"/>
    <xf numFmtId="43" fontId="12" fillId="0" borderId="0" applyFont="0" applyFill="0" applyBorder="0" applyAlignment="0" applyProtection="0"/>
    <xf numFmtId="0" fontId="13" fillId="0" borderId="0"/>
    <xf numFmtId="0" fontId="15" fillId="0" borderId="0"/>
    <xf numFmtId="0" fontId="15" fillId="0" borderId="0"/>
  </cellStyleXfs>
  <cellXfs count="59">
    <xf numFmtId="0" fontId="0" fillId="0" borderId="0" xfId="0"/>
    <xf numFmtId="0" fontId="6" fillId="0" borderId="0" xfId="0" applyFont="1"/>
    <xf numFmtId="0" fontId="7" fillId="0" borderId="0" xfId="0" applyFont="1"/>
    <xf numFmtId="0" fontId="8" fillId="0" borderId="0" xfId="0" applyFont="1" applyAlignment="1">
      <alignment horizontal="center"/>
    </xf>
    <xf numFmtId="0" fontId="9" fillId="0" borderId="0" xfId="0" applyFont="1" applyAlignment="1">
      <alignment horizontal="left"/>
    </xf>
    <xf numFmtId="0" fontId="3" fillId="2" borderId="1" xfId="0" applyFont="1" applyFill="1" applyBorder="1" applyAlignment="1">
      <alignment horizontal="center" vertical="top" wrapText="1"/>
    </xf>
    <xf numFmtId="0" fontId="3" fillId="3" borderId="1" xfId="0" applyFont="1" applyFill="1" applyBorder="1" applyAlignment="1">
      <alignment horizontal="center" vertical="top" wrapText="1"/>
    </xf>
    <xf numFmtId="0" fontId="3" fillId="4" borderId="1" xfId="0" applyFont="1" applyFill="1" applyBorder="1" applyAlignment="1">
      <alignment horizontal="center" vertical="top" wrapText="1"/>
    </xf>
    <xf numFmtId="164" fontId="11" fillId="0" borderId="1" xfId="0" applyNumberFormat="1" applyFont="1" applyBorder="1" applyAlignment="1">
      <alignment horizontal="center" vertical="center" wrapText="1"/>
    </xf>
    <xf numFmtId="164" fontId="11" fillId="0" borderId="2" xfId="0" applyNumberFormat="1" applyFont="1" applyBorder="1" applyAlignment="1">
      <alignment horizontal="center" vertical="center" wrapText="1"/>
    </xf>
    <xf numFmtId="0" fontId="3" fillId="5" borderId="1" xfId="0" applyFont="1" applyFill="1" applyBorder="1" applyAlignment="1">
      <alignment horizontal="center" vertical="top" wrapText="1"/>
    </xf>
    <xf numFmtId="3" fontId="4" fillId="0" borderId="1" xfId="0" applyNumberFormat="1" applyFont="1" applyBorder="1"/>
    <xf numFmtId="0" fontId="0" fillId="0" borderId="1" xfId="0" applyBorder="1"/>
    <xf numFmtId="0" fontId="0" fillId="0" borderId="0" xfId="0" applyAlignment="1">
      <alignment horizontal="center"/>
    </xf>
    <xf numFmtId="0" fontId="16" fillId="0" borderId="1" xfId="4" applyFont="1" applyBorder="1" applyAlignment="1">
      <alignment horizontal="center" vertical="center" wrapText="1"/>
    </xf>
    <xf numFmtId="0" fontId="17" fillId="0" borderId="1" xfId="0" applyFont="1" applyBorder="1" applyAlignment="1">
      <alignment horizontal="center" vertical="center" wrapText="1"/>
    </xf>
    <xf numFmtId="0" fontId="16" fillId="0" borderId="1" xfId="0" applyFont="1" applyBorder="1" applyAlignment="1">
      <alignment horizontal="center" vertical="center" wrapText="1"/>
    </xf>
    <xf numFmtId="0" fontId="19" fillId="0" borderId="1" xfId="0" applyFont="1" applyBorder="1" applyAlignment="1">
      <alignment horizontal="center" vertical="center" wrapText="1"/>
    </xf>
    <xf numFmtId="0" fontId="19" fillId="0" borderId="1" xfId="0" applyFont="1" applyBorder="1" applyAlignment="1">
      <alignment vertical="center" wrapText="1"/>
    </xf>
    <xf numFmtId="0" fontId="16" fillId="0" borderId="1" xfId="0" applyFont="1" applyBorder="1" applyAlignment="1">
      <alignment vertical="center" wrapText="1"/>
    </xf>
    <xf numFmtId="0" fontId="25" fillId="0" borderId="1" xfId="0" applyFont="1" applyBorder="1" applyAlignment="1">
      <alignment vertical="center" wrapText="1"/>
    </xf>
    <xf numFmtId="0" fontId="6" fillId="0" borderId="0" xfId="0" applyFont="1" applyAlignment="1">
      <alignment horizontal="center"/>
    </xf>
    <xf numFmtId="0" fontId="7" fillId="0" borderId="0" xfId="0" applyFont="1" applyAlignment="1">
      <alignment horizontal="center"/>
    </xf>
    <xf numFmtId="9" fontId="14" fillId="0" borderId="5" xfId="2" applyNumberFormat="1" applyFont="1" applyBorder="1" applyAlignment="1">
      <alignment vertical="center" wrapText="1"/>
    </xf>
    <xf numFmtId="0" fontId="22" fillId="0" borderId="5" xfId="4" applyFont="1" applyBorder="1" applyAlignment="1">
      <alignment vertical="center"/>
    </xf>
    <xf numFmtId="9" fontId="14" fillId="0" borderId="1" xfId="2" applyNumberFormat="1" applyFont="1" applyBorder="1" applyAlignment="1">
      <alignment vertical="center" wrapText="1"/>
    </xf>
    <xf numFmtId="9" fontId="14" fillId="0" borderId="1" xfId="1" applyFont="1" applyBorder="1" applyAlignment="1">
      <alignment vertical="center" wrapText="1"/>
    </xf>
    <xf numFmtId="0" fontId="16" fillId="0" borderId="1" xfId="4" applyFont="1" applyBorder="1" applyAlignment="1">
      <alignment vertical="center" wrapText="1"/>
    </xf>
    <xf numFmtId="0" fontId="20" fillId="0" borderId="1" xfId="4" applyFont="1" applyBorder="1" applyAlignment="1">
      <alignment vertical="center" wrapText="1"/>
    </xf>
    <xf numFmtId="0" fontId="18" fillId="0" borderId="1" xfId="0" applyFont="1" applyBorder="1" applyAlignment="1">
      <alignment horizontal="center" vertical="center" wrapText="1"/>
    </xf>
    <xf numFmtId="0" fontId="16" fillId="0" borderId="1" xfId="0" applyFont="1" applyBorder="1" applyAlignment="1">
      <alignment horizontal="center" vertical="top" wrapText="1"/>
    </xf>
    <xf numFmtId="0" fontId="24" fillId="0" borderId="1" xfId="0" applyFont="1" applyBorder="1" applyAlignment="1">
      <alignment horizontal="center" vertical="center" wrapText="1"/>
    </xf>
    <xf numFmtId="0" fontId="10" fillId="0" borderId="1" xfId="0" applyFont="1" applyBorder="1" applyAlignment="1">
      <alignment horizontal="center" vertical="top" wrapText="1"/>
    </xf>
    <xf numFmtId="0" fontId="20" fillId="0" borderId="1" xfId="0" applyFont="1" applyBorder="1" applyAlignment="1">
      <alignment horizontal="center" vertical="center" wrapText="1"/>
    </xf>
    <xf numFmtId="0" fontId="23" fillId="0" borderId="1" xfId="0" applyFont="1" applyBorder="1" applyAlignment="1">
      <alignment horizontal="center" vertical="top" wrapText="1"/>
    </xf>
    <xf numFmtId="0" fontId="21" fillId="0" borderId="3" xfId="0" applyFont="1" applyBorder="1" applyAlignment="1">
      <alignment horizontal="center" vertical="center" wrapText="1"/>
    </xf>
    <xf numFmtId="0" fontId="21" fillId="0" borderId="5" xfId="0" applyFont="1" applyBorder="1" applyAlignment="1">
      <alignment horizontal="center" vertical="center" wrapText="1"/>
    </xf>
    <xf numFmtId="0" fontId="22" fillId="0" borderId="3" xfId="4" applyFont="1" applyBorder="1" applyAlignment="1">
      <alignment horizontal="center" vertical="center" wrapText="1"/>
    </xf>
    <xf numFmtId="0" fontId="22" fillId="0" borderId="5" xfId="4" applyFont="1" applyBorder="1" applyAlignment="1">
      <alignment horizontal="center" vertical="center" wrapText="1"/>
    </xf>
    <xf numFmtId="0" fontId="3" fillId="5" borderId="3" xfId="0" applyFont="1" applyFill="1" applyBorder="1" applyAlignment="1">
      <alignment horizontal="center" vertical="center" wrapText="1"/>
    </xf>
    <xf numFmtId="0" fontId="3" fillId="5" borderId="5" xfId="0" applyFont="1" applyFill="1" applyBorder="1" applyAlignment="1">
      <alignment horizontal="center" vertical="center" wrapText="1"/>
    </xf>
    <xf numFmtId="0" fontId="3" fillId="5" borderId="4"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1" fillId="2" borderId="5" xfId="0" applyFont="1" applyFill="1" applyBorder="1" applyAlignment="1">
      <alignment horizontal="center" vertical="center" wrapText="1"/>
    </xf>
    <xf numFmtId="0" fontId="1" fillId="2" borderId="4" xfId="0" applyFont="1" applyFill="1" applyBorder="1" applyAlignment="1">
      <alignment horizontal="center" vertical="center" wrapText="1"/>
    </xf>
    <xf numFmtId="0" fontId="1" fillId="3" borderId="3" xfId="0" applyFont="1" applyFill="1" applyBorder="1" applyAlignment="1">
      <alignment horizontal="center" vertical="center"/>
    </xf>
    <xf numFmtId="0" fontId="1" fillId="3" borderId="5" xfId="0" applyFont="1" applyFill="1" applyBorder="1" applyAlignment="1">
      <alignment horizontal="center" vertical="center"/>
    </xf>
    <xf numFmtId="0" fontId="1" fillId="3" borderId="4" xfId="0" applyFont="1" applyFill="1" applyBorder="1" applyAlignment="1">
      <alignment horizontal="center" vertical="center"/>
    </xf>
    <xf numFmtId="0" fontId="5" fillId="0" borderId="0" xfId="0" applyFont="1" applyAlignment="1">
      <alignment horizontal="center"/>
    </xf>
    <xf numFmtId="0" fontId="1" fillId="4" borderId="3" xfId="0" applyFont="1" applyFill="1" applyBorder="1" applyAlignment="1">
      <alignment horizontal="center" vertical="center"/>
    </xf>
    <xf numFmtId="0" fontId="1" fillId="4" borderId="4" xfId="0" applyFont="1" applyFill="1" applyBorder="1" applyAlignment="1">
      <alignment horizontal="center" vertical="center"/>
    </xf>
    <xf numFmtId="0" fontId="2" fillId="4" borderId="1" xfId="0" applyFont="1" applyFill="1" applyBorder="1" applyAlignment="1">
      <alignment horizontal="center" vertical="center" wrapText="1"/>
    </xf>
    <xf numFmtId="0" fontId="2" fillId="4" borderId="6" xfId="0" applyFont="1" applyFill="1" applyBorder="1" applyAlignment="1">
      <alignment horizontal="center" vertical="center" wrapText="1"/>
    </xf>
    <xf numFmtId="0" fontId="2" fillId="4" borderId="2" xfId="0" applyFont="1" applyFill="1" applyBorder="1" applyAlignment="1">
      <alignment horizontal="center" vertical="center" wrapText="1"/>
    </xf>
    <xf numFmtId="0" fontId="26" fillId="0" borderId="3" xfId="4" applyFont="1" applyBorder="1" applyAlignment="1">
      <alignment horizontal="center" vertical="center" wrapText="1"/>
    </xf>
    <xf numFmtId="0" fontId="26" fillId="0" borderId="5" xfId="4" applyFont="1" applyBorder="1" applyAlignment="1">
      <alignment horizontal="center" vertical="center" wrapText="1"/>
    </xf>
    <xf numFmtId="0" fontId="26" fillId="0" borderId="3" xfId="4" applyFont="1" applyBorder="1" applyAlignment="1">
      <alignment horizontal="center" vertical="center"/>
    </xf>
    <xf numFmtId="0" fontId="26" fillId="0" borderId="5" xfId="4" applyFont="1" applyBorder="1" applyAlignment="1">
      <alignment horizontal="center" vertical="center"/>
    </xf>
    <xf numFmtId="0" fontId="4" fillId="0" borderId="1" xfId="0" applyFont="1" applyBorder="1" applyAlignment="1">
      <alignment horizontal="center" vertical="top" wrapText="1"/>
    </xf>
  </cellXfs>
  <cellStyles count="6">
    <cellStyle name="Millares 2" xfId="2" xr:uid="{C0B4AB93-AD61-4C25-BF75-9120476EC35C}"/>
    <cellStyle name="Normal" xfId="0" builtinId="0"/>
    <cellStyle name="Normal 2" xfId="4" xr:uid="{FC9FCA94-E9EE-4F02-8367-D37B9F87F865}"/>
    <cellStyle name="Normal 3" xfId="5" xr:uid="{14236170-6DFB-41D1-B2A6-961916705F9B}"/>
    <cellStyle name="Normal 6" xfId="3" xr:uid="{228296ED-D44C-4401-8ABD-DD8AC278E482}"/>
    <cellStyle name="Porcentaje" xfId="1" builtinId="5"/>
  </cellStyles>
  <dxfs count="0"/>
  <tableStyles count="1" defaultTableStyle="TableStyleMedium2" defaultPivotStyle="PivotStyleLight16">
    <tableStyle name="Invisible" pivot="0" table="0" count="0" xr9:uid="{B74BCF1D-F9DB-4D2E-8183-CD038FFB5D0C}"/>
  </tableStyles>
  <colors>
    <mruColors>
      <color rgb="FFDEBDFF"/>
      <color rgb="FFCCCCFF"/>
      <color rgb="FFCC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704850</xdr:colOff>
      <xdr:row>1</xdr:row>
      <xdr:rowOff>9526</xdr:rowOff>
    </xdr:from>
    <xdr:to>
      <xdr:col>3</xdr:col>
      <xdr:colOff>20108</xdr:colOff>
      <xdr:row>4</xdr:row>
      <xdr:rowOff>140339</xdr:rowOff>
    </xdr:to>
    <xdr:pic>
      <xdr:nvPicPr>
        <xdr:cNvPr id="2" name="Imagen 1">
          <a:extLst>
            <a:ext uri="{FF2B5EF4-FFF2-40B4-BE49-F238E27FC236}">
              <a16:creationId xmlns:a16="http://schemas.microsoft.com/office/drawing/2014/main" id="{90D46118-4A73-4910-A662-DC010A994056}"/>
            </a:ext>
          </a:extLst>
        </xdr:cNvPr>
        <xdr:cNvPicPr>
          <a:picLocks noChangeAspect="1"/>
        </xdr:cNvPicPr>
      </xdr:nvPicPr>
      <xdr:blipFill>
        <a:blip xmlns:r="http://schemas.openxmlformats.org/officeDocument/2006/relationships" r:embed="rId1">
          <a:biLevel thresh="50000"/>
        </a:blip>
        <a:stretch>
          <a:fillRect/>
        </a:stretch>
      </xdr:blipFill>
      <xdr:spPr>
        <a:xfrm>
          <a:off x="1962150" y="200026"/>
          <a:ext cx="723900" cy="854713"/>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7CC018-CD84-4600-A4AA-65B921A09649}">
  <dimension ref="A2:Q36"/>
  <sheetViews>
    <sheetView tabSelected="1" topLeftCell="A13" zoomScale="90" zoomScaleNormal="90" zoomScaleSheetLayoutView="90" workbookViewId="0">
      <selection activeCell="G13" sqref="G13"/>
    </sheetView>
  </sheetViews>
  <sheetFormatPr baseColWidth="10" defaultRowHeight="15" x14ac:dyDescent="0.25"/>
  <cols>
    <col min="1" max="1" width="7.42578125" customWidth="1"/>
    <col min="2" max="2" width="12.7109375" customWidth="1"/>
    <col min="3" max="3" width="8.42578125" customWidth="1"/>
    <col min="4" max="4" width="9.42578125" customWidth="1"/>
    <col min="5" max="5" width="24.7109375" customWidth="1"/>
    <col min="6" max="6" width="36.42578125" style="13" customWidth="1"/>
    <col min="9" max="9" width="13.140625" bestFit="1" customWidth="1"/>
    <col min="12" max="12" width="13.42578125" customWidth="1"/>
    <col min="13" max="14" width="14" customWidth="1"/>
    <col min="15" max="15" width="12.42578125" customWidth="1"/>
    <col min="16" max="16" width="14.140625" customWidth="1"/>
    <col min="17" max="17" width="13.85546875" customWidth="1"/>
  </cols>
  <sheetData>
    <row r="2" spans="1:17" ht="21" x14ac:dyDescent="0.35">
      <c r="A2" s="48" t="s">
        <v>8</v>
      </c>
      <c r="B2" s="48"/>
      <c r="C2" s="48"/>
      <c r="D2" s="48"/>
      <c r="E2" s="48"/>
      <c r="F2" s="48"/>
      <c r="G2" s="48"/>
      <c r="H2" s="48"/>
      <c r="I2" s="48"/>
      <c r="J2" s="48"/>
      <c r="K2" s="48"/>
      <c r="L2" s="48"/>
      <c r="M2" s="48"/>
      <c r="N2" s="48"/>
      <c r="O2" s="48"/>
      <c r="P2" s="48"/>
      <c r="Q2" s="48"/>
    </row>
    <row r="3" spans="1:17" x14ac:dyDescent="0.25">
      <c r="B3" s="1"/>
      <c r="C3" s="1"/>
      <c r="D3" s="1"/>
      <c r="E3" s="1"/>
      <c r="F3" s="21"/>
      <c r="G3" s="1"/>
      <c r="H3" s="1"/>
      <c r="I3" s="1"/>
      <c r="J3" s="1"/>
      <c r="K3" s="1"/>
      <c r="L3" s="1"/>
      <c r="M3" s="1"/>
      <c r="N3" s="1"/>
      <c r="O3" s="1"/>
    </row>
    <row r="4" spans="1:17" ht="21" x14ac:dyDescent="0.35">
      <c r="A4" s="48" t="s">
        <v>9</v>
      </c>
      <c r="B4" s="48"/>
      <c r="C4" s="48"/>
      <c r="D4" s="48"/>
      <c r="E4" s="48"/>
      <c r="F4" s="48"/>
      <c r="G4" s="48"/>
      <c r="H4" s="48"/>
      <c r="I4" s="48"/>
      <c r="J4" s="48"/>
      <c r="K4" s="48"/>
      <c r="L4" s="48"/>
      <c r="M4" s="48"/>
      <c r="N4" s="48"/>
      <c r="O4" s="48"/>
      <c r="P4" s="48"/>
      <c r="Q4" s="48"/>
    </row>
    <row r="5" spans="1:17" ht="21" x14ac:dyDescent="0.35">
      <c r="A5" s="48" t="s">
        <v>10</v>
      </c>
      <c r="B5" s="48"/>
      <c r="C5" s="48"/>
      <c r="D5" s="48"/>
      <c r="E5" s="48"/>
      <c r="F5" s="48"/>
      <c r="G5" s="48"/>
      <c r="H5" s="48"/>
      <c r="I5" s="48"/>
      <c r="J5" s="48"/>
      <c r="K5" s="48"/>
      <c r="L5" s="48"/>
      <c r="M5" s="48"/>
      <c r="N5" s="48"/>
      <c r="O5" s="48"/>
      <c r="P5" s="48"/>
      <c r="Q5" s="48"/>
    </row>
    <row r="6" spans="1:17" ht="15.75" x14ac:dyDescent="0.25">
      <c r="B6" s="2"/>
      <c r="C6" s="3"/>
      <c r="D6" s="2"/>
      <c r="E6" s="2"/>
      <c r="F6" s="22"/>
      <c r="G6" s="2"/>
      <c r="H6" s="2"/>
      <c r="I6" s="2"/>
      <c r="J6" s="2"/>
      <c r="K6" s="2"/>
      <c r="L6" s="2"/>
      <c r="M6" s="2"/>
      <c r="N6" s="2"/>
      <c r="O6" s="2"/>
    </row>
    <row r="7" spans="1:17" x14ac:dyDescent="0.25">
      <c r="B7" t="s">
        <v>11</v>
      </c>
    </row>
    <row r="8" spans="1:17" x14ac:dyDescent="0.25">
      <c r="B8" t="s">
        <v>12</v>
      </c>
    </row>
    <row r="10" spans="1:17" x14ac:dyDescent="0.25">
      <c r="A10" s="51" t="s">
        <v>0</v>
      </c>
      <c r="B10" s="52" t="s">
        <v>1</v>
      </c>
      <c r="C10" s="51" t="s">
        <v>3</v>
      </c>
      <c r="D10" s="51" t="s">
        <v>2</v>
      </c>
      <c r="E10" s="51" t="s">
        <v>16</v>
      </c>
      <c r="F10" s="51" t="s">
        <v>17</v>
      </c>
      <c r="G10" s="39" t="s">
        <v>13</v>
      </c>
      <c r="H10" s="40"/>
      <c r="I10" s="41"/>
      <c r="J10" s="42" t="s">
        <v>14</v>
      </c>
      <c r="K10" s="43"/>
      <c r="L10" s="44"/>
      <c r="M10" s="45" t="s">
        <v>15</v>
      </c>
      <c r="N10" s="46"/>
      <c r="O10" s="47"/>
      <c r="P10" s="49" t="s">
        <v>4</v>
      </c>
      <c r="Q10" s="50"/>
    </row>
    <row r="11" spans="1:17" ht="62.25" customHeight="1" x14ac:dyDescent="0.25">
      <c r="A11" s="51"/>
      <c r="B11" s="53"/>
      <c r="C11" s="51"/>
      <c r="D11" s="51"/>
      <c r="E11" s="51"/>
      <c r="F11" s="51"/>
      <c r="G11" s="10" t="s">
        <v>18</v>
      </c>
      <c r="H11" s="10" t="s">
        <v>5</v>
      </c>
      <c r="I11" s="10" t="s">
        <v>6</v>
      </c>
      <c r="J11" s="5" t="s">
        <v>18</v>
      </c>
      <c r="K11" s="5" t="s">
        <v>5</v>
      </c>
      <c r="L11" s="5" t="s">
        <v>6</v>
      </c>
      <c r="M11" s="6" t="s">
        <v>18</v>
      </c>
      <c r="N11" s="6" t="s">
        <v>5</v>
      </c>
      <c r="O11" s="6" t="s">
        <v>6</v>
      </c>
      <c r="P11" s="7" t="s">
        <v>19</v>
      </c>
      <c r="Q11" s="7" t="s">
        <v>20</v>
      </c>
    </row>
    <row r="12" spans="1:17" x14ac:dyDescent="0.25">
      <c r="A12" s="35" t="s">
        <v>21</v>
      </c>
      <c r="B12" s="36"/>
      <c r="C12" s="36"/>
      <c r="D12" s="36"/>
      <c r="E12" s="36"/>
      <c r="F12" s="36"/>
      <c r="G12" s="8"/>
      <c r="H12" s="8"/>
      <c r="I12" s="9"/>
      <c r="J12" s="9"/>
      <c r="K12" s="9"/>
      <c r="L12" s="9"/>
      <c r="M12" s="9"/>
      <c r="N12" s="8"/>
      <c r="O12" s="8"/>
      <c r="P12" s="8"/>
      <c r="Q12" s="8"/>
    </row>
    <row r="13" spans="1:17" ht="409.5" x14ac:dyDescent="0.25">
      <c r="A13" s="27">
        <v>1</v>
      </c>
      <c r="B13" s="14">
        <v>27111623</v>
      </c>
      <c r="C13" s="14">
        <v>1</v>
      </c>
      <c r="D13" s="14" t="s">
        <v>22</v>
      </c>
      <c r="E13" s="14" t="s">
        <v>23</v>
      </c>
      <c r="F13" s="14" t="s">
        <v>24</v>
      </c>
      <c r="G13" s="25">
        <v>0.19</v>
      </c>
      <c r="H13" s="8">
        <v>1014594</v>
      </c>
      <c r="I13" s="9">
        <f>+H13*C13</f>
        <v>1014594</v>
      </c>
      <c r="J13" s="25">
        <v>0.19</v>
      </c>
      <c r="K13" s="9">
        <v>999600</v>
      </c>
      <c r="L13" s="9">
        <f>+K13*C13</f>
        <v>999600</v>
      </c>
      <c r="M13" s="25">
        <v>0.19</v>
      </c>
      <c r="N13" s="8">
        <v>930000</v>
      </c>
      <c r="O13" s="8">
        <f>+N13*C13</f>
        <v>930000</v>
      </c>
      <c r="P13" s="8">
        <v>981398</v>
      </c>
      <c r="Q13" s="8">
        <f>+P13*C13</f>
        <v>981398</v>
      </c>
    </row>
    <row r="14" spans="1:17" ht="348" x14ac:dyDescent="0.25">
      <c r="A14" s="27">
        <v>2</v>
      </c>
      <c r="B14" s="14">
        <v>24122005</v>
      </c>
      <c r="C14" s="14">
        <v>1</v>
      </c>
      <c r="D14" s="14" t="s">
        <v>22</v>
      </c>
      <c r="E14" s="14" t="s">
        <v>25</v>
      </c>
      <c r="F14" s="14" t="s">
        <v>26</v>
      </c>
      <c r="G14" s="25">
        <v>0.19</v>
      </c>
      <c r="H14" s="8">
        <v>18635</v>
      </c>
      <c r="I14" s="9">
        <f>+H14*C14</f>
        <v>18635</v>
      </c>
      <c r="J14" s="25">
        <v>0.19</v>
      </c>
      <c r="K14" s="9">
        <v>18360</v>
      </c>
      <c r="L14" s="9">
        <f>+K14*C14</f>
        <v>18360</v>
      </c>
      <c r="M14" s="25">
        <v>0.19</v>
      </c>
      <c r="N14" s="8">
        <v>20000</v>
      </c>
      <c r="O14" s="8">
        <f>+N14*C14</f>
        <v>20000</v>
      </c>
      <c r="P14" s="8">
        <v>18998</v>
      </c>
      <c r="Q14" s="8">
        <f>+P14*C14</f>
        <v>18998</v>
      </c>
    </row>
    <row r="15" spans="1:17" ht="25.5" x14ac:dyDescent="0.25">
      <c r="A15" s="54" t="s">
        <v>57</v>
      </c>
      <c r="B15" s="55"/>
      <c r="C15" s="55"/>
      <c r="D15" s="55"/>
      <c r="E15" s="55"/>
      <c r="F15" s="55"/>
      <c r="G15" s="23"/>
      <c r="H15" s="8"/>
      <c r="I15" s="8">
        <f>SUM(I13:I14)</f>
        <v>1033229</v>
      </c>
      <c r="J15" s="23"/>
      <c r="K15" s="9" t="s">
        <v>60</v>
      </c>
      <c r="L15" s="8">
        <f>SUM(L13:L14)</f>
        <v>1017960</v>
      </c>
      <c r="M15" s="23"/>
      <c r="N15" s="8">
        <f>SUM(N13:N14)</f>
        <v>950000</v>
      </c>
      <c r="O15" s="8">
        <f>SUM(O13:O14)</f>
        <v>950000</v>
      </c>
      <c r="P15" s="8"/>
      <c r="Q15" s="8">
        <f>SUM(Q13:Q14)</f>
        <v>1000396</v>
      </c>
    </row>
    <row r="16" spans="1:17" x14ac:dyDescent="0.25">
      <c r="A16" s="37" t="s">
        <v>27</v>
      </c>
      <c r="B16" s="38"/>
      <c r="C16" s="38"/>
      <c r="D16" s="38"/>
      <c r="E16" s="38"/>
      <c r="F16" s="38"/>
      <c r="G16" s="24"/>
      <c r="H16" s="8"/>
      <c r="I16" s="9"/>
      <c r="J16" s="24"/>
      <c r="K16" s="9"/>
      <c r="L16" s="9"/>
      <c r="M16" s="24"/>
      <c r="N16" s="8"/>
      <c r="O16" s="8"/>
      <c r="P16" s="8"/>
      <c r="Q16" s="8"/>
    </row>
    <row r="17" spans="1:17" ht="348" x14ac:dyDescent="0.25">
      <c r="A17" s="28">
        <v>3</v>
      </c>
      <c r="B17" s="29">
        <v>23121614</v>
      </c>
      <c r="C17" s="16">
        <v>1</v>
      </c>
      <c r="D17" s="16" t="s">
        <v>22</v>
      </c>
      <c r="E17" s="18" t="s">
        <v>28</v>
      </c>
      <c r="F17" s="16" t="s">
        <v>29</v>
      </c>
      <c r="G17" s="25">
        <v>0.19</v>
      </c>
      <c r="H17" s="8">
        <v>5487090</v>
      </c>
      <c r="I17" s="9">
        <f>+H17*C17</f>
        <v>5487090</v>
      </c>
      <c r="J17" s="25">
        <v>0.19</v>
      </c>
      <c r="K17" s="9">
        <v>5406000</v>
      </c>
      <c r="L17" s="9">
        <f t="shared" ref="L17:L21" si="0">+K17*C17</f>
        <v>5406000</v>
      </c>
      <c r="M17" s="25">
        <v>0.19</v>
      </c>
      <c r="N17" s="8">
        <v>5050000</v>
      </c>
      <c r="O17" s="8">
        <f t="shared" ref="O17:O21" si="1">+N17*C17</f>
        <v>5050000</v>
      </c>
      <c r="P17" s="8">
        <v>5314363</v>
      </c>
      <c r="Q17" s="8">
        <f t="shared" ref="Q17:Q31" si="2">+AVERAGE(I17,L17,O17)</f>
        <v>5314363.333333333</v>
      </c>
    </row>
    <row r="18" spans="1:17" ht="300" x14ac:dyDescent="0.25">
      <c r="A18" s="28">
        <v>4</v>
      </c>
      <c r="B18" s="16">
        <v>23121614</v>
      </c>
      <c r="C18" s="16">
        <v>1</v>
      </c>
      <c r="D18" s="16" t="s">
        <v>22</v>
      </c>
      <c r="E18" s="19" t="s">
        <v>30</v>
      </c>
      <c r="F18" s="30" t="s">
        <v>31</v>
      </c>
      <c r="G18" s="25">
        <v>0.19</v>
      </c>
      <c r="H18" s="8">
        <v>2432955</v>
      </c>
      <c r="I18" s="9">
        <f>+H18*C18</f>
        <v>2432955</v>
      </c>
      <c r="J18" s="25">
        <v>0.19</v>
      </c>
      <c r="K18" s="9">
        <v>2397000</v>
      </c>
      <c r="L18" s="9">
        <f t="shared" si="0"/>
        <v>2397000</v>
      </c>
      <c r="M18" s="25">
        <v>0.19</v>
      </c>
      <c r="N18" s="8">
        <v>2240000</v>
      </c>
      <c r="O18" s="8">
        <f t="shared" si="1"/>
        <v>2240000</v>
      </c>
      <c r="P18" s="8">
        <v>2356652</v>
      </c>
      <c r="Q18" s="8">
        <f t="shared" si="2"/>
        <v>2356651.6666666665</v>
      </c>
    </row>
    <row r="19" spans="1:17" ht="372" x14ac:dyDescent="0.25">
      <c r="A19" s="28">
        <v>5</v>
      </c>
      <c r="B19" s="31">
        <v>23121614</v>
      </c>
      <c r="C19" s="16">
        <v>1</v>
      </c>
      <c r="D19" s="16" t="s">
        <v>22</v>
      </c>
      <c r="E19" s="20" t="s">
        <v>32</v>
      </c>
      <c r="F19" s="16" t="s">
        <v>33</v>
      </c>
      <c r="G19" s="25">
        <v>0.19</v>
      </c>
      <c r="H19" s="8">
        <v>9265935</v>
      </c>
      <c r="I19" s="9">
        <f>+H19*C19</f>
        <v>9265935</v>
      </c>
      <c r="J19" s="25">
        <v>0.19</v>
      </c>
      <c r="K19" s="9">
        <v>9129000</v>
      </c>
      <c r="L19" s="9">
        <f t="shared" si="0"/>
        <v>9129000</v>
      </c>
      <c r="M19" s="25">
        <v>0.19</v>
      </c>
      <c r="N19" s="8">
        <v>8520000</v>
      </c>
      <c r="O19" s="8">
        <f t="shared" si="1"/>
        <v>8520000</v>
      </c>
      <c r="P19" s="8">
        <v>8971645</v>
      </c>
      <c r="Q19" s="8">
        <f t="shared" si="2"/>
        <v>8971645</v>
      </c>
    </row>
    <row r="20" spans="1:17" ht="300" x14ac:dyDescent="0.25">
      <c r="A20" s="28">
        <v>6</v>
      </c>
      <c r="B20" s="16">
        <v>27111506</v>
      </c>
      <c r="C20" s="16">
        <v>1</v>
      </c>
      <c r="D20" s="16" t="s">
        <v>22</v>
      </c>
      <c r="E20" s="19" t="s">
        <v>34</v>
      </c>
      <c r="F20" s="32" t="s">
        <v>35</v>
      </c>
      <c r="G20" s="25">
        <v>0.19</v>
      </c>
      <c r="H20" s="8">
        <v>90071</v>
      </c>
      <c r="I20" s="9">
        <f>+H20*C20</f>
        <v>90071</v>
      </c>
      <c r="J20" s="25">
        <v>0.19</v>
      </c>
      <c r="K20" s="9">
        <v>88740</v>
      </c>
      <c r="L20" s="9">
        <f t="shared" si="0"/>
        <v>88740</v>
      </c>
      <c r="M20" s="25">
        <v>0.19</v>
      </c>
      <c r="N20" s="8">
        <v>80000</v>
      </c>
      <c r="O20" s="8">
        <f t="shared" si="1"/>
        <v>80000</v>
      </c>
      <c r="P20" s="8">
        <v>86270</v>
      </c>
      <c r="Q20" s="8">
        <f t="shared" si="2"/>
        <v>86270.333333333328</v>
      </c>
    </row>
    <row r="21" spans="1:17" ht="300" x14ac:dyDescent="0.25">
      <c r="A21" s="28">
        <v>7</v>
      </c>
      <c r="B21" s="16">
        <v>41111613</v>
      </c>
      <c r="C21" s="16">
        <v>1</v>
      </c>
      <c r="D21" s="16" t="s">
        <v>22</v>
      </c>
      <c r="E21" s="19" t="s">
        <v>36</v>
      </c>
      <c r="F21" s="30" t="s">
        <v>37</v>
      </c>
      <c r="G21" s="25">
        <v>0.19</v>
      </c>
      <c r="H21" s="8">
        <v>39341</v>
      </c>
      <c r="I21" s="9">
        <f>+H21*C21</f>
        <v>39341</v>
      </c>
      <c r="J21" s="25">
        <v>0.19</v>
      </c>
      <c r="K21" s="9">
        <v>38760</v>
      </c>
      <c r="L21" s="9">
        <f t="shared" si="0"/>
        <v>38760</v>
      </c>
      <c r="M21" s="25">
        <v>0.19</v>
      </c>
      <c r="N21" s="8">
        <v>40000</v>
      </c>
      <c r="O21" s="8">
        <f t="shared" si="1"/>
        <v>40000</v>
      </c>
      <c r="P21" s="8">
        <v>39367</v>
      </c>
      <c r="Q21" s="8">
        <f t="shared" si="2"/>
        <v>39367</v>
      </c>
    </row>
    <row r="22" spans="1:17" x14ac:dyDescent="0.25">
      <c r="A22" s="54" t="s">
        <v>58</v>
      </c>
      <c r="B22" s="55"/>
      <c r="C22" s="55"/>
      <c r="D22" s="55"/>
      <c r="E22" s="55"/>
      <c r="F22" s="55"/>
      <c r="G22" s="23"/>
      <c r="H22" s="8"/>
      <c r="I22" s="8">
        <f>SUM(I17:I21)</f>
        <v>17315392</v>
      </c>
      <c r="J22" s="23"/>
      <c r="K22" s="9"/>
      <c r="L22" s="8">
        <f>SUM(L17:L21)</f>
        <v>17059500</v>
      </c>
      <c r="M22" s="23"/>
      <c r="N22" s="8"/>
      <c r="O22" s="8">
        <f>SUM(O17:O21)</f>
        <v>15930000</v>
      </c>
      <c r="P22" s="8"/>
      <c r="Q22" s="8">
        <f>SUM(Q17:Q21)</f>
        <v>16768297.333333334</v>
      </c>
    </row>
    <row r="23" spans="1:17" x14ac:dyDescent="0.25">
      <c r="A23" s="37" t="s">
        <v>38</v>
      </c>
      <c r="B23" s="38"/>
      <c r="C23" s="38"/>
      <c r="D23" s="38"/>
      <c r="E23" s="38"/>
      <c r="F23" s="38"/>
      <c r="G23" s="24"/>
      <c r="H23" s="8"/>
      <c r="I23" s="9"/>
      <c r="J23" s="24"/>
      <c r="K23" s="9"/>
      <c r="L23" s="9"/>
      <c r="M23" s="24"/>
      <c r="N23" s="8"/>
      <c r="O23" s="8"/>
      <c r="P23" s="8"/>
      <c r="Q23" s="8"/>
    </row>
    <row r="24" spans="1:17" ht="84" x14ac:dyDescent="0.25">
      <c r="A24" s="28">
        <v>7</v>
      </c>
      <c r="B24" s="16">
        <v>10101511</v>
      </c>
      <c r="C24" s="15">
        <v>1</v>
      </c>
      <c r="D24" s="16" t="s">
        <v>22</v>
      </c>
      <c r="E24" s="16" t="s">
        <v>39</v>
      </c>
      <c r="F24" s="30" t="s">
        <v>40</v>
      </c>
      <c r="G24" s="25">
        <v>0</v>
      </c>
      <c r="H24" s="8">
        <v>1397655</v>
      </c>
      <c r="I24" s="9">
        <f t="shared" ref="I24:I31" si="3">+H24*C24</f>
        <v>1397655</v>
      </c>
      <c r="J24" s="25">
        <v>0</v>
      </c>
      <c r="K24" s="9">
        <v>1377000</v>
      </c>
      <c r="L24" s="9">
        <f t="shared" ref="L24:L31" si="4">+K24*C24</f>
        <v>1377000</v>
      </c>
      <c r="M24" s="25">
        <v>0</v>
      </c>
      <c r="N24" s="8">
        <v>1290000</v>
      </c>
      <c r="O24" s="8">
        <f t="shared" ref="O24:O31" si="5">+N24*C24</f>
        <v>1290000</v>
      </c>
      <c r="P24" s="8">
        <v>1354885</v>
      </c>
      <c r="Q24" s="8">
        <f t="shared" si="2"/>
        <v>1354885</v>
      </c>
    </row>
    <row r="25" spans="1:17" ht="72" x14ac:dyDescent="0.25">
      <c r="A25" s="28">
        <v>8</v>
      </c>
      <c r="B25" s="16">
        <v>10122101</v>
      </c>
      <c r="C25" s="16">
        <v>1</v>
      </c>
      <c r="D25" s="16" t="s">
        <v>41</v>
      </c>
      <c r="E25" s="16" t="s">
        <v>42</v>
      </c>
      <c r="F25" s="16" t="s">
        <v>43</v>
      </c>
      <c r="G25" s="25">
        <v>0.19</v>
      </c>
      <c r="H25" s="8">
        <v>243295</v>
      </c>
      <c r="I25" s="9">
        <f t="shared" si="3"/>
        <v>243295</v>
      </c>
      <c r="J25" s="25">
        <v>0.19</v>
      </c>
      <c r="K25" s="9">
        <v>239700</v>
      </c>
      <c r="L25" s="9">
        <f t="shared" si="4"/>
        <v>239700</v>
      </c>
      <c r="M25" s="25">
        <v>0.19</v>
      </c>
      <c r="N25" s="8">
        <v>220000</v>
      </c>
      <c r="O25" s="8">
        <f t="shared" si="5"/>
        <v>220000</v>
      </c>
      <c r="P25" s="8">
        <v>234332</v>
      </c>
      <c r="Q25" s="8">
        <f t="shared" si="2"/>
        <v>234331.66666666666</v>
      </c>
    </row>
    <row r="26" spans="1:17" ht="60" x14ac:dyDescent="0.25">
      <c r="A26" s="28">
        <v>9</v>
      </c>
      <c r="B26" s="16">
        <v>51101717</v>
      </c>
      <c r="C26" s="16">
        <v>1</v>
      </c>
      <c r="D26" s="16" t="s">
        <v>44</v>
      </c>
      <c r="E26" s="16" t="s">
        <v>45</v>
      </c>
      <c r="F26" s="16" t="s">
        <v>46</v>
      </c>
      <c r="G26" s="25">
        <v>0.19</v>
      </c>
      <c r="H26" s="8">
        <v>101252</v>
      </c>
      <c r="I26" s="9">
        <f t="shared" si="3"/>
        <v>101252</v>
      </c>
      <c r="J26" s="25">
        <v>0.19</v>
      </c>
      <c r="K26" s="9">
        <v>99756</v>
      </c>
      <c r="L26" s="9">
        <f t="shared" si="4"/>
        <v>99756</v>
      </c>
      <c r="M26" s="25">
        <v>0.19</v>
      </c>
      <c r="N26" s="8">
        <v>90000</v>
      </c>
      <c r="O26" s="8">
        <f t="shared" si="5"/>
        <v>90000</v>
      </c>
      <c r="P26" s="8">
        <v>97003</v>
      </c>
      <c r="Q26" s="8">
        <f t="shared" si="2"/>
        <v>97002.666666666672</v>
      </c>
    </row>
    <row r="27" spans="1:17" ht="288" x14ac:dyDescent="0.25">
      <c r="A27" s="28">
        <v>10</v>
      </c>
      <c r="B27" s="16">
        <v>21101801</v>
      </c>
      <c r="C27" s="16">
        <v>1</v>
      </c>
      <c r="D27" s="16" t="s">
        <v>22</v>
      </c>
      <c r="E27" s="17" t="s">
        <v>47</v>
      </c>
      <c r="F27" s="30" t="s">
        <v>48</v>
      </c>
      <c r="G27" s="25">
        <v>0.19</v>
      </c>
      <c r="H27" s="8">
        <v>2774604</v>
      </c>
      <c r="I27" s="9">
        <f t="shared" si="3"/>
        <v>2774604</v>
      </c>
      <c r="J27" s="25">
        <v>0.19</v>
      </c>
      <c r="K27" s="9">
        <v>2733600</v>
      </c>
      <c r="L27" s="9">
        <f t="shared" si="4"/>
        <v>2733600</v>
      </c>
      <c r="M27" s="25">
        <v>0.19</v>
      </c>
      <c r="N27" s="8">
        <v>2550000</v>
      </c>
      <c r="O27" s="8">
        <f t="shared" si="5"/>
        <v>2550000</v>
      </c>
      <c r="P27" s="8">
        <v>2686068</v>
      </c>
      <c r="Q27" s="8">
        <f t="shared" si="2"/>
        <v>2686068</v>
      </c>
    </row>
    <row r="28" spans="1:17" ht="288" x14ac:dyDescent="0.25">
      <c r="A28" s="28">
        <v>11</v>
      </c>
      <c r="B28" s="29">
        <v>27112017</v>
      </c>
      <c r="C28" s="33">
        <v>1</v>
      </c>
      <c r="D28" s="16" t="s">
        <v>22</v>
      </c>
      <c r="E28" s="17" t="s">
        <v>49</v>
      </c>
      <c r="F28" s="30" t="s">
        <v>50</v>
      </c>
      <c r="G28" s="25">
        <v>0.19</v>
      </c>
      <c r="H28" s="8">
        <v>170824</v>
      </c>
      <c r="I28" s="9">
        <f t="shared" si="3"/>
        <v>170824</v>
      </c>
      <c r="J28" s="25">
        <v>0.19</v>
      </c>
      <c r="K28" s="9">
        <v>168300</v>
      </c>
      <c r="L28" s="9">
        <f t="shared" si="4"/>
        <v>168300</v>
      </c>
      <c r="M28" s="25">
        <v>0.19</v>
      </c>
      <c r="N28" s="8">
        <v>160000</v>
      </c>
      <c r="O28" s="8">
        <f t="shared" si="5"/>
        <v>160000</v>
      </c>
      <c r="P28" s="8">
        <v>166375</v>
      </c>
      <c r="Q28" s="8">
        <f t="shared" si="2"/>
        <v>166374.66666666666</v>
      </c>
    </row>
    <row r="29" spans="1:17" ht="300" x14ac:dyDescent="0.25">
      <c r="A29" s="28">
        <v>12</v>
      </c>
      <c r="B29" s="17">
        <v>27112001</v>
      </c>
      <c r="C29" s="33">
        <v>1</v>
      </c>
      <c r="D29" s="16" t="s">
        <v>22</v>
      </c>
      <c r="E29" s="17" t="s">
        <v>51</v>
      </c>
      <c r="F29" s="34" t="s">
        <v>52</v>
      </c>
      <c r="G29" s="25">
        <v>0.19</v>
      </c>
      <c r="H29" s="8">
        <v>61082</v>
      </c>
      <c r="I29" s="9">
        <f t="shared" si="3"/>
        <v>61082</v>
      </c>
      <c r="J29" s="25">
        <v>0.19</v>
      </c>
      <c r="K29" s="9">
        <v>60180</v>
      </c>
      <c r="L29" s="9">
        <f t="shared" si="4"/>
        <v>60180</v>
      </c>
      <c r="M29" s="25">
        <v>0.19</v>
      </c>
      <c r="N29" s="8">
        <v>60000</v>
      </c>
      <c r="O29" s="8">
        <f t="shared" si="5"/>
        <v>60000</v>
      </c>
      <c r="P29" s="8">
        <v>60421</v>
      </c>
      <c r="Q29" s="8">
        <f t="shared" si="2"/>
        <v>60420.666666666664</v>
      </c>
    </row>
    <row r="30" spans="1:17" ht="324" x14ac:dyDescent="0.25">
      <c r="A30" s="28">
        <v>13</v>
      </c>
      <c r="B30" s="16">
        <v>27112007</v>
      </c>
      <c r="C30" s="16">
        <v>1</v>
      </c>
      <c r="D30" s="16" t="s">
        <v>22</v>
      </c>
      <c r="E30" s="16" t="s">
        <v>53</v>
      </c>
      <c r="F30" s="30" t="s">
        <v>54</v>
      </c>
      <c r="G30" s="25">
        <v>0.19</v>
      </c>
      <c r="H30" s="8">
        <v>201883</v>
      </c>
      <c r="I30" s="9">
        <f t="shared" si="3"/>
        <v>201883</v>
      </c>
      <c r="J30" s="25">
        <v>0.19</v>
      </c>
      <c r="K30" s="9">
        <v>198900</v>
      </c>
      <c r="L30" s="9">
        <f t="shared" si="4"/>
        <v>198900</v>
      </c>
      <c r="M30" s="25">
        <v>0.19</v>
      </c>
      <c r="N30" s="8">
        <v>190000</v>
      </c>
      <c r="O30" s="8">
        <f t="shared" si="5"/>
        <v>190000</v>
      </c>
      <c r="P30" s="8">
        <v>196928</v>
      </c>
      <c r="Q30" s="8">
        <f t="shared" si="2"/>
        <v>196927.66666666666</v>
      </c>
    </row>
    <row r="31" spans="1:17" ht="204" x14ac:dyDescent="0.25">
      <c r="A31" s="28">
        <v>14</v>
      </c>
      <c r="B31" s="16">
        <v>10101516</v>
      </c>
      <c r="C31" s="16">
        <v>1</v>
      </c>
      <c r="D31" s="16" t="s">
        <v>22</v>
      </c>
      <c r="E31" s="17" t="s">
        <v>55</v>
      </c>
      <c r="F31" s="30" t="s">
        <v>56</v>
      </c>
      <c r="G31" s="26">
        <v>0</v>
      </c>
      <c r="H31" s="8">
        <v>3105900</v>
      </c>
      <c r="I31" s="9">
        <f t="shared" si="3"/>
        <v>3105900</v>
      </c>
      <c r="J31" s="26">
        <v>0</v>
      </c>
      <c r="K31" s="9">
        <v>3060000</v>
      </c>
      <c r="L31" s="9">
        <f t="shared" si="4"/>
        <v>3060000</v>
      </c>
      <c r="M31" s="26">
        <v>0</v>
      </c>
      <c r="N31" s="8">
        <v>2860000</v>
      </c>
      <c r="O31" s="8">
        <f t="shared" si="5"/>
        <v>2860000</v>
      </c>
      <c r="P31" s="8">
        <v>3008633</v>
      </c>
      <c r="Q31" s="8">
        <f t="shared" si="2"/>
        <v>3008633.3333333335</v>
      </c>
    </row>
    <row r="32" spans="1:17" x14ac:dyDescent="0.25">
      <c r="A32" s="56" t="s">
        <v>59</v>
      </c>
      <c r="B32" s="57"/>
      <c r="C32" s="57"/>
      <c r="D32" s="57"/>
      <c r="E32" s="57"/>
      <c r="F32" s="57"/>
      <c r="G32" s="26"/>
      <c r="H32" s="8"/>
      <c r="I32" s="8">
        <f>SUM(I24:I31)</f>
        <v>8056495</v>
      </c>
      <c r="J32" s="26"/>
      <c r="K32" s="9"/>
      <c r="L32" s="8">
        <f>SUM(L24:L31)</f>
        <v>7937436</v>
      </c>
      <c r="M32" s="26"/>
      <c r="N32" s="8">
        <f>SUM(N24:N31)</f>
        <v>7420000</v>
      </c>
      <c r="O32" s="8">
        <f>SUM(O24:O31)</f>
        <v>7420000</v>
      </c>
      <c r="P32" s="8"/>
      <c r="Q32" s="8">
        <f>SUM(Q24:Q31)</f>
        <v>7804643.6666666679</v>
      </c>
    </row>
    <row r="33" spans="1:17" x14ac:dyDescent="0.25">
      <c r="A33" s="58" t="s">
        <v>7</v>
      </c>
      <c r="B33" s="58"/>
      <c r="C33" s="58"/>
      <c r="D33" s="58"/>
      <c r="E33" s="58"/>
      <c r="F33" s="58"/>
      <c r="G33" s="11"/>
      <c r="H33" s="11"/>
      <c r="I33" s="11">
        <f>+I15+I22+I32</f>
        <v>26405116</v>
      </c>
      <c r="J33" s="12"/>
      <c r="K33" s="12"/>
      <c r="L33" s="11">
        <f>+L15+L22+L32</f>
        <v>26014896</v>
      </c>
      <c r="M33" s="11"/>
      <c r="N33" s="11"/>
      <c r="O33" s="11">
        <f>+O15+O22+O32</f>
        <v>24300000</v>
      </c>
      <c r="P33" s="12"/>
      <c r="Q33" s="11">
        <f>+Q15+Q22+Q32</f>
        <v>25573337.000000004</v>
      </c>
    </row>
    <row r="36" spans="1:17" x14ac:dyDescent="0.25">
      <c r="B36" s="4"/>
      <c r="E36" s="4"/>
    </row>
  </sheetData>
  <mergeCells count="20">
    <mergeCell ref="A23:F23"/>
    <mergeCell ref="A15:F15"/>
    <mergeCell ref="A22:F22"/>
    <mergeCell ref="A32:F32"/>
    <mergeCell ref="A33:F33"/>
    <mergeCell ref="A2:Q2"/>
    <mergeCell ref="A4:Q4"/>
    <mergeCell ref="A5:Q5"/>
    <mergeCell ref="P10:Q10"/>
    <mergeCell ref="A10:A11"/>
    <mergeCell ref="B10:B11"/>
    <mergeCell ref="F10:F11"/>
    <mergeCell ref="D10:D11"/>
    <mergeCell ref="C10:C11"/>
    <mergeCell ref="E10:E11"/>
    <mergeCell ref="A12:F12"/>
    <mergeCell ref="A16:F16"/>
    <mergeCell ref="G10:I10"/>
    <mergeCell ref="J10:L10"/>
    <mergeCell ref="M10:O10"/>
  </mergeCells>
  <pageMargins left="0.7" right="0.7" top="0.75" bottom="0.75" header="0.3" footer="0.3"/>
  <pageSetup paperSize="119" scale="65" orientation="landscape" horizontalDpi="1200" verticalDpi="1200"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196037E9DFF87D44A923B2B9B5DD2827" ma:contentTypeVersion="10" ma:contentTypeDescription="Create a new document." ma:contentTypeScope="" ma:versionID="82eb1466894b452a72b10b4740ef9731">
  <xsd:schema xmlns:xsd="http://www.w3.org/2001/XMLSchema" xmlns:xs="http://www.w3.org/2001/XMLSchema" xmlns:p="http://schemas.microsoft.com/office/2006/metadata/properties" xmlns:ns3="bd471a06-b801-4ee2-8eed-eaa8ac9585ef" xmlns:ns4="d280ffe9-73ee-4db4-be8f-49fb5e96902f" targetNamespace="http://schemas.microsoft.com/office/2006/metadata/properties" ma:root="true" ma:fieldsID="dd30ba303a5a476a82f4f5c815fd6948" ns3:_="" ns4:_="">
    <xsd:import namespace="bd471a06-b801-4ee2-8eed-eaa8ac9585ef"/>
    <xsd:import namespace="d280ffe9-73ee-4db4-be8f-49fb5e96902f"/>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AutoTags" minOccurs="0"/>
                <xsd:element ref="ns4:MediaServiceOCR" minOccurs="0"/>
                <xsd:element ref="ns4:MediaServiceGenerationTime" minOccurs="0"/>
                <xsd:element ref="ns4:MediaServiceEventHashCode" minOccurs="0"/>
                <xsd:element ref="ns4: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d471a06-b801-4ee2-8eed-eaa8ac9585ef" elementFormDefault="qualified">
    <xsd:import namespace="http://schemas.microsoft.com/office/2006/documentManagement/types"/>
    <xsd:import namespace="http://schemas.microsoft.com/office/infopath/2007/PartnerControls"/>
    <xsd:element name="SharedWithUsers" ma:index="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internalName="SharedWithDetails" ma:readOnly="true">
      <xsd:simpleType>
        <xsd:restriction base="dms:Note">
          <xsd:maxLength value="255"/>
        </xsd:restriction>
      </xsd:simpleType>
    </xsd:element>
    <xsd:element name="SharingHintHash" ma:index="10" nillable="true" ma:displayName="Sharing Hint Hash"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d280ffe9-73ee-4db4-be8f-49fb5e96902f"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41289D6-CD98-4B13-8A2F-D4434BE60370}">
  <ds:schemaRefs>
    <ds:schemaRef ds:uri="http://schemas.microsoft.com/office/2006/metadata/properties"/>
    <ds:schemaRef ds:uri="bd471a06-b801-4ee2-8eed-eaa8ac9585ef"/>
    <ds:schemaRef ds:uri="http://schemas.microsoft.com/office/2006/documentManagement/types"/>
    <ds:schemaRef ds:uri="http://schemas.microsoft.com/office/infopath/2007/PartnerControls"/>
    <ds:schemaRef ds:uri="http://schemas.openxmlformats.org/package/2006/metadata/core-properties"/>
    <ds:schemaRef ds:uri="http://purl.org/dc/terms/"/>
    <ds:schemaRef ds:uri="http://purl.org/dc/dcmitype/"/>
    <ds:schemaRef ds:uri="d280ffe9-73ee-4db4-be8f-49fb5e96902f"/>
    <ds:schemaRef ds:uri="http://www.w3.org/XML/1998/namespace"/>
    <ds:schemaRef ds:uri="http://purl.org/dc/elements/1.1/"/>
  </ds:schemaRefs>
</ds:datastoreItem>
</file>

<file path=customXml/itemProps2.xml><?xml version="1.0" encoding="utf-8"?>
<ds:datastoreItem xmlns:ds="http://schemas.openxmlformats.org/officeDocument/2006/customXml" ds:itemID="{D1EA2439-D8CF-41D6-8800-740769045F7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d471a06-b801-4ee2-8eed-eaa8ac9585ef"/>
    <ds:schemaRef ds:uri="d280ffe9-73ee-4db4-be8f-49fb5e96902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22007C4F-FA91-486A-81CF-D675EC685D4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ANEXO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Diana Estella Zabaleta Sandoval</dc:creator>
  <cp:lastModifiedBy>Kelly Patricia Marrugo Caceres</cp:lastModifiedBy>
  <cp:lastPrinted>2022-12-13T23:24:15Z</cp:lastPrinted>
  <dcterms:created xsi:type="dcterms:W3CDTF">2021-06-11T19:46:18Z</dcterms:created>
  <dcterms:modified xsi:type="dcterms:W3CDTF">2026-09-07T15:37:25Z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0x010100196037E9DFF87D44A923B2B9B5DD2827</vt:lpwstr>
  </property>
  <property fmtid="{D5CDD505-2E9C-101B-9397-08002B2CF9AE}" pid="3" name="MSIP_Label_fc111285-cafa-4fc9-8a9a-bd902089b24f_Enabled">
    <vt:lpwstr>true</vt:lpwstr>
  </property>
  <property fmtid="{D5CDD505-2E9C-101B-9397-08002B2CF9AE}" pid="4" name="MSIP_Label_fc111285-cafa-4fc9-8a9a-bd902089b24f_SetDate">
    <vt:lpwstr>2025-01-27T14:33:16Z</vt:lpwstr>
  </property>
  <property fmtid="{D5CDD505-2E9C-101B-9397-08002B2CF9AE}" pid="5" name="MSIP_Label_fc111285-cafa-4fc9-8a9a-bd902089b24f_Method">
    <vt:lpwstr>Privileged</vt:lpwstr>
  </property>
  <property fmtid="{D5CDD505-2E9C-101B-9397-08002B2CF9AE}" pid="6" name="MSIP_Label_fc111285-cafa-4fc9-8a9a-bd902089b24f_Name">
    <vt:lpwstr>Public</vt:lpwstr>
  </property>
  <property fmtid="{D5CDD505-2E9C-101B-9397-08002B2CF9AE}" pid="7" name="MSIP_Label_fc111285-cafa-4fc9-8a9a-bd902089b24f_SiteId">
    <vt:lpwstr>cbc2c381-2f2e-4d93-91d1-506c9316ace7</vt:lpwstr>
  </property>
  <property fmtid="{D5CDD505-2E9C-101B-9397-08002B2CF9AE}" pid="8" name="MSIP_Label_fc111285-cafa-4fc9-8a9a-bd902089b24f_ActionId">
    <vt:lpwstr>2ddb8da3-2ee9-4a0b-b934-636838aa352e</vt:lpwstr>
  </property>
  <property fmtid="{D5CDD505-2E9C-101B-9397-08002B2CF9AE}" pid="9" name="MSIP_Label_fc111285-cafa-4fc9-8a9a-bd902089b24f_ContentBits">
    <vt:lpwstr>0</vt:lpwstr>
  </property>
</Properties>
</file>