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Administrador\Desktop\ADQUISICION VEHICULOS\NECOCLI\DOC FINALES, PREACTA COS\NUEVO ANALISIS DEL SECTOR\"/>
    </mc:Choice>
  </mc:AlternateContent>
  <xr:revisionPtr revIDLastSave="0" documentId="13_ncr:1_{BCD337D9-5EC0-43C6-BE1E-1F6D78C6FC07}" xr6:coauthVersionLast="47" xr6:coauthVersionMax="47" xr10:uidLastSave="{00000000-0000-0000-0000-000000000000}"/>
  <bookViews>
    <workbookView xWindow="-120" yWindow="-120" windowWidth="20730" windowHeight="11040" xr2:uid="{00000000-000D-0000-FFFF-FFFF00000000}"/>
  </bookViews>
  <sheets>
    <sheet name="ANALISIS DE MERCADO" sheetId="1" r:id="rId1"/>
    <sheet name="CONCLUSIONES" sheetId="2" r:id="rId2"/>
  </sheet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2" i="1" l="1"/>
  <c r="C22" i="1"/>
  <c r="E20" i="1"/>
  <c r="E22" i="1" s="1"/>
  <c r="C23" i="1" l="1"/>
  <c r="D23" i="1"/>
  <c r="E23" i="1"/>
</calcChain>
</file>

<file path=xl/sharedStrings.xml><?xml version="1.0" encoding="utf-8"?>
<sst xmlns="http://schemas.openxmlformats.org/spreadsheetml/2006/main" count="79" uniqueCount="55">
  <si>
    <t>AUNAR ESFUERZOS TÉCNICOS, ADMINISTRATIVOS Y FINANCIEROS PARA FORTALECER LA CAPACIDAD DE RESPUESTA DE GESTIÓN DEL RIESGO DE DESASTRES DEL MUNICIPIO DE NECOCLÍ, EN EL MARCO DE LA CALAMIDAD PÚBLICA DECLARADA POR EL DEPARTAMENTO DE ANTIOQUIA</t>
  </si>
  <si>
    <t>ANALISIS DE MERCADO</t>
  </si>
  <si>
    <t>Objeto:</t>
  </si>
  <si>
    <t>TIPO VEHICULO</t>
  </si>
  <si>
    <t>ESPECIFICACIONES</t>
  </si>
  <si>
    <t>FORD</t>
  </si>
  <si>
    <t>CUMPLE PARAMETROS</t>
  </si>
  <si>
    <t>RENAULT</t>
  </si>
  <si>
    <t>TOYOTA</t>
  </si>
  <si>
    <t>CAMIONETA</t>
  </si>
  <si>
    <t>Camioneta doble cabina 4x4 con platón</t>
  </si>
  <si>
    <t>RANGER XLT NUEVA GENERACIÓN</t>
  </si>
  <si>
    <t>SI</t>
  </si>
  <si>
    <t xml:space="preserve">ALASKAN </t>
  </si>
  <si>
    <t>HILUX MT 4X4</t>
  </si>
  <si>
    <t>TRACCION</t>
  </si>
  <si>
    <t>4x4 (doble tracción) con caja reductora</t>
  </si>
  <si>
    <t>4X4 CON BAJO Y BLOQUEO DE DIFERENCIAL TRASERO</t>
  </si>
  <si>
    <t>4x4 Doble Cabina CARGO</t>
  </si>
  <si>
    <t>4X4 DOBLE CABINA</t>
  </si>
  <si>
    <t>MOTORIZACION</t>
  </si>
  <si>
    <t>Motor de 6 cilindros en V, 3,0 L (3,000 cc)</t>
  </si>
  <si>
    <t>3000 CC</t>
  </si>
  <si>
    <t>2488 CC</t>
  </si>
  <si>
    <t>NO</t>
  </si>
  <si>
    <t>2393 CC</t>
  </si>
  <si>
    <t>SISTEMA DE INYECCION</t>
  </si>
  <si>
    <t>Inyección electrónica multipunto</t>
  </si>
  <si>
    <t>Directa - Electrónica, Tipo Common Rail / TGV Intercooler</t>
  </si>
  <si>
    <t>No especifica</t>
  </si>
  <si>
    <t>CAPACIDAD DE CARGA</t>
  </si>
  <si>
    <t>948 KG</t>
  </si>
  <si>
    <t>1035KG</t>
  </si>
  <si>
    <t>1010 KG</t>
  </si>
  <si>
    <t>OTRAS ESPECIFICACIONES</t>
  </si>
  <si>
    <t>TIPO</t>
  </si>
  <si>
    <t>DOBLE CABINA</t>
  </si>
  <si>
    <t>MODELO</t>
  </si>
  <si>
    <t>COMBUSTIBLE</t>
  </si>
  <si>
    <t>DIESEL</t>
  </si>
  <si>
    <t>CAJA</t>
  </si>
  <si>
    <t>AUTOMATICA</t>
  </si>
  <si>
    <t>MANUAL</t>
  </si>
  <si>
    <t>TORQUE</t>
  </si>
  <si>
    <t>600NM</t>
  </si>
  <si>
    <t>450NM</t>
  </si>
  <si>
    <t>400 NM</t>
  </si>
  <si>
    <t>POTENCIA EN HP</t>
  </si>
  <si>
    <t>VALOR TOTAL SIN IVA</t>
  </si>
  <si>
    <t>ACONDICIONAMIENTO DE VEHICULO OFICIAL</t>
  </si>
  <si>
    <t>COSTO TOTAL DEL PRODUCTO SIN IVA</t>
  </si>
  <si>
    <t>PRECIO PROMEDIO</t>
  </si>
  <si>
    <t>CONCLUSIONES</t>
  </si>
  <si>
    <t>940 KG</t>
  </si>
  <si>
    <t>CONCLUSIONES DEL ESTUDIO DE MERCADO
De acuerdo con la comparación de las alternativas identificadas en el mercado, se concluye que la FORD RANGER XLT NUEVA GENERACIÓN constituye la alternativa técnicamente más favorable para atender la necesidad del Cuerpo de Bomberos Voluntarios del municipio de Necoclí. La selección se sustenta principalmente en el mayor nivel de correspondencia de esta alternativa con las especificaciones técnicas definidas para el vehículo de respuesta a emergencias.
En particular, la Ford Ranger es la única de las alternativas comparadas que cumple con la especificación de motorización de 3.000 cc (3,0 L), asociada a un motor de seis cilindros en V, condición que resulta relevante para la capacidad de operación, respuesta y desempeño requerido en las actividades propias del servicio bomberil. La Renault Alaskan, con 2.488 cc, y la Toyota Hilux, con 2.393 cc, no alcanzan dicha especificación.
Adicionalmente, la Ford Ranger cumple con las condiciones de camioneta doble cabina 4x4, sistema 4x4 con bajo y bloqueo de diferencial trasero, sistema de inyección electrónica Common Rail, y presenta los mayores valores de torque (600 Nm) y potencia (237 HP) entre las alternativas analizadas. Si bien su capacidad de carga registrada en el cuadro es de 948 kg, cumple con las especificaciones tecnicas minimas de 940 kg, presenta un desempeño superior en varios de los demás componentes críticos de la ficha técnica, particularmente en motorización, tracción y desempeño del conjunto motriz.
Desde el componente económico, la alternativa Ford presenta un costo total sin IVA de $187.617.334, inferior al precio promedio calculado con las alternativas incluidas en el cuadro, por lo cual cumple igualmente el parámetro de referencia de precio establecido en el análisis. En consecuencia, el análisis conjunto de cumplimiento técnico y comportamiento económico permite establecer que la Ford Ranger XLT Nueva Generación es la alternativa que ofrece la mayor correspondencia integral con la necesidad identificada.
Por lo anterior, se recomienda tomar la alternativa Ford Ranger XLT Nueva Generación como referencia técnica y económica para la adquisición del vehículo, sin que esta conclusión implique establecer una marca como requisito exclusivo, sino determinar, con base en las condiciones efectivamente verificadas en el estudio de mercado, cuál alternativa presenta el mayor grado de cumplimiento de las especificaciones requeridas.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</si>
</sst>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Aptos Narrow"/>
      <family val="2"/>
      <scheme val="minor"/>
    </font>
    <font>
      <sz val="11"/>
      <color theme="1"/>
      <name val="Aptos Narrow"/>
      <family val="2"/>
      <scheme val="minor"/>
    </font>
    <font>
      <b/>
      <sz val="11"/>
      <color theme="1"/>
      <name val="Aptos Narrow"/>
      <family val="2"/>
      <scheme val="minor"/>
    </font>
    <font>
      <b/>
      <sz val="14"/>
      <color theme="1"/>
      <name val="Aptos Narrow"/>
      <family val="2"/>
      <scheme val="minor"/>
    </font>
    <font>
      <b/>
      <sz val="15"/>
      <color theme="1"/>
      <name val="Aptos Narrow"/>
      <family val="2"/>
      <scheme val="minor"/>
    </font>
    <font>
      <b/>
      <sz val="9"/>
      <color theme="1"/>
      <name val="Aptos Narrow"/>
      <family val="2"/>
      <scheme val="minor"/>
    </font>
    <font>
      <b/>
      <sz val="9"/>
      <color rgb="FFFF0000"/>
      <name val="Aptos Narrow"/>
      <family val="2"/>
      <scheme val="minor"/>
    </font>
    <font>
      <b/>
      <sz val="10"/>
      <color theme="1"/>
      <name val="Aptos Narrow"/>
      <family val="2"/>
      <scheme val="minor"/>
    </font>
    <font>
      <sz val="10"/>
      <color theme="1"/>
      <name val="Aptos Narrow"/>
      <family val="2"/>
      <scheme val="minor"/>
    </font>
    <font>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cellStyleXfs>
  <cellXfs count="60">
    <xf numFmtId="0" fontId="0" fillId="0" borderId="0" xfId="0"/>
    <xf numFmtId="0" fontId="0" fillId="2" borderId="0" xfId="0" applyFill="1"/>
    <xf numFmtId="0" fontId="0" fillId="2" borderId="0" xfId="0" applyFill="1" applyAlignment="1">
      <alignment wrapText="1"/>
    </xf>
    <xf numFmtId="0" fontId="0" fillId="2" borderId="0" xfId="0" applyFill="1" applyAlignment="1">
      <alignment horizontal="center" vertical="center" wrapText="1"/>
    </xf>
    <xf numFmtId="0" fontId="0" fillId="2" borderId="0" xfId="0" applyFill="1" applyAlignment="1">
      <alignment horizontal="left"/>
    </xf>
    <xf numFmtId="0" fontId="0" fillId="2" borderId="0" xfId="0" applyFill="1" applyAlignment="1">
      <alignment horizontal="center" vertical="center"/>
    </xf>
    <xf numFmtId="164" fontId="2" fillId="2" borderId="0" xfId="1" applyNumberFormat="1" applyFont="1" applyFill="1" applyAlignment="1">
      <alignment horizontal="left" wrapText="1"/>
    </xf>
    <xf numFmtId="164" fontId="2" fillId="2" borderId="0" xfId="1" applyNumberFormat="1" applyFont="1" applyFill="1" applyAlignment="1">
      <alignment wrapText="1"/>
    </xf>
    <xf numFmtId="44" fontId="2" fillId="2" borderId="0" xfId="1" applyFont="1" applyFill="1"/>
    <xf numFmtId="164" fontId="2" fillId="2" borderId="0" xfId="1" applyNumberFormat="1" applyFont="1" applyFill="1" applyAlignment="1">
      <alignment horizontal="center" vertical="center" wrapText="1"/>
    </xf>
    <xf numFmtId="44" fontId="2" fillId="2" borderId="0" xfId="1" applyFont="1" applyFill="1" applyAlignment="1">
      <alignment horizontal="center" vertical="center"/>
    </xf>
    <xf numFmtId="0" fontId="4" fillId="2" borderId="0" xfId="0" applyFont="1" applyFill="1" applyAlignment="1">
      <alignment horizontal="left"/>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wrapText="1"/>
    </xf>
    <xf numFmtId="0" fontId="5" fillId="3"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5" fillId="2" borderId="6" xfId="0" applyFont="1" applyFill="1" applyBorder="1"/>
    <xf numFmtId="0" fontId="5" fillId="2" borderId="6" xfId="0" applyFont="1" applyFill="1" applyBorder="1" applyAlignment="1">
      <alignment horizontal="left"/>
    </xf>
    <xf numFmtId="0" fontId="5" fillId="2" borderId="8" xfId="0" applyFont="1" applyFill="1" applyBorder="1" applyAlignment="1">
      <alignment horizontal="left"/>
    </xf>
    <xf numFmtId="0" fontId="3" fillId="4" borderId="1" xfId="0" applyFont="1" applyFill="1" applyBorder="1" applyAlignment="1">
      <alignment horizontal="center" vertical="center"/>
    </xf>
    <xf numFmtId="0" fontId="5" fillId="2" borderId="1" xfId="0" applyFont="1" applyFill="1" applyBorder="1" applyAlignment="1">
      <alignment horizontal="left"/>
    </xf>
    <xf numFmtId="164" fontId="5" fillId="2" borderId="1" xfId="1" applyNumberFormat="1" applyFont="1" applyFill="1" applyBorder="1" applyAlignment="1">
      <alignment horizontal="left" wrapText="1"/>
    </xf>
    <xf numFmtId="164" fontId="5" fillId="2" borderId="1" xfId="1" applyNumberFormat="1" applyFont="1" applyFill="1" applyBorder="1" applyAlignment="1">
      <alignment wrapText="1"/>
    </xf>
    <xf numFmtId="164" fontId="5" fillId="2" borderId="1" xfId="0" applyNumberFormat="1" applyFont="1" applyFill="1" applyBorder="1" applyAlignment="1">
      <alignment wrapText="1"/>
    </xf>
    <xf numFmtId="0" fontId="5" fillId="2" borderId="1" xfId="0" applyFont="1" applyFill="1" applyBorder="1" applyAlignment="1">
      <alignment horizontal="left" wrapText="1"/>
    </xf>
    <xf numFmtId="0" fontId="5" fillId="2" borderId="1" xfId="0" applyFont="1" applyFill="1" applyBorder="1" applyAlignment="1">
      <alignment horizontal="left" vertical="center" wrapText="1"/>
    </xf>
    <xf numFmtId="0" fontId="5" fillId="2" borderId="1" xfId="0" applyFont="1" applyFill="1" applyBorder="1"/>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wrapText="1"/>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wrapText="1"/>
    </xf>
    <xf numFmtId="0" fontId="8" fillId="2" borderId="0" xfId="0" applyFont="1" applyFill="1"/>
    <xf numFmtId="0" fontId="5" fillId="2" borderId="9" xfId="0" applyFont="1" applyFill="1" applyBorder="1" applyAlignment="1">
      <alignment horizontal="left" vertical="center" wrapText="1"/>
    </xf>
    <xf numFmtId="0" fontId="5" fillId="2" borderId="1" xfId="0" applyFont="1" applyFill="1" applyBorder="1" applyAlignment="1">
      <alignment horizontal="left" vertical="center"/>
    </xf>
    <xf numFmtId="0" fontId="5" fillId="2" borderId="9" xfId="0" applyFont="1" applyFill="1" applyBorder="1" applyAlignment="1">
      <alignment horizontal="left" vertical="center"/>
    </xf>
    <xf numFmtId="0" fontId="2" fillId="2" borderId="0" xfId="0" applyFont="1" applyFill="1" applyAlignment="1">
      <alignment wrapText="1"/>
    </xf>
    <xf numFmtId="0" fontId="2" fillId="2" borderId="0" xfId="0" applyFont="1" applyFill="1" applyAlignment="1">
      <alignment horizontal="center"/>
    </xf>
    <xf numFmtId="44" fontId="6" fillId="2" borderId="1" xfId="1" applyFont="1" applyFill="1" applyBorder="1" applyAlignment="1">
      <alignment horizontal="left"/>
    </xf>
    <xf numFmtId="164" fontId="6" fillId="2" borderId="1" xfId="1" applyNumberFormat="1" applyFont="1" applyFill="1" applyBorder="1" applyAlignment="1">
      <alignment wrapText="1"/>
    </xf>
    <xf numFmtId="0" fontId="5" fillId="3" borderId="7" xfId="0"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10" xfId="0" applyFont="1" applyFill="1" applyBorder="1" applyAlignment="1">
      <alignment horizontal="center" vertical="center"/>
    </xf>
    <xf numFmtId="0" fontId="2" fillId="2" borderId="2" xfId="0" applyFont="1" applyFill="1" applyBorder="1" applyAlignment="1">
      <alignment horizontal="left" vertical="center" wrapText="1"/>
    </xf>
    <xf numFmtId="0" fontId="0" fillId="0" borderId="11" xfId="0" applyBorder="1"/>
    <xf numFmtId="0" fontId="0" fillId="0" borderId="12" xfId="0" applyBorder="1"/>
    <xf numFmtId="0" fontId="0" fillId="0" borderId="13" xfId="0" applyBorder="1"/>
    <xf numFmtId="0" fontId="0" fillId="2" borderId="0" xfId="0" applyFill="1" applyAlignment="1">
      <alignment horizontal="center" vertical="center" wrapText="1"/>
    </xf>
    <xf numFmtId="0" fontId="0" fillId="2" borderId="0" xfId="0" applyFill="1"/>
    <xf numFmtId="0" fontId="0" fillId="0" borderId="14" xfId="0" applyBorder="1"/>
    <xf numFmtId="0" fontId="0" fillId="0" borderId="15" xfId="0" applyBorder="1"/>
    <xf numFmtId="0" fontId="0" fillId="0" borderId="16" xfId="0" applyBorder="1"/>
    <xf numFmtId="0" fontId="0" fillId="0" borderId="17" xfId="0" applyBorder="1"/>
    <xf numFmtId="0" fontId="2" fillId="2" borderId="0" xfId="0" applyFont="1" applyFill="1" applyAlignment="1">
      <alignment horizontal="left" vertical="top" wrapText="1"/>
    </xf>
    <xf numFmtId="0" fontId="9" fillId="2" borderId="18" xfId="0" applyFont="1" applyFill="1" applyBorder="1" applyAlignment="1">
      <alignment horizontal="left" vertical="top" wrapText="1"/>
    </xf>
    <xf numFmtId="0" fontId="9" fillId="2" borderId="19" xfId="0" applyFont="1" applyFill="1" applyBorder="1"/>
    <xf numFmtId="0" fontId="9" fillId="2" borderId="20" xfId="0"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3"/>
  <sheetViews>
    <sheetView tabSelected="1" topLeftCell="A10" workbookViewId="0">
      <selection activeCell="C23" sqref="C23"/>
    </sheetView>
  </sheetViews>
  <sheetFormatPr baseColWidth="10" defaultRowHeight="15" x14ac:dyDescent="0.25"/>
  <cols>
    <col min="1" max="1" width="7.85546875" style="1" customWidth="1"/>
    <col min="2" max="2" width="42.140625" style="4" customWidth="1"/>
    <col min="3" max="3" width="18.7109375" style="2" customWidth="1"/>
    <col min="4" max="4" width="16" style="2" customWidth="1"/>
    <col min="5" max="5" width="14.5703125" style="3" customWidth="1"/>
    <col min="6" max="6" width="14.140625" style="3" customWidth="1"/>
    <col min="7" max="7" width="11.5703125" style="3" customWidth="1"/>
    <col min="8" max="8" width="14.140625" style="1" customWidth="1"/>
    <col min="9" max="9" width="11.5703125" style="5" customWidth="1"/>
    <col min="10" max="10" width="14" style="1" customWidth="1"/>
    <col min="11" max="11" width="11.42578125" style="1" customWidth="1"/>
    <col min="12" max="16384" width="11.42578125" style="1"/>
  </cols>
  <sheetData>
    <row r="1" spans="2:9" ht="15.75" customHeight="1" thickBot="1" x14ac:dyDescent="0.3"/>
    <row r="2" spans="2:9" x14ac:dyDescent="0.25">
      <c r="D2" s="46" t="s">
        <v>0</v>
      </c>
      <c r="E2" s="47"/>
      <c r="F2" s="47"/>
      <c r="G2" s="47"/>
      <c r="H2" s="47"/>
      <c r="I2" s="48"/>
    </row>
    <row r="3" spans="2:9" ht="24" customHeight="1" x14ac:dyDescent="0.3">
      <c r="B3" s="11" t="s">
        <v>1</v>
      </c>
      <c r="C3" s="38" t="s">
        <v>2</v>
      </c>
      <c r="D3" s="49"/>
      <c r="E3" s="50"/>
      <c r="F3" s="50"/>
      <c r="G3" s="50"/>
      <c r="H3" s="51"/>
      <c r="I3" s="52"/>
    </row>
    <row r="4" spans="2:9" ht="35.25" customHeight="1" thickBot="1" x14ac:dyDescent="0.3">
      <c r="D4" s="53"/>
      <c r="E4" s="54"/>
      <c r="F4" s="54"/>
      <c r="G4" s="54"/>
      <c r="H4" s="54"/>
      <c r="I4" s="55"/>
    </row>
    <row r="5" spans="2:9" ht="15.75" customHeight="1" thickBot="1" x14ac:dyDescent="0.3"/>
    <row r="6" spans="2:9" s="34" customFormat="1" ht="27" customHeight="1" x14ac:dyDescent="0.25">
      <c r="B6" s="30" t="s">
        <v>3</v>
      </c>
      <c r="C6" s="31" t="s">
        <v>4</v>
      </c>
      <c r="D6" s="31" t="s">
        <v>5</v>
      </c>
      <c r="E6" s="31" t="s">
        <v>6</v>
      </c>
      <c r="F6" s="31" t="s">
        <v>7</v>
      </c>
      <c r="G6" s="31" t="s">
        <v>6</v>
      </c>
      <c r="H6" s="32" t="s">
        <v>8</v>
      </c>
      <c r="I6" s="33" t="s">
        <v>6</v>
      </c>
    </row>
    <row r="7" spans="2:9" s="3" customFormat="1" ht="25.5" customHeight="1" x14ac:dyDescent="0.25">
      <c r="B7" s="18" t="s">
        <v>9</v>
      </c>
      <c r="C7" s="28" t="s">
        <v>10</v>
      </c>
      <c r="D7" s="28" t="s">
        <v>11</v>
      </c>
      <c r="E7" s="14" t="s">
        <v>12</v>
      </c>
      <c r="F7" s="28" t="s">
        <v>13</v>
      </c>
      <c r="G7" s="14" t="s">
        <v>12</v>
      </c>
      <c r="H7" s="28" t="s">
        <v>14</v>
      </c>
      <c r="I7" s="43" t="s">
        <v>12</v>
      </c>
    </row>
    <row r="8" spans="2:9" ht="48.75" customHeight="1" x14ac:dyDescent="0.25">
      <c r="B8" s="19" t="s">
        <v>15</v>
      </c>
      <c r="C8" s="27" t="s">
        <v>16</v>
      </c>
      <c r="D8" s="27" t="s">
        <v>17</v>
      </c>
      <c r="E8" s="14" t="s">
        <v>12</v>
      </c>
      <c r="F8" s="28" t="s">
        <v>18</v>
      </c>
      <c r="G8" s="14" t="s">
        <v>12</v>
      </c>
      <c r="H8" s="28" t="s">
        <v>19</v>
      </c>
      <c r="I8" s="44" t="s">
        <v>12</v>
      </c>
    </row>
    <row r="9" spans="2:9" ht="24.75" customHeight="1" x14ac:dyDescent="0.25">
      <c r="B9" s="19" t="s">
        <v>20</v>
      </c>
      <c r="C9" s="27" t="s">
        <v>21</v>
      </c>
      <c r="D9" s="28" t="s">
        <v>22</v>
      </c>
      <c r="E9" s="14" t="s">
        <v>12</v>
      </c>
      <c r="F9" s="28" t="s">
        <v>23</v>
      </c>
      <c r="G9" s="16" t="s">
        <v>24</v>
      </c>
      <c r="H9" s="36" t="s">
        <v>25</v>
      </c>
      <c r="I9" s="42" t="s">
        <v>24</v>
      </c>
    </row>
    <row r="10" spans="2:9" ht="36.75" customHeight="1" x14ac:dyDescent="0.25">
      <c r="B10" s="20" t="s">
        <v>26</v>
      </c>
      <c r="C10" s="28" t="s">
        <v>27</v>
      </c>
      <c r="D10" s="27" t="s">
        <v>28</v>
      </c>
      <c r="E10" s="14" t="s">
        <v>12</v>
      </c>
      <c r="F10" s="28" t="s">
        <v>29</v>
      </c>
      <c r="G10" s="16" t="s">
        <v>24</v>
      </c>
      <c r="H10" s="28" t="s">
        <v>29</v>
      </c>
      <c r="I10" s="42" t="s">
        <v>24</v>
      </c>
    </row>
    <row r="11" spans="2:9" ht="15.75" customHeight="1" thickBot="1" x14ac:dyDescent="0.3">
      <c r="B11" s="21" t="s">
        <v>30</v>
      </c>
      <c r="C11" s="35" t="s">
        <v>53</v>
      </c>
      <c r="D11" s="35" t="s">
        <v>31</v>
      </c>
      <c r="E11" s="17" t="s">
        <v>12</v>
      </c>
      <c r="F11" s="35" t="s">
        <v>32</v>
      </c>
      <c r="G11" s="17" t="s">
        <v>12</v>
      </c>
      <c r="H11" s="37" t="s">
        <v>33</v>
      </c>
      <c r="I11" s="45" t="s">
        <v>12</v>
      </c>
    </row>
    <row r="12" spans="2:9" ht="15" customHeight="1" x14ac:dyDescent="0.25">
      <c r="C12" s="3"/>
      <c r="D12" s="3"/>
      <c r="H12" s="5"/>
    </row>
    <row r="13" spans="2:9" ht="39.75" customHeight="1" x14ac:dyDescent="0.25">
      <c r="B13" s="22" t="s">
        <v>34</v>
      </c>
      <c r="C13" s="12" t="s">
        <v>5</v>
      </c>
      <c r="D13" s="12" t="s">
        <v>7</v>
      </c>
      <c r="E13" s="13" t="s">
        <v>8</v>
      </c>
      <c r="F13" s="5"/>
      <c r="G13" s="1"/>
      <c r="I13" s="1"/>
    </row>
    <row r="14" spans="2:9" x14ac:dyDescent="0.25">
      <c r="B14" s="23" t="s">
        <v>35</v>
      </c>
      <c r="C14" s="15" t="s">
        <v>36</v>
      </c>
      <c r="D14" s="15" t="s">
        <v>36</v>
      </c>
      <c r="E14" s="15" t="s">
        <v>36</v>
      </c>
      <c r="F14" s="5"/>
      <c r="G14" s="1"/>
      <c r="I14" s="1"/>
    </row>
    <row r="15" spans="2:9" x14ac:dyDescent="0.25">
      <c r="B15" s="23" t="s">
        <v>37</v>
      </c>
      <c r="C15" s="27">
        <v>2027</v>
      </c>
      <c r="D15" s="28">
        <v>2027</v>
      </c>
      <c r="E15" s="23">
        <v>2027</v>
      </c>
      <c r="F15" s="5"/>
      <c r="G15" s="1"/>
      <c r="I15" s="1"/>
    </row>
    <row r="16" spans="2:9" x14ac:dyDescent="0.25">
      <c r="B16" s="23" t="s">
        <v>38</v>
      </c>
      <c r="C16" s="15" t="s">
        <v>39</v>
      </c>
      <c r="D16" s="15" t="s">
        <v>39</v>
      </c>
      <c r="E16" s="29" t="s">
        <v>39</v>
      </c>
      <c r="F16" s="5"/>
      <c r="G16" s="1"/>
      <c r="I16" s="1"/>
    </row>
    <row r="17" spans="2:9" x14ac:dyDescent="0.25">
      <c r="B17" s="23" t="s">
        <v>40</v>
      </c>
      <c r="C17" s="15" t="s">
        <v>41</v>
      </c>
      <c r="D17" s="28" t="s">
        <v>42</v>
      </c>
      <c r="E17" s="29" t="s">
        <v>42</v>
      </c>
      <c r="F17" s="5"/>
      <c r="G17" s="1"/>
      <c r="I17" s="1"/>
    </row>
    <row r="18" spans="2:9" x14ac:dyDescent="0.25">
      <c r="B18" s="23" t="s">
        <v>43</v>
      </c>
      <c r="C18" s="15" t="s">
        <v>44</v>
      </c>
      <c r="D18" s="28" t="s">
        <v>45</v>
      </c>
      <c r="E18" s="29" t="s">
        <v>46</v>
      </c>
      <c r="F18" s="5"/>
      <c r="G18" s="1"/>
      <c r="I18" s="1"/>
    </row>
    <row r="19" spans="2:9" s="2" customFormat="1" x14ac:dyDescent="0.25">
      <c r="B19" s="27" t="s">
        <v>47</v>
      </c>
      <c r="C19" s="27">
        <v>237</v>
      </c>
      <c r="D19" s="28">
        <v>163</v>
      </c>
      <c r="E19" s="27">
        <v>148</v>
      </c>
      <c r="F19" s="3"/>
    </row>
    <row r="20" spans="2:9" x14ac:dyDescent="0.25">
      <c r="B20" s="23" t="s">
        <v>48</v>
      </c>
      <c r="C20" s="24">
        <v>180733334</v>
      </c>
      <c r="D20" s="24">
        <v>187570000</v>
      </c>
      <c r="E20" s="24">
        <f>187000000+14960000</f>
        <v>201960000</v>
      </c>
      <c r="F20" s="9"/>
      <c r="G20" s="6"/>
      <c r="I20" s="1"/>
    </row>
    <row r="21" spans="2:9" x14ac:dyDescent="0.25">
      <c r="B21" s="23" t="s">
        <v>49</v>
      </c>
      <c r="C21" s="25">
        <v>6884000</v>
      </c>
      <c r="D21" s="25">
        <v>7000000</v>
      </c>
      <c r="E21" s="25">
        <v>7510000</v>
      </c>
      <c r="F21" s="9"/>
      <c r="G21" s="7"/>
      <c r="I21" s="1"/>
    </row>
    <row r="22" spans="2:9" s="8" customFormat="1" x14ac:dyDescent="0.25">
      <c r="B22" s="40" t="s">
        <v>50</v>
      </c>
      <c r="C22" s="41">
        <f>SUM(C20:C21)</f>
        <v>187617334</v>
      </c>
      <c r="D22" s="41">
        <f>SUM(D20:D21)</f>
        <v>194570000</v>
      </c>
      <c r="E22" s="41">
        <f>SUM(E20:E21)</f>
        <v>209470000</v>
      </c>
      <c r="F22" s="10"/>
    </row>
    <row r="23" spans="2:9" x14ac:dyDescent="0.25">
      <c r="B23" s="23" t="s">
        <v>51</v>
      </c>
      <c r="C23" s="26">
        <f>+(C22+D22+E22)/3</f>
        <v>197219111.33333334</v>
      </c>
      <c r="D23" s="26">
        <f>+(C22+D22+E22)/3</f>
        <v>197219111.33333334</v>
      </c>
      <c r="E23" s="26">
        <f>+(C22+D22+E22)/3</f>
        <v>197219111.33333334</v>
      </c>
      <c r="F23" s="5"/>
      <c r="G23" s="1"/>
      <c r="I23" s="1"/>
    </row>
  </sheetData>
  <mergeCells count="1">
    <mergeCell ref="D2:I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5"/>
  <sheetViews>
    <sheetView topLeftCell="A4" workbookViewId="0">
      <selection activeCell="B4" sqref="B4:D4"/>
    </sheetView>
  </sheetViews>
  <sheetFormatPr baseColWidth="10" defaultColWidth="24" defaultRowHeight="15" x14ac:dyDescent="0.25"/>
  <cols>
    <col min="1" max="1" width="11.42578125" style="1" customWidth="1"/>
    <col min="2" max="2" width="24" style="1" customWidth="1"/>
    <col min="3" max="3" width="80" style="1" customWidth="1"/>
    <col min="4" max="4" width="24" style="1" customWidth="1"/>
    <col min="5" max="16384" width="24" style="1"/>
  </cols>
  <sheetData>
    <row r="2" spans="2:4" ht="15.75" customHeight="1" x14ac:dyDescent="0.25"/>
    <row r="3" spans="2:4" ht="15.75" customHeight="1" thickBot="1" x14ac:dyDescent="0.3">
      <c r="C3" s="39" t="s">
        <v>52</v>
      </c>
    </row>
    <row r="4" spans="2:4" ht="330" customHeight="1" thickBot="1" x14ac:dyDescent="0.35">
      <c r="B4" s="57" t="s">
        <v>54</v>
      </c>
      <c r="C4" s="58"/>
      <c r="D4" s="59"/>
    </row>
    <row r="5" spans="2:4" ht="54.95" customHeight="1" x14ac:dyDescent="0.25">
      <c r="B5" s="56"/>
      <c r="C5" s="51"/>
      <c r="D5" s="51"/>
    </row>
  </sheetData>
  <mergeCells count="2">
    <mergeCell ref="B5:D5"/>
    <mergeCell ref="B4: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DE MERCADO</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2026-08-02T00:46:57Z</dcterms:created>
  <dcterms:modified xsi:type="dcterms:W3CDTF">2026-09-03T05:02:43Z</dcterms:modified>
</cp:coreProperties>
</file>