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codeName="ThisWorkbook"/>
  <mc:AlternateContent xmlns:mc="http://schemas.openxmlformats.org/markup-compatibility/2006">
    <mc:Choice Requires="x15">
      <x15ac:absPath xmlns:x15ac="http://schemas.microsoft.com/office/spreadsheetml/2010/11/ac" url="C:\Users\SERVICIOS PUBLICOS\Downloads\"/>
    </mc:Choice>
  </mc:AlternateContent>
  <xr:revisionPtr revIDLastSave="0" documentId="13_ncr:1_{32BC6468-59D0-4AE2-AFFF-057F443C9F9C}" xr6:coauthVersionLast="45" xr6:coauthVersionMax="47" xr10:uidLastSave="{00000000-0000-0000-0000-000000000000}"/>
  <bookViews>
    <workbookView xWindow="-120" yWindow="-120" windowWidth="29040" windowHeight="15840" tabRatio="906" xr2:uid="{00000000-000D-0000-FFFF-FFFF00000000}"/>
  </bookViews>
  <sheets>
    <sheet name="PRESUPUESTO OFICIAL Espacio" sheetId="265" r:id="rId1"/>
    <sheet name="APU 2.1" sheetId="271" r:id="rId2"/>
    <sheet name="APU 2.3" sheetId="272" r:id="rId3"/>
    <sheet name="APU 3.1" sheetId="273" r:id="rId4"/>
    <sheet name="APU 6.0" sheetId="275" r:id="rId5"/>
    <sheet name="APU 6.1" sheetId="274" r:id="rId6"/>
    <sheet name="APU 6.2" sheetId="276" r:id="rId7"/>
    <sheet name="APU 6.3" sheetId="277" r:id="rId8"/>
    <sheet name="APU 6.4" sheetId="278" r:id="rId9"/>
    <sheet name="PROPUESTA ECONOMICA(Proponente)" sheetId="269" r:id="rId10"/>
    <sheet name="INDICAR CÓDIGO DEL ITEM DE PAGO" sheetId="268"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1">#REF!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1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10">#REF!</definedName>
    <definedName name="\s">#REF!</definedName>
    <definedName name="\V">#REF!</definedName>
    <definedName name="\X" localSheetId="1">'APU 2.1'!ERR</definedName>
    <definedName name="\X" localSheetId="2">'APU 2.3'!ERR</definedName>
    <definedName name="\X" localSheetId="3">'APU 3.1'!ERR</definedName>
    <definedName name="\X" localSheetId="4">'APU 6.0'!ERR</definedName>
    <definedName name="\X" localSheetId="5">'APU 6.1'!ERR</definedName>
    <definedName name="\X" localSheetId="6">'APU 6.2'!ERR</definedName>
    <definedName name="\X" localSheetId="7">'APU 6.3'!ERR</definedName>
    <definedName name="\X" localSheetId="8">'APU 6.4'!ERR</definedName>
    <definedName name="\X" localSheetId="10">'INDICAR CÓDIGO DEL ITEM DE PAGO'!ERR</definedName>
    <definedName name="\X">[0]!ERR</definedName>
    <definedName name="\Z" localSheetId="1">'APU 2.1'!ERR</definedName>
    <definedName name="\Z" localSheetId="2">'APU 2.3'!ERR</definedName>
    <definedName name="\Z" localSheetId="3">'APU 3.1'!ERR</definedName>
    <definedName name="\Z" localSheetId="4">'APU 6.0'!ERR</definedName>
    <definedName name="\Z" localSheetId="5">'APU 6.1'!ERR</definedName>
    <definedName name="\Z" localSheetId="6">'APU 6.2'!ERR</definedName>
    <definedName name="\Z" localSheetId="7">'APU 6.3'!ERR</definedName>
    <definedName name="\Z" localSheetId="8">'APU 6.4'!ERR</definedName>
    <definedName name="\Z" localSheetId="10">'INDICAR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1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10">#REF!</definedName>
    <definedName name="________MA2">#REF!</definedName>
    <definedName name="________PJ50" localSheetId="1">#REF!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1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10">#REF!</definedName>
    <definedName name="_______MA2">#REF!</definedName>
    <definedName name="_______PJ50" localSheetId="1">#REF!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1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10">#REF!</definedName>
    <definedName name="______MA2">#REF!</definedName>
    <definedName name="______PJ50" localSheetId="1">#REF!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10">#REF!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2">[9]!_xlbgnm.ane7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[9]!_xlbgnm.ane7</definedName>
    <definedName name="_____ane8" localSheetId="1">[9]!_xlbgnm.ane8</definedName>
    <definedName name="_____ane8" localSheetId="2">[9]!_xlbgnm.ane8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10">#REF!</definedName>
    <definedName name="_____MA2">#REF!</definedName>
    <definedName name="_____OCD1">[11]Tablas!#REF!</definedName>
    <definedName name="_____OCI1">[11]Tablas!#REF!</definedName>
    <definedName name="_____PJ50" localSheetId="1">#REF!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10">#REF!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2">[13]!_xlbgnm.ane7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[13]!_xlbgnm.ane7</definedName>
    <definedName name="____ane8" localSheetId="1">[13]!_xlbgnm.ane8</definedName>
    <definedName name="____ane8" localSheetId="2">[13]!_xlbgnm.ane8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10">#REF!</definedName>
    <definedName name="____MA2">#REF!</definedName>
    <definedName name="____OCD1">[11]Tablas!#REF!</definedName>
    <definedName name="____OCI1">[11]Tablas!#REF!</definedName>
    <definedName name="____PJ50" localSheetId="1">#REF!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10">#REF!</definedName>
    <definedName name="____PJ50">#REF!</definedName>
    <definedName name="____pj51" localSheetId="1">#REF!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1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2">[15]!_xlbgnm.ane7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[15]!_xlbgnm.ane7</definedName>
    <definedName name="___ane8" localSheetId="1">[15]!_xlbgnm.ane8</definedName>
    <definedName name="___ane8" localSheetId="2">[15]!_xlbgnm.ane8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10">#REF!</definedName>
    <definedName name="___MA2">#REF!</definedName>
    <definedName name="___OCD1">[11]Tablas!#REF!</definedName>
    <definedName name="___OCI1">[11]Tablas!#REF!</definedName>
    <definedName name="___PJ50" localSheetId="1">#REF!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10">#REF!</definedName>
    <definedName name="___PJ50">#REF!</definedName>
    <definedName name="___pj51" localSheetId="1">#REF!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1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2">[13]!_xlbgnm.ane7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[13]!_xlbgnm.ane7</definedName>
    <definedName name="__ane8" localSheetId="1">[13]!_xlbgnm.ane8</definedName>
    <definedName name="__ane8" localSheetId="2">[13]!_xlbgnm.ane8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'APU 2.1'!ERR</definedName>
    <definedName name="__F" localSheetId="2">'APU 2.3'!ERR</definedName>
    <definedName name="__F" localSheetId="3">'APU 3.1'!ERR</definedName>
    <definedName name="__F" localSheetId="4">'APU 6.0'!ERR</definedName>
    <definedName name="__F" localSheetId="5">'APU 6.1'!ERR</definedName>
    <definedName name="__F" localSheetId="6">'APU 6.2'!ERR</definedName>
    <definedName name="__F" localSheetId="7">'APU 6.3'!ERR</definedName>
    <definedName name="__F" localSheetId="8">'APU 6.4'!ERR</definedName>
    <definedName name="__F" localSheetId="10">'INDICAR CÓDIGO DEL ITEM DE PAGO'!ERR</definedName>
    <definedName name="__F">[0]!ERR</definedName>
    <definedName name="__FS01" localSheetId="1">'APU 2.1'!ERR</definedName>
    <definedName name="__FS01" localSheetId="2">'APU 2.3'!ERR</definedName>
    <definedName name="__FS01" localSheetId="3">'APU 3.1'!ERR</definedName>
    <definedName name="__FS01" localSheetId="4">'APU 6.0'!ERR</definedName>
    <definedName name="__FS01" localSheetId="5">'APU 6.1'!ERR</definedName>
    <definedName name="__FS01" localSheetId="6">'APU 6.2'!ERR</definedName>
    <definedName name="__FS01" localSheetId="7">'APU 6.3'!ERR</definedName>
    <definedName name="__FS01" localSheetId="8">'APU 6.4'!ERR</definedName>
    <definedName name="__FS01" localSheetId="10">'INDICAR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10">#REF!</definedName>
    <definedName name="__MA2">#REF!</definedName>
    <definedName name="__mun2" localSheetId="1">[19]PESOS!#REF!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10">[19]PESOS!#REF!</definedName>
    <definedName name="__mun2">[19]PESOS!#REF!</definedName>
    <definedName name="__num10" localSheetId="1">#REF!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10">#REF!</definedName>
    <definedName name="__num10">#REF!</definedName>
    <definedName name="__num2" localSheetId="1">#REF!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10">#REF!</definedName>
    <definedName name="__num2">#REF!</definedName>
    <definedName name="__num3" localSheetId="1">#REF!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10">#REF!</definedName>
    <definedName name="__num3">#REF!</definedName>
    <definedName name="__num4" localSheetId="1">#REF!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10">#REF!</definedName>
    <definedName name="__num4">#REF!</definedName>
    <definedName name="__num5" localSheetId="1">#REF!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10">#REF!</definedName>
    <definedName name="__num5">#REF!</definedName>
    <definedName name="__num6" localSheetId="1">#REF!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10">#REF!</definedName>
    <definedName name="__num6">#REF!</definedName>
    <definedName name="__num7" localSheetId="1">#REF!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10">#REF!</definedName>
    <definedName name="__num7">#REF!</definedName>
    <definedName name="__num8" localSheetId="1">#REF!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10">#REF!</definedName>
    <definedName name="__num8">#REF!</definedName>
    <definedName name="__num9" localSheetId="1">#REF!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10">#REF!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10">#REF!</definedName>
    <definedName name="__PJ50">#REF!</definedName>
    <definedName name="__pj51" localSheetId="1">#REF!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1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10">#REF!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 localSheetId="2">[13]!_xlbgnm.ane7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[13]!_xlbgnm.ane7</definedName>
    <definedName name="_ane8" localSheetId="1">[13]!_xlbgnm.ane8</definedName>
    <definedName name="_ane8" localSheetId="2">[13]!_xlbgnm.ane8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[13]!_xlbgnm.ane8</definedName>
    <definedName name="_APU221" localSheetId="1">#REF!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10">#REF!</definedName>
    <definedName name="_APU221">#REF!</definedName>
    <definedName name="_APU465" localSheetId="1">[21]!absc</definedName>
    <definedName name="_APU465" localSheetId="2">[21]!absc</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[21]!absc</definedName>
    <definedName name="_Atp2">[17]EMPRESA!$F$22</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10">#REF!</definedName>
    <definedName name="_EST1">#REF!</definedName>
    <definedName name="_EST10" localSheetId="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10">#REF!</definedName>
    <definedName name="_EST10">#REF!</definedName>
    <definedName name="_EST11" localSheetId="1">#REF!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10">#REF!</definedName>
    <definedName name="_EST11">#REF!</definedName>
    <definedName name="_EST12" localSheetId="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10">#REF!</definedName>
    <definedName name="_EST12">#REF!</definedName>
    <definedName name="_EST13" localSheetId="1">#REF!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10">#REF!</definedName>
    <definedName name="_EST13">#REF!</definedName>
    <definedName name="_EST14" localSheetId="1">#REF!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10">#REF!</definedName>
    <definedName name="_EST14">#REF!</definedName>
    <definedName name="_EST15" localSheetId="1">#REF!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10">#REF!</definedName>
    <definedName name="_EST15">#REF!</definedName>
    <definedName name="_EST16" localSheetId="1">#REF!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10">#REF!</definedName>
    <definedName name="_EST16">#REF!</definedName>
    <definedName name="_EST17" localSheetId="1">#REF!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10">#REF!</definedName>
    <definedName name="_EST17">#REF!</definedName>
    <definedName name="_EST18" localSheetId="1">#REF!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10">#REF!</definedName>
    <definedName name="_EST18">#REF!</definedName>
    <definedName name="_EST19" localSheetId="1">#REF!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10">#REF!</definedName>
    <definedName name="_EST19">#REF!</definedName>
    <definedName name="_EST2" localSheetId="1">#REF!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10">#REF!</definedName>
    <definedName name="_EST2">#REF!</definedName>
    <definedName name="_EST3" localSheetId="1">#REF!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10">#REF!</definedName>
    <definedName name="_EST3">#REF!</definedName>
    <definedName name="_EST4" localSheetId="1">#REF!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10">#REF!</definedName>
    <definedName name="_EST4">#REF!</definedName>
    <definedName name="_EST5" localSheetId="1">#REF!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10">#REF!</definedName>
    <definedName name="_EST5">#REF!</definedName>
    <definedName name="_EST6" localSheetId="1">#REF!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10">#REF!</definedName>
    <definedName name="_EST6">#REF!</definedName>
    <definedName name="_EST7" localSheetId="1">#REF!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10">#REF!</definedName>
    <definedName name="_EST7">#REF!</definedName>
    <definedName name="_EST8" localSheetId="1">#REF!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10">#REF!</definedName>
    <definedName name="_EST8">#REF!</definedName>
    <definedName name="_EST9" localSheetId="1">#REF!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10">#REF!</definedName>
    <definedName name="_EST9">#REF!</definedName>
    <definedName name="_EXC1" localSheetId="1">#REF!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10">#REF!</definedName>
    <definedName name="_EXC1">#REF!</definedName>
    <definedName name="_EXC10" localSheetId="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10">#REF!</definedName>
    <definedName name="_EXC10">#REF!</definedName>
    <definedName name="_EXC11" localSheetId="1">#REF!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10">#REF!</definedName>
    <definedName name="_EXC11">#REF!</definedName>
    <definedName name="_EXC12" localSheetId="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10">#REF!</definedName>
    <definedName name="_EXC12">#REF!</definedName>
    <definedName name="_EXC2" localSheetId="1">#REF!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10">#REF!</definedName>
    <definedName name="_EXC2">#REF!</definedName>
    <definedName name="_EXC3" localSheetId="1">#REF!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10">#REF!</definedName>
    <definedName name="_EXC3">#REF!</definedName>
    <definedName name="_EXC4" localSheetId="1">#REF!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10">#REF!</definedName>
    <definedName name="_EXC4">#REF!</definedName>
    <definedName name="_EXC5" localSheetId="1">#REF!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10">#REF!</definedName>
    <definedName name="_EXC5">#REF!</definedName>
    <definedName name="_EXC6" localSheetId="1">#REF!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10">#REF!</definedName>
    <definedName name="_EXC6">#REF!</definedName>
    <definedName name="_EXC7" localSheetId="1">#REF!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10">#REF!</definedName>
    <definedName name="_EXC7">#REF!</definedName>
    <definedName name="_EXC8" localSheetId="1">#REF!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10">#REF!</definedName>
    <definedName name="_EXC8">#REF!</definedName>
    <definedName name="_EXC9" localSheetId="1">#REF!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10">#REF!</definedName>
    <definedName name="_EXC9">#REF!</definedName>
    <definedName name="_F" localSheetId="1">'APU 2.1'!ERR</definedName>
    <definedName name="_F" localSheetId="2">'APU 2.3'!ERR</definedName>
    <definedName name="_F" localSheetId="3">'APU 3.1'!ERR</definedName>
    <definedName name="_F" localSheetId="4">'APU 6.0'!ERR</definedName>
    <definedName name="_F" localSheetId="5">'APU 6.1'!ERR</definedName>
    <definedName name="_F" localSheetId="6">'APU 6.2'!ERR</definedName>
    <definedName name="_F" localSheetId="7">'APU 6.3'!ERR</definedName>
    <definedName name="_F" localSheetId="8">'APU 6.4'!ERR</definedName>
    <definedName name="_F" localSheetId="10">'INDICAR CÓDIGO DEL ITEM DE PAGO'!ERR</definedName>
    <definedName name="_F">[0]!ERR</definedName>
    <definedName name="_F10">#REF!</definedName>
    <definedName name="_FC">#REF!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10" hidden="1">#REF!</definedName>
    <definedName name="_Fill" hidden="1">#REF!</definedName>
    <definedName name="_xlnm._FilterDatabase" localSheetId="0" hidden="1">'PRESUPUESTO OFICIAL Espacio'!$I$12:$I$37</definedName>
    <definedName name="_xlnm._FilterDatabase" localSheetId="9" hidden="1">'PROPUESTA ECONOMICA(Proponente)'!$I$11:$I$40</definedName>
    <definedName name="_FS01" localSheetId="1">'APU 2.1'!ERR</definedName>
    <definedName name="_FS01" localSheetId="2">'APU 2.3'!ERR</definedName>
    <definedName name="_FS01" localSheetId="3">'APU 3.1'!ERR</definedName>
    <definedName name="_FS01" localSheetId="4">'APU 6.0'!ERR</definedName>
    <definedName name="_FS01" localSheetId="5">'APU 6.1'!ERR</definedName>
    <definedName name="_FS01" localSheetId="6">'APU 6.2'!ERR</definedName>
    <definedName name="_FS01" localSheetId="7">'APU 6.3'!ERR</definedName>
    <definedName name="_FS01" localSheetId="8">'APU 6.4'!ERR</definedName>
    <definedName name="_FS01" localSheetId="10">'INDICAR CÓDIGO DEL ITEM DE PAGO'!ERR</definedName>
    <definedName name="_FS01">[0]!ERR</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10">#REF!</definedName>
    <definedName name="_IPC2002">#REF!</definedName>
    <definedName name="_IVA1">#REF!</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10"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10">#REF!</definedName>
    <definedName name="_lar03">#REF!</definedName>
    <definedName name="_LEY80">#REF!</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10">#REF!</definedName>
    <definedName name="_MA2">#REF!</definedName>
    <definedName name="_MAT1">#REF!</definedName>
    <definedName name="_MOD1">#REF!</definedName>
    <definedName name="_mun2" localSheetId="1">[19]PESOS!#REF!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10">[19]PESOS!#REF!</definedName>
    <definedName name="_mun2">[19]PESOS!#REF!</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10">#REF!</definedName>
    <definedName name="_num10">#REF!</definedName>
    <definedName name="_num2" localSheetId="1">#REF!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10">#REF!</definedName>
    <definedName name="_num2">#REF!</definedName>
    <definedName name="_num3" localSheetId="1">#REF!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10">#REF!</definedName>
    <definedName name="_num3">#REF!</definedName>
    <definedName name="_num4" localSheetId="1">#REF!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10">#REF!</definedName>
    <definedName name="_num4">#REF!</definedName>
    <definedName name="_num5" localSheetId="1">#REF!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10">#REF!</definedName>
    <definedName name="_num5">#REF!</definedName>
    <definedName name="_num6" localSheetId="1">#REF!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10">#REF!</definedName>
    <definedName name="_num6">#REF!</definedName>
    <definedName name="_num7" localSheetId="1">#REF!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10">#REF!</definedName>
    <definedName name="_num7">#REF!</definedName>
    <definedName name="_num8" localSheetId="1">#REF!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10">#REF!</definedName>
    <definedName name="_num8">#REF!</definedName>
    <definedName name="_num9" localSheetId="1">#REF!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10">#REF!</definedName>
    <definedName name="_num9">#REF!</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10">#REF!</definedName>
    <definedName name="_PJ50">#REF!</definedName>
    <definedName name="_pj51" localSheetId="1">#REF!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1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10">#REF!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10">#REF!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10" hidden="1">#REF!</definedName>
    <definedName name="_Sort" hidden="1">#REF!</definedName>
    <definedName name="_srn001" localSheetId="1">#REF!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10">#REF!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2">'[23]DUB-823'!#REF!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10">'[23]DUB-823'!#REF!</definedName>
    <definedName name="a">'[23]DUB-823'!#REF!</definedName>
    <definedName name="A_1">#REF!</definedName>
    <definedName name="A_impresión_IM" localSheetId="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10">#REF!</definedName>
    <definedName name="A_impresión_IM">#REF!</definedName>
    <definedName name="A18A200">[24]ESPEC!#REF!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1">'APU 2.1'!ERR</definedName>
    <definedName name="aa" localSheetId="2">'APU 2.3'!ERR</definedName>
    <definedName name="aa" localSheetId="3">'APU 3.1'!ERR</definedName>
    <definedName name="aa" localSheetId="4">'APU 6.0'!ERR</definedName>
    <definedName name="aa" localSheetId="5">'APU 6.1'!ERR</definedName>
    <definedName name="aa" localSheetId="6">'APU 6.2'!ERR</definedName>
    <definedName name="aa" localSheetId="7">'APU 6.3'!ERR</definedName>
    <definedName name="aa" localSheetId="8">'APU 6.4'!ERR</definedName>
    <definedName name="aa" localSheetId="10">'INDICAR CÓDIGO DEL ITEM DE PAGO'!ERR</definedName>
    <definedName name="aa">[0]!ERR</definedName>
    <definedName name="AAA" localSheetId="1">'APU 2.1'!ERR</definedName>
    <definedName name="AAA" localSheetId="2">'APU 2.3'!ERR</definedName>
    <definedName name="AAA" localSheetId="3">'APU 3.1'!ERR</definedName>
    <definedName name="AAA" localSheetId="4">'APU 6.0'!ERR</definedName>
    <definedName name="AAA" localSheetId="5">'APU 6.1'!ERR</definedName>
    <definedName name="AAA" localSheetId="6">'APU 6.2'!ERR</definedName>
    <definedName name="AAA" localSheetId="7">'APU 6.3'!ERR</definedName>
    <definedName name="AAA" localSheetId="8">'APU 6.4'!ERR</definedName>
    <definedName name="AAA" localSheetId="10">'INDICAR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10">#REF!</definedName>
    <definedName name="abc">#REF!</definedName>
    <definedName name="ABCD" hidden="1">#REF!</definedName>
    <definedName name="ABCDE" hidden="1">#REF!</definedName>
    <definedName name="ABG">[6]AASHTO!$A$2:$F$5</definedName>
    <definedName name="absc1" localSheetId="1">[26]!absc</definedName>
    <definedName name="absc1" localSheetId="2">[26]!absc</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10">#REF!</definedName>
    <definedName name="ad">#REF!</definedName>
    <definedName name="adasd">#REF!</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2">[26]!absc</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[26]!absc</definedName>
    <definedName name="ADOC125" localSheetId="1">[29]!absc</definedName>
    <definedName name="ADOC125" localSheetId="2">[29]!absc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[29]!absc</definedName>
    <definedName name="adoq" localSheetId="1">[30]!absc</definedName>
    <definedName name="adoq" localSheetId="2">[30]!absc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[30]!absc</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10">#REF!</definedName>
    <definedName name="AIU">#REF!</definedName>
    <definedName name="AIU_01">#REF!</definedName>
    <definedName name="AIU_1">#REF!</definedName>
    <definedName name="AIU_2">#REF!</definedName>
    <definedName name="AjustDelAIU" localSheetId="1">#REF!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10">#REF!</definedName>
    <definedName name="AjustDelAIU">#REF!</definedName>
    <definedName name="alam">#REF!</definedName>
    <definedName name="alc" localSheetId="1">[31]!absc</definedName>
    <definedName name="alc" localSheetId="2">[31]!absc</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10">'[33]MC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2">[38]!absc</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[38]!absc</definedName>
    <definedName name="APU_directos" localSheetId="1">#REF!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10">#REF!</definedName>
    <definedName name="APU_directos">#REF!</definedName>
    <definedName name="APU221.1" localSheetId="1">#REF!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10">#REF!</definedName>
    <definedName name="APU221.1">#REF!</definedName>
    <definedName name="APU221.2" localSheetId="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10">#REF!</definedName>
    <definedName name="APU221.2">#REF!</definedName>
    <definedName name="aq" localSheetId="1">'APU 2.1'!ERR</definedName>
    <definedName name="aq" localSheetId="2">'APU 2.3'!ERR</definedName>
    <definedName name="aq" localSheetId="3">'APU 3.1'!ERR</definedName>
    <definedName name="aq" localSheetId="4">'APU 6.0'!ERR</definedName>
    <definedName name="aq" localSheetId="5">'APU 6.1'!ERR</definedName>
    <definedName name="aq" localSheetId="6">'APU 6.2'!ERR</definedName>
    <definedName name="aq" localSheetId="7">'APU 6.3'!ERR</definedName>
    <definedName name="aq" localSheetId="8">'APU 6.4'!ERR</definedName>
    <definedName name="aq" localSheetId="10">'INDICAR CÓDIGO DEL ITEM DE PAGO'!ERR</definedName>
    <definedName name="aq">[0]!ERR</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'APU 2.1'!$A$1:$Q$93</definedName>
    <definedName name="_xlnm.Print_Area" localSheetId="2">'APU 2.3'!$A$1:$Q$93</definedName>
    <definedName name="_xlnm.Print_Area" localSheetId="3">'APU 3.1'!$A$1:$Q$94</definedName>
    <definedName name="_xlnm.Print_Area" localSheetId="4">'APU 6.0'!$A$1:$Q$94</definedName>
    <definedName name="_xlnm.Print_Area" localSheetId="5">'APU 6.1'!$A$1:$Q$94</definedName>
    <definedName name="_xlnm.Print_Area" localSheetId="6">'APU 6.2'!$A$1:$Q$94</definedName>
    <definedName name="_xlnm.Print_Area" localSheetId="7">'APU 6.3'!$A$1:$Q$98</definedName>
    <definedName name="_xlnm.Print_Area" localSheetId="8">'APU 6.4'!$A$1:$Q$95</definedName>
    <definedName name="_xlnm.Print_Area" localSheetId="10">'INDICAR CÓDIGO DEL ITEM DE PAGO'!$A$1:$Q$93</definedName>
    <definedName name="_xlnm.Print_Area" localSheetId="0">'PRESUPUESTO OFICIAL Espacio'!$A$1:$M$64</definedName>
    <definedName name="_xlnm.Print_Area" localSheetId="9">'PROPUESTA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'APU 2.1'!ERR</definedName>
    <definedName name="armuve" localSheetId="2">'APU 2.3'!ERR</definedName>
    <definedName name="armuve" localSheetId="3">'APU 3.1'!ERR</definedName>
    <definedName name="armuve" localSheetId="4">'APU 6.0'!ERR</definedName>
    <definedName name="armuve" localSheetId="5">'APU 6.1'!ERR</definedName>
    <definedName name="armuve" localSheetId="6">'APU 6.2'!ERR</definedName>
    <definedName name="armuve" localSheetId="7">'APU 6.3'!ERR</definedName>
    <definedName name="armuve" localSheetId="8">'APU 6.4'!ERR</definedName>
    <definedName name="armuve" localSheetId="10">'INDICAR CÓDIGO DEL ITEM DE PAGO'!ERR</definedName>
    <definedName name="armuve">[0]!ERR</definedName>
    <definedName name="ARP">#REF!</definedName>
    <definedName name="ARS">#REF!</definedName>
    <definedName name="as" localSheetId="1">'APU 2.1'!ERR</definedName>
    <definedName name="as" localSheetId="2">'APU 2.3'!ERR</definedName>
    <definedName name="as" localSheetId="3">'APU 3.1'!ERR</definedName>
    <definedName name="as" localSheetId="4">'APU 6.0'!ERR</definedName>
    <definedName name="as" localSheetId="5">'APU 6.1'!ERR</definedName>
    <definedName name="as" localSheetId="6">'APU 6.2'!ERR</definedName>
    <definedName name="as" localSheetId="7">'APU 6.3'!ERR</definedName>
    <definedName name="as" localSheetId="8">'APU 6.4'!ERR</definedName>
    <definedName name="as" localSheetId="10">'INDICAR CÓDIGO DEL ITEM DE PAGO'!ERR</definedName>
    <definedName name="as">[0]!ERR</definedName>
    <definedName name="ASB">[6]AASHTO!$A$8:$F$11</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GHJKLÑ" localSheetId="1">'APU 2.1'!ERR</definedName>
    <definedName name="ASDFGHJKLÑ" localSheetId="2">'APU 2.3'!ERR</definedName>
    <definedName name="ASDFGHJKLÑ" localSheetId="3">'APU 3.1'!ERR</definedName>
    <definedName name="ASDFGHJKLÑ" localSheetId="4">'APU 6.0'!ERR</definedName>
    <definedName name="ASDFGHJKLÑ" localSheetId="5">'APU 6.1'!ERR</definedName>
    <definedName name="ASDFGHJKLÑ" localSheetId="6">'APU 6.2'!ERR</definedName>
    <definedName name="ASDFGHJKLÑ" localSheetId="7">'APU 6.3'!ERR</definedName>
    <definedName name="ASDFGHJKLÑ" localSheetId="8">'APU 6.4'!ERR</definedName>
    <definedName name="ASDFGHJKLÑ" localSheetId="10">'INDICAR CÓDIGO DEL ITEM DE PAGO'!ERR</definedName>
    <definedName name="ASDFGHJKLÑ">[0]!ERR</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MODULO10.auto_abrir</definedName>
    <definedName name="auto1" localSheetId="1">#REF!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10">#REF!</definedName>
    <definedName name="auto1">#REF!</definedName>
    <definedName name="auto123" localSheetId="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10">#REF!</definedName>
    <definedName name="auto123">#REF!</definedName>
    <definedName name="auto2" localSheetId="1">#REF!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10">#REF!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10">#REF!</definedName>
    <definedName name="AW">#REF!</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10">#REF!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10">#REF!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'APU 2.1'!ERR</definedName>
    <definedName name="BB" localSheetId="2">'APU 2.3'!ERR</definedName>
    <definedName name="BB" localSheetId="3">'APU 3.1'!ERR</definedName>
    <definedName name="BB" localSheetId="4">'APU 6.0'!ERR</definedName>
    <definedName name="BB" localSheetId="5">'APU 6.1'!ERR</definedName>
    <definedName name="BB" localSheetId="6">'APU 6.2'!ERR</definedName>
    <definedName name="BB" localSheetId="7">'APU 6.3'!ERR</definedName>
    <definedName name="BB" localSheetId="8">'APU 6.4'!ERR</definedName>
    <definedName name="BB" localSheetId="10">'INDICAR CÓDIGO DEL ITEM DE PAGO'!ERR</definedName>
    <definedName name="BB">[0]!ERR</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10">#REF!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_C.">#REF!</definedName>
    <definedName name="C_" localSheetId="1">#REF!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10">#REF!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10">#REF!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10">#REF!</definedName>
    <definedName name="CAP">#REF!</definedName>
    <definedName name="CAPAC._HSE">#REF!</definedName>
    <definedName name="CARGA">#REF!</definedName>
    <definedName name="CARGOS">#REF!</definedName>
    <definedName name="carlos" localSheetId="1">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 localSheetId="2">'[51]A.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10">'[51]A. P. U.'!#REF!</definedName>
    <definedName name="CCCCCC">'[51]A. P. U.'!#REF!</definedName>
    <definedName name="CCT">#REF!</definedName>
    <definedName name="ccto210" localSheetId="1">#REF!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10">#REF!</definedName>
    <definedName name="ccto210">#REF!</definedName>
    <definedName name="cd">[52]Hoja1!$C$81</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10">[53]Insum!$A$3:$H$63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'APU 2.1'!ERR</definedName>
    <definedName name="COPIA" localSheetId="2">'APU 2.3'!ERR</definedName>
    <definedName name="COPIA" localSheetId="3">'APU 3.1'!ERR</definedName>
    <definedName name="COPIA" localSheetId="4">'APU 6.0'!ERR</definedName>
    <definedName name="COPIA" localSheetId="5">'APU 6.1'!ERR</definedName>
    <definedName name="COPIA" localSheetId="6">'APU 6.2'!ERR</definedName>
    <definedName name="COPIA" localSheetId="7">'APU 6.3'!ERR</definedName>
    <definedName name="COPIA" localSheetId="8">'APU 6.4'!ERR</definedName>
    <definedName name="COPIA" localSheetId="10">'INDICAR CÓDIGO DEL ITEM DE PAGO'!ERR</definedName>
    <definedName name="COPIA">[0]!ERR</definedName>
    <definedName name="COPIA1">#REF!</definedName>
    <definedName name="COPIA2">#REF!</definedName>
    <definedName name="copiao4" localSheetId="1">'APU 2.1'!ERR</definedName>
    <definedName name="copiao4" localSheetId="2">'APU 2.3'!ERR</definedName>
    <definedName name="copiao4" localSheetId="3">'APU 3.1'!ERR</definedName>
    <definedName name="copiao4" localSheetId="4">'APU 6.0'!ERR</definedName>
    <definedName name="copiao4" localSheetId="5">'APU 6.1'!ERR</definedName>
    <definedName name="copiao4" localSheetId="6">'APU 6.2'!ERR</definedName>
    <definedName name="copiao4" localSheetId="7">'APU 6.3'!ERR</definedName>
    <definedName name="copiao4" localSheetId="8">'APU 6.4'!ERR</definedName>
    <definedName name="copiao4" localSheetId="10">'INDICAR CÓDIGO DEL ITEM DE PAGO'!ERR</definedName>
    <definedName name="copiao4">[0]!ERR</definedName>
    <definedName name="corri" localSheetId="1">'APU 2.1'!ERR</definedName>
    <definedName name="corri" localSheetId="2">'APU 2.3'!ERR</definedName>
    <definedName name="corri" localSheetId="3">'APU 3.1'!ERR</definedName>
    <definedName name="corri" localSheetId="4">'APU 6.0'!ERR</definedName>
    <definedName name="corri" localSheetId="5">'APU 6.1'!ERR</definedName>
    <definedName name="corri" localSheetId="6">'APU 6.2'!ERR</definedName>
    <definedName name="corri" localSheetId="7">'APU 6.3'!ERR</definedName>
    <definedName name="corri" localSheetId="8">'APU 6.4'!ERR</definedName>
    <definedName name="corri" localSheetId="10">'INDICAR CÓDIGO DEL ITEM DE PAGO'!ERR</definedName>
    <definedName name="corri">[0]!ERR</definedName>
    <definedName name="COSTO_FRENTE">[57]BITACORA!$E$1:$E$65536</definedName>
    <definedName name="costo2" hidden="1">#REF!</definedName>
    <definedName name="COSTODIRECTO" localSheetId="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10">#REF!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10">#REF!</definedName>
    <definedName name="CTA">#REF!</definedName>
    <definedName name="CTE">#REF!</definedName>
    <definedName name="CTR">'[3]7422CW00'!#REF!</definedName>
    <definedName name="CTRPAG">'[3]7422CW00'!#REF!</definedName>
    <definedName name="CUAL" localSheetId="1">'APU 2.1'!ERR</definedName>
    <definedName name="CUAL" localSheetId="2">'APU 2.3'!ERR</definedName>
    <definedName name="CUAL" localSheetId="3">'APU 3.1'!ERR</definedName>
    <definedName name="CUAL" localSheetId="4">'APU 6.0'!ERR</definedName>
    <definedName name="CUAL" localSheetId="5">'APU 6.1'!ERR</definedName>
    <definedName name="CUAL" localSheetId="6">'APU 6.2'!ERR</definedName>
    <definedName name="CUAL" localSheetId="7">'APU 6.3'!ERR</definedName>
    <definedName name="CUAL" localSheetId="8">'APU 6.4'!ERR</definedName>
    <definedName name="CUAL" localSheetId="10">'INDICAR CÓDIGO DEL ITEM DE PAGO'!ERR</definedName>
    <definedName name="CUAL">[0]!ERR</definedName>
    <definedName name="CUBS" localSheetId="1">#REF!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10">#REF!</definedName>
    <definedName name="CUBS">#REF!</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ustomize" localSheetId="1">[50]!Customize</definedName>
    <definedName name="Customize" localSheetId="2">[50]!Customize</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[50]!Customize</definedName>
    <definedName name="cv" localSheetId="1">#REF!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10">#REF!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10">'[23]GPI 526'!#REF!</definedName>
    <definedName name="dario">'[23]GPI 526'!#REF!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10">#REF!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10">#REF!</definedName>
    <definedName name="Dbgcm">#REF!</definedName>
    <definedName name="dc">#REF!</definedName>
    <definedName name="Dcacm" localSheetId="1">#REF!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10">#REF!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 localSheetId="1">#REF!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10">#REF!</definedName>
    <definedName name="dd">#REF!</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10">#REF!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10">#REF!</definedName>
    <definedName name="DEX">#REF!</definedName>
    <definedName name="DF">[64]Cronograma!#REF!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10">#REF!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1">'APU 2.1'!ERR</definedName>
    <definedName name="EE" localSheetId="2">'APU 2.3'!ERR</definedName>
    <definedName name="EE" localSheetId="3">'APU 3.1'!ERR</definedName>
    <definedName name="EE" localSheetId="4">'APU 6.0'!ERR</definedName>
    <definedName name="EE" localSheetId="5">'APU 6.1'!ERR</definedName>
    <definedName name="EE" localSheetId="6">'APU 6.2'!ERR</definedName>
    <definedName name="EE" localSheetId="7">'APU 6.3'!ERR</definedName>
    <definedName name="EE" localSheetId="8">'APU 6.4'!ERR</definedName>
    <definedName name="EE" localSheetId="10">'INDICAR CÓDIGO DEL ITEM DE PAGO'!ERR</definedName>
    <definedName name="EE">[0]!ERR</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10">#REF!</definedName>
    <definedName name="emanto">#REF!</definedName>
    <definedName name="eme" localSheetId="1">'APU 2.1'!ERR</definedName>
    <definedName name="eme" localSheetId="2">'APU 2.3'!ERR</definedName>
    <definedName name="eme" localSheetId="3">'APU 3.1'!ERR</definedName>
    <definedName name="eme" localSheetId="4">'APU 6.0'!ERR</definedName>
    <definedName name="eme" localSheetId="5">'APU 6.1'!ERR</definedName>
    <definedName name="eme" localSheetId="6">'APU 6.2'!ERR</definedName>
    <definedName name="eme" localSheetId="7">'APU 6.3'!ERR</definedName>
    <definedName name="eme" localSheetId="8">'APU 6.4'!ERR</definedName>
    <definedName name="eme" localSheetId="10">'INDICAR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10">#REF!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10">'[70]TABLA EQUIPOS'!$A$3:$D$70</definedName>
    <definedName name="Equipos">#REF!</definedName>
    <definedName name="EQUIPOS1">#REF!</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1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 localSheetId="1">'APU 2.1'!ERR</definedName>
    <definedName name="ES" localSheetId="2">'APU 2.3'!ERR</definedName>
    <definedName name="ES" localSheetId="3">'APU 3.1'!ERR</definedName>
    <definedName name="ES" localSheetId="4">'APU 6.0'!ERR</definedName>
    <definedName name="ES" localSheetId="5">'APU 6.1'!ERR</definedName>
    <definedName name="ES" localSheetId="6">'APU 6.2'!ERR</definedName>
    <definedName name="ES" localSheetId="7">'APU 6.3'!ERR</definedName>
    <definedName name="ES" localSheetId="8">'APU 6.4'!ERR</definedName>
    <definedName name="ES" localSheetId="10">'INDICAR CÓDIGO DEL ITEM DE PAGO'!ERR</definedName>
    <definedName name="ES">[0]!ERR</definedName>
    <definedName name="ESA">#REF!</definedName>
    <definedName name="ESE">#REF!</definedName>
    <definedName name="ESPE">#REF!</definedName>
    <definedName name="ESPECIFICACION" localSheetId="1">#REF!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10">#REF!</definedName>
    <definedName name="ESPECIFICACION">#REF!</definedName>
    <definedName name="Especificación" localSheetId="1">#REF!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10">#REF!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10">#REF!</definedName>
    <definedName name="EXC">#REF!</definedName>
    <definedName name="EXCAV_1">#REF!</definedName>
    <definedName name="EXCAV_2">#REF!</definedName>
    <definedName name="exCEL" localSheetId="1">#REF!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10">#REF!</definedName>
    <definedName name="exCEL">#REF!</definedName>
    <definedName name="Excel_BuiltIn_Print_Area_3" localSheetId="1">#REF!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10">#REF!</definedName>
    <definedName name="Excel_BuiltIn_Print_Area_3">#REF!</definedName>
    <definedName name="Excel_BuiltIn_Print_Area_3_X" localSheetId="1">#REF!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10">#REF!</definedName>
    <definedName name="Excel_BuiltIn_Print_Area_3_X">#REF!</definedName>
    <definedName name="Excel_BuiltIn_Print_Titles_10" localSheetId="1">[23]SKJ452!#REF!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10">[23]SKJ452!#REF!</definedName>
    <definedName name="Excel_BuiltIn_Print_Titles_10">[23]SKJ452!#REF!</definedName>
    <definedName name="Excel_BuiltIn_Print_Titles_11" localSheetId="1">[23]ITA878!#REF!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10">[23]ITA878!#REF!</definedName>
    <definedName name="Excel_BuiltIn_Print_Titles_11">[23]ITA878!#REF!</definedName>
    <definedName name="Excel_BuiltIn_Print_Titles_12" localSheetId="1">'[23]AEA-944'!#REF!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10">'[23]AEA-944'!#REF!</definedName>
    <definedName name="Excel_BuiltIn_Print_Titles_12">'[23]AEA-944'!#REF!</definedName>
    <definedName name="Excel_BuiltIn_Print_Titles_13" localSheetId="1">'[23]DUB-823'!#REF!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10">'[23]DUB-823'!#REF!</definedName>
    <definedName name="Excel_BuiltIn_Print_Titles_13">'[23]DUB-823'!#REF!</definedName>
    <definedName name="Excel_BuiltIn_Print_Titles_14" localSheetId="1">'[23]GPI 526'!#REF!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10">'[23]GPI 526'!#REF!</definedName>
    <definedName name="Excel_BuiltIn_Print_Titles_14">'[23]GPI 526'!#REF!</definedName>
    <definedName name="Excel_BuiltIn_Print_Titles_15" localSheetId="1">#REF!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10">#REF!</definedName>
    <definedName name="Excel_BuiltIn_Print_Titles_15">#REF!</definedName>
    <definedName name="Excel_BuiltIn_Print_Titles_16" localSheetId="1">#REF!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10">#REF!</definedName>
    <definedName name="Excel_BuiltIn_Print_Titles_16">#REF!</definedName>
    <definedName name="Excel_BuiltIn_Print_Titles_17" localSheetId="1">#REF!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10">#REF!</definedName>
    <definedName name="Excel_BuiltIn_Print_Titles_17">#REF!</definedName>
    <definedName name="Excel_BuiltIn_Print_Titles_18" localSheetId="1">#REF!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10">#REF!</definedName>
    <definedName name="Excel_BuiltIn_Print_Titles_18">#REF!</definedName>
    <definedName name="Excel_BuiltIn_Print_Titles_19" localSheetId="1">[23]XXJ617!#REF!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10">[23]XXJ617!#REF!</definedName>
    <definedName name="Excel_BuiltIn_Print_Titles_19">[23]XXJ617!#REF!</definedName>
    <definedName name="Excel_BuiltIn_Print_Titles_20" localSheetId="1">#REF!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10">#REF!</definedName>
    <definedName name="Excel_BuiltIn_Print_Titles_20">#REF!</definedName>
    <definedName name="Excel_BuiltIn_Print_Titles_21" localSheetId="1">[23]SNG_855!#REF!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10">[23]SNG_855!#REF!</definedName>
    <definedName name="Excel_BuiltIn_Print_Titles_21">[23]SNG_855!#REF!</definedName>
    <definedName name="Excel_BuiltIn_Print_Titles_23" localSheetId="1">#REF!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10">#REF!</definedName>
    <definedName name="Excel_BuiltIn_Print_Titles_23">#REF!</definedName>
    <definedName name="Excel_BuiltIn_Print_Titles_3" localSheetId="1">#REF!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10">#REF!</definedName>
    <definedName name="Excel_BuiltIn_Print_Titles_3">#REF!</definedName>
    <definedName name="Excel_BuiltIn_Print_Titles_5" localSheetId="1">'[23]VEA 374'!#REF!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10">'[23]VEA 374'!#REF!</definedName>
    <definedName name="Excel_BuiltIn_Print_Titles_5">'[23]VEA 374'!#REF!</definedName>
    <definedName name="Excel_BuiltIn_Print_Titles_5_XX" localSheetId="1">'[23]VEA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10">'[23]VEA 374'!#REF!</definedName>
    <definedName name="Excel_BuiltIn_Print_Titles_5_XX">'[23]VEA 374'!#REF!</definedName>
    <definedName name="Excel_BuiltIn_Print_Titles_6" localSheetId="1">#REF!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10">#REF!</definedName>
    <definedName name="Excel_BuiltIn_Print_Titles_6">#REF!</definedName>
    <definedName name="Excel_BuiltIn_Print_Titles_7" localSheetId="1">[23]HFB024!#REF!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10">[23]HFB024!#REF!</definedName>
    <definedName name="Excel_BuiltIn_Print_Titles_7">[23]HFB024!#REF!</definedName>
    <definedName name="Excel_BuiltIn_Print_Titles_8" localSheetId="1">#REF!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10">#REF!</definedName>
    <definedName name="Excel_BuiltIn_Print_Titles_8">#REF!</definedName>
    <definedName name="Excel_BuiltIn_Print_Titles_9" localSheetId="1">[23]PAJ825!#REF!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10">[23]PAJ825!#REF!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2">[50]!FareWellStmnt</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[50]!FareWellStmnt</definedName>
    <definedName name="FaseProyecto">#REF!</definedName>
    <definedName name="FD" localSheetId="1">'APU 2.1'!ERR</definedName>
    <definedName name="FD" localSheetId="2">'APU 2.3'!ERR</definedName>
    <definedName name="FD" localSheetId="3">'APU 3.1'!ERR</definedName>
    <definedName name="FD" localSheetId="4">'APU 6.0'!ERR</definedName>
    <definedName name="FD" localSheetId="5">'APU 6.1'!ERR</definedName>
    <definedName name="FD" localSheetId="6">'APU 6.2'!ERR</definedName>
    <definedName name="FD" localSheetId="7">'APU 6.3'!ERR</definedName>
    <definedName name="FD" localSheetId="8">'APU 6.4'!ERR</definedName>
    <definedName name="FD" localSheetId="10">'INDICAR CÓDIGO DEL ITEM DE PAGO'!ERR</definedName>
    <definedName name="FD">[0]!ERR</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10">'[37]Res-Accide-10'!#REF!</definedName>
    <definedName name="fer">'[37]Res-Accide-10'!#REF!</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f" localSheetId="1">'APU 2.1'!ERR</definedName>
    <definedName name="ff" localSheetId="2">'APU 2.3'!ERR</definedName>
    <definedName name="ff" localSheetId="3">'APU 3.1'!ERR</definedName>
    <definedName name="ff" localSheetId="4">'APU 6.0'!ERR</definedName>
    <definedName name="ff" localSheetId="5">'APU 6.1'!ERR</definedName>
    <definedName name="ff" localSheetId="6">'APU 6.2'!ERR</definedName>
    <definedName name="ff" localSheetId="7">'APU 6.3'!ERR</definedName>
    <definedName name="ff" localSheetId="8">'APU 6.4'!ERR</definedName>
    <definedName name="ff" localSheetId="10">'INDICAR CÓDIGO DEL ITEM DE PAGO'!ERR</definedName>
    <definedName name="ff">[0]!ERR</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 localSheetId="1">'APU 2.1'!ERR</definedName>
    <definedName name="fg" localSheetId="2">'APU 2.3'!ERR</definedName>
    <definedName name="fg" localSheetId="3">'APU 3.1'!ERR</definedName>
    <definedName name="fg" localSheetId="4">'APU 6.0'!ERR</definedName>
    <definedName name="fg" localSheetId="5">'APU 6.1'!ERR</definedName>
    <definedName name="fg" localSheetId="6">'APU 6.2'!ERR</definedName>
    <definedName name="fg" localSheetId="7">'APU 6.3'!ERR</definedName>
    <definedName name="fg" localSheetId="8">'APU 6.4'!ERR</definedName>
    <definedName name="fg" localSheetId="10">'INDICAR CÓDIGO DEL ITEM DE PAGO'!ERR</definedName>
    <definedName name="fg">[0]!ERR</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'APU 2.1'!ERR</definedName>
    <definedName name="FINANCIACION" localSheetId="2">'APU 2.3'!ERR</definedName>
    <definedName name="FINANCIACION" localSheetId="3">'APU 3.1'!ERR</definedName>
    <definedName name="FINANCIACION" localSheetId="4">'APU 6.0'!ERR</definedName>
    <definedName name="FINANCIACION" localSheetId="5">'APU 6.1'!ERR</definedName>
    <definedName name="FINANCIACION" localSheetId="6">'APU 6.2'!ERR</definedName>
    <definedName name="FINANCIACION" localSheetId="7">'APU 6.3'!ERR</definedName>
    <definedName name="FINANCIACION" localSheetId="8">'APU 6.4'!ERR</definedName>
    <definedName name="FINANCIACION" localSheetId="10">'INDICAR CÓDIGO DEL ITEM DE PAGO'!ERR</definedName>
    <definedName name="FINANCIACION">[0]!ERR</definedName>
    <definedName name="FinePrint" localSheetId="1">[50]!FinePrint</definedName>
    <definedName name="FinePrint" localSheetId="2">[50]!FinePrint</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'APU 2.1'!ERR</definedName>
    <definedName name="fu" localSheetId="2">'APU 2.3'!ERR</definedName>
    <definedName name="fu" localSheetId="3">'APU 3.1'!ERR</definedName>
    <definedName name="fu" localSheetId="4">'APU 6.0'!ERR</definedName>
    <definedName name="fu" localSheetId="5">'APU 6.1'!ERR</definedName>
    <definedName name="fu" localSheetId="6">'APU 6.2'!ERR</definedName>
    <definedName name="fu" localSheetId="7">'APU 6.3'!ERR</definedName>
    <definedName name="fu" localSheetId="8">'APU 6.4'!ERR</definedName>
    <definedName name="fu" localSheetId="10">'INDICAR CÓDIGO DEL ITEM DE PAGO'!ERR</definedName>
    <definedName name="fu">[0]!ERR</definedName>
    <definedName name="Full_Print">#REF!</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10">#REF!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10">#REF!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 localSheetId="1">'APU 2.1'!ERR</definedName>
    <definedName name="GGG" localSheetId="2">'APU 2.3'!ERR</definedName>
    <definedName name="GGG" localSheetId="3">'APU 3.1'!ERR</definedName>
    <definedName name="GGG" localSheetId="4">'APU 6.0'!ERR</definedName>
    <definedName name="GGG" localSheetId="5">'APU 6.1'!ERR</definedName>
    <definedName name="GGG" localSheetId="6">'APU 6.2'!ERR</definedName>
    <definedName name="GGG" localSheetId="7">'APU 6.3'!ERR</definedName>
    <definedName name="GGG" localSheetId="8">'APU 6.4'!ERR</definedName>
    <definedName name="GGG" localSheetId="10">'INDICAR CÓDIGO DEL ITEM DE PAGO'!ERR</definedName>
    <definedName name="GGG">[0]!ERR</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10">#REF!</definedName>
    <definedName name="GRAF2">#REF!</definedName>
    <definedName name="GRAF3" localSheetId="1">#REF!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10">#REF!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10">#REF!</definedName>
    <definedName name="GRUPO1">#REF!</definedName>
    <definedName name="GRUPO123" localSheetId="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10">#REF!</definedName>
    <definedName name="GRUPO123">#REF!</definedName>
    <definedName name="GRUPO13" localSheetId="1">#REF!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10">#REF!</definedName>
    <definedName name="GRUPO13">#REF!</definedName>
    <definedName name="GRUPO2" localSheetId="1">#REF!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1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10">#REF!</definedName>
    <definedName name="GTRE">#REF!</definedName>
    <definedName name="h">#REF!</definedName>
    <definedName name="H_pump">#REF!</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1">'APU 2.1'!ERR</definedName>
    <definedName name="hh" localSheetId="2">'APU 2.3'!ERR</definedName>
    <definedName name="hh" localSheetId="3">'APU 3.1'!ERR</definedName>
    <definedName name="hh" localSheetId="4">'APU 6.0'!ERR</definedName>
    <definedName name="hh" localSheetId="5">'APU 6.1'!ERR</definedName>
    <definedName name="hh" localSheetId="6">'APU 6.2'!ERR</definedName>
    <definedName name="hh" localSheetId="7">'APU 6.3'!ERR</definedName>
    <definedName name="hh" localSheetId="8">'APU 6.4'!ERR</definedName>
    <definedName name="hh" localSheetId="10">'INDICAR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K" localSheetId="1">'APU 2.1'!ERR</definedName>
    <definedName name="HK" localSheetId="2">'APU 2.3'!ERR</definedName>
    <definedName name="HK" localSheetId="3">'APU 3.1'!ERR</definedName>
    <definedName name="HK" localSheetId="4">'APU 6.0'!ERR</definedName>
    <definedName name="HK" localSheetId="5">'APU 6.1'!ERR</definedName>
    <definedName name="HK" localSheetId="6">'APU 6.2'!ERR</definedName>
    <definedName name="HK" localSheetId="7">'APU 6.3'!ERR</definedName>
    <definedName name="HK" localSheetId="8">'APU 6.4'!ERR</definedName>
    <definedName name="HK" localSheetId="10">'INDICAR CÓDIGO DEL ITEM DE PAGO'!ERR</definedName>
    <definedName name="HK">[0]!ERR</definedName>
    <definedName name="HM">#REF!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10">#REF!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 localSheetId="1">#REF!</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10">#REF!</definedName>
    <definedName name="I">#REF!</definedName>
    <definedName name="i0">#REF!</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'APU 2.1'!ERR</definedName>
    <definedName name="ID" localSheetId="2">'APU 2.3'!ERR</definedName>
    <definedName name="ID" localSheetId="3">'APU 3.1'!ERR</definedName>
    <definedName name="ID" localSheetId="4">'APU 6.0'!ERR</definedName>
    <definedName name="ID" localSheetId="5">'APU 6.1'!ERR</definedName>
    <definedName name="ID" localSheetId="6">'APU 6.2'!ERR</definedName>
    <definedName name="ID" localSheetId="7">'APU 6.3'!ERR</definedName>
    <definedName name="ID" localSheetId="8">'APU 6.4'!ERR</definedName>
    <definedName name="ID" localSheetId="10">'INDICAR CÓDIGO DEL ITEM DE PAGO'!ERR</definedName>
    <definedName name="ID">[0]!ERR</definedName>
    <definedName name="IF" localSheetId="1">'[51]A. P. U.'!#REF!</definedName>
    <definedName name="IF" localSheetId="2">'[51]A.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10">'[51]A. P. U.'!#REF!</definedName>
    <definedName name="IF">'[51]A. P. U.'!#REF!</definedName>
    <definedName name="Ig">#REF!</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10">#REF!</definedName>
    <definedName name="INDICE">#REF!</definedName>
    <definedName name="inf" localSheetId="1">#REF!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10">#REF!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10">[82]Insumos!#REF!</definedName>
    <definedName name="Insumos_auxiliares">[82]Insumos!#REF!</definedName>
    <definedName name="Insumos_basicos" localSheetId="1">#REF!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10">#REF!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2">[50]!INV_Payments</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'APU 2.1'!ERR</definedName>
    <definedName name="IOUHH" localSheetId="2">'APU 2.3'!ERR</definedName>
    <definedName name="IOUHH" localSheetId="3">'APU 3.1'!ERR</definedName>
    <definedName name="IOUHH" localSheetId="4">'APU 6.0'!ERR</definedName>
    <definedName name="IOUHH" localSheetId="5">'APU 6.1'!ERR</definedName>
    <definedName name="IOUHH" localSheetId="6">'APU 6.2'!ERR</definedName>
    <definedName name="IOUHH" localSheetId="7">'APU 6.3'!ERR</definedName>
    <definedName name="IOUHH" localSheetId="8">'APU 6.4'!ERR</definedName>
    <definedName name="IOUHH" localSheetId="10">'INDICAR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10">#REF!</definedName>
    <definedName name="ITEM1">#REF!</definedName>
    <definedName name="ITEM15" localSheetId="1">#REF!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10">#REF!</definedName>
    <definedName name="ITEM15">#REF!</definedName>
    <definedName name="ITEM2" localSheetId="1">#REF!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10">#REF!</definedName>
    <definedName name="ITEM2">#REF!</definedName>
    <definedName name="item210.3" localSheetId="1">#REF!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10">#REF!</definedName>
    <definedName name="item210.3">#REF!</definedName>
    <definedName name="item230.1" localSheetId="1">#REF!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10">#REF!</definedName>
    <definedName name="item230.1">#REF!</definedName>
    <definedName name="ITEM3" localSheetId="1">#REF!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10">#REF!</definedName>
    <definedName name="ITEM3">#REF!</definedName>
    <definedName name="item310" localSheetId="1">#REF!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10">#REF!</definedName>
    <definedName name="item310">#REF!</definedName>
    <definedName name="item320.2" localSheetId="1">#REF!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10">#REF!</definedName>
    <definedName name="item320.2">#REF!</definedName>
    <definedName name="item330.1" localSheetId="1">#REF!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10">#REF!</definedName>
    <definedName name="item330.1">#REF!</definedName>
    <definedName name="item420" localSheetId="1">#REF!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10">#REF!</definedName>
    <definedName name="item420">#REF!</definedName>
    <definedName name="item450.2P" localSheetId="1">#REF!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10">#REF!</definedName>
    <definedName name="item450.2P">#REF!</definedName>
    <definedName name="item600.1" localSheetId="1">#REF!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10">#REF!</definedName>
    <definedName name="item600.1">#REF!</definedName>
    <definedName name="item610.1" localSheetId="1">#REF!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10">#REF!</definedName>
    <definedName name="item610.1">#REF!</definedName>
    <definedName name="item610.2" localSheetId="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10">#REF!</definedName>
    <definedName name="item610.2">#REF!</definedName>
    <definedName name="item630.4" localSheetId="1">#REF!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10">#REF!</definedName>
    <definedName name="item630.4">#REF!</definedName>
    <definedName name="item630.6" localSheetId="1">#REF!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10">#REF!</definedName>
    <definedName name="item630.6">#REF!</definedName>
    <definedName name="item630.7" localSheetId="1">#REF!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10">#REF!</definedName>
    <definedName name="item630.7">#REF!</definedName>
    <definedName name="item640.3" localSheetId="1">#REF!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10">#REF!</definedName>
    <definedName name="item640.3">#REF!</definedName>
    <definedName name="item661" localSheetId="1">#REF!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10">#REF!</definedName>
    <definedName name="item661">#REF!</definedName>
    <definedName name="item671" localSheetId="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10">#REF!</definedName>
    <definedName name="item671">#REF!</definedName>
    <definedName name="item673.1" localSheetId="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10">#REF!</definedName>
    <definedName name="item673.1">#REF!</definedName>
    <definedName name="item673.3" localSheetId="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10">#REF!</definedName>
    <definedName name="item673.3">#REF!</definedName>
    <definedName name="item681" localSheetId="1">#REF!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10">#REF!</definedName>
    <definedName name="item681">#REF!</definedName>
    <definedName name="item700.1" localSheetId="1">#REF!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10">#REF!</definedName>
    <definedName name="item700.1">#REF!</definedName>
    <definedName name="item710.1" localSheetId="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10">#REF!</definedName>
    <definedName name="item710.1">#REF!</definedName>
    <definedName name="item710.2" localSheetId="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10">#REF!</definedName>
    <definedName name="item710.2">#REF!</definedName>
    <definedName name="item730.1" localSheetId="1">#REF!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10">#REF!</definedName>
    <definedName name="item730.1">#REF!</definedName>
    <definedName name="item730.2" localSheetId="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10">#REF!</definedName>
    <definedName name="item730.2">#REF!</definedName>
    <definedName name="item730.2.4" localSheetId="1">#REF!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10">#REF!</definedName>
    <definedName name="item730.2.4">#REF!</definedName>
    <definedName name="item900.2" localSheetId="1">#REF!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10">#REF!</definedName>
    <definedName name="item900.2">#REF!</definedName>
    <definedName name="ItemCodos">#REF!</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10">#REF!</definedName>
    <definedName name="IVA">#REF!</definedName>
    <definedName name="iwjer">#REF!</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1">'APU 2.1'!ERR</definedName>
    <definedName name="jj" localSheetId="2">'APU 2.3'!ERR</definedName>
    <definedName name="jj" localSheetId="3">'APU 3.1'!ERR</definedName>
    <definedName name="jj" localSheetId="4">'APU 6.0'!ERR</definedName>
    <definedName name="jj" localSheetId="5">'APU 6.1'!ERR</definedName>
    <definedName name="jj" localSheetId="6">'APU 6.2'!ERR</definedName>
    <definedName name="jj" localSheetId="7">'APU 6.3'!ERR</definedName>
    <definedName name="jj" localSheetId="8">'APU 6.4'!ERR</definedName>
    <definedName name="jj" localSheetId="10">'INDICAR CÓDIGO DEL ITEM DE PAGO'!ERR</definedName>
    <definedName name="jj">[0]!ERR</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10">#REF!</definedName>
    <definedName name="jkl">#REF!</definedName>
    <definedName name="JOHNNY" localSheetId="1">'APU 2.1'!ERR</definedName>
    <definedName name="JOHNNY" localSheetId="2">'APU 2.3'!ERR</definedName>
    <definedName name="JOHNNY" localSheetId="3">'APU 3.1'!ERR</definedName>
    <definedName name="JOHNNY" localSheetId="4">'APU 6.0'!ERR</definedName>
    <definedName name="JOHNNY" localSheetId="5">'APU 6.1'!ERR</definedName>
    <definedName name="JOHNNY" localSheetId="6">'APU 6.2'!ERR</definedName>
    <definedName name="JOHNNY" localSheetId="7">'APU 6.3'!ERR</definedName>
    <definedName name="JOHNNY" localSheetId="8">'APU 6.4'!ERR</definedName>
    <definedName name="JOHNNY" localSheetId="10">'INDICAR CÓDIGO DEL ITEM DE PAGO'!ERR</definedName>
    <definedName name="JOHNNY">[0]!ERR</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10">#REF!</definedName>
    <definedName name="jvv">#REF!</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10">#REF!</definedName>
    <definedName name="K0F1">#REF!</definedName>
    <definedName name="K0F2" localSheetId="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10">#REF!</definedName>
    <definedName name="K0F2">#REF!</definedName>
    <definedName name="K10ALO" localSheetId="1">#REF!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10">#REF!</definedName>
    <definedName name="K10ALO">#REF!</definedName>
    <definedName name="K11ALO" localSheetId="1">#REF!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10">#REF!</definedName>
    <definedName name="K11ALO">#REF!</definedName>
    <definedName name="K1F1" localSheetId="1">#REF!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10">#REF!</definedName>
    <definedName name="K1F1">#REF!</definedName>
    <definedName name="K1F2" localSheetId="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10">#REF!</definedName>
    <definedName name="K1F2">#REF!</definedName>
    <definedName name="K2F1" localSheetId="1">#REF!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10">#REF!</definedName>
    <definedName name="K2F1">#REF!</definedName>
    <definedName name="K2F2" localSheetId="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10">#REF!</definedName>
    <definedName name="K2F2">#REF!</definedName>
    <definedName name="K3F1" localSheetId="1">#REF!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10">#REF!</definedName>
    <definedName name="K3F1">#REF!</definedName>
    <definedName name="K3F2" localSheetId="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10">#REF!</definedName>
    <definedName name="K3F2">#REF!</definedName>
    <definedName name="K4F1" localSheetId="1">#REF!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10">#REF!</definedName>
    <definedName name="K4F1">#REF!</definedName>
    <definedName name="K4F2" localSheetId="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10">#REF!</definedName>
    <definedName name="K4F2">#REF!</definedName>
    <definedName name="K5F1" localSheetId="1">#REF!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10">#REF!</definedName>
    <definedName name="K5F1">#REF!</definedName>
    <definedName name="K5F2" localSheetId="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10">#REF!</definedName>
    <definedName name="K5F2">#REF!</definedName>
    <definedName name="K6F1" localSheetId="1">#REF!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10">#REF!</definedName>
    <definedName name="K6F1">#REF!</definedName>
    <definedName name="K6F2" localSheetId="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10">#REF!</definedName>
    <definedName name="K6F2">#REF!</definedName>
    <definedName name="K7F1" localSheetId="1">#REF!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10">#REF!</definedName>
    <definedName name="K7F1">#REF!</definedName>
    <definedName name="K7F2" localSheetId="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10">#REF!</definedName>
    <definedName name="K7F2">#REF!</definedName>
    <definedName name="K8ALO" localSheetId="1">#REF!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10">#REF!</definedName>
    <definedName name="K8ALO">#REF!</definedName>
    <definedName name="K8F1" localSheetId="1">#REF!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10">#REF!</definedName>
    <definedName name="K8F1">#REF!</definedName>
    <definedName name="K8F2" localSheetId="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10">#REF!</definedName>
    <definedName name="K8F2">#REF!</definedName>
    <definedName name="K9ALO" localSheetId="1">#REF!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10">#REF!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l" localSheetId="1">'APU 2.1'!ERR</definedName>
    <definedName name="kl" localSheetId="2">'APU 2.3'!ERR</definedName>
    <definedName name="kl" localSheetId="3">'APU 3.1'!ERR</definedName>
    <definedName name="kl" localSheetId="4">'APU 6.0'!ERR</definedName>
    <definedName name="kl" localSheetId="5">'APU 6.1'!ERR</definedName>
    <definedName name="kl" localSheetId="6">'APU 6.2'!ERR</definedName>
    <definedName name="kl" localSheetId="7">'APU 6.3'!ERR</definedName>
    <definedName name="kl" localSheetId="8">'APU 6.4'!ERR</definedName>
    <definedName name="kl" localSheetId="10">'INDICAR CÓDIGO DEL ITEM DE PAGO'!ERR</definedName>
    <definedName name="kl">[0]!ERR</definedName>
    <definedName name="klklk" localSheetId="1">#REF!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10">#REF!</definedName>
    <definedName name="klklk">#REF!</definedName>
    <definedName name="km">#REF!</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10">#REF!</definedName>
    <definedName name="LICITACION">#REF!</definedName>
    <definedName name="LINEA" localSheetId="1">[85]CONT_ADI!#REF!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10">[85]CONT_ADI!#REF!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2">[26]!absc</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[26]!absc</definedName>
    <definedName name="LOCA1" localSheetId="1">[38]!absc</definedName>
    <definedName name="LOCA1" localSheetId="2">[38]!absc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[38]!absc</definedName>
    <definedName name="LOCALIZACION_Y_REPLANTEO" localSheetId="1">#REF!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10">#REF!</definedName>
    <definedName name="LOCALIZACION_Y_REPLANTEO">#REF!</definedName>
    <definedName name="LOGO" localSheetId="1">'APU 2.1'!ERR</definedName>
    <definedName name="LOGO" localSheetId="2">'APU 2.3'!ERR</definedName>
    <definedName name="LOGO" localSheetId="3">'APU 3.1'!ERR</definedName>
    <definedName name="LOGO" localSheetId="4">'APU 6.0'!ERR</definedName>
    <definedName name="LOGO" localSheetId="5">'APU 6.1'!ERR</definedName>
    <definedName name="LOGO" localSheetId="6">'APU 6.2'!ERR</definedName>
    <definedName name="LOGO" localSheetId="7">'APU 6.3'!ERR</definedName>
    <definedName name="LOGO" localSheetId="8">'APU 6.4'!ERR</definedName>
    <definedName name="LOGO" localSheetId="10">'INDICAR CÓDIGO DEL ITEM DE PAGO'!ERR</definedName>
    <definedName name="LOGO">[0]!ERR</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lt">#REF!</definedName>
    <definedName name="lun" localSheetId="1">'[37]Res-Accide-10'!#REF!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10">'[37]Res-Accide-10'!#REF!</definedName>
    <definedName name="lun">'[37]Res-Accide-10'!#REF!</definedName>
    <definedName name="lv">#REF!</definedName>
    <definedName name="m">#REF!</definedName>
    <definedName name="MA" localSheetId="1">'[37]Res-Accide-10'!#REF!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10">'[37]Res-Accide-10'!#REF!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QUINAR" localSheetId="1">[53]Insum!$A$68:$H$98</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10">[53]Insum!$A$68:$H$98</definedName>
    <definedName name="MAQUINAR">[54]Insum!$A$68:$H$98</definedName>
    <definedName name="mar" localSheetId="1">'[37]Res-Accide-10'!#REF!</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10">'[37]Res-Accide-10'!#REF!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10">#REF!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10">#REF!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 localSheetId="2">[9]!Módulo3.anexo1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[9]!Módulo3.anexo1</definedName>
    <definedName name="Módulo3.anexo10" localSheetId="1">[9]!Módulo3.anexo10</definedName>
    <definedName name="Módulo3.anexo10" localSheetId="2">[9]!Módulo3.anexo10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[9]!Módulo3.anexo10</definedName>
    <definedName name="Módulo3.anexo11" localSheetId="1">[9]!Módulo3.anexo11</definedName>
    <definedName name="Módulo3.anexo11" localSheetId="2">[9]!Módulo3.anexo11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[9]!Módulo3.anexo11</definedName>
    <definedName name="Módulo3.anexo12" localSheetId="1">[9]!Módulo3.anexo12</definedName>
    <definedName name="Módulo3.anexo12" localSheetId="2">[9]!Módulo3.anexo12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[9]!Módulo3.anexo12</definedName>
    <definedName name="Módulo3.anexo3" localSheetId="1">[9]!Módulo3.anexo3</definedName>
    <definedName name="Módulo3.anexo3" localSheetId="2">[9]!Módulo3.anexo3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[9]!Módulo3.anexo3</definedName>
    <definedName name="Módulo3.anexo4" localSheetId="1">[9]!Módulo3.anexo4</definedName>
    <definedName name="Módulo3.anexo4" localSheetId="2">[9]!Módulo3.anexo4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[9]!Módulo3.anexo4</definedName>
    <definedName name="Módulo3.anexo5" localSheetId="1">[9]!Módulo3.anexo5</definedName>
    <definedName name="Módulo3.anexo5" localSheetId="2">[9]!Módulo3.anexo5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[9]!Módulo3.anexo5</definedName>
    <definedName name="Módulo3.anexo6" localSheetId="1">[9]!Módulo3.anexo6</definedName>
    <definedName name="Módulo3.anexo6" localSheetId="2">[9]!Módulo3.anexo6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[9]!Módulo3.anexo6</definedName>
    <definedName name="Módulo8.anexo16" localSheetId="1">[9]!Módulo8.anexo16</definedName>
    <definedName name="Módulo8.anexo16" localSheetId="2">[9]!Módulo8.anexo16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da" localSheetId="1">[50]!Nada</definedName>
    <definedName name="Nada" localSheetId="2">[50]!Nada</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1">'APU 2.1'!ERR</definedName>
    <definedName name="NO" localSheetId="2">'APU 2.3'!ERR</definedName>
    <definedName name="NO" localSheetId="3">'APU 3.1'!ERR</definedName>
    <definedName name="NO" localSheetId="4">'APU 6.0'!ERR</definedName>
    <definedName name="NO" localSheetId="5">'APU 6.1'!ERR</definedName>
    <definedName name="NO" localSheetId="6">'APU 6.2'!ERR</definedName>
    <definedName name="NO" localSheetId="7">'APU 6.3'!ERR</definedName>
    <definedName name="NO" localSheetId="8">'APU 6.4'!ERR</definedName>
    <definedName name="NO" localSheetId="10">'INDICAR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10">#REF!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10">#REF!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10">#REF!</definedName>
    <definedName name="º1">#REF!</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10">#REF!</definedName>
    <definedName name="Obra">#REF!</definedName>
    <definedName name="obras" hidden="1">#REF!</definedName>
    <definedName name="obras1" localSheetId="1">DATE(YEAR([92]!Loan_Start),MONTH([92]!Loan_Start)+Payment_Number,DAY([92]!Loan_Start))</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'APU 2.1'!ERR</definedName>
    <definedName name="PEPE" localSheetId="2">'APU 2.3'!ERR</definedName>
    <definedName name="PEPE" localSheetId="3">'APU 3.1'!ERR</definedName>
    <definedName name="PEPE" localSheetId="4">'APU 6.0'!ERR</definedName>
    <definedName name="PEPE" localSheetId="5">'APU 6.1'!ERR</definedName>
    <definedName name="PEPE" localSheetId="6">'APU 6.2'!ERR</definedName>
    <definedName name="PEPE" localSheetId="7">'APU 6.3'!ERR</definedName>
    <definedName name="PEPE" localSheetId="8">'APU 6.4'!ERR</definedName>
    <definedName name="PEPE" localSheetId="10">'INDICAR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10">#REF!</definedName>
    <definedName name="PlazoAIU">#REF!</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10">#REF!</definedName>
    <definedName name="POCETAS">#REF!</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10">#REF!</definedName>
    <definedName name="popu">#REF!</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10">#REF!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10">#REF!</definedName>
    <definedName name="PRE">#REF!</definedName>
    <definedName name="Precio">#REF!</definedName>
    <definedName name="precio2">#REF!</definedName>
    <definedName name="PrecioS">#REF!</definedName>
    <definedName name="PREST" localSheetId="1">#REF!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10">#REF!</definedName>
    <definedName name="PREST">#REF!</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10">#REF!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'APU 2.1'!ERR</definedName>
    <definedName name="programainv" localSheetId="2">'APU 2.3'!ERR</definedName>
    <definedName name="programainv" localSheetId="3">'APU 3.1'!ERR</definedName>
    <definedName name="programainv" localSheetId="4">'APU 6.0'!ERR</definedName>
    <definedName name="programainv" localSheetId="5">'APU 6.1'!ERR</definedName>
    <definedName name="programainv" localSheetId="6">'APU 6.2'!ERR</definedName>
    <definedName name="programainv" localSheetId="7">'APU 6.3'!ERR</definedName>
    <definedName name="programainv" localSheetId="8">'APU 6.4'!ERR</definedName>
    <definedName name="programainv" localSheetId="10">'INDICAR CÓDIGO DEL ITEM DE PAGO'!ERR</definedName>
    <definedName name="programainv">[0]!ERR</definedName>
    <definedName name="Proponente" localSheetId="1">#REF!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10">#REF!</definedName>
    <definedName name="Proponente">#REF!</definedName>
    <definedName name="PRUEBA" localSheetId="1">[96]!absc</definedName>
    <definedName name="PRUEBA" localSheetId="2">[96]!absc</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[96]!absc</definedName>
    <definedName name="prueba1" localSheetId="1">[96]!absc</definedName>
    <definedName name="prueba1" localSheetId="2">[96]!absc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[96]!absc</definedName>
    <definedName name="PRUEBA2" localSheetId="1">#REF!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10">#REF!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10">#REF!</definedName>
    <definedName name="Q">#REF!</definedName>
    <definedName name="Q_actual">'[97]ORITO 02 '!$E$7</definedName>
    <definedName name="Q_BRUTO">#REF!</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10">#REF!</definedName>
    <definedName name="qaz">#REF!</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RTY" localSheetId="1">'APU 2.1'!ERR</definedName>
    <definedName name="QWERTY" localSheetId="2">'APU 2.3'!ERR</definedName>
    <definedName name="QWERTY" localSheetId="3">'APU 3.1'!ERR</definedName>
    <definedName name="QWERTY" localSheetId="4">'APU 6.0'!ERR</definedName>
    <definedName name="QWERTY" localSheetId="5">'APU 6.1'!ERR</definedName>
    <definedName name="QWERTY" localSheetId="6">'APU 6.2'!ERR</definedName>
    <definedName name="QWERTY" localSheetId="7">'APU 6.3'!ERR</definedName>
    <definedName name="QWERTY" localSheetId="8">'APU 6.4'!ERR</definedName>
    <definedName name="QWERTY" localSheetId="10">'INDICAR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ICIO" localSheetId="1">'APU 2.1'!ERR</definedName>
    <definedName name="REICIO" localSheetId="2">'APU 2.3'!ERR</definedName>
    <definedName name="REICIO" localSheetId="3">'APU 3.1'!ERR</definedName>
    <definedName name="REICIO" localSheetId="4">'APU 6.0'!ERR</definedName>
    <definedName name="REICIO" localSheetId="5">'APU 6.1'!ERR</definedName>
    <definedName name="REICIO" localSheetId="6">'APU 6.2'!ERR</definedName>
    <definedName name="REICIO" localSheetId="7">'APU 6.3'!ERR</definedName>
    <definedName name="REICIO" localSheetId="8">'APU 6.4'!ERR</definedName>
    <definedName name="REICIO" localSheetId="10">'INDICAR CÓDIGO DEL ITEM DE PAGO'!ERR</definedName>
    <definedName name="REICIO">[0]!ERR</definedName>
    <definedName name="Reimbursement">"Reembolso"</definedName>
    <definedName name="reinicio" localSheetId="1">'APU 2.1'!ERR</definedName>
    <definedName name="reinicio" localSheetId="2">'APU 2.3'!ERR</definedName>
    <definedName name="reinicio" localSheetId="3">'APU 3.1'!ERR</definedName>
    <definedName name="reinicio" localSheetId="4">'APU 6.0'!ERR</definedName>
    <definedName name="reinicio" localSheetId="5">'APU 6.1'!ERR</definedName>
    <definedName name="reinicio" localSheetId="6">'APU 6.2'!ERR</definedName>
    <definedName name="reinicio" localSheetId="7">'APU 6.3'!ERR</definedName>
    <definedName name="reinicio" localSheetId="8">'APU 6.4'!ERR</definedName>
    <definedName name="reinicio" localSheetId="10">'INDICAR CÓDIGO DEL ITEM DE PAGO'!ERR</definedName>
    <definedName name="reinicio">[0]!ERR</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ll" localSheetId="1">#REF!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10">#REF!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10">[99]original_sist!$B$1:$L$167</definedName>
    <definedName name="RESU">#REF!</definedName>
    <definedName name="resu8" localSheetId="1">[9]!resu8</definedName>
    <definedName name="resu8" localSheetId="2">[9]!resu8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'APU 2.1'!ERR</definedName>
    <definedName name="rr" localSheetId="2">'APU 2.3'!ERR</definedName>
    <definedName name="rr" localSheetId="3">'APU 3.1'!ERR</definedName>
    <definedName name="rr" localSheetId="4">'APU 6.0'!ERR</definedName>
    <definedName name="rr" localSheetId="5">'APU 6.1'!ERR</definedName>
    <definedName name="rr" localSheetId="6">'APU 6.2'!ERR</definedName>
    <definedName name="rr" localSheetId="7">'APU 6.3'!ERR</definedName>
    <definedName name="rr" localSheetId="8">'APU 6.4'!ERR</definedName>
    <definedName name="rr" localSheetId="10">'INDICAR CÓDIGO DEL ITEM DE PAGO'!ERR</definedName>
    <definedName name="rr">[0]!ERR</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 localSheetId="1">'APU 2.1'!ERR</definedName>
    <definedName name="s" localSheetId="2">'APU 2.3'!ERR</definedName>
    <definedName name="s" localSheetId="3">'APU 3.1'!ERR</definedName>
    <definedName name="s" localSheetId="4">'APU 6.0'!ERR</definedName>
    <definedName name="s" localSheetId="5">'APU 6.1'!ERR</definedName>
    <definedName name="s" localSheetId="6">'APU 6.2'!ERR</definedName>
    <definedName name="s" localSheetId="7">'APU 6.3'!ERR</definedName>
    <definedName name="s" localSheetId="8">'APU 6.4'!ERR</definedName>
    <definedName name="s" localSheetId="10">'INDICAR CÓDIGO DEL ITEM DE PAGO'!ERR</definedName>
    <definedName name="s">[0]!ERR</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s" localSheetId="1">'APU 2.1'!ERR</definedName>
    <definedName name="salarios" localSheetId="2">'APU 2.3'!ERR</definedName>
    <definedName name="salarios" localSheetId="3">'APU 3.1'!ERR</definedName>
    <definedName name="salarios" localSheetId="4">'APU 6.0'!ERR</definedName>
    <definedName name="salarios" localSheetId="5">'APU 6.1'!ERR</definedName>
    <definedName name="salarios" localSheetId="6">'APU 6.2'!ERR</definedName>
    <definedName name="salarios" localSheetId="7">'APU 6.3'!ERR</definedName>
    <definedName name="salarios" localSheetId="8">'APU 6.4'!ERR</definedName>
    <definedName name="salarios" localSheetId="10">'INDICAR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10">#REF!</definedName>
    <definedName name="SECTOR">#REF!</definedName>
    <definedName name="SEMANA_C3">#REF!</definedName>
    <definedName name="sena">[55]Hoja1!$C$14</definedName>
    <definedName name="SERO" localSheetId="1">'APU 2.1'!ERR</definedName>
    <definedName name="SERO" localSheetId="2">'APU 2.3'!ERR</definedName>
    <definedName name="SERO" localSheetId="3">'APU 3.1'!ERR</definedName>
    <definedName name="SERO" localSheetId="4">'APU 6.0'!ERR</definedName>
    <definedName name="SERO" localSheetId="5">'APU 6.1'!ERR</definedName>
    <definedName name="SERO" localSheetId="6">'APU 6.2'!ERR</definedName>
    <definedName name="SERO" localSheetId="7">'APU 6.3'!ERR</definedName>
    <definedName name="SERO" localSheetId="8">'APU 6.4'!ERR</definedName>
    <definedName name="SERO" localSheetId="10">'INDICAR CÓDIGO DEL ITEM DE PAGO'!ERR</definedName>
    <definedName name="SERO">[0]!ERR</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'APU 2.1'!ERR</definedName>
    <definedName name="SI" localSheetId="2">'APU 2.3'!ERR</definedName>
    <definedName name="SI" localSheetId="3">'APU 3.1'!ERR</definedName>
    <definedName name="SI" localSheetId="4">'APU 6.0'!ERR</definedName>
    <definedName name="SI" localSheetId="5">'APU 6.1'!ERR</definedName>
    <definedName name="SI" localSheetId="6">'APU 6.2'!ERR</definedName>
    <definedName name="SI" localSheetId="7">'APU 6.3'!ERR</definedName>
    <definedName name="SI" localSheetId="8">'APU 6.4'!ERR</definedName>
    <definedName name="SI" localSheetId="10">'INDICAR CÓDIGO DEL ITEM DE PAGO'!ERR</definedName>
    <definedName name="SI">[0]!ERR</definedName>
    <definedName name="SINGOLO">'[3]7422CW00'!#REF!</definedName>
    <definedName name="SISISIS" localSheetId="1">'APU 2.1'!ERR</definedName>
    <definedName name="SISISIS" localSheetId="2">'APU 2.3'!ERR</definedName>
    <definedName name="SISISIS" localSheetId="3">'APU 3.1'!ERR</definedName>
    <definedName name="SISISIS" localSheetId="4">'APU 6.0'!ERR</definedName>
    <definedName name="SISISIS" localSheetId="5">'APU 6.1'!ERR</definedName>
    <definedName name="SISISIS" localSheetId="6">'APU 6.2'!ERR</definedName>
    <definedName name="SISISIS" localSheetId="7">'APU 6.3'!ERR</definedName>
    <definedName name="SISISIS" localSheetId="8">'APU 6.4'!ERR</definedName>
    <definedName name="SISISIS" localSheetId="10">'INDICAR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'APU 2.1'!#REF!</definedName>
    <definedName name="solver_adj" localSheetId="2" hidden="1">'APU 2.3'!#REF!</definedName>
    <definedName name="solver_adj" localSheetId="3" hidden="1">'APU 3.1'!#REF!</definedName>
    <definedName name="solver_adj" localSheetId="4" hidden="1">'APU 6.0'!#REF!</definedName>
    <definedName name="solver_adj" localSheetId="5" hidden="1">'APU 6.1'!#REF!</definedName>
    <definedName name="solver_adj" localSheetId="6" hidden="1">'APU 6.2'!#REF!</definedName>
    <definedName name="solver_adj" localSheetId="7" hidden="1">'APU 6.3'!#REF!</definedName>
    <definedName name="solver_adj" localSheetId="8" hidden="1">'APU 6.4'!#REF!</definedName>
    <definedName name="solver_adj" localSheetId="10" hidden="1">'INDICAR CÓDIGO DEL ITEM DE PAGO'!#REF!</definedName>
    <definedName name="solver_adj" localSheetId="0" hidden="1">'PRESUPUESTO OFICIAL Espacio'!$K$47</definedName>
    <definedName name="solver_adj" localSheetId="9" hidden="1">'PROPUESTA ECONOMICA(Proponente)'!$K$42</definedName>
    <definedName name="solver_cvg" localSheetId="1"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10" hidden="1">0.0001</definedName>
    <definedName name="solver_cvg" localSheetId="0" hidden="1">0.0001</definedName>
    <definedName name="solver_cvg" localSheetId="9" hidden="1">0.0001</definedName>
    <definedName name="solver_drv" localSheetId="1"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10" hidden="1">1</definedName>
    <definedName name="solver_drv" localSheetId="0" hidden="1">1</definedName>
    <definedName name="solver_drv" localSheetId="9" hidden="1">1</definedName>
    <definedName name="solver_est"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10" hidden="1">1</definedName>
    <definedName name="solver_est" localSheetId="0" hidden="1">1</definedName>
    <definedName name="solver_est" localSheetId="9" hidden="1">1</definedName>
    <definedName name="solver_itr" localSheetId="1"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10" hidden="1">100</definedName>
    <definedName name="solver_itr" localSheetId="0" hidden="1">100</definedName>
    <definedName name="solver_itr" localSheetId="9" hidden="1">100</definedName>
    <definedName name="solver_lhs1" localSheetId="1" hidden="1">'APU 2.1'!#REF!</definedName>
    <definedName name="solver_lhs1" localSheetId="2" hidden="1">'APU 2.3'!#REF!</definedName>
    <definedName name="solver_lhs1" localSheetId="3" hidden="1">'APU 3.1'!#REF!</definedName>
    <definedName name="solver_lhs1" localSheetId="4" hidden="1">'APU 6.0'!#REF!</definedName>
    <definedName name="solver_lhs1" localSheetId="5" hidden="1">'APU 6.1'!#REF!</definedName>
    <definedName name="solver_lhs1" localSheetId="6" hidden="1">'APU 6.2'!#REF!</definedName>
    <definedName name="solver_lhs1" localSheetId="7" hidden="1">'APU 6.3'!#REF!</definedName>
    <definedName name="solver_lhs1" localSheetId="8" hidden="1">'APU 6.4'!#REF!</definedName>
    <definedName name="solver_lhs1" localSheetId="10" hidden="1">'INDICAR CÓDIGO DEL ITEM DE PAGO'!#REF!</definedName>
    <definedName name="solver_lhs1" localSheetId="0" hidden="1">'PRESUPUESTO OFICIAL Espacio'!$K$59</definedName>
    <definedName name="solver_lhs1" localSheetId="9" hidden="1">'PROPUESTA ECONOMICA(Proponente)'!$K$54</definedName>
    <definedName name="solver_lin" localSheetId="1"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10" hidden="1">2</definedName>
    <definedName name="solver_lin" localSheetId="0" hidden="1">2</definedName>
    <definedName name="solver_lin" localSheetId="9" hidden="1">2</definedName>
    <definedName name="solver_neg"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10" hidden="1">2</definedName>
    <definedName name="solver_neg" localSheetId="0" hidden="1">2</definedName>
    <definedName name="solver_neg" localSheetId="9" hidden="1">2</definedName>
    <definedName name="solver_num" localSheetId="1"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10" hidden="1">1</definedName>
    <definedName name="solver_num" localSheetId="0" hidden="1">1</definedName>
    <definedName name="solver_num" localSheetId="9" hidden="1">1</definedName>
    <definedName name="solver_nwt"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10" hidden="1">1</definedName>
    <definedName name="solver_nwt" localSheetId="0" hidden="1">1</definedName>
    <definedName name="solver_nwt" localSheetId="9" hidden="1">1</definedName>
    <definedName name="solver_opt" localSheetId="1" hidden="1">'APU 2.1'!#REF!</definedName>
    <definedName name="solver_opt" localSheetId="2" hidden="1">'APU 2.3'!#REF!</definedName>
    <definedName name="solver_opt" localSheetId="3" hidden="1">'APU 3.1'!#REF!</definedName>
    <definedName name="solver_opt" localSheetId="4" hidden="1">'APU 6.0'!#REF!</definedName>
    <definedName name="solver_opt" localSheetId="5" hidden="1">'APU 6.1'!#REF!</definedName>
    <definedName name="solver_opt" localSheetId="6" hidden="1">'APU 6.2'!#REF!</definedName>
    <definedName name="solver_opt" localSheetId="7" hidden="1">'APU 6.3'!#REF!</definedName>
    <definedName name="solver_opt" localSheetId="8" hidden="1">'APU 6.4'!#REF!</definedName>
    <definedName name="solver_opt" localSheetId="10" hidden="1">'INDICAR CÓDIGO DEL ITEM DE PAGO'!#REF!</definedName>
    <definedName name="solver_opt" localSheetId="0" hidden="1">'PRESUPUESTO OFICIAL Espacio'!$K$59</definedName>
    <definedName name="solver_opt" localSheetId="9" hidden="1">'PROPUESTA ECONOMICA(Proponente)'!$K$54</definedName>
    <definedName name="solver_pre" localSheetId="1"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10" hidden="1">0.000001</definedName>
    <definedName name="solver_pre" localSheetId="0" hidden="1">0.000001</definedName>
    <definedName name="solver_pre" localSheetId="9" hidden="1">0.000001</definedName>
    <definedName name="solver_rel1" localSheetId="1"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10" hidden="1">2</definedName>
    <definedName name="solver_rel1" localSheetId="0" hidden="1">2</definedName>
    <definedName name="solver_rel1" localSheetId="9" hidden="1">2</definedName>
    <definedName name="solver_rhs1" localSheetId="1" hidden="1">'APU 2.1'!#REF!</definedName>
    <definedName name="solver_rhs1" localSheetId="2" hidden="1">'APU 2.3'!#REF!</definedName>
    <definedName name="solver_rhs1" localSheetId="3" hidden="1">'APU 3.1'!#REF!</definedName>
    <definedName name="solver_rhs1" localSheetId="4" hidden="1">'APU 6.0'!#REF!</definedName>
    <definedName name="solver_rhs1" localSheetId="5" hidden="1">'APU 6.1'!#REF!</definedName>
    <definedName name="solver_rhs1" localSheetId="6" hidden="1">'APU 6.2'!#REF!</definedName>
    <definedName name="solver_rhs1" localSheetId="7" hidden="1">'APU 6.3'!#REF!</definedName>
    <definedName name="solver_rhs1" localSheetId="8" hidden="1">'APU 6.4'!#REF!</definedName>
    <definedName name="solver_rhs1" localSheetId="10" hidden="1">'INDICAR CÓDIGO DEL ITEM DE PAGO'!#REF!</definedName>
    <definedName name="solver_rhs1" localSheetId="0" hidden="1">'PRESUPUESTO OFICIAL Espacio'!$K$60</definedName>
    <definedName name="solver_rhs1" localSheetId="9" hidden="1">'PROPUESTA ECONOMICA(Proponente)'!$K$55</definedName>
    <definedName name="solver_scl" localSheetId="1"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10" hidden="1">2</definedName>
    <definedName name="solver_scl" localSheetId="0" hidden="1">2</definedName>
    <definedName name="solver_scl" localSheetId="9" hidden="1">2</definedName>
    <definedName name="solver_sho"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10" hidden="1">2</definedName>
    <definedName name="solver_sho" localSheetId="0" hidden="1">2</definedName>
    <definedName name="solver_sho" localSheetId="9" hidden="1">2</definedName>
    <definedName name="solver_tim" localSheetId="1"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10" hidden="1">100</definedName>
    <definedName name="solver_tim" localSheetId="0" hidden="1">100</definedName>
    <definedName name="solver_tim" localSheetId="9" hidden="1">100</definedName>
    <definedName name="solver_tol" localSheetId="1"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10" hidden="1">0.05</definedName>
    <definedName name="solver_tol" localSheetId="0" hidden="1">0.05</definedName>
    <definedName name="solver_tol" localSheetId="9" hidden="1">0.05</definedName>
    <definedName name="solver_typ" localSheetId="1"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10" hidden="1">3</definedName>
    <definedName name="solver_typ" localSheetId="0" hidden="1">3</definedName>
    <definedName name="solver_typ" localSheetId="9" hidden="1">3</definedName>
    <definedName name="solver_val" localSheetId="1"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10" hidden="1">490454</definedName>
    <definedName name="solver_val" localSheetId="0" hidden="1">63899000000</definedName>
    <definedName name="solver_val" localSheetId="9" hidden="1">63899000000</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10">#REF!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MODULO10.auto_abrir</definedName>
    <definedName name="SSSS" localSheetId="1">'APU 2.1'!ERR</definedName>
    <definedName name="SSSS" localSheetId="2">'APU 2.3'!ERR</definedName>
    <definedName name="SSSS" localSheetId="3">'APU 3.1'!ERR</definedName>
    <definedName name="SSSS" localSheetId="4">'APU 6.0'!ERR</definedName>
    <definedName name="SSSS" localSheetId="5">'APU 6.1'!ERR</definedName>
    <definedName name="SSSS" localSheetId="6">'APU 6.2'!ERR</definedName>
    <definedName name="SSSS" localSheetId="7">'APU 6.3'!ERR</definedName>
    <definedName name="SSSS" localSheetId="8">'APU 6.4'!ERR</definedName>
    <definedName name="SSSS" localSheetId="10">'INDICAR CÓDIGO DEL ITEM DE PAGO'!ERR</definedName>
    <definedName name="SSSS">[0]!ERR</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10">#REF!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'APU 2.1'!ERR</definedName>
    <definedName name="sw" localSheetId="2">'APU 2.3'!ERR</definedName>
    <definedName name="sw" localSheetId="3">'APU 3.1'!ERR</definedName>
    <definedName name="sw" localSheetId="4">'APU 6.0'!ERR</definedName>
    <definedName name="sw" localSheetId="5">'APU 6.1'!ERR</definedName>
    <definedName name="sw" localSheetId="6">'APU 6.2'!ERR</definedName>
    <definedName name="sw" localSheetId="7">'APU 6.3'!ERR</definedName>
    <definedName name="sw" localSheetId="8">'APU 6.4'!ERR</definedName>
    <definedName name="sw" localSheetId="10">'INDICAR CÓDIGO DEL ITEM DE PAGO'!ERR</definedName>
    <definedName name="sw">[0]!ERR</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2">[21]!absc</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[21]!absc</definedName>
    <definedName name="t_1" localSheetId="1">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Scheduled_Payment+Extra_Payment</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10">#REF!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'APU 2.1'!ERR</definedName>
    <definedName name="TER" localSheetId="2">'APU 2.3'!ERR</definedName>
    <definedName name="TER" localSheetId="3">'APU 3.1'!ERR</definedName>
    <definedName name="TER" localSheetId="4">'APU 6.0'!ERR</definedName>
    <definedName name="TER" localSheetId="5">'APU 6.1'!ERR</definedName>
    <definedName name="TER" localSheetId="6">'APU 6.2'!ERR</definedName>
    <definedName name="TER" localSheetId="7">'APU 6.3'!ERR</definedName>
    <definedName name="TER" localSheetId="8">'APU 6.4'!ERR</definedName>
    <definedName name="TER" localSheetId="10">'INDICAR CÓDIGO DEL ITEM DE PAGO'!ERR</definedName>
    <definedName name="TER">[0]!ERR</definedName>
    <definedName name="TERM" localSheetId="1">'APU 2.1'!ERR</definedName>
    <definedName name="TERM" localSheetId="2">'APU 2.3'!ERR</definedName>
    <definedName name="TERM" localSheetId="3">'APU 3.1'!ERR</definedName>
    <definedName name="TERM" localSheetId="4">'APU 6.0'!ERR</definedName>
    <definedName name="TERM" localSheetId="5">'APU 6.1'!ERR</definedName>
    <definedName name="TERM" localSheetId="6">'APU 6.2'!ERR</definedName>
    <definedName name="TERM" localSheetId="7">'APU 6.3'!ERR</definedName>
    <definedName name="TERM" localSheetId="8">'APU 6.4'!ERR</definedName>
    <definedName name="TERM" localSheetId="10">'INDICAR CÓDIGO DEL ITEM DE PAGO'!ERR</definedName>
    <definedName name="TERM">[0]!ERR</definedName>
    <definedName name="TÉRMINOS" localSheetId="1">'APU 2.1'!ERR</definedName>
    <definedName name="TÉRMINOS" localSheetId="2">'APU 2.3'!ERR</definedName>
    <definedName name="TÉRMINOS" localSheetId="3">'APU 3.1'!ERR</definedName>
    <definedName name="TÉRMINOS" localSheetId="4">'APU 6.0'!ERR</definedName>
    <definedName name="TÉRMINOS" localSheetId="5">'APU 6.1'!ERR</definedName>
    <definedName name="TÉRMINOS" localSheetId="6">'APU 6.2'!ERR</definedName>
    <definedName name="TÉRMINOS" localSheetId="7">'APU 6.3'!ERR</definedName>
    <definedName name="TÉRMINOS" localSheetId="8">'APU 6.4'!ERR</definedName>
    <definedName name="TÉRMINOS" localSheetId="10">'INDICAR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10">#REF!</definedName>
    <definedName name="TITULO">#REF!</definedName>
    <definedName name="_xlnm.Print_Titles">#N/A</definedName>
    <definedName name="Títulos_a_imprimir_IM" localSheetId="1">#REF!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10">#REF!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10">#REF!</definedName>
    <definedName name="TOTAL">#REF!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10">[106]desmonte!$E$48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10">#REF!</definedName>
    <definedName name="TtCD">#REF!</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 localSheetId="1">#REF!</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10">#REF!</definedName>
    <definedName name="U">#REF!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10">#REF!</definedName>
    <definedName name="Ubicación">#REF!</definedName>
    <definedName name="UFrm2InUse">1</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10">#REF!</definedName>
    <definedName name="Unitarios">#REF!</definedName>
    <definedName name="unj" hidden="1">[18]INST!#REF!</definedName>
    <definedName name="uno" localSheetId="1">'APU 2.1'!ERR</definedName>
    <definedName name="uno" localSheetId="2">'APU 2.3'!ERR</definedName>
    <definedName name="uno" localSheetId="3">'APU 3.1'!ERR</definedName>
    <definedName name="uno" localSheetId="4">'APU 6.0'!ERR</definedName>
    <definedName name="uno" localSheetId="5">'APU 6.1'!ERR</definedName>
    <definedName name="uno" localSheetId="6">'APU 6.2'!ERR</definedName>
    <definedName name="uno" localSheetId="7">'APU 6.3'!ERR</definedName>
    <definedName name="uno" localSheetId="8">'APU 6.4'!ERR</definedName>
    <definedName name="uno" localSheetId="10">'INDICAR CÓDIGO DEL ITEM DE PAGO'!ERR</definedName>
    <definedName name="uno">[0]!ERR</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iel" localSheetId="1">'APU 2.1'!ERR</definedName>
    <definedName name="uriel" localSheetId="2">'APU 2.3'!ERR</definedName>
    <definedName name="uriel" localSheetId="3">'APU 3.1'!ERR</definedName>
    <definedName name="uriel" localSheetId="4">'APU 6.0'!ERR</definedName>
    <definedName name="uriel" localSheetId="5">'APU 6.1'!ERR</definedName>
    <definedName name="uriel" localSheetId="6">'APU 6.2'!ERR</definedName>
    <definedName name="uriel" localSheetId="7">'APU 6.3'!ERR</definedName>
    <definedName name="uriel" localSheetId="8">'APU 6.4'!ERR</definedName>
    <definedName name="uriel" localSheetId="10">'INDICAR CÓDIGO DEL ITEM DE PAGO'!ERR</definedName>
    <definedName name="uriel">[0]!ERR</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10">#REF!</definedName>
    <definedName name="VALDES">#REF!</definedName>
    <definedName name="valor1" localSheetId="1">#REF!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10">#REF!</definedName>
    <definedName name="valor1">#REF!</definedName>
    <definedName name="valor2" localSheetId="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10">#REF!</definedName>
    <definedName name="valor2">#REF!</definedName>
    <definedName name="VALOR3" localSheetId="1">#REF!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10">#REF!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10">#REF!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10">#REF!</definedName>
    <definedName name="VVV">#REF!</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10">'[37]Res-Accide-10'!#REF!</definedName>
    <definedName name="WDFSDF">'[37]Res-Accide-10'!#REF!</definedName>
    <definedName name="wedw">#REF!</definedName>
    <definedName name="WEFWE" localSheetId="1">'[37]Res-Accide-10'!#REF!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10">'[37]Res-Accide-10'!#REF!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ILSON" localSheetId="1">'[37]Res-Accide-10'!#REF!</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10">'[37]Res-Accide-10'!#REF!</definedName>
    <definedName name="WILSON">'[37]Res-Accide-10'!#REF!</definedName>
    <definedName name="WQ">#REF!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10">#REF!</definedName>
    <definedName name="XX">#REF!</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2">[113]!absc</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[113]!absc</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10">#REF!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10">#REF!</definedName>
    <definedName name="XXXXXXXXXXXX">#REF!</definedName>
    <definedName name="XZS" hidden="1">#REF!</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 localSheetId="1">[26]!absc</definedName>
    <definedName name="Y" localSheetId="2">[26]!absc</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[26]!absc</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A" localSheetId="1">#REF!</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10">#REF!</definedName>
    <definedName name="YA">#REF!</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DF" localSheetId="1">#REF!</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10">#REF!</definedName>
    <definedName name="ZDF">#REF!</definedName>
    <definedName name="ZONA1">#REF!</definedName>
    <definedName name="ZONA3">#REF!</definedName>
    <definedName name="ZONA4">#REF!</definedName>
    <definedName name="zx" localSheetId="1">'APU 2.1'!ERR</definedName>
    <definedName name="zx" localSheetId="2">'APU 2.3'!ERR</definedName>
    <definedName name="zx" localSheetId="3">'APU 3.1'!ERR</definedName>
    <definedName name="zx" localSheetId="4">'APU 6.0'!ERR</definedName>
    <definedName name="zx" localSheetId="5">'APU 6.1'!ERR</definedName>
    <definedName name="zx" localSheetId="6">'APU 6.2'!ERR</definedName>
    <definedName name="zx" localSheetId="7">'APU 6.3'!ERR</definedName>
    <definedName name="zx" localSheetId="8">'APU 6.4'!ERR</definedName>
    <definedName name="zx" localSheetId="10">'INDICAR CÓDIGO DEL ITEM DE PAGO'!ERR</definedName>
    <definedName name="zx">[0]!ERR</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ZZZZZZZZZ" localSheetId="1">'[51]A. P. U.'!#REF!</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10">'[51]A. P. U.'!#REF!</definedName>
    <definedName name="ZZZZZZZZZZZ">'[51]A. P. U.'!#REF!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52" i="265" l="1"/>
  <c r="O67" i="278" l="1"/>
  <c r="O69" i="278"/>
  <c r="M65" i="278"/>
  <c r="M66" i="278"/>
  <c r="M64" i="278"/>
  <c r="O64" i="278" s="1"/>
  <c r="O65" i="278"/>
  <c r="O66" i="278"/>
  <c r="O59" i="278"/>
  <c r="O72" i="277"/>
  <c r="O70" i="277"/>
  <c r="O68" i="277"/>
  <c r="O69" i="277"/>
  <c r="O67" i="277"/>
  <c r="M68" i="277"/>
  <c r="M69" i="277"/>
  <c r="M67" i="277"/>
  <c r="O62" i="277"/>
  <c r="O68" i="276"/>
  <c r="O66" i="276"/>
  <c r="O64" i="276"/>
  <c r="O65" i="276"/>
  <c r="O63" i="276"/>
  <c r="M64" i="276"/>
  <c r="M65" i="276"/>
  <c r="M63" i="276"/>
  <c r="O58" i="276"/>
  <c r="O68" i="274"/>
  <c r="O66" i="274"/>
  <c r="O64" i="274"/>
  <c r="O65" i="274"/>
  <c r="O63" i="274"/>
  <c r="M64" i="274"/>
  <c r="M65" i="274"/>
  <c r="M63" i="274"/>
  <c r="O58" i="274"/>
  <c r="O66" i="275"/>
  <c r="O68" i="275" s="1"/>
  <c r="O64" i="275"/>
  <c r="O65" i="275"/>
  <c r="O63" i="275"/>
  <c r="M64" i="275"/>
  <c r="M65" i="275"/>
  <c r="M63" i="275"/>
  <c r="O58" i="275"/>
  <c r="O66" i="273"/>
  <c r="O68" i="273"/>
  <c r="O64" i="273"/>
  <c r="O65" i="273"/>
  <c r="O63" i="273"/>
  <c r="M64" i="273"/>
  <c r="M65" i="273"/>
  <c r="M63" i="273"/>
  <c r="O58" i="273"/>
  <c r="O67" i="272"/>
  <c r="O65" i="272"/>
  <c r="O63" i="272"/>
  <c r="O64" i="272"/>
  <c r="O62" i="272"/>
  <c r="M63" i="272"/>
  <c r="M64" i="272"/>
  <c r="M62" i="272"/>
  <c r="O57" i="272"/>
  <c r="O24" i="278"/>
  <c r="M24" i="278"/>
  <c r="D24" i="278"/>
  <c r="O24" i="277"/>
  <c r="M24" i="277"/>
  <c r="D24" i="277"/>
  <c r="O24" i="276"/>
  <c r="M24" i="276"/>
  <c r="D24" i="276"/>
  <c r="O24" i="274"/>
  <c r="M24" i="274"/>
  <c r="D24" i="274"/>
  <c r="C24" i="278"/>
  <c r="C24" i="277"/>
  <c r="C24" i="276"/>
  <c r="C24" i="274"/>
  <c r="C24" i="273"/>
  <c r="K43" i="265"/>
  <c r="K42" i="265"/>
  <c r="K41" i="265"/>
  <c r="K40" i="265"/>
  <c r="O53" i="278"/>
  <c r="O57" i="278" s="1"/>
  <c r="O39" i="278"/>
  <c r="O38" i="278"/>
  <c r="O37" i="278"/>
  <c r="O41" i="278" s="1"/>
  <c r="O30" i="278"/>
  <c r="O29" i="278"/>
  <c r="O38" i="277"/>
  <c r="O44" i="277" s="1"/>
  <c r="O39" i="277"/>
  <c r="O40" i="277"/>
  <c r="O41" i="277"/>
  <c r="O42" i="277"/>
  <c r="O56" i="277"/>
  <c r="O60" i="277" s="1"/>
  <c r="O37" i="277"/>
  <c r="O30" i="277"/>
  <c r="O29" i="277"/>
  <c r="O32" i="277" s="1"/>
  <c r="O52" i="276"/>
  <c r="O56" i="276" s="1"/>
  <c r="O37" i="276"/>
  <c r="O40" i="276" s="1"/>
  <c r="O30" i="276"/>
  <c r="O29" i="276"/>
  <c r="O32" i="276" s="1"/>
  <c r="O52" i="275"/>
  <c r="O56" i="275" s="1"/>
  <c r="O39" i="275"/>
  <c r="O38" i="275"/>
  <c r="O37" i="275"/>
  <c r="O30" i="275"/>
  <c r="O29" i="275"/>
  <c r="O32" i="275" s="1"/>
  <c r="O24" i="275"/>
  <c r="O52" i="274"/>
  <c r="O56" i="274" s="1"/>
  <c r="O37" i="274"/>
  <c r="O40" i="274" s="1"/>
  <c r="O30" i="274"/>
  <c r="O29" i="274"/>
  <c r="O32" i="274" s="1"/>
  <c r="O39" i="273"/>
  <c r="O52" i="273"/>
  <c r="O56" i="273" s="1"/>
  <c r="O38" i="273"/>
  <c r="O24" i="273"/>
  <c r="M24" i="273"/>
  <c r="D24" i="273"/>
  <c r="O37" i="273"/>
  <c r="O30" i="273"/>
  <c r="O29" i="273"/>
  <c r="O32" i="273" s="1"/>
  <c r="O24" i="272"/>
  <c r="M24" i="272"/>
  <c r="D24" i="272"/>
  <c r="C24" i="272"/>
  <c r="O55" i="272"/>
  <c r="O37" i="272"/>
  <c r="O39" i="272" s="1"/>
  <c r="O30" i="272"/>
  <c r="O29" i="272"/>
  <c r="O32" i="272" s="1"/>
  <c r="O55" i="271"/>
  <c r="L51" i="271"/>
  <c r="O37" i="271"/>
  <c r="O39" i="271" s="1"/>
  <c r="O32" i="271"/>
  <c r="O57" i="271" s="1"/>
  <c r="O30" i="271"/>
  <c r="O29" i="271"/>
  <c r="O24" i="271"/>
  <c r="M24" i="271"/>
  <c r="D24" i="271"/>
  <c r="C24" i="271"/>
  <c r="K61" i="265"/>
  <c r="K35" i="265"/>
  <c r="K36" i="265" s="1"/>
  <c r="K32" i="265"/>
  <c r="K31" i="265"/>
  <c r="K33" i="265" s="1"/>
  <c r="K28" i="265"/>
  <c r="K29" i="265" s="1"/>
  <c r="K24" i="265"/>
  <c r="K25" i="265"/>
  <c r="K23" i="265"/>
  <c r="K16" i="265"/>
  <c r="K17" i="265"/>
  <c r="K18" i="265"/>
  <c r="K19" i="265"/>
  <c r="K20" i="265"/>
  <c r="K15" i="265"/>
  <c r="K44" i="265" l="1"/>
  <c r="K45" i="265" s="1"/>
  <c r="O40" i="275"/>
  <c r="O40" i="273"/>
  <c r="M64" i="271"/>
  <c r="O64" i="271" s="1"/>
  <c r="M62" i="271"/>
  <c r="O62" i="271" s="1"/>
  <c r="M63" i="271"/>
  <c r="O63" i="271" s="1"/>
  <c r="K21" i="265"/>
  <c r="O32" i="278"/>
  <c r="K26" i="265"/>
  <c r="O65" i="271" l="1"/>
  <c r="O67" i="271" s="1"/>
  <c r="K37" i="265"/>
  <c r="K50" i="265" s="1"/>
  <c r="K54" i="265" l="1"/>
</calcChain>
</file>

<file path=xl/sharedStrings.xml><?xml version="1.0" encoding="utf-8"?>
<sst xmlns="http://schemas.openxmlformats.org/spreadsheetml/2006/main" count="915" uniqueCount="174">
  <si>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</si>
  <si>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</si>
  <si>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</si>
  <si>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</si>
  <si>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</si>
  <si>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</si>
  <si>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</si>
  <si>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</si>
  <si>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</si>
  <si>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</si>
  <si>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</si>
  <si>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</si>
  <si>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</si>
  <si>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</si>
  <si>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</si>
  <si>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</si>
  <si>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</si>
  <si>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</si>
  <si>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</si>
  <si>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</si>
  <si>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</si>
  <si>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</si>
  <si>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</si>
  <si>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</si>
  <si>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</si>
  <si>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</si>
  <si>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</si>
  <si>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</si>
  <si>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</si>
  <si>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</si>
  <si>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</si>
  <si>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</si>
  <si>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</si>
  <si>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</si>
  <si>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</si>
  <si>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</si>
  <si>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</si>
  <si>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</si>
  <si>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</si>
  <si>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</si>
  <si>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</si>
  <si>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</si>
  <si>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</si>
  <si>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</si>
  <si>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</si>
  <si>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</si>
  <si>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</si>
  <si>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</si>
  <si>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</si>
  <si>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</si>
  <si>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</si>
  <si>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</si>
  <si>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</si>
  <si>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</si>
  <si>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</si>
  <si>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</si>
  <si>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</si>
  <si>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</si>
  <si>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</si>
  <si>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</si>
  <si>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</si>
  <si>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</si>
  <si>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</si>
  <si>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</si>
  <si>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</si>
  <si>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</si>
  <si>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</si>
  <si>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</si>
  <si>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</si>
  <si>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</si>
  <si>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</si>
  <si>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</si>
  <si>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</si>
  <si>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</si>
  <si>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</si>
  <si>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</si>
  <si>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</si>
  <si>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</si>
  <si>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</si>
  <si>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</si>
  <si>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</si>
  <si>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</si>
  <si>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</si>
  <si>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</si>
  <si>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</si>
  <si>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</si>
  <si>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</si>
  <si>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</si>
  <si>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</si>
  <si>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</si>
  <si>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</si>
  <si>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</si>
  <si>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</si>
  <si>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DESMONTE DE CUBIERTAS (TEJA DE BARRO), INCLUYE RETIRO</t>
  </si>
  <si>
    <t>M2</t>
  </si>
  <si>
    <t xml:space="preserve">DEMOLICIÓN BALDOSA DE PISO H=0,02 M, INCLUYE RETIRO </t>
  </si>
  <si>
    <t xml:space="preserve">DEMOLICIÓN ENCHAPE MURO, INC RETIRO </t>
  </si>
  <si>
    <t xml:space="preserve">DEMOLICIÓN PAÑETE MURO, INC RETIRO </t>
  </si>
  <si>
    <t>DEMOLICIÓN MURO EN MAMPOSTERIA 0,15 M</t>
  </si>
  <si>
    <t xml:space="preserve">DEMOLICIÓN PLACA PISO 0,15 M, INC RETIRO </t>
  </si>
  <si>
    <t xml:space="preserve">TEJA CARTABON LISA </t>
  </si>
  <si>
    <t>TEJA FIBROCEMENTO N°6</t>
  </si>
  <si>
    <t>CAMBIO VIGA CUBIERTA</t>
  </si>
  <si>
    <t>ML</t>
  </si>
  <si>
    <t>CIELO RASO EN MACHIMBRE</t>
  </si>
  <si>
    <t>SALIDA SANITARIA PVC-S/PARAL 2"</t>
  </si>
  <si>
    <t>UN</t>
  </si>
  <si>
    <t>CAJA DE INSPECCIÓN 60X60</t>
  </si>
  <si>
    <t>AIU</t>
  </si>
  <si>
    <t>AJUSTE</t>
  </si>
  <si>
    <t xml:space="preserve">REVISION GOTERAS TEJADO </t>
  </si>
  <si>
    <t>FACHADA EN VIDRIO TEMPLADO 8MM INCLUYE ESTRUCTURA METALICA</t>
  </si>
  <si>
    <t>PUERTA DE CORREDERA EN VIDRIO TEMPLADO 10MM INCLUYE CHAPA Y MANIJAS PARA ABRIR Y CERRAR</t>
  </si>
  <si>
    <t xml:space="preserve">ARREGLO CANALES CUBIERTA CENTRAL </t>
  </si>
  <si>
    <t>GB</t>
  </si>
  <si>
    <t>HERRAMIENTA MENOR</t>
  </si>
  <si>
    <t xml:space="preserve">SECCION DE 1,4 POR 1,4 H=2,0 ANDAMIO </t>
  </si>
  <si>
    <t xml:space="preserve">TEJA CARTABON 39 X 15 CM </t>
  </si>
  <si>
    <t>MANO DE OBRA AA</t>
  </si>
  <si>
    <t>ING. HERMAN DANIEL ROJAS GARZON</t>
  </si>
  <si>
    <t>Secretario de Infraestructura y Servicios Publicos</t>
  </si>
  <si>
    <t>25202-381449 CND</t>
  </si>
  <si>
    <t>PARAL TELESCOPICO 2,2 M</t>
  </si>
  <si>
    <t>GL</t>
  </si>
  <si>
    <t>D</t>
  </si>
  <si>
    <t>MS</t>
  </si>
  <si>
    <t>PUNTILLA CON CABEZA 2"</t>
  </si>
  <si>
    <t>LB</t>
  </si>
  <si>
    <t>AYUDANTE (2)</t>
  </si>
  <si>
    <t>REPISA EN ORDINARIO</t>
  </si>
  <si>
    <t xml:space="preserve">MACHIMBRE 1M2 1X8 CM PATULA </t>
  </si>
  <si>
    <t>TEJA CARTABON</t>
  </si>
  <si>
    <t>TEJA CARTABON 39 X 15 CM</t>
  </si>
  <si>
    <t>MORTERO IMPERMEABILIZADO 1:3 ARENA LAVADA DE PEÑA</t>
  </si>
  <si>
    <t>M3</t>
  </si>
  <si>
    <t>MANO DE OBRA 44</t>
  </si>
  <si>
    <t>VIDRIO TEMPLADO 8MM CON SISTEMA DE FIJACION FACHADA</t>
  </si>
  <si>
    <t>MANO DE OBRA DD</t>
  </si>
  <si>
    <t>VIDRIO TEMPLADO 8MM</t>
  </si>
  <si>
    <t>MANIJA PUERTA VIDRIO ACERO INOX</t>
  </si>
  <si>
    <t>CERRADURA CENTRAL</t>
  </si>
  <si>
    <t>CERRADURA DE PISO</t>
  </si>
  <si>
    <t>DECORACION PUERTA</t>
  </si>
  <si>
    <t>SISTEMA DE FIJACION Y CORREDERA</t>
  </si>
  <si>
    <t>LIMATESA FIBROCEMENTO</t>
  </si>
  <si>
    <t>SIKAFLEX</t>
  </si>
  <si>
    <t>TORNILLO FIJACIÓN</t>
  </si>
  <si>
    <t>“CONTRATAR LA EJECUCION DE OBRAS DE MANTENIMIENTO, REPARACION Y ADECUACION DE BIENES DE USO PÚBLICO Y EQUIPAMIENTOS MUNICIPALES, CORRESPONDIENTES A LA PLAZA DE MERCADO Y LA CASA DE LA CULTURA DEL MUNICIPIO DE SUESCA, CUNDINAMARCA.”</t>
  </si>
  <si>
    <t>ITEM CORRESPONDIENTE A PLAZA DE MERCADO</t>
  </si>
  <si>
    <t>ITEMS CORRESPONDIENTES A CASA DE LA CULTURA</t>
  </si>
  <si>
    <t>SUBTOTAL OBRAS</t>
  </si>
  <si>
    <t>IMPREVISTO</t>
  </si>
  <si>
    <t xml:space="preserve">RED SANITARIA PVC-S 2". INC ACCESORIOS </t>
  </si>
  <si>
    <t>APU2.1</t>
  </si>
  <si>
    <t>3. CIELO RASO</t>
  </si>
  <si>
    <t>2. CUBIERTAS</t>
  </si>
  <si>
    <t>1. PRELIMINARES</t>
  </si>
  <si>
    <t>3.1</t>
  </si>
  <si>
    <t>APU3.1</t>
  </si>
  <si>
    <t>2.1</t>
  </si>
  <si>
    <t>2.2</t>
  </si>
  <si>
    <t>2.3</t>
  </si>
  <si>
    <t>APU2.3</t>
  </si>
  <si>
    <t>4. INSTALACIONES SANITARIAS-RED CONTRA INCENDIO</t>
  </si>
  <si>
    <t>6. INSTALACIONES SANITARIAS-RED CONTRA INCENDIO</t>
  </si>
  <si>
    <t>APU6.1</t>
  </si>
  <si>
    <t>APU6.2</t>
  </si>
  <si>
    <t>APU6.3</t>
  </si>
  <si>
    <t>APU6.4</t>
  </si>
  <si>
    <t>6.2</t>
  </si>
  <si>
    <t>6.3</t>
  </si>
  <si>
    <t>6.4</t>
  </si>
  <si>
    <t>5. INSTALACIONES HIDRAULICAS Y SANITARIAS</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</si>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</sst>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_-;\-&quot;$&quot;\ * #,##0_-;_-&quot;$&quot;\ * &quot;-&quot;??_-;_-@_-"/>
    <numFmt numFmtId="203" formatCode="0.0"/>
    <numFmt numFmtId="204" formatCode="_-* #,##0\ _€_-;\-* #,##0\ _€_-;_-* &quot;-&quot;??\ _€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14"/>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164" fontId="49" fillId="0" borderId="0" applyFont="0" applyFill="0" applyBorder="0" applyAlignment="0" applyProtection="0"/>
  </cellStyleXfs>
  <cellXfs count="42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41" xfId="73" applyFont="1" applyFill="1" applyBorder="1" applyAlignment="1">
      <alignment horizontal="right" vertical="center"/>
    </xf>
    <xf numFmtId="0" fontId="42" fillId="24" borderId="58" xfId="73" applyFont="1" applyFill="1" applyBorder="1" applyAlignment="1">
      <alignment vertical="center"/>
    </xf>
    <xf numFmtId="0" fontId="42" fillId="24" borderId="57" xfId="73" applyFont="1" applyFill="1" applyBorder="1" applyAlignment="1">
      <alignment vertical="center"/>
    </xf>
    <xf numFmtId="0" fontId="42" fillId="24" borderId="56" xfId="73" applyFont="1" applyFill="1" applyBorder="1" applyAlignment="1">
      <alignment vertical="center"/>
    </xf>
    <xf numFmtId="0" fontId="39" fillId="0" borderId="25" xfId="74" applyFont="1" applyBorder="1" applyAlignment="1">
      <alignment horizontal="center" vertical="center"/>
    </xf>
    <xf numFmtId="0" fontId="39" fillId="0" borderId="25" xfId="74" applyFont="1" applyBorder="1" applyAlignment="1">
      <alignment horizontal="left" vertical="center" wrapText="1"/>
    </xf>
    <xf numFmtId="0" fontId="42" fillId="0" borderId="18" xfId="73" applyFont="1" applyBorder="1" applyAlignment="1">
      <alignment vertical="center"/>
    </xf>
    <xf numFmtId="0" fontId="0" fillId="0" borderId="18" xfId="0" applyBorder="1" applyAlignment="1">
      <alignment horizontal="center" vertical="center" wrapText="1"/>
    </xf>
    <xf numFmtId="2" fontId="0" fillId="0" borderId="18" xfId="0" applyNumberFormat="1" applyBorder="1" applyAlignment="1">
      <alignment horizontal="center" vertical="center" wrapText="1"/>
    </xf>
    <xf numFmtId="1" fontId="0" fillId="0" borderId="18" xfId="0" applyNumberFormat="1" applyBorder="1" applyAlignment="1">
      <alignment horizontal="center" vertical="center" wrapText="1"/>
    </xf>
    <xf numFmtId="202" fontId="0" fillId="0" borderId="18" xfId="255" applyNumberFormat="1" applyFont="1" applyBorder="1" applyAlignment="1">
      <alignment horizontal="center" vertical="center" wrapText="1"/>
    </xf>
    <xf numFmtId="164" fontId="42" fillId="0" borderId="18" xfId="73" applyNumberFormat="1" applyFont="1" applyBorder="1" applyAlignment="1">
      <alignment vertical="center"/>
    </xf>
    <xf numFmtId="0" fontId="0" fillId="0" borderId="22" xfId="0" applyBorder="1" applyAlignment="1">
      <alignment horizontal="center" vertical="center" wrapText="1"/>
    </xf>
    <xf numFmtId="202" fontId="0" fillId="0" borderId="23" xfId="255" applyNumberFormat="1" applyFont="1" applyBorder="1" applyAlignment="1">
      <alignment horizontal="center" vertical="center" wrapText="1"/>
    </xf>
    <xf numFmtId="0" fontId="42" fillId="24" borderId="57" xfId="73" applyFont="1" applyFill="1" applyBorder="1" applyAlignment="1">
      <alignment horizontal="right" vertical="center"/>
    </xf>
    <xf numFmtId="4" fontId="39" fillId="0" borderId="18" xfId="39" applyNumberFormat="1" applyFont="1" applyBorder="1" applyAlignment="1">
      <alignment horizontal="center" vertical="center" wrapText="1"/>
    </xf>
    <xf numFmtId="0" fontId="42" fillId="24" borderId="41" xfId="73" applyFont="1" applyFill="1" applyBorder="1" applyAlignment="1">
      <alignment horizontal="center" vertical="center"/>
    </xf>
    <xf numFmtId="0" fontId="50" fillId="0" borderId="21" xfId="128" applyFont="1" applyBorder="1" applyAlignment="1">
      <alignment horizontal="center" vertical="center"/>
    </xf>
    <xf numFmtId="0" fontId="39" fillId="0" borderId="21" xfId="0" applyFont="1" applyBorder="1"/>
    <xf numFmtId="0" fontId="39" fillId="0" borderId="23" xfId="0" applyFont="1" applyBorder="1"/>
    <xf numFmtId="0" fontId="39" fillId="0" borderId="18" xfId="73" applyFont="1" applyBorder="1" applyAlignment="1">
      <alignment vertical="center" wrapText="1"/>
    </xf>
    <xf numFmtId="0" fontId="42" fillId="24" borderId="39" xfId="73" applyFont="1" applyFill="1" applyBorder="1" applyAlignment="1">
      <alignment horizontal="right" vertical="center"/>
    </xf>
    <xf numFmtId="0" fontId="39" fillId="0" borderId="53" xfId="0" applyFont="1" applyBorder="1" applyAlignment="1">
      <alignment horizontal="center"/>
    </xf>
    <xf numFmtId="173" fontId="42" fillId="0" borderId="59" xfId="34" applyFont="1" applyBorder="1"/>
    <xf numFmtId="173" fontId="42" fillId="0" borderId="59" xfId="0" applyNumberFormat="1" applyFont="1" applyBorder="1"/>
    <xf numFmtId="43" fontId="42" fillId="24" borderId="59" xfId="0" applyNumberFormat="1" applyFont="1" applyFill="1" applyBorder="1"/>
    <xf numFmtId="2" fontId="39" fillId="0" borderId="75" xfId="0" applyNumberFormat="1" applyFont="1" applyBorder="1"/>
    <xf numFmtId="173" fontId="39" fillId="0" borderId="74" xfId="34" applyFont="1" applyBorder="1"/>
    <xf numFmtId="2" fontId="39" fillId="0" borderId="20" xfId="0" applyNumberFormat="1" applyFont="1" applyBorder="1"/>
    <xf numFmtId="2" fontId="39" fillId="24" borderId="67" xfId="0" applyNumberFormat="1" applyFont="1" applyFill="1" applyBorder="1" applyAlignment="1">
      <alignment horizontal="center" vertical="center"/>
    </xf>
    <xf numFmtId="203" fontId="39" fillId="24" borderId="67" xfId="0" applyNumberFormat="1" applyFont="1" applyFill="1" applyBorder="1" applyAlignment="1">
      <alignment horizontal="center" vertical="center"/>
    </xf>
    <xf numFmtId="0" fontId="42" fillId="24" borderId="11" xfId="73" applyFont="1" applyFill="1" applyBorder="1" applyAlignment="1">
      <alignment horizontal="center" vertical="center" wrapText="1"/>
    </xf>
    <xf numFmtId="0" fontId="42" fillId="24" borderId="0" xfId="73" applyFont="1" applyFill="1" applyAlignment="1">
      <alignment horizontal="center" vertical="center" wrapText="1"/>
    </xf>
    <xf numFmtId="0" fontId="42" fillId="24" borderId="12" xfId="73" applyFont="1" applyFill="1" applyBorder="1" applyAlignment="1">
      <alignment horizontal="center" vertical="center" wrapText="1"/>
    </xf>
    <xf numFmtId="187" fontId="42" fillId="24" borderId="59" xfId="73" applyNumberFormat="1" applyFont="1" applyFill="1" applyBorder="1" applyAlignment="1">
      <alignment vertical="center"/>
    </xf>
    <xf numFmtId="0" fontId="39" fillId="0" borderId="64" xfId="73" applyFont="1" applyBorder="1" applyAlignment="1">
      <alignment horizontal="left" vertical="center"/>
    </xf>
    <xf numFmtId="2" fontId="39" fillId="0" borderId="53" xfId="73" applyNumberFormat="1" applyFont="1" applyBorder="1" applyAlignment="1">
      <alignment horizontal="center" vertical="center"/>
    </xf>
    <xf numFmtId="0" fontId="39" fillId="0" borderId="53" xfId="73" applyFont="1" applyBorder="1" applyAlignment="1">
      <alignment horizontal="left" vertical="center"/>
    </xf>
    <xf numFmtId="0" fontId="39" fillId="0" borderId="53" xfId="73" applyFont="1" applyBorder="1" applyAlignment="1">
      <alignment horizontal="center" vertical="center"/>
    </xf>
    <xf numFmtId="4" fontId="39" fillId="0" borderId="75" xfId="39" applyNumberFormat="1" applyFont="1" applyBorder="1" applyAlignment="1">
      <alignment vertical="center" wrapText="1"/>
    </xf>
    <xf numFmtId="167" fontId="39" fillId="0" borderId="63" xfId="62" applyNumberFormat="1" applyFont="1" applyBorder="1" applyAlignment="1">
      <alignment horizontal="right" vertical="center" wrapText="1"/>
    </xf>
    <xf numFmtId="176" fontId="42" fillId="0" borderId="75" xfId="39" applyNumberFormat="1" applyFont="1" applyBorder="1" applyAlignment="1">
      <alignment horizontal="right" vertical="center"/>
    </xf>
    <xf numFmtId="186" fontId="42" fillId="26" borderId="25" xfId="60" applyNumberFormat="1" applyFont="1" applyFill="1" applyBorder="1" applyAlignment="1">
      <alignment horizontal="center" vertical="center"/>
    </xf>
    <xf numFmtId="9" fontId="39" fillId="27" borderId="45" xfId="95" applyFont="1" applyFill="1" applyBorder="1" applyAlignment="1">
      <alignment horizontal="center" vertical="center"/>
    </xf>
    <xf numFmtId="9" fontId="39" fillId="27" borderId="18" xfId="95" applyFont="1" applyFill="1" applyBorder="1" applyAlignment="1">
      <alignment horizontal="center" vertical="center"/>
    </xf>
    <xf numFmtId="174" fontId="39" fillId="0" borderId="18" xfId="39" applyNumberFormat="1" applyFont="1" applyBorder="1" applyAlignment="1">
      <alignment horizontal="center" vertical="center" wrapText="1"/>
    </xf>
    <xf numFmtId="187" fontId="39" fillId="0" borderId="0" xfId="90" applyNumberFormat="1" applyFont="1"/>
    <xf numFmtId="0" fontId="42" fillId="0" borderId="39" xfId="73" applyFont="1" applyBorder="1" applyAlignment="1">
      <alignment vertical="center"/>
    </xf>
    <xf numFmtId="0" fontId="42" fillId="0" borderId="41" xfId="73" applyFont="1" applyBorder="1" applyAlignment="1">
      <alignment vertical="center"/>
    </xf>
    <xf numFmtId="0" fontId="4" fillId="0" borderId="18" xfId="0" applyFont="1" applyBorder="1" applyAlignment="1">
      <alignment horizontal="center" vertical="center" wrapText="1"/>
    </xf>
    <xf numFmtId="0" fontId="39" fillId="0" borderId="50" xfId="73" applyFont="1" applyFill="1" applyBorder="1" applyAlignment="1">
      <alignment horizontal="center" vertical="center"/>
    </xf>
    <xf numFmtId="0" fontId="39" fillId="0" borderId="18" xfId="73" applyFont="1" applyFill="1" applyBorder="1" applyAlignment="1">
      <alignment horizontal="center" vertical="center"/>
    </xf>
    <xf numFmtId="0" fontId="42" fillId="0" borderId="53" xfId="73" applyFont="1" applyBorder="1" applyAlignment="1">
      <alignment vertical="center"/>
    </xf>
    <xf numFmtId="0" fontId="0" fillId="0" borderId="18" xfId="0" applyFill="1" applyBorder="1" applyAlignment="1">
      <alignment horizontal="center" vertical="center" wrapText="1"/>
    </xf>
    <xf numFmtId="203" fontId="0" fillId="0" borderId="18" xfId="0" applyNumberFormat="1" applyFill="1" applyBorder="1" applyAlignment="1">
      <alignment horizontal="center" vertical="center" wrapText="1"/>
    </xf>
    <xf numFmtId="2" fontId="0" fillId="0" borderId="18" xfId="0" applyNumberFormat="1" applyFill="1" applyBorder="1" applyAlignment="1">
      <alignment horizontal="center" vertical="center" wrapText="1"/>
    </xf>
    <xf numFmtId="166" fontId="42" fillId="24" borderId="59" xfId="0" applyNumberFormat="1" applyFont="1" applyFill="1" applyBorder="1"/>
    <xf numFmtId="204" fontId="42" fillId="24" borderId="59" xfId="0" applyNumberFormat="1" applyFont="1" applyFill="1" applyBorder="1" applyAlignment="1">
      <alignment horizontal="right"/>
    </xf>
    <xf numFmtId="43" fontId="39" fillId="0" borderId="56" xfId="0" applyNumberFormat="1" applyFont="1" applyBorder="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89" xfId="130" applyFont="1" applyFill="1" applyBorder="1" applyAlignment="1">
      <alignment vertical="center" wrapText="1"/>
    </xf>
    <xf numFmtId="0" fontId="39" fillId="26" borderId="75" xfId="130" applyFont="1" applyFill="1" applyBorder="1" applyAlignment="1">
      <alignment vertical="center" wrapText="1"/>
    </xf>
    <xf numFmtId="0" fontId="39" fillId="26" borderId="64" xfId="130" applyFont="1" applyFill="1" applyBorder="1" applyAlignment="1">
      <alignment vertical="center" wrapText="1"/>
    </xf>
    <xf numFmtId="0" fontId="42" fillId="24" borderId="13" xfId="73" applyFont="1" applyFill="1" applyBorder="1" applyAlignment="1">
      <alignment horizontal="center" vertical="center" wrapText="1"/>
    </xf>
    <xf numFmtId="0" fontId="42" fillId="24" borderId="14" xfId="73" applyFont="1" applyFill="1" applyBorder="1" applyAlignment="1">
      <alignment horizontal="center" vertical="center" wrapText="1"/>
    </xf>
    <xf numFmtId="0" fontId="42" fillId="24" borderId="15" xfId="73"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0" xfId="130" applyFont="1" applyFill="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25" xfId="130" applyNumberFormat="1" applyFont="1" applyFill="1" applyBorder="1" applyAlignment="1">
      <alignment horizontal="center" vertical="center"/>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27" borderId="18" xfId="0" applyFont="1" applyFill="1" applyBorder="1" applyAlignment="1">
      <alignment horizont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25" xfId="0"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39" fillId="0" borderId="47" xfId="253" applyFont="1" applyBorder="1" applyAlignment="1">
      <alignment horizontal="center"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16"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39" fillId="0" borderId="21" xfId="0" applyFont="1" applyBorder="1" applyAlignment="1">
      <alignment horizontal="left"/>
    </xf>
    <xf numFmtId="0" fontId="39" fillId="0" borderId="22" xfId="0" applyFont="1" applyBorder="1" applyAlignment="1">
      <alignment horizontal="left"/>
    </xf>
    <xf numFmtId="0" fontId="39" fillId="0" borderId="23" xfId="0" applyFont="1" applyBorder="1" applyAlignment="1">
      <alignment horizontal="left"/>
    </xf>
    <xf numFmtId="0" fontId="39" fillId="0" borderId="0" xfId="0" applyFont="1" applyAlignment="1">
      <alignment horizontal="center"/>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60" xfId="0" applyFont="1" applyBorder="1" applyAlignment="1">
      <alignment horizontal="right"/>
    </xf>
    <xf numFmtId="0" fontId="39" fillId="0" borderId="28" xfId="0" applyFont="1" applyBorder="1" applyAlignment="1">
      <alignment horizontal="right"/>
    </xf>
    <xf numFmtId="0" fontId="39" fillId="24" borderId="27"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68" xfId="0" applyFont="1" applyFill="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24" borderId="41" xfId="73" applyFont="1" applyFill="1" applyBorder="1" applyAlignment="1">
      <alignment horizontal="right" vertical="center" wrapText="1"/>
    </xf>
    <xf numFmtId="0" fontId="39" fillId="0" borderId="14" xfId="89" applyFont="1" applyBorder="1" applyAlignment="1">
      <alignment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5.xml"/><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84" Type="http://schemas.openxmlformats.org/officeDocument/2006/relationships/externalLink" Target="externalLinks/externalLink73.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6" Type="http://schemas.openxmlformats.org/officeDocument/2006/relationships/externalLink" Target="externalLinks/externalLink5.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28"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56" Type="http://schemas.openxmlformats.org/officeDocument/2006/relationships/externalLink" Target="externalLinks/externalLink45.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12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externalLink" Target="externalLinks/externalLink48.xml"/><Relationship Id="rId67" Type="http://schemas.openxmlformats.org/officeDocument/2006/relationships/externalLink" Target="externalLinks/externalLink56.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16" Type="http://schemas.openxmlformats.org/officeDocument/2006/relationships/externalLink" Target="externalLinks/externalLink105.xml"/><Relationship Id="rId124" Type="http://schemas.openxmlformats.org/officeDocument/2006/relationships/externalLink" Target="externalLinks/externalLink113.xml"/><Relationship Id="rId129" Type="http://schemas.openxmlformats.org/officeDocument/2006/relationships/calcChain" Target="calcChain.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externalLink" Target="externalLinks/externalLink51.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11" Type="http://schemas.openxmlformats.org/officeDocument/2006/relationships/externalLink" Target="externalLinks/externalLink100.xml"/><Relationship Id="rId13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12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13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customXml" Target="../customXml/item2.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74B4B63-B887-481B-8CAB-A08D12780D04}"/>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F57F6CF-703B-406F-91C8-9F5515095E8D}"/>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1D3F121-AF5D-47D4-96A7-80421D0107EF}"/>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DF4A353-FAE0-4F07-AE6C-517677AB8471}"/>
            </a:ext>
          </a:extLst>
        </xdr:cNvPr>
        <xdr:cNvSpPr/>
      </xdr:nvSpPr>
      <xdr:spPr bwMode="auto">
        <a:xfrm>
          <a:off x="73380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4BEEDC-EA94-4848-803C-D787F2DBD92D}"/>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11A3E1D-A7D6-4CDA-9F97-8E56687C34BE}"/>
            </a:ext>
          </a:extLst>
        </xdr:cNvPr>
        <xdr:cNvSpPr/>
      </xdr:nvSpPr>
      <xdr:spPr bwMode="auto">
        <a:xfrm>
          <a:off x="73380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DC0D7A-4F18-4635-B10D-3A2041F79F13}"/>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7C1691A-D58E-41BF-B0A6-FF8F42071DAB}"/>
            </a:ext>
          </a:extLst>
        </xdr:cNvPr>
        <xdr:cNvSpPr/>
      </xdr:nvSpPr>
      <xdr:spPr bwMode="auto">
        <a:xfrm>
          <a:off x="73380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3EA88B2-D513-402B-926A-B2E9D87A1C2A}"/>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38D9D20-9C5E-4D2F-B6E8-231C51D77985}"/>
            </a:ext>
          </a:extLst>
        </xdr:cNvPr>
        <xdr:cNvSpPr/>
      </xdr:nvSpPr>
      <xdr:spPr bwMode="auto">
        <a:xfrm>
          <a:off x="73380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B172315-B1AC-4FCA-A061-A84D0E5E750E}"/>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2859BE6-2A25-4A90-BD5A-3CC6C93A4126}"/>
            </a:ext>
          </a:extLst>
        </xdr:cNvPr>
        <xdr:cNvSpPr/>
      </xdr:nvSpPr>
      <xdr:spPr bwMode="auto">
        <a:xfrm>
          <a:off x="73380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DC4309E-CF94-429F-B94A-0BE14F858DE5}"/>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28E899D-B778-408D-A668-097DD2459A04}"/>
            </a:ext>
          </a:extLst>
        </xdr:cNvPr>
        <xdr:cNvSpPr/>
      </xdr:nvSpPr>
      <xdr:spPr bwMode="auto">
        <a:xfrm>
          <a:off x="73380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2798C61-4BE5-4A9B-ABD9-4FE23AB45C36}"/>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E8098AE-CBFD-45FB-A408-3A464008A0B0}"/>
            </a:ext>
          </a:extLst>
        </xdr:cNvPr>
        <xdr:cNvSpPr/>
      </xdr:nvSpPr>
      <xdr:spPr bwMode="auto">
        <a:xfrm>
          <a:off x="73380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B6BDE76C\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MDC-1 COLOCACION "/>
      <sheetName val="D-20 COLOCACION "/>
      <sheetName val="TRANSPORTE MEZCLA ASFALTICA"/>
      <sheetName val="Fresado"/>
      <sheetName val="EXT microagomerado"/>
      <sheetName val="Hoja5"/>
      <sheetName val="SNP7 Anclajes pasivos6j_x0000_"/>
      <sheetName val="TARIFAS MATERIALES"/>
      <sheetName val="TARIFAS EQUIPOS "/>
      <sheetName val="TARIFA SALARIOS"/>
      <sheetName val="PRES"/>
      <sheetName val="ó&gt;"/>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sheetData sheetId="1081"/>
      <sheetData sheetId="1082"/>
      <sheetData sheetId="1083">
        <row r="2">
          <cell r="A2">
            <v>0</v>
          </cell>
        </row>
      </sheetData>
      <sheetData sheetId="1084"/>
      <sheetData sheetId="1085"/>
      <sheetData sheetId="1086"/>
      <sheetData sheetId="1087">
        <row r="2">
          <cell r="A2">
            <v>0</v>
          </cell>
        </row>
      </sheetData>
      <sheetData sheetId="1088"/>
      <sheetData sheetId="1089"/>
      <sheetData sheetId="1090">
        <row r="2">
          <cell r="A2">
            <v>0</v>
          </cell>
        </row>
      </sheetData>
      <sheetData sheetId="1091">
        <row r="2">
          <cell r="A2">
            <v>0</v>
          </cell>
        </row>
      </sheetData>
      <sheetData sheetId="1092"/>
      <sheetData sheetId="1093"/>
      <sheetData sheetId="1094"/>
      <sheetData sheetId="1095"/>
      <sheetData sheetId="1096"/>
      <sheetData sheetId="1097"/>
      <sheetData sheetId="1098">
        <row r="2">
          <cell r="A2">
            <v>0</v>
          </cell>
        </row>
      </sheetData>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sheetData sheetId="1206"/>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5">
          <cell r="B5" t="str">
            <v>T1</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B2">
            <v>100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5">
          <cell r="B5" t="str">
            <v>T1</v>
          </cell>
        </row>
      </sheetData>
      <sheetData sheetId="1308">
        <row r="2">
          <cell r="B2">
            <v>100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sheetData sheetId="1417"/>
      <sheetData sheetId="1418"/>
      <sheetData sheetId="1419"/>
      <sheetData sheetId="1420"/>
      <sheetData sheetId="1421"/>
      <sheetData sheetId="1422"/>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row r="2">
          <cell r="A2">
            <v>0</v>
          </cell>
        </row>
      </sheetData>
      <sheetData sheetId="1482">
        <row r="2">
          <cell r="A2">
            <v>0</v>
          </cell>
        </row>
      </sheetData>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row r="2">
          <cell r="A2">
            <v>0</v>
          </cell>
        </row>
      </sheetData>
      <sheetData sheetId="1493">
        <row r="2">
          <cell r="A2">
            <v>0</v>
          </cell>
        </row>
      </sheetData>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sheetData sheetId="1541"/>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5">
          <cell r="B5" t="str">
            <v>T1</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B2">
            <v>100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5">
          <cell r="B5" t="str">
            <v>T1</v>
          </cell>
        </row>
      </sheetData>
      <sheetData sheetId="1643">
        <row r="2">
          <cell r="B2">
            <v>100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row r="5">
          <cell r="B5" t="str">
            <v>T1</v>
          </cell>
        </row>
      </sheetData>
      <sheetData sheetId="1651">
        <row r="2">
          <cell r="B2">
            <v>100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row r="5">
          <cell r="B5" t="str">
            <v>T1</v>
          </cell>
        </row>
      </sheetData>
      <sheetData sheetId="1663">
        <row r="2">
          <cell r="B2">
            <v>100</v>
          </cell>
        </row>
      </sheetData>
      <sheetData sheetId="1664">
        <row r="2">
          <cell r="A2">
            <v>0</v>
          </cell>
        </row>
      </sheetData>
      <sheetData sheetId="1665">
        <row r="2">
          <cell r="A2">
            <v>0</v>
          </cell>
        </row>
      </sheetData>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sheetData sheetId="1706">
        <row r="2">
          <cell r="A2">
            <v>0</v>
          </cell>
        </row>
      </sheetData>
      <sheetData sheetId="1707" refreshError="1"/>
      <sheetData sheetId="1708" refreshError="1"/>
      <sheetData sheetId="1709">
        <row r="2">
          <cell r="B2" t="str">
            <v>Patrimonio
neto
personal</v>
          </cell>
        </row>
      </sheetData>
      <sheetData sheetId="1710"/>
      <sheetData sheetId="1711" refreshError="1"/>
      <sheetData sheetId="17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64"/>
  <sheetViews>
    <sheetView showGridLines="0" tabSelected="1" view="pageBreakPreview" zoomScale="55" zoomScaleNormal="55" zoomScaleSheetLayoutView="55" zoomScalePageLayoutView="70" workbookViewId="0">
      <selection activeCell="K61" sqref="K61"/>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1.42578125" style="1"/>
    <col min="15" max="15" width="21.28515625" style="1" bestFit="1" customWidth="1"/>
    <col min="16" max="16384" width="11.42578125" style="1"/>
  </cols>
  <sheetData>
    <row r="1" spans="2:12">
      <c r="B1" s="246" t="s">
        <v>0</v>
      </c>
      <c r="C1" s="246"/>
      <c r="D1" s="246"/>
      <c r="E1" s="246"/>
      <c r="F1" s="246"/>
      <c r="G1" s="246"/>
    </row>
    <row r="2" spans="2:12">
      <c r="B2" s="246" t="s">
        <v>1</v>
      </c>
      <c r="C2" s="246"/>
      <c r="D2" s="246"/>
      <c r="E2" s="246"/>
    </row>
    <row r="3" spans="2:12" ht="15" thickBot="1">
      <c r="B3" s="6"/>
      <c r="C3" s="7"/>
      <c r="D3" s="6"/>
      <c r="E3" s="7"/>
    </row>
    <row r="4" spans="2:12" ht="15.75" thickTop="1" thickBot="1">
      <c r="B4" s="247"/>
      <c r="C4" s="248"/>
      <c r="D4" s="248"/>
      <c r="E4" s="248"/>
      <c r="F4" s="248"/>
      <c r="G4" s="248"/>
      <c r="H4" s="248"/>
      <c r="I4" s="248"/>
      <c r="J4" s="248"/>
      <c r="K4" s="248"/>
      <c r="L4" s="249"/>
    </row>
    <row r="5" spans="2:12" ht="31.5" customHeight="1" thickTop="1">
      <c r="B5" s="3"/>
      <c r="C5" s="250" t="s">
        <v>2</v>
      </c>
      <c r="D5" s="251"/>
      <c r="E5" s="251"/>
      <c r="F5" s="251"/>
      <c r="G5" s="251"/>
      <c r="H5" s="251"/>
      <c r="I5" s="251"/>
      <c r="J5" s="251"/>
      <c r="K5" s="252"/>
      <c r="L5" s="4"/>
    </row>
    <row r="6" spans="2:12">
      <c r="B6" s="8"/>
      <c r="C6" s="253" t="s">
        <v>3</v>
      </c>
      <c r="D6" s="253"/>
      <c r="E6" s="253"/>
      <c r="F6" s="253"/>
      <c r="G6" s="253"/>
      <c r="H6" s="253"/>
      <c r="I6" s="253"/>
      <c r="J6" s="253"/>
      <c r="K6" s="254"/>
      <c r="L6" s="4"/>
    </row>
    <row r="7" spans="2:12" s="2" customFormat="1">
      <c r="B7" s="9"/>
      <c r="C7" s="240" t="s">
        <v>4</v>
      </c>
      <c r="D7" s="241"/>
      <c r="E7" s="241"/>
      <c r="F7" s="241"/>
      <c r="G7" s="241"/>
      <c r="H7" s="241"/>
      <c r="I7" s="241"/>
      <c r="J7" s="241"/>
      <c r="K7" s="242"/>
      <c r="L7" s="10"/>
    </row>
    <row r="8" spans="2:12">
      <c r="B8" s="8"/>
      <c r="C8" s="240"/>
      <c r="D8" s="241"/>
      <c r="E8" s="241"/>
      <c r="F8" s="241"/>
      <c r="G8" s="241"/>
      <c r="H8" s="241"/>
      <c r="I8" s="241"/>
      <c r="J8" s="241"/>
      <c r="K8" s="242"/>
      <c r="L8" s="4"/>
    </row>
    <row r="9" spans="2:12" ht="34.5" customHeight="1">
      <c r="B9" s="8"/>
      <c r="C9" s="243" t="s">
        <v>5</v>
      </c>
      <c r="D9" s="244"/>
      <c r="E9" s="244"/>
      <c r="F9" s="244"/>
      <c r="G9" s="244"/>
      <c r="H9" s="244"/>
      <c r="I9" s="244"/>
      <c r="J9" s="244"/>
      <c r="K9" s="245"/>
      <c r="L9" s="4"/>
    </row>
    <row r="10" spans="2:12" ht="50.45" customHeight="1" thickBot="1">
      <c r="B10" s="3"/>
      <c r="C10" s="258" t="s">
        <v>147</v>
      </c>
      <c r="D10" s="259"/>
      <c r="E10" s="259"/>
      <c r="F10" s="259"/>
      <c r="G10" s="259"/>
      <c r="H10" s="259"/>
      <c r="I10" s="259"/>
      <c r="J10" s="259"/>
      <c r="K10" s="260"/>
      <c r="L10" s="4"/>
    </row>
    <row r="11" spans="2:12" ht="26.45" customHeight="1" thickBot="1">
      <c r="B11" s="3"/>
      <c r="C11" s="212"/>
      <c r="D11" s="213"/>
      <c r="E11" s="213"/>
      <c r="F11" s="213"/>
      <c r="G11" s="213" t="s">
        <v>148</v>
      </c>
      <c r="H11" s="213"/>
      <c r="I11" s="213"/>
      <c r="J11" s="213"/>
      <c r="K11" s="214"/>
      <c r="L11" s="4"/>
    </row>
    <row r="12" spans="2:12" ht="30" customHeight="1">
      <c r="B12" s="3"/>
      <c r="C12" s="279" t="s">
        <v>6</v>
      </c>
      <c r="D12" s="273" t="s">
        <v>7</v>
      </c>
      <c r="E12" s="281" t="s">
        <v>8</v>
      </c>
      <c r="F12" s="281"/>
      <c r="G12" s="279" t="s">
        <v>9</v>
      </c>
      <c r="H12" s="273" t="s">
        <v>10</v>
      </c>
      <c r="I12" s="273" t="s">
        <v>11</v>
      </c>
      <c r="J12" s="275" t="s">
        <v>12</v>
      </c>
      <c r="K12" s="277" t="s">
        <v>13</v>
      </c>
      <c r="L12" s="4"/>
    </row>
    <row r="13" spans="2:12" ht="30" customHeight="1" thickBot="1">
      <c r="B13" s="3"/>
      <c r="C13" s="280"/>
      <c r="D13" s="274"/>
      <c r="E13" s="11" t="s">
        <v>14</v>
      </c>
      <c r="F13" s="11" t="s">
        <v>15</v>
      </c>
      <c r="G13" s="280"/>
      <c r="H13" s="274"/>
      <c r="I13" s="274"/>
      <c r="J13" s="276"/>
      <c r="K13" s="278"/>
      <c r="L13" s="4"/>
    </row>
    <row r="14" spans="2:12" ht="30" customHeight="1">
      <c r="B14" s="3"/>
      <c r="C14" s="182"/>
      <c r="D14" s="183"/>
      <c r="E14" s="183"/>
      <c r="F14" s="183"/>
      <c r="G14" s="195" t="s">
        <v>156</v>
      </c>
      <c r="H14" s="183"/>
      <c r="I14" s="183"/>
      <c r="J14" s="183"/>
      <c r="K14" s="184"/>
      <c r="L14" s="4"/>
    </row>
    <row r="15" spans="2:12" ht="30" customHeight="1">
      <c r="B15" s="3"/>
      <c r="C15" s="188">
        <v>1.1000000000000001</v>
      </c>
      <c r="D15" s="32">
        <v>1.33</v>
      </c>
      <c r="E15" s="32" t="s">
        <v>173</v>
      </c>
      <c r="F15" s="187"/>
      <c r="G15" s="201" t="s">
        <v>93</v>
      </c>
      <c r="H15" s="188" t="s">
        <v>94</v>
      </c>
      <c r="I15" s="190">
        <v>110.00000065174956</v>
      </c>
      <c r="J15" s="191">
        <v>23044</v>
      </c>
      <c r="K15" s="192">
        <f>+I15*J15</f>
        <v>2534840.0150189167</v>
      </c>
      <c r="L15" s="4"/>
    </row>
    <row r="16" spans="2:12" ht="30" customHeight="1">
      <c r="B16" s="3"/>
      <c r="C16" s="188">
        <v>1.2</v>
      </c>
      <c r="D16" s="32">
        <v>1.1000000000000001</v>
      </c>
      <c r="E16" s="32" t="s">
        <v>173</v>
      </c>
      <c r="F16" s="187"/>
      <c r="G16" s="201" t="s">
        <v>95</v>
      </c>
      <c r="H16" s="188" t="s">
        <v>94</v>
      </c>
      <c r="I16" s="188">
        <v>4</v>
      </c>
      <c r="J16" s="191">
        <v>13166</v>
      </c>
      <c r="K16" s="192">
        <f t="shared" ref="K16:K20" si="0">+I16*J16</f>
        <v>52664</v>
      </c>
      <c r="L16" s="4"/>
    </row>
    <row r="17" spans="2:12" ht="30" customHeight="1">
      <c r="B17" s="3"/>
      <c r="C17" s="188">
        <v>1.3</v>
      </c>
      <c r="D17" s="32">
        <v>1.1200000000000001</v>
      </c>
      <c r="E17" s="32" t="s">
        <v>173</v>
      </c>
      <c r="F17" s="187"/>
      <c r="G17" s="201" t="s">
        <v>96</v>
      </c>
      <c r="H17" s="188" t="s">
        <v>94</v>
      </c>
      <c r="I17" s="188">
        <v>0.96</v>
      </c>
      <c r="J17" s="191">
        <v>14116</v>
      </c>
      <c r="K17" s="192">
        <f t="shared" si="0"/>
        <v>13551.359999999999</v>
      </c>
      <c r="L17" s="4"/>
    </row>
    <row r="18" spans="2:12" ht="30" customHeight="1">
      <c r="B18" s="3"/>
      <c r="C18" s="188">
        <v>1.4</v>
      </c>
      <c r="D18" s="32">
        <v>1.1299999999999999</v>
      </c>
      <c r="E18" s="32" t="s">
        <v>173</v>
      </c>
      <c r="F18" s="187"/>
      <c r="G18" s="201" t="s">
        <v>97</v>
      </c>
      <c r="H18" s="188" t="s">
        <v>94</v>
      </c>
      <c r="I18" s="188">
        <v>0.96</v>
      </c>
      <c r="J18" s="191">
        <v>14955</v>
      </c>
      <c r="K18" s="192">
        <f t="shared" si="0"/>
        <v>14356.8</v>
      </c>
      <c r="L18" s="4"/>
    </row>
    <row r="19" spans="2:12" ht="30" customHeight="1">
      <c r="B19" s="3"/>
      <c r="C19" s="188">
        <v>1.5</v>
      </c>
      <c r="D19" s="32">
        <v>1.1599999999999999</v>
      </c>
      <c r="E19" s="32" t="s">
        <v>173</v>
      </c>
      <c r="F19" s="187"/>
      <c r="G19" s="201" t="s">
        <v>98</v>
      </c>
      <c r="H19" s="188" t="s">
        <v>94</v>
      </c>
      <c r="I19" s="188">
        <v>0.96</v>
      </c>
      <c r="J19" s="191">
        <v>26178</v>
      </c>
      <c r="K19" s="192">
        <f t="shared" si="0"/>
        <v>25130.879999999997</v>
      </c>
      <c r="L19" s="4"/>
    </row>
    <row r="20" spans="2:12" ht="30" customHeight="1">
      <c r="B20" s="3"/>
      <c r="C20" s="188">
        <v>1.6</v>
      </c>
      <c r="D20" s="185">
        <v>1.27</v>
      </c>
      <c r="E20" s="185" t="s">
        <v>173</v>
      </c>
      <c r="F20" s="185"/>
      <c r="G20" s="186" t="s">
        <v>99</v>
      </c>
      <c r="H20" s="188" t="s">
        <v>94</v>
      </c>
      <c r="I20" s="188">
        <v>4</v>
      </c>
      <c r="J20" s="191">
        <v>42423</v>
      </c>
      <c r="K20" s="192">
        <f t="shared" si="0"/>
        <v>169692</v>
      </c>
      <c r="L20" s="4"/>
    </row>
    <row r="21" spans="2:12" ht="30" customHeight="1" thickBot="1">
      <c r="B21" s="3"/>
      <c r="C21" s="21" t="s">
        <v>16</v>
      </c>
      <c r="D21" s="22"/>
      <c r="E21" s="22"/>
      <c r="F21" s="22"/>
      <c r="G21" s="23"/>
      <c r="H21" s="22"/>
      <c r="I21" s="18"/>
      <c r="J21" s="24"/>
      <c r="K21" s="25">
        <f>+SUM(K15:K20)</f>
        <v>2810235.0550189163</v>
      </c>
      <c r="L21" s="4"/>
    </row>
    <row r="22" spans="2:12" ht="30" customHeight="1" thickBot="1">
      <c r="B22" s="3"/>
      <c r="C22" s="228"/>
      <c r="D22" s="229"/>
      <c r="E22" s="13"/>
      <c r="F22" s="13"/>
      <c r="G22" s="425" t="s">
        <v>155</v>
      </c>
      <c r="H22" s="13"/>
      <c r="I22" s="13"/>
      <c r="J22" s="13"/>
      <c r="K22" s="14"/>
      <c r="L22" s="4"/>
    </row>
    <row r="23" spans="2:12" ht="30" customHeight="1">
      <c r="B23" s="3"/>
      <c r="C23" s="230" t="s">
        <v>159</v>
      </c>
      <c r="D23" s="16" t="s">
        <v>153</v>
      </c>
      <c r="E23" s="16"/>
      <c r="F23" s="16" t="s">
        <v>173</v>
      </c>
      <c r="G23" s="17" t="s">
        <v>100</v>
      </c>
      <c r="H23" s="188" t="s">
        <v>94</v>
      </c>
      <c r="I23" s="188">
        <v>110.000001</v>
      </c>
      <c r="J23" s="191">
        <v>67076</v>
      </c>
      <c r="K23" s="27">
        <f>I23*J23</f>
        <v>7378360.0670759995</v>
      </c>
      <c r="L23" s="4"/>
    </row>
    <row r="24" spans="2:12" ht="30" customHeight="1">
      <c r="B24" s="3"/>
      <c r="C24" s="230" t="s">
        <v>160</v>
      </c>
      <c r="D24" s="16">
        <v>7.23</v>
      </c>
      <c r="E24" s="16" t="s">
        <v>173</v>
      </c>
      <c r="F24" s="16"/>
      <c r="G24" s="17" t="s">
        <v>101</v>
      </c>
      <c r="H24" s="188" t="s">
        <v>94</v>
      </c>
      <c r="I24" s="188">
        <v>110.000001</v>
      </c>
      <c r="J24" s="191">
        <v>53281</v>
      </c>
      <c r="K24" s="27">
        <f t="shared" ref="K24:K25" si="1">I24*J24</f>
        <v>5860910.0532809999</v>
      </c>
      <c r="L24" s="4"/>
    </row>
    <row r="25" spans="2:12" ht="30" customHeight="1">
      <c r="B25" s="3"/>
      <c r="C25" s="230" t="s">
        <v>161</v>
      </c>
      <c r="D25" s="28" t="s">
        <v>162</v>
      </c>
      <c r="E25" s="28"/>
      <c r="F25" s="28" t="s">
        <v>173</v>
      </c>
      <c r="G25" s="35" t="s">
        <v>102</v>
      </c>
      <c r="H25" s="193" t="s">
        <v>103</v>
      </c>
      <c r="I25" s="188">
        <v>5.5</v>
      </c>
      <c r="J25" s="194">
        <v>34124</v>
      </c>
      <c r="K25" s="27">
        <f t="shared" si="1"/>
        <v>187682</v>
      </c>
      <c r="L25" s="4"/>
    </row>
    <row r="26" spans="2:12" ht="30" customHeight="1" thickBot="1">
      <c r="B26" s="3"/>
      <c r="C26" s="21" t="s">
        <v>16</v>
      </c>
      <c r="D26" s="30"/>
      <c r="E26" s="31"/>
      <c r="F26" s="30"/>
      <c r="G26" s="426"/>
      <c r="H26" s="30"/>
      <c r="I26" s="18"/>
      <c r="J26" s="30"/>
      <c r="K26" s="25">
        <f>SUM(K23:K25)</f>
        <v>13426952.120356999</v>
      </c>
      <c r="L26" s="4"/>
    </row>
    <row r="27" spans="2:12" ht="30" customHeight="1" thickBot="1">
      <c r="B27" s="3"/>
      <c r="C27" s="228"/>
      <c r="D27" s="229"/>
      <c r="E27" s="13"/>
      <c r="F27" s="13"/>
      <c r="G27" s="425" t="s">
        <v>154</v>
      </c>
      <c r="H27" s="13"/>
      <c r="I27" s="13"/>
      <c r="J27" s="13"/>
      <c r="K27" s="14"/>
      <c r="L27" s="4"/>
    </row>
    <row r="28" spans="2:12" ht="30" customHeight="1">
      <c r="B28" s="3"/>
      <c r="C28" s="15" t="s">
        <v>157</v>
      </c>
      <c r="D28" s="32" t="s">
        <v>158</v>
      </c>
      <c r="E28" s="32"/>
      <c r="F28" s="32" t="s">
        <v>173</v>
      </c>
      <c r="G28" s="33" t="s">
        <v>104</v>
      </c>
      <c r="H28" s="32" t="s">
        <v>94</v>
      </c>
      <c r="I28" s="196">
        <v>104</v>
      </c>
      <c r="J28" s="19">
        <v>90202</v>
      </c>
      <c r="K28" s="27">
        <f>I28*J28</f>
        <v>9381008</v>
      </c>
      <c r="L28" s="4"/>
    </row>
    <row r="29" spans="2:12" ht="30" customHeight="1" thickBot="1">
      <c r="B29" s="3"/>
      <c r="C29" s="39" t="s">
        <v>16</v>
      </c>
      <c r="D29" s="40"/>
      <c r="E29" s="40"/>
      <c r="F29" s="40"/>
      <c r="G29" s="41"/>
      <c r="H29" s="40"/>
      <c r="I29" s="196"/>
      <c r="J29" s="42"/>
      <c r="K29" s="43">
        <f>SUM(K28)</f>
        <v>9381008</v>
      </c>
      <c r="L29" s="4"/>
    </row>
    <row r="30" spans="2:12" ht="30" customHeight="1" thickBot="1">
      <c r="B30" s="3"/>
      <c r="C30" s="12"/>
      <c r="D30" s="13"/>
      <c r="E30" s="13"/>
      <c r="F30" s="13"/>
      <c r="G30" s="425" t="s">
        <v>163</v>
      </c>
      <c r="H30" s="13"/>
      <c r="I30" s="197"/>
      <c r="J30" s="13"/>
      <c r="K30" s="14"/>
      <c r="L30" s="4"/>
    </row>
    <row r="31" spans="2:12" ht="30" customHeight="1">
      <c r="B31" s="3"/>
      <c r="C31" s="188">
        <v>4.0999999999999996</v>
      </c>
      <c r="D31" s="188">
        <v>11.19</v>
      </c>
      <c r="E31" s="230" t="s">
        <v>173</v>
      </c>
      <c r="F31" s="32"/>
      <c r="G31" s="33" t="s">
        <v>105</v>
      </c>
      <c r="H31" s="32" t="s">
        <v>106</v>
      </c>
      <c r="I31" s="196">
        <v>4</v>
      </c>
      <c r="J31" s="19">
        <v>118337</v>
      </c>
      <c r="K31" s="27">
        <f>I31*J31</f>
        <v>473348</v>
      </c>
      <c r="L31" s="4"/>
    </row>
    <row r="32" spans="2:12" ht="30" customHeight="1">
      <c r="B32" s="3"/>
      <c r="C32" s="188">
        <v>4.2</v>
      </c>
      <c r="D32" s="188">
        <v>11.31</v>
      </c>
      <c r="E32" s="230" t="s">
        <v>173</v>
      </c>
      <c r="F32" s="32"/>
      <c r="G32" s="33" t="s">
        <v>152</v>
      </c>
      <c r="H32" s="32" t="s">
        <v>103</v>
      </c>
      <c r="I32" s="226">
        <v>19.995000000000001</v>
      </c>
      <c r="J32" s="19">
        <v>40719</v>
      </c>
      <c r="K32" s="27">
        <f>I32*J32</f>
        <v>814176.40500000003</v>
      </c>
      <c r="L32" s="4"/>
    </row>
    <row r="33" spans="2:12" ht="30" customHeight="1" thickBot="1">
      <c r="B33" s="3"/>
      <c r="C33" s="21" t="s">
        <v>16</v>
      </c>
      <c r="D33" s="45"/>
      <c r="E33" s="45"/>
      <c r="F33" s="45"/>
      <c r="G33" s="48"/>
      <c r="H33" s="47"/>
      <c r="I33" s="18"/>
      <c r="J33" s="24"/>
      <c r="K33" s="25">
        <f>SUM(K31:K32)</f>
        <v>1287524.405</v>
      </c>
      <c r="L33" s="4"/>
    </row>
    <row r="34" spans="2:12" ht="30" customHeight="1" thickBot="1">
      <c r="B34" s="3"/>
      <c r="C34" s="12"/>
      <c r="D34" s="13"/>
      <c r="E34" s="13"/>
      <c r="F34" s="13"/>
      <c r="G34" s="425" t="s">
        <v>172</v>
      </c>
      <c r="H34" s="13"/>
      <c r="I34" s="13"/>
      <c r="J34" s="13"/>
      <c r="K34" s="14"/>
      <c r="L34" s="4"/>
    </row>
    <row r="35" spans="2:12" ht="30" customHeight="1">
      <c r="B35" s="3"/>
      <c r="C35" s="231">
        <v>5.0999999999999996</v>
      </c>
      <c r="D35" s="232">
        <v>5.0999999999999996</v>
      </c>
      <c r="E35" s="32" t="s">
        <v>173</v>
      </c>
      <c r="F35" s="32"/>
      <c r="G35" s="33" t="s">
        <v>107</v>
      </c>
      <c r="H35" s="32" t="s">
        <v>106</v>
      </c>
      <c r="I35" s="196">
        <v>2</v>
      </c>
      <c r="J35" s="19">
        <v>369406</v>
      </c>
      <c r="K35" s="27">
        <f>I35*J35</f>
        <v>738812</v>
      </c>
      <c r="L35" s="4"/>
    </row>
    <row r="36" spans="2:12" ht="30" customHeight="1" thickBot="1">
      <c r="B36" s="3"/>
      <c r="C36" s="21" t="s">
        <v>16</v>
      </c>
      <c r="D36" s="45"/>
      <c r="E36" s="45"/>
      <c r="F36" s="45"/>
      <c r="G36" s="48"/>
      <c r="H36" s="47"/>
      <c r="I36" s="18"/>
      <c r="J36" s="24"/>
      <c r="K36" s="25">
        <f>SUM(K35)</f>
        <v>738812</v>
      </c>
      <c r="L36" s="4"/>
    </row>
    <row r="37" spans="2:12" s="49" customFormat="1" ht="30" customHeight="1" thickBot="1">
      <c r="B37" s="50"/>
      <c r="C37" s="261" t="s">
        <v>17</v>
      </c>
      <c r="D37" s="262"/>
      <c r="E37" s="262"/>
      <c r="F37" s="262"/>
      <c r="G37" s="262"/>
      <c r="H37" s="262"/>
      <c r="I37" s="262"/>
      <c r="J37" s="263"/>
      <c r="K37" s="51">
        <f>+K21+K26+K29+K33+K36</f>
        <v>27644531.580375917</v>
      </c>
      <c r="L37" s="52"/>
    </row>
    <row r="38" spans="2:12" s="49" customFormat="1" ht="30" customHeight="1" thickBot="1">
      <c r="B38" s="50"/>
      <c r="C38" s="202"/>
      <c r="D38" s="181"/>
      <c r="E38" s="181"/>
      <c r="F38" s="181"/>
      <c r="G38" s="181" t="s">
        <v>149</v>
      </c>
      <c r="H38" s="181"/>
      <c r="I38" s="181"/>
      <c r="J38" s="181"/>
      <c r="K38" s="51"/>
      <c r="L38" s="52"/>
    </row>
    <row r="39" spans="2:12" s="49" customFormat="1" ht="30" customHeight="1" thickBot="1">
      <c r="B39" s="50"/>
      <c r="C39" s="12"/>
      <c r="D39" s="13"/>
      <c r="E39" s="13"/>
      <c r="F39" s="13"/>
      <c r="G39" s="181" t="s">
        <v>164</v>
      </c>
      <c r="H39" s="13"/>
      <c r="I39" s="197"/>
      <c r="J39" s="13"/>
      <c r="K39" s="14"/>
      <c r="L39" s="52"/>
    </row>
    <row r="40" spans="2:12" s="49" customFormat="1" ht="30" customHeight="1">
      <c r="B40" s="50"/>
      <c r="C40" s="234">
        <v>6.1</v>
      </c>
      <c r="D40" s="32" t="s">
        <v>165</v>
      </c>
      <c r="E40" s="187"/>
      <c r="F40" s="32" t="s">
        <v>173</v>
      </c>
      <c r="G40" s="201" t="s">
        <v>110</v>
      </c>
      <c r="H40" s="188" t="s">
        <v>114</v>
      </c>
      <c r="I40" s="189">
        <v>1</v>
      </c>
      <c r="J40" s="191">
        <v>1137378</v>
      </c>
      <c r="K40" s="192">
        <f>+J40*I40</f>
        <v>1137378</v>
      </c>
      <c r="L40" s="52"/>
    </row>
    <row r="41" spans="2:12" s="49" customFormat="1" ht="30" customHeight="1">
      <c r="B41" s="50"/>
      <c r="C41" s="235" t="s">
        <v>169</v>
      </c>
      <c r="D41" s="32" t="s">
        <v>166</v>
      </c>
      <c r="E41" s="187"/>
      <c r="F41" s="32" t="s">
        <v>173</v>
      </c>
      <c r="G41" s="201" t="s">
        <v>111</v>
      </c>
      <c r="H41" s="188" t="s">
        <v>94</v>
      </c>
      <c r="I41" s="189">
        <v>48</v>
      </c>
      <c r="J41" s="191">
        <v>632462</v>
      </c>
      <c r="K41" s="192">
        <f>+I41*J41</f>
        <v>30358176</v>
      </c>
      <c r="L41" s="52"/>
    </row>
    <row r="42" spans="2:12" s="49" customFormat="1" ht="30" customHeight="1">
      <c r="B42" s="50"/>
      <c r="C42" s="236" t="s">
        <v>170</v>
      </c>
      <c r="D42" s="32" t="s">
        <v>167</v>
      </c>
      <c r="E42" s="187"/>
      <c r="F42" s="32" t="s">
        <v>173</v>
      </c>
      <c r="G42" s="201" t="s">
        <v>112</v>
      </c>
      <c r="H42" s="188" t="s">
        <v>94</v>
      </c>
      <c r="I42" s="188">
        <v>6.55</v>
      </c>
      <c r="J42" s="191">
        <v>918745</v>
      </c>
      <c r="K42" s="192">
        <f>+I42*J42</f>
        <v>6017779.75</v>
      </c>
      <c r="L42" s="52"/>
    </row>
    <row r="43" spans="2:12" s="49" customFormat="1" ht="30" customHeight="1">
      <c r="B43" s="50"/>
      <c r="C43" s="236" t="s">
        <v>171</v>
      </c>
      <c r="D43" s="32" t="s">
        <v>168</v>
      </c>
      <c r="E43" s="187"/>
      <c r="F43" s="32" t="s">
        <v>173</v>
      </c>
      <c r="G43" s="201" t="s">
        <v>113</v>
      </c>
      <c r="H43" s="188" t="s">
        <v>103</v>
      </c>
      <c r="I43" s="189">
        <v>8.0060753134647058</v>
      </c>
      <c r="J43" s="191">
        <v>84487</v>
      </c>
      <c r="K43" s="192">
        <f>+I43*J43</f>
        <v>676409.28500869265</v>
      </c>
      <c r="L43" s="52"/>
    </row>
    <row r="44" spans="2:12" s="49" customFormat="1" ht="32.450000000000003" customHeight="1" thickBot="1">
      <c r="B44" s="50"/>
      <c r="C44" s="216" t="s">
        <v>16</v>
      </c>
      <c r="D44" s="217"/>
      <c r="E44" s="217"/>
      <c r="F44" s="233"/>
      <c r="G44" s="218"/>
      <c r="H44" s="219"/>
      <c r="I44" s="220"/>
      <c r="J44" s="221"/>
      <c r="K44" s="222">
        <f>K40+K41+K42+K43</f>
        <v>38189743.035008691</v>
      </c>
      <c r="L44" s="52"/>
    </row>
    <row r="45" spans="2:12" s="49" customFormat="1" ht="25.9" customHeight="1" thickBot="1">
      <c r="B45" s="50"/>
      <c r="C45" s="202"/>
      <c r="D45" s="181"/>
      <c r="E45" s="181"/>
      <c r="F45" s="13"/>
      <c r="G45" s="181"/>
      <c r="H45" s="181"/>
      <c r="I45" s="181"/>
      <c r="J45" s="181" t="s">
        <v>150</v>
      </c>
      <c r="K45" s="215">
        <f>+K44</f>
        <v>38189743.035008691</v>
      </c>
      <c r="L45" s="52"/>
    </row>
    <row r="46" spans="2:12" s="49" customFormat="1" ht="15" thickBot="1">
      <c r="B46" s="50"/>
      <c r="C46" s="53"/>
      <c r="D46" s="53"/>
      <c r="E46" s="53"/>
      <c r="F46" s="53"/>
      <c r="G46" s="53"/>
      <c r="H46" s="53"/>
      <c r="I46" s="53"/>
      <c r="J46" s="53"/>
      <c r="K46" s="54"/>
      <c r="L46" s="52"/>
    </row>
    <row r="47" spans="2:12" s="49" customFormat="1" ht="30" customHeight="1">
      <c r="B47" s="50"/>
      <c r="C47" s="55"/>
      <c r="D47" s="56"/>
      <c r="E47" s="55"/>
      <c r="F47" s="55"/>
      <c r="G47" s="270"/>
      <c r="H47" s="271"/>
      <c r="I47" s="272"/>
      <c r="J47" s="57"/>
      <c r="K47" s="58"/>
      <c r="L47" s="52"/>
    </row>
    <row r="48" spans="2:12" s="49" customFormat="1" ht="30" customHeight="1">
      <c r="B48" s="50"/>
      <c r="C48" s="55"/>
      <c r="D48" s="56"/>
      <c r="E48" s="55"/>
      <c r="F48" s="55"/>
      <c r="G48" s="59"/>
      <c r="H48" s="60"/>
      <c r="I48" s="61"/>
      <c r="J48" s="62"/>
      <c r="K48" s="63"/>
      <c r="L48" s="52"/>
    </row>
    <row r="49" spans="2:15" s="49" customFormat="1" ht="30" customHeight="1">
      <c r="B49" s="50"/>
      <c r="C49" s="55"/>
      <c r="D49" s="64"/>
      <c r="E49" s="64"/>
      <c r="F49" s="64"/>
      <c r="G49" s="59"/>
      <c r="H49" s="65"/>
      <c r="I49" s="66"/>
      <c r="J49" s="67"/>
      <c r="K49" s="63"/>
      <c r="L49" s="52"/>
    </row>
    <row r="50" spans="2:15" s="49" customFormat="1" ht="30" customHeight="1">
      <c r="B50" s="50"/>
      <c r="C50" s="55"/>
      <c r="D50" s="64"/>
      <c r="E50" s="64"/>
      <c r="F50" s="64"/>
      <c r="G50" s="68" t="s">
        <v>18</v>
      </c>
      <c r="H50" s="65"/>
      <c r="I50" s="66"/>
      <c r="J50" s="67"/>
      <c r="K50" s="69">
        <f>+K37+K45</f>
        <v>65834274.615384609</v>
      </c>
      <c r="L50" s="52"/>
    </row>
    <row r="51" spans="2:15" s="49" customFormat="1" ht="18">
      <c r="B51" s="50"/>
      <c r="C51" s="55"/>
      <c r="D51" s="56"/>
      <c r="E51" s="55"/>
      <c r="F51" s="55"/>
      <c r="G51" s="59"/>
      <c r="H51" s="59"/>
      <c r="I51" s="59"/>
      <c r="J51" s="198" t="s">
        <v>109</v>
      </c>
      <c r="K51" s="63">
        <v>0</v>
      </c>
      <c r="L51" s="52"/>
    </row>
    <row r="52" spans="2:15" s="49" customFormat="1">
      <c r="B52" s="50"/>
      <c r="C52" s="55"/>
      <c r="D52" s="56"/>
      <c r="E52" s="55"/>
      <c r="F52" s="55"/>
      <c r="G52" s="70"/>
      <c r="H52" s="65"/>
      <c r="I52" s="66"/>
      <c r="J52" s="71" t="s">
        <v>108</v>
      </c>
      <c r="K52" s="63">
        <f>K50*K61</f>
        <v>19750282.38461538</v>
      </c>
      <c r="L52" s="81"/>
    </row>
    <row r="53" spans="2:15" s="49" customFormat="1" ht="46.5" customHeight="1" thickBot="1">
      <c r="B53" s="50"/>
      <c r="C53" s="55"/>
      <c r="D53" s="56"/>
      <c r="E53" s="55"/>
      <c r="F53" s="72"/>
      <c r="G53" s="70"/>
      <c r="H53" s="65"/>
      <c r="I53" s="66"/>
      <c r="J53" s="71"/>
      <c r="K53" s="69"/>
      <c r="L53" s="83"/>
    </row>
    <row r="54" spans="2:15" s="49" customFormat="1" ht="32.25" customHeight="1" thickBot="1">
      <c r="B54" s="50"/>
      <c r="C54" s="55"/>
      <c r="D54" s="56"/>
      <c r="E54" s="55"/>
      <c r="F54" s="55"/>
      <c r="G54" s="73" t="s">
        <v>19</v>
      </c>
      <c r="H54" s="74"/>
      <c r="I54" s="75"/>
      <c r="J54" s="76"/>
      <c r="K54" s="51">
        <f>+K50+K51+K52</f>
        <v>85584556.999999985</v>
      </c>
      <c r="L54" s="83"/>
      <c r="O54" s="227"/>
    </row>
    <row r="55" spans="2:15" s="49" customFormat="1" ht="30" customHeight="1" thickBot="1">
      <c r="B55" s="50"/>
      <c r="C55" s="55"/>
      <c r="D55" s="56"/>
      <c r="E55" s="56"/>
      <c r="F55" s="56"/>
      <c r="G55" s="55"/>
      <c r="H55" s="55"/>
      <c r="I55" s="77"/>
      <c r="J55" s="78"/>
      <c r="K55" s="79"/>
      <c r="L55" s="83"/>
    </row>
    <row r="56" spans="2:15" s="49" customFormat="1" ht="18.600000000000001" customHeight="1">
      <c r="B56" s="50"/>
      <c r="C56" s="80"/>
      <c r="D56" s="268"/>
      <c r="E56" s="268"/>
      <c r="F56" s="268"/>
      <c r="G56" s="268"/>
      <c r="H56" s="268"/>
      <c r="I56" s="268"/>
      <c r="J56" s="268"/>
      <c r="K56" s="269"/>
      <c r="L56" s="52"/>
    </row>
    <row r="57" spans="2:15" ht="39" customHeight="1">
      <c r="B57" s="3"/>
      <c r="C57" s="264" t="s">
        <v>20</v>
      </c>
      <c r="D57" s="265"/>
      <c r="E57" s="265"/>
      <c r="F57" s="265"/>
      <c r="G57" s="265"/>
      <c r="H57" s="266" t="s">
        <v>9</v>
      </c>
      <c r="I57" s="266"/>
      <c r="J57" s="266"/>
      <c r="K57" s="82" t="s">
        <v>21</v>
      </c>
      <c r="L57" s="4"/>
    </row>
    <row r="58" spans="2:15" ht="47.25" customHeight="1">
      <c r="B58" s="3"/>
      <c r="C58" s="255" t="s">
        <v>22</v>
      </c>
      <c r="D58" s="256"/>
      <c r="E58" s="256"/>
      <c r="F58" s="256"/>
      <c r="G58" s="257"/>
      <c r="H58" s="267" t="s">
        <v>23</v>
      </c>
      <c r="I58" s="267"/>
      <c r="J58" s="84" t="s">
        <v>24</v>
      </c>
      <c r="K58" s="225">
        <v>0.2</v>
      </c>
      <c r="L58" s="4"/>
    </row>
    <row r="59" spans="2:15" ht="24.6" customHeight="1">
      <c r="B59" s="3"/>
      <c r="C59" s="284" t="s">
        <v>25</v>
      </c>
      <c r="D59" s="284"/>
      <c r="E59" s="284"/>
      <c r="F59" s="284"/>
      <c r="G59" s="284"/>
      <c r="H59" s="285" t="s">
        <v>151</v>
      </c>
      <c r="I59" s="286"/>
      <c r="J59" s="84" t="s">
        <v>27</v>
      </c>
      <c r="K59" s="225">
        <v>0.06</v>
      </c>
      <c r="L59" s="4"/>
    </row>
    <row r="60" spans="2:15" ht="29.45" customHeight="1">
      <c r="B60" s="3"/>
      <c r="C60" s="288"/>
      <c r="D60" s="289"/>
      <c r="E60" s="289"/>
      <c r="F60" s="289"/>
      <c r="G60" s="290"/>
      <c r="H60" s="266" t="s">
        <v>81</v>
      </c>
      <c r="I60" s="287"/>
      <c r="J60" s="223" t="s">
        <v>29</v>
      </c>
      <c r="K60" s="224">
        <v>0.04</v>
      </c>
      <c r="L60" s="4"/>
    </row>
    <row r="61" spans="2:15" ht="22.15" customHeight="1">
      <c r="B61" s="3"/>
      <c r="C61" s="288"/>
      <c r="D61" s="289"/>
      <c r="E61" s="289"/>
      <c r="F61" s="289"/>
      <c r="G61" s="290"/>
      <c r="H61" s="267" t="s">
        <v>30</v>
      </c>
      <c r="I61" s="267"/>
      <c r="J61" s="84" t="s">
        <v>31</v>
      </c>
      <c r="K61" s="85">
        <f>SUM(K58:K60)</f>
        <v>0.3</v>
      </c>
      <c r="L61" s="4"/>
    </row>
    <row r="62" spans="2:15" ht="15" thickBot="1">
      <c r="B62" s="3"/>
      <c r="C62" s="291"/>
      <c r="D62" s="292"/>
      <c r="E62" s="292"/>
      <c r="F62" s="292"/>
      <c r="G62" s="293"/>
      <c r="H62" s="282"/>
      <c r="I62" s="282"/>
      <c r="J62" s="282"/>
      <c r="K62" s="283"/>
      <c r="L62" s="4"/>
    </row>
    <row r="63" spans="2:15" ht="15" thickBot="1">
      <c r="B63" s="3"/>
      <c r="C63" s="87"/>
      <c r="D63" s="87"/>
      <c r="E63" s="88"/>
      <c r="F63" s="87"/>
      <c r="G63" s="89"/>
      <c r="H63" s="87"/>
      <c r="I63" s="87"/>
      <c r="J63" s="87"/>
      <c r="K63" s="87"/>
      <c r="L63" s="4"/>
    </row>
    <row r="64" spans="2:15" ht="15" thickTop="1"/>
  </sheetData>
  <mergeCells count="29">
    <mergeCell ref="H62:K62"/>
    <mergeCell ref="C59:G59"/>
    <mergeCell ref="H59:I59"/>
    <mergeCell ref="H60:I60"/>
    <mergeCell ref="H61:I61"/>
    <mergeCell ref="C60:G62"/>
    <mergeCell ref="C58:G58"/>
    <mergeCell ref="C10:K10"/>
    <mergeCell ref="C37:J37"/>
    <mergeCell ref="C57:G57"/>
    <mergeCell ref="H57:J57"/>
    <mergeCell ref="H58:I58"/>
    <mergeCell ref="D56:K56"/>
    <mergeCell ref="G47:I47"/>
    <mergeCell ref="I12:I13"/>
    <mergeCell ref="J12:J13"/>
    <mergeCell ref="K12:K13"/>
    <mergeCell ref="C12:C13"/>
    <mergeCell ref="D12:D13"/>
    <mergeCell ref="G12:G13"/>
    <mergeCell ref="H12:H13"/>
    <mergeCell ref="E12:F12"/>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B9A9C-0817-4B4D-979E-C63B0B2319B4}">
  <dimension ref="B1:P93"/>
  <sheetViews>
    <sheetView showGridLines="0" view="pageBreakPreview" zoomScale="60" zoomScaleNormal="80" zoomScalePageLayoutView="85" workbookViewId="0">
      <selection activeCell="C5" sqref="C5:O5"/>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5" thickBot="1">
      <c r="B24" s="97"/>
      <c r="C24" s="125" t="str">
        <f>'PRESUPUESTO OFICIAL Espacio'!D23</f>
        <v>APU2.1</v>
      </c>
      <c r="D24" s="342" t="str">
        <f>'PRESUPUESTO OFICIAL Espacio'!G23</f>
        <v xml:space="preserve">TEJA CARTABON LISA </v>
      </c>
      <c r="E24" s="343"/>
      <c r="F24" s="343"/>
      <c r="G24" s="343"/>
      <c r="H24" s="343"/>
      <c r="I24" s="343"/>
      <c r="J24" s="343"/>
      <c r="K24" s="343"/>
      <c r="L24" s="344"/>
      <c r="M24" s="342" t="str">
        <f>'PRESUPUESTO OFICIAL Espacio'!H23</f>
        <v>M2</v>
      </c>
      <c r="N24" s="344"/>
      <c r="O24" s="126">
        <f>'PRESUPUESTO OFICIAL Espacio'!I23</f>
        <v>110.000001</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57</v>
      </c>
      <c r="K28" s="359"/>
      <c r="L28" s="128" t="s">
        <v>58</v>
      </c>
      <c r="M28" s="357" t="s">
        <v>59</v>
      </c>
      <c r="N28" s="360"/>
      <c r="O28" s="129" t="s">
        <v>60</v>
      </c>
      <c r="P28" s="96"/>
    </row>
    <row r="29" spans="2:16">
      <c r="B29" s="97"/>
      <c r="C29" s="326" t="s">
        <v>115</v>
      </c>
      <c r="D29" s="327"/>
      <c r="E29" s="327"/>
      <c r="F29" s="327"/>
      <c r="G29" s="328"/>
      <c r="H29" s="329"/>
      <c r="I29" s="328"/>
      <c r="J29" s="329"/>
      <c r="K29" s="328"/>
      <c r="L29" s="131">
        <v>1902.65</v>
      </c>
      <c r="M29" s="330">
        <v>1</v>
      </c>
      <c r="N29" s="331"/>
      <c r="O29" s="132">
        <f>+L29*M29</f>
        <v>1902.65</v>
      </c>
      <c r="P29" s="96"/>
    </row>
    <row r="30" spans="2:16">
      <c r="B30" s="97"/>
      <c r="C30" s="392" t="s">
        <v>116</v>
      </c>
      <c r="D30" s="393"/>
      <c r="E30" s="393"/>
      <c r="F30" s="393"/>
      <c r="G30" s="394"/>
      <c r="H30" s="136"/>
      <c r="I30" s="135"/>
      <c r="J30" s="136"/>
      <c r="K30" s="135"/>
      <c r="L30" s="131">
        <v>30402</v>
      </c>
      <c r="M30" s="366">
        <v>0.05</v>
      </c>
      <c r="N30" s="367"/>
      <c r="O30" s="132">
        <f>+L30*M30</f>
        <v>1520.1000000000001</v>
      </c>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205">
        <f>+O29+O30</f>
        <v>3422.75</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117</v>
      </c>
      <c r="D37" s="327"/>
      <c r="E37" s="327"/>
      <c r="F37" s="327"/>
      <c r="G37" s="327"/>
      <c r="H37" s="327"/>
      <c r="I37" s="327"/>
      <c r="J37" s="328"/>
      <c r="K37" s="140" t="s">
        <v>54</v>
      </c>
      <c r="L37" s="141">
        <v>1600</v>
      </c>
      <c r="M37" s="375">
        <v>16</v>
      </c>
      <c r="N37" s="376"/>
      <c r="O37" s="132">
        <f>+L37*M37</f>
        <v>25600</v>
      </c>
      <c r="P37" s="96"/>
    </row>
    <row r="38" spans="2:16" ht="15" thickBot="1">
      <c r="B38" s="97"/>
      <c r="C38" s="361"/>
      <c r="D38" s="362"/>
      <c r="E38" s="362"/>
      <c r="F38" s="362"/>
      <c r="G38" s="362"/>
      <c r="H38" s="362"/>
      <c r="I38" s="362"/>
      <c r="J38" s="363"/>
      <c r="K38" s="134"/>
      <c r="L38" s="142"/>
      <c r="M38" s="364"/>
      <c r="N38" s="365"/>
      <c r="O38" s="143"/>
      <c r="P38" s="96"/>
    </row>
    <row r="39" spans="2:16" ht="15" thickBot="1">
      <c r="B39" s="97"/>
      <c r="C39" s="371" t="s">
        <v>61</v>
      </c>
      <c r="D39" s="372"/>
      <c r="E39" s="372"/>
      <c r="F39" s="372"/>
      <c r="G39" s="372"/>
      <c r="H39" s="372"/>
      <c r="I39" s="372"/>
      <c r="J39" s="372"/>
      <c r="K39" s="372"/>
      <c r="L39" s="372"/>
      <c r="M39" s="372"/>
      <c r="N39" s="373"/>
      <c r="O39" s="204">
        <f>+O37</f>
        <v>25600</v>
      </c>
      <c r="P39" s="96"/>
    </row>
    <row r="40" spans="2:16">
      <c r="B40" s="97"/>
      <c r="C40" s="345" t="s">
        <v>64</v>
      </c>
      <c r="D40" s="346"/>
      <c r="E40" s="346"/>
      <c r="F40" s="346"/>
      <c r="G40" s="346"/>
      <c r="H40" s="346"/>
      <c r="I40" s="346"/>
      <c r="J40" s="346"/>
      <c r="K40" s="346"/>
      <c r="L40" s="346"/>
      <c r="M40" s="346"/>
      <c r="N40" s="346"/>
      <c r="O40" s="347"/>
      <c r="P40" s="96"/>
    </row>
    <row r="41" spans="2:16">
      <c r="B41" s="97"/>
      <c r="C41" s="348"/>
      <c r="D41" s="349"/>
      <c r="E41" s="349"/>
      <c r="F41" s="349"/>
      <c r="G41" s="349"/>
      <c r="H41" s="349"/>
      <c r="I41" s="349"/>
      <c r="J41" s="349"/>
      <c r="K41" s="349"/>
      <c r="L41" s="349"/>
      <c r="M41" s="349"/>
      <c r="N41" s="349"/>
      <c r="O41" s="350"/>
      <c r="P41" s="96"/>
    </row>
    <row r="42" spans="2:16" ht="15" thickBot="1">
      <c r="B42" s="97"/>
      <c r="C42" s="351"/>
      <c r="D42" s="352"/>
      <c r="E42" s="352"/>
      <c r="F42" s="352"/>
      <c r="G42" s="352"/>
      <c r="H42" s="352"/>
      <c r="I42" s="352"/>
      <c r="J42" s="352"/>
      <c r="K42" s="352"/>
      <c r="L42" s="352"/>
      <c r="M42" s="352"/>
      <c r="N42" s="352"/>
      <c r="O42" s="353"/>
      <c r="P42" s="96"/>
    </row>
    <row r="43" spans="2:16" ht="15.75">
      <c r="B43" s="97"/>
      <c r="C43" s="354" t="s">
        <v>65</v>
      </c>
      <c r="D43" s="374"/>
      <c r="E43" s="374"/>
      <c r="F43" s="374"/>
      <c r="G43" s="374"/>
      <c r="H43" s="374"/>
      <c r="I43" s="374"/>
      <c r="J43" s="128" t="s">
        <v>66</v>
      </c>
      <c r="K43" s="139" t="s">
        <v>67</v>
      </c>
      <c r="L43" s="145" t="s">
        <v>68</v>
      </c>
      <c r="M43" s="357" t="s">
        <v>69</v>
      </c>
      <c r="N43" s="360"/>
      <c r="O43" s="129" t="s">
        <v>60</v>
      </c>
      <c r="P43" s="96"/>
    </row>
    <row r="44" spans="2:16">
      <c r="B44" s="97"/>
      <c r="C44" s="326"/>
      <c r="D44" s="327"/>
      <c r="E44" s="327"/>
      <c r="F44" s="327"/>
      <c r="G44" s="327"/>
      <c r="H44" s="327"/>
      <c r="I44" s="327"/>
      <c r="J44" s="146"/>
      <c r="K44" s="147"/>
      <c r="L44" s="146"/>
      <c r="M44" s="330"/>
      <c r="N44" s="331"/>
      <c r="O44" s="132"/>
      <c r="P44" s="96"/>
    </row>
    <row r="45" spans="2:16" ht="15" thickBot="1">
      <c r="B45" s="97"/>
      <c r="C45" s="361"/>
      <c r="D45" s="362"/>
      <c r="E45" s="362"/>
      <c r="F45" s="362"/>
      <c r="G45" s="362"/>
      <c r="H45" s="362"/>
      <c r="I45" s="362"/>
      <c r="J45" s="148"/>
      <c r="K45" s="149"/>
      <c r="L45" s="148"/>
      <c r="M45" s="364"/>
      <c r="N45" s="365"/>
      <c r="O45" s="150"/>
      <c r="P45" s="96"/>
    </row>
    <row r="46" spans="2:16" ht="15" thickBot="1">
      <c r="B46" s="97"/>
      <c r="C46" s="371" t="s">
        <v>61</v>
      </c>
      <c r="D46" s="372"/>
      <c r="E46" s="372"/>
      <c r="F46" s="372"/>
      <c r="G46" s="372"/>
      <c r="H46" s="372"/>
      <c r="I46" s="372"/>
      <c r="J46" s="372"/>
      <c r="K46" s="372"/>
      <c r="L46" s="372"/>
      <c r="M46" s="372"/>
      <c r="N46" s="373"/>
      <c r="O46" s="138"/>
      <c r="P46" s="96"/>
    </row>
    <row r="47" spans="2:16">
      <c r="B47" s="97"/>
      <c r="C47" s="345" t="s">
        <v>70</v>
      </c>
      <c r="D47" s="346"/>
      <c r="E47" s="346"/>
      <c r="F47" s="346"/>
      <c r="G47" s="346"/>
      <c r="H47" s="346"/>
      <c r="I47" s="346"/>
      <c r="J47" s="346"/>
      <c r="K47" s="346"/>
      <c r="L47" s="346"/>
      <c r="M47" s="346"/>
      <c r="N47" s="346"/>
      <c r="O47" s="347"/>
      <c r="P47" s="96"/>
    </row>
    <row r="48" spans="2:16">
      <c r="B48" s="97"/>
      <c r="C48" s="348"/>
      <c r="D48" s="349"/>
      <c r="E48" s="349"/>
      <c r="F48" s="349"/>
      <c r="G48" s="349"/>
      <c r="H48" s="349"/>
      <c r="I48" s="349"/>
      <c r="J48" s="349"/>
      <c r="K48" s="349"/>
      <c r="L48" s="349"/>
      <c r="M48" s="349"/>
      <c r="N48" s="349"/>
      <c r="O48" s="350"/>
      <c r="P48" s="96"/>
    </row>
    <row r="49" spans="2:16" ht="15" thickBot="1">
      <c r="B49" s="97"/>
      <c r="C49" s="351"/>
      <c r="D49" s="352"/>
      <c r="E49" s="352"/>
      <c r="F49" s="352"/>
      <c r="G49" s="352"/>
      <c r="H49" s="352"/>
      <c r="I49" s="352"/>
      <c r="J49" s="352"/>
      <c r="K49" s="352"/>
      <c r="L49" s="352"/>
      <c r="M49" s="352"/>
      <c r="N49" s="352"/>
      <c r="O49" s="353"/>
      <c r="P49" s="96"/>
    </row>
    <row r="50" spans="2:16" ht="31.5" customHeight="1">
      <c r="B50" s="97"/>
      <c r="C50" s="354" t="s">
        <v>71</v>
      </c>
      <c r="D50" s="374"/>
      <c r="E50" s="374"/>
      <c r="F50" s="374"/>
      <c r="G50" s="374"/>
      <c r="H50" s="374"/>
      <c r="I50" s="374"/>
      <c r="J50" s="128" t="s">
        <v>72</v>
      </c>
      <c r="K50" s="151" t="s">
        <v>73</v>
      </c>
      <c r="L50" s="152" t="s">
        <v>74</v>
      </c>
      <c r="M50" s="377" t="s">
        <v>59</v>
      </c>
      <c r="N50" s="378"/>
      <c r="O50" s="154" t="s">
        <v>60</v>
      </c>
      <c r="P50" s="96"/>
    </row>
    <row r="51" spans="2:16">
      <c r="B51" s="97"/>
      <c r="C51" s="392" t="s">
        <v>118</v>
      </c>
      <c r="D51" s="393"/>
      <c r="E51" s="393"/>
      <c r="F51" s="393"/>
      <c r="G51" s="393"/>
      <c r="H51" s="393"/>
      <c r="I51" s="394"/>
      <c r="J51" s="157">
        <v>190265</v>
      </c>
      <c r="K51" s="158">
        <v>200</v>
      </c>
      <c r="L51" s="159">
        <f>+J51*K51</f>
        <v>38053000</v>
      </c>
      <c r="M51" s="381">
        <v>10</v>
      </c>
      <c r="N51" s="382"/>
      <c r="O51" s="160">
        <v>38053</v>
      </c>
      <c r="P51" s="96"/>
    </row>
    <row r="52" spans="2:16">
      <c r="B52" s="97"/>
      <c r="C52" s="155"/>
      <c r="D52" s="156"/>
      <c r="E52" s="156"/>
      <c r="F52" s="156"/>
      <c r="G52" s="156"/>
      <c r="H52" s="156"/>
      <c r="I52" s="156"/>
      <c r="J52" s="157"/>
      <c r="K52" s="158"/>
      <c r="L52" s="159"/>
      <c r="M52" s="381"/>
      <c r="N52" s="382"/>
      <c r="O52" s="160"/>
      <c r="P52" s="96"/>
    </row>
    <row r="53" spans="2:16">
      <c r="B53" s="97"/>
      <c r="C53" s="155"/>
      <c r="D53" s="156"/>
      <c r="E53" s="156"/>
      <c r="F53" s="156"/>
      <c r="G53" s="156"/>
      <c r="H53" s="156"/>
      <c r="I53" s="156"/>
      <c r="J53" s="157"/>
      <c r="K53" s="158"/>
      <c r="L53" s="159"/>
      <c r="M53" s="330"/>
      <c r="N53" s="331"/>
      <c r="O53" s="160"/>
      <c r="P53" s="96"/>
    </row>
    <row r="54" spans="2:16" ht="15" thickBot="1">
      <c r="B54" s="97"/>
      <c r="C54" s="361"/>
      <c r="D54" s="362"/>
      <c r="E54" s="362"/>
      <c r="F54" s="362"/>
      <c r="G54" s="362"/>
      <c r="H54" s="362"/>
      <c r="I54" s="362"/>
      <c r="J54" s="148"/>
      <c r="K54" s="149"/>
      <c r="L54" s="148"/>
      <c r="M54" s="364"/>
      <c r="N54" s="365"/>
      <c r="O54" s="150"/>
      <c r="P54" s="96"/>
    </row>
    <row r="55" spans="2:16" ht="15" thickBot="1">
      <c r="B55" s="97"/>
      <c r="C55" s="371" t="s">
        <v>61</v>
      </c>
      <c r="D55" s="372"/>
      <c r="E55" s="372"/>
      <c r="F55" s="372"/>
      <c r="G55" s="372"/>
      <c r="H55" s="372"/>
      <c r="I55" s="372"/>
      <c r="J55" s="372"/>
      <c r="K55" s="372"/>
      <c r="L55" s="372"/>
      <c r="M55" s="372"/>
      <c r="N55" s="373"/>
      <c r="O55" s="204">
        <f>+O51</f>
        <v>38053</v>
      </c>
      <c r="P55" s="96"/>
    </row>
    <row r="56" spans="2:16" ht="15" thickBot="1">
      <c r="B56" s="97"/>
      <c r="C56" s="122"/>
      <c r="O56" s="123"/>
      <c r="P56" s="96"/>
    </row>
    <row r="57" spans="2:16" ht="15" thickBot="1">
      <c r="B57" s="97"/>
      <c r="C57" s="396" t="s">
        <v>75</v>
      </c>
      <c r="D57" s="397"/>
      <c r="E57" s="397"/>
      <c r="F57" s="397"/>
      <c r="G57" s="397"/>
      <c r="H57" s="397"/>
      <c r="I57" s="397"/>
      <c r="J57" s="397"/>
      <c r="K57" s="397"/>
      <c r="L57" s="397"/>
      <c r="M57" s="397"/>
      <c r="N57" s="398"/>
      <c r="O57" s="161">
        <f>ROUND(O32+O39+O55,0)</f>
        <v>67076</v>
      </c>
      <c r="P57" s="96"/>
    </row>
    <row r="58" spans="2:16">
      <c r="B58" s="97"/>
      <c r="C58" s="345" t="s">
        <v>76</v>
      </c>
      <c r="D58" s="346"/>
      <c r="E58" s="346"/>
      <c r="F58" s="346"/>
      <c r="G58" s="346"/>
      <c r="H58" s="346"/>
      <c r="I58" s="346"/>
      <c r="J58" s="346"/>
      <c r="K58" s="346"/>
      <c r="L58" s="346"/>
      <c r="M58" s="346"/>
      <c r="N58" s="346"/>
      <c r="O58" s="347"/>
      <c r="P58" s="96"/>
    </row>
    <row r="59" spans="2:16">
      <c r="B59" s="97"/>
      <c r="C59" s="348"/>
      <c r="D59" s="349"/>
      <c r="E59" s="349"/>
      <c r="F59" s="349"/>
      <c r="G59" s="349"/>
      <c r="H59" s="349"/>
      <c r="I59" s="349"/>
      <c r="J59" s="349"/>
      <c r="K59" s="349"/>
      <c r="L59" s="349"/>
      <c r="M59" s="349"/>
      <c r="N59" s="349"/>
      <c r="O59" s="350"/>
      <c r="P59" s="96"/>
    </row>
    <row r="60" spans="2:16" ht="15" thickBot="1">
      <c r="B60" s="97"/>
      <c r="C60" s="351"/>
      <c r="D60" s="352"/>
      <c r="E60" s="352"/>
      <c r="F60" s="352"/>
      <c r="G60" s="352"/>
      <c r="H60" s="352"/>
      <c r="I60" s="352"/>
      <c r="J60" s="352"/>
      <c r="K60" s="352"/>
      <c r="L60" s="352"/>
      <c r="M60" s="352"/>
      <c r="N60" s="352"/>
      <c r="O60" s="353"/>
      <c r="P60" s="96"/>
    </row>
    <row r="61" spans="2:16">
      <c r="B61" s="97"/>
      <c r="C61" s="354" t="s">
        <v>77</v>
      </c>
      <c r="D61" s="374"/>
      <c r="E61" s="374"/>
      <c r="F61" s="374"/>
      <c r="G61" s="374"/>
      <c r="H61" s="374"/>
      <c r="I61" s="374"/>
      <c r="J61" s="139"/>
      <c r="K61" s="153"/>
      <c r="L61" s="152" t="s">
        <v>78</v>
      </c>
      <c r="M61" s="377" t="s">
        <v>79</v>
      </c>
      <c r="N61" s="378"/>
      <c r="O61" s="154"/>
      <c r="P61" s="96"/>
    </row>
    <row r="62" spans="2:16">
      <c r="B62" s="97"/>
      <c r="C62" s="326" t="s">
        <v>23</v>
      </c>
      <c r="D62" s="327"/>
      <c r="E62" s="327"/>
      <c r="F62" s="327"/>
      <c r="G62" s="327"/>
      <c r="H62" s="327"/>
      <c r="I62" s="327"/>
      <c r="J62" s="162"/>
      <c r="K62" s="163"/>
      <c r="L62" s="164">
        <v>0.2</v>
      </c>
      <c r="M62" s="379">
        <f>$O$57*L62</f>
        <v>13415.2</v>
      </c>
      <c r="N62" s="380"/>
      <c r="O62" s="165">
        <f>M62</f>
        <v>13415.2</v>
      </c>
      <c r="P62" s="96"/>
    </row>
    <row r="63" spans="2:16">
      <c r="B63" s="97"/>
      <c r="C63" s="133" t="s">
        <v>80</v>
      </c>
      <c r="D63" s="134"/>
      <c r="E63" s="134"/>
      <c r="F63" s="134"/>
      <c r="G63" s="134"/>
      <c r="H63" s="134"/>
      <c r="I63" s="134"/>
      <c r="J63" s="162"/>
      <c r="K63" s="163"/>
      <c r="L63" s="164">
        <v>0.06</v>
      </c>
      <c r="M63" s="379">
        <f t="shared" ref="M63:M64" si="0">$O$57*L63</f>
        <v>4024.56</v>
      </c>
      <c r="N63" s="380"/>
      <c r="O63" s="165">
        <f t="shared" ref="O63:O64" si="1">M63</f>
        <v>4024.56</v>
      </c>
      <c r="P63" s="96"/>
    </row>
    <row r="64" spans="2:16" ht="15" thickBot="1">
      <c r="B64" s="97"/>
      <c r="C64" s="116" t="s">
        <v>81</v>
      </c>
      <c r="D64" s="117"/>
      <c r="E64" s="117"/>
      <c r="F64" s="117"/>
      <c r="G64" s="117"/>
      <c r="H64" s="117"/>
      <c r="I64" s="117"/>
      <c r="J64" s="166"/>
      <c r="K64" s="167"/>
      <c r="L64" s="164">
        <v>0.04</v>
      </c>
      <c r="M64" s="379">
        <f t="shared" si="0"/>
        <v>2683.04</v>
      </c>
      <c r="N64" s="380"/>
      <c r="O64" s="165">
        <f t="shared" si="1"/>
        <v>2683.04</v>
      </c>
      <c r="P64" s="96"/>
    </row>
    <row r="65" spans="2:16" ht="15" thickBot="1">
      <c r="B65" s="97"/>
      <c r="C65" s="371" t="s">
        <v>61</v>
      </c>
      <c r="D65" s="372"/>
      <c r="E65" s="372"/>
      <c r="F65" s="372"/>
      <c r="G65" s="372"/>
      <c r="H65" s="372"/>
      <c r="I65" s="372"/>
      <c r="J65" s="372"/>
      <c r="K65" s="372"/>
      <c r="L65" s="372"/>
      <c r="M65" s="372"/>
      <c r="N65" s="373"/>
      <c r="O65" s="168">
        <f>SUM(O62:O64)</f>
        <v>20122.800000000003</v>
      </c>
      <c r="P65" s="96"/>
    </row>
    <row r="66" spans="2:16" ht="15" thickBot="1">
      <c r="B66" s="97"/>
      <c r="C66" s="122"/>
      <c r="O66" s="123"/>
      <c r="P66" s="96"/>
    </row>
    <row r="67" spans="2:16" ht="15" thickBot="1">
      <c r="B67" s="97"/>
      <c r="C67" s="396" t="s">
        <v>82</v>
      </c>
      <c r="D67" s="397"/>
      <c r="E67" s="397"/>
      <c r="F67" s="397"/>
      <c r="G67" s="397"/>
      <c r="H67" s="397"/>
      <c r="I67" s="397"/>
      <c r="J67" s="397"/>
      <c r="K67" s="397"/>
      <c r="L67" s="397"/>
      <c r="M67" s="397"/>
      <c r="N67" s="398"/>
      <c r="O67" s="206">
        <f>O57+O65</f>
        <v>87198.8</v>
      </c>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I72" s="95" t="s">
        <v>119</v>
      </c>
      <c r="O72" s="123"/>
      <c r="P72" s="96"/>
    </row>
    <row r="73" spans="2:16">
      <c r="B73" s="97"/>
      <c r="C73" s="122"/>
      <c r="H73" s="170" t="s">
        <v>120</v>
      </c>
      <c r="O73" s="123"/>
      <c r="P73" s="96"/>
    </row>
    <row r="74" spans="2:16">
      <c r="B74" s="97"/>
      <c r="C74" s="108"/>
      <c r="D74" s="171"/>
      <c r="E74" s="171"/>
      <c r="F74" s="171"/>
      <c r="G74" s="171"/>
      <c r="H74" s="170" t="s">
        <v>86</v>
      </c>
      <c r="I74" s="395" t="s">
        <v>121</v>
      </c>
      <c r="J74" s="395"/>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99"/>
      <c r="D77" s="400"/>
      <c r="E77" s="400"/>
      <c r="F77" s="400"/>
      <c r="G77" s="400"/>
      <c r="H77" s="400"/>
      <c r="I77" s="400"/>
      <c r="J77" s="400"/>
      <c r="K77" s="400"/>
      <c r="L77" s="400"/>
      <c r="M77" s="400"/>
      <c r="N77" s="400"/>
      <c r="O77" s="401"/>
      <c r="P77" s="96"/>
    </row>
    <row r="78" spans="2:16">
      <c r="B78" s="97"/>
      <c r="C78" s="399"/>
      <c r="D78" s="400"/>
      <c r="E78" s="400"/>
      <c r="F78" s="400"/>
      <c r="G78" s="400"/>
      <c r="H78" s="400"/>
      <c r="I78" s="400"/>
      <c r="J78" s="400"/>
      <c r="K78" s="400"/>
      <c r="L78" s="400"/>
      <c r="M78" s="400"/>
      <c r="N78" s="400"/>
      <c r="O78" s="401"/>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83" t="s">
        <v>90</v>
      </c>
      <c r="D81" s="384"/>
      <c r="E81" s="384"/>
      <c r="F81" s="384"/>
      <c r="G81" s="384"/>
      <c r="H81" s="384"/>
      <c r="I81" s="384"/>
      <c r="J81" s="384"/>
      <c r="K81" s="384"/>
      <c r="L81" s="384"/>
      <c r="M81" s="384"/>
      <c r="N81" s="384"/>
      <c r="O81" s="385"/>
      <c r="P81" s="96"/>
    </row>
    <row r="82" spans="2:16">
      <c r="B82" s="97"/>
      <c r="C82" s="383"/>
      <c r="D82" s="384"/>
      <c r="E82" s="384"/>
      <c r="F82" s="384"/>
      <c r="G82" s="384"/>
      <c r="H82" s="384"/>
      <c r="I82" s="384"/>
      <c r="J82" s="384"/>
      <c r="K82" s="384"/>
      <c r="L82" s="384"/>
      <c r="M82" s="384"/>
      <c r="N82" s="384"/>
      <c r="O82" s="385"/>
      <c r="P82" s="96"/>
    </row>
    <row r="83" spans="2:16" ht="12.95" customHeight="1">
      <c r="B83" s="97"/>
      <c r="C83" s="383" t="s">
        <v>91</v>
      </c>
      <c r="D83" s="384"/>
      <c r="E83" s="384"/>
      <c r="F83" s="384"/>
      <c r="G83" s="384"/>
      <c r="H83" s="384"/>
      <c r="I83" s="384"/>
      <c r="J83" s="384"/>
      <c r="K83" s="384"/>
      <c r="L83" s="384"/>
      <c r="M83" s="384"/>
      <c r="N83" s="384"/>
      <c r="O83" s="385"/>
      <c r="P83" s="96"/>
    </row>
    <row r="84" spans="2:16">
      <c r="B84" s="97"/>
      <c r="C84" s="383"/>
      <c r="D84" s="384"/>
      <c r="E84" s="384"/>
      <c r="F84" s="384"/>
      <c r="G84" s="384"/>
      <c r="H84" s="384"/>
      <c r="I84" s="384"/>
      <c r="J84" s="384"/>
      <c r="K84" s="384"/>
      <c r="L84" s="384"/>
      <c r="M84" s="384"/>
      <c r="N84" s="384"/>
      <c r="O84" s="38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86"/>
      <c r="L90" s="386"/>
      <c r="M90" s="386"/>
      <c r="N90" s="386"/>
      <c r="O90" s="387"/>
      <c r="P90" s="96"/>
    </row>
    <row r="91" spans="2:16" ht="18.75" customHeight="1" thickBot="1">
      <c r="B91" s="97"/>
      <c r="C91" s="390"/>
      <c r="D91" s="391"/>
      <c r="E91" s="391"/>
      <c r="F91" s="149"/>
      <c r="G91" s="149"/>
      <c r="H91" s="149"/>
      <c r="I91" s="149"/>
      <c r="J91" s="149"/>
      <c r="K91" s="388"/>
      <c r="L91" s="388"/>
      <c r="M91" s="388"/>
      <c r="N91" s="388"/>
      <c r="O91" s="38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3">
    <mergeCell ref="C81:O82"/>
    <mergeCell ref="C83:O84"/>
    <mergeCell ref="K90:O91"/>
    <mergeCell ref="C91:E91"/>
    <mergeCell ref="C30:G30"/>
    <mergeCell ref="C51:I51"/>
    <mergeCell ref="I74:J74"/>
    <mergeCell ref="M63:N63"/>
    <mergeCell ref="M64:N64"/>
    <mergeCell ref="C65:N65"/>
    <mergeCell ref="C67:N67"/>
    <mergeCell ref="C77:O77"/>
    <mergeCell ref="C78:O78"/>
    <mergeCell ref="C57:N57"/>
    <mergeCell ref="C58:O60"/>
    <mergeCell ref="C61:I61"/>
    <mergeCell ref="M61:N61"/>
    <mergeCell ref="C62:I62"/>
    <mergeCell ref="M62:N62"/>
    <mergeCell ref="M51:N51"/>
    <mergeCell ref="M52:N52"/>
    <mergeCell ref="M53:N53"/>
    <mergeCell ref="C54:I54"/>
    <mergeCell ref="M54:N54"/>
    <mergeCell ref="C55:N55"/>
    <mergeCell ref="C45:I45"/>
    <mergeCell ref="M45:N45"/>
    <mergeCell ref="C46:N46"/>
    <mergeCell ref="C47:O49"/>
    <mergeCell ref="C50:I50"/>
    <mergeCell ref="M50:N50"/>
    <mergeCell ref="C39:N39"/>
    <mergeCell ref="C40:O42"/>
    <mergeCell ref="C43:I43"/>
    <mergeCell ref="M43:N43"/>
    <mergeCell ref="C44:I44"/>
    <mergeCell ref="M44:N44"/>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ED0F9-ED92-4D82-A9A2-CABDECEF442E}">
  <dimension ref="B1:P93"/>
  <sheetViews>
    <sheetView showGridLines="0" view="pageBreakPreview" zoomScale="60" zoomScaleNormal="80" zoomScalePageLayoutView="85" workbookViewId="0">
      <selection activeCell="O57" sqref="O57"/>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5" thickBot="1">
      <c r="B24" s="97"/>
      <c r="C24" s="125" t="str">
        <f>'PRESUPUESTO OFICIAL Espacio'!D25</f>
        <v>APU2.3</v>
      </c>
      <c r="D24" s="342" t="str">
        <f>'PRESUPUESTO OFICIAL Espacio'!G25</f>
        <v>CAMBIO VIGA CUBIERTA</v>
      </c>
      <c r="E24" s="343"/>
      <c r="F24" s="343"/>
      <c r="G24" s="343"/>
      <c r="H24" s="343"/>
      <c r="I24" s="343"/>
      <c r="J24" s="343"/>
      <c r="K24" s="343"/>
      <c r="L24" s="344"/>
      <c r="M24" s="342" t="str">
        <f>'PRESUPUESTO OFICIAL Espacio'!H25</f>
        <v>ML</v>
      </c>
      <c r="N24" s="344"/>
      <c r="O24" s="126">
        <f>'PRESUPUESTO OFICIAL Espacio'!I25</f>
        <v>5.5</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54</v>
      </c>
      <c r="K28" s="359"/>
      <c r="L28" s="128" t="s">
        <v>58</v>
      </c>
      <c r="M28" s="357" t="s">
        <v>59</v>
      </c>
      <c r="N28" s="360"/>
      <c r="O28" s="129" t="s">
        <v>60</v>
      </c>
      <c r="P28" s="96"/>
    </row>
    <row r="29" spans="2:16">
      <c r="B29" s="97"/>
      <c r="C29" s="326" t="s">
        <v>115</v>
      </c>
      <c r="D29" s="327"/>
      <c r="E29" s="327"/>
      <c r="F29" s="327"/>
      <c r="G29" s="328"/>
      <c r="H29" s="329"/>
      <c r="I29" s="328"/>
      <c r="J29" s="329" t="s">
        <v>123</v>
      </c>
      <c r="K29" s="328"/>
      <c r="L29" s="131">
        <v>1517.45</v>
      </c>
      <c r="M29" s="330">
        <v>1</v>
      </c>
      <c r="N29" s="331"/>
      <c r="O29" s="132">
        <f>+L29*M29</f>
        <v>1517.45</v>
      </c>
      <c r="P29" s="96"/>
    </row>
    <row r="30" spans="2:16">
      <c r="B30" s="97"/>
      <c r="C30" s="392" t="s">
        <v>116</v>
      </c>
      <c r="D30" s="393"/>
      <c r="E30" s="393"/>
      <c r="F30" s="393"/>
      <c r="G30" s="394"/>
      <c r="H30" s="136"/>
      <c r="I30" s="135"/>
      <c r="J30" s="136" t="s">
        <v>124</v>
      </c>
      <c r="K30" s="135"/>
      <c r="L30" s="131">
        <v>30402</v>
      </c>
      <c r="M30" s="366">
        <v>0.05</v>
      </c>
      <c r="N30" s="367"/>
      <c r="O30" s="132">
        <f>+L30*M30</f>
        <v>1520.1000000000001</v>
      </c>
      <c r="P30" s="96"/>
    </row>
    <row r="31" spans="2:16" ht="15" thickBot="1">
      <c r="B31" s="97"/>
      <c r="C31" s="361" t="s">
        <v>122</v>
      </c>
      <c r="D31" s="362"/>
      <c r="E31" s="362"/>
      <c r="F31" s="362"/>
      <c r="G31" s="363"/>
      <c r="H31" s="368"/>
      <c r="I31" s="363"/>
      <c r="J31" s="368" t="s">
        <v>125</v>
      </c>
      <c r="K31" s="363"/>
      <c r="L31" s="137">
        <v>9263</v>
      </c>
      <c r="M31" s="369">
        <v>1</v>
      </c>
      <c r="N31" s="370"/>
      <c r="O31" s="132">
        <v>9263</v>
      </c>
      <c r="P31" s="96"/>
    </row>
    <row r="32" spans="2:16" ht="15" thickBot="1">
      <c r="B32" s="97"/>
      <c r="C32" s="371" t="s">
        <v>61</v>
      </c>
      <c r="D32" s="372"/>
      <c r="E32" s="372"/>
      <c r="F32" s="372"/>
      <c r="G32" s="372"/>
      <c r="H32" s="372"/>
      <c r="I32" s="372"/>
      <c r="J32" s="372"/>
      <c r="K32" s="372"/>
      <c r="L32" s="372"/>
      <c r="M32" s="372"/>
      <c r="N32" s="373"/>
      <c r="O32" s="205">
        <f>+O29+O30+O31</f>
        <v>12300.55</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126</v>
      </c>
      <c r="D37" s="327"/>
      <c r="E37" s="327"/>
      <c r="F37" s="327"/>
      <c r="G37" s="327"/>
      <c r="H37" s="327"/>
      <c r="I37" s="327"/>
      <c r="J37" s="328"/>
      <c r="K37" s="140" t="s">
        <v>127</v>
      </c>
      <c r="L37" s="141">
        <v>6649</v>
      </c>
      <c r="M37" s="375">
        <v>1</v>
      </c>
      <c r="N37" s="376"/>
      <c r="O37" s="132">
        <f>+L37*M37</f>
        <v>6649</v>
      </c>
      <c r="P37" s="96"/>
    </row>
    <row r="38" spans="2:16" ht="15" thickBot="1">
      <c r="B38" s="97"/>
      <c r="C38" s="361"/>
      <c r="D38" s="362"/>
      <c r="E38" s="362"/>
      <c r="F38" s="362"/>
      <c r="G38" s="362"/>
      <c r="H38" s="362"/>
      <c r="I38" s="362"/>
      <c r="J38" s="363"/>
      <c r="K38" s="134"/>
      <c r="L38" s="142"/>
      <c r="M38" s="364"/>
      <c r="N38" s="365"/>
      <c r="O38" s="143"/>
      <c r="P38" s="96"/>
    </row>
    <row r="39" spans="2:16" ht="15" thickBot="1">
      <c r="B39" s="97"/>
      <c r="C39" s="371" t="s">
        <v>61</v>
      </c>
      <c r="D39" s="372"/>
      <c r="E39" s="372"/>
      <c r="F39" s="372"/>
      <c r="G39" s="372"/>
      <c r="H39" s="372"/>
      <c r="I39" s="372"/>
      <c r="J39" s="372"/>
      <c r="K39" s="372"/>
      <c r="L39" s="372"/>
      <c r="M39" s="372"/>
      <c r="N39" s="373"/>
      <c r="O39" s="204">
        <f>+O37</f>
        <v>6649</v>
      </c>
      <c r="P39" s="96"/>
    </row>
    <row r="40" spans="2:16">
      <c r="B40" s="97"/>
      <c r="C40" s="345" t="s">
        <v>64</v>
      </c>
      <c r="D40" s="346"/>
      <c r="E40" s="346"/>
      <c r="F40" s="346"/>
      <c r="G40" s="346"/>
      <c r="H40" s="346"/>
      <c r="I40" s="346"/>
      <c r="J40" s="346"/>
      <c r="K40" s="346"/>
      <c r="L40" s="346"/>
      <c r="M40" s="346"/>
      <c r="N40" s="346"/>
      <c r="O40" s="347"/>
      <c r="P40" s="96"/>
    </row>
    <row r="41" spans="2:16">
      <c r="B41" s="97"/>
      <c r="C41" s="348"/>
      <c r="D41" s="349"/>
      <c r="E41" s="349"/>
      <c r="F41" s="349"/>
      <c r="G41" s="349"/>
      <c r="H41" s="349"/>
      <c r="I41" s="349"/>
      <c r="J41" s="349"/>
      <c r="K41" s="349"/>
      <c r="L41" s="349"/>
      <c r="M41" s="349"/>
      <c r="N41" s="349"/>
      <c r="O41" s="350"/>
      <c r="P41" s="96"/>
    </row>
    <row r="42" spans="2:16" ht="15" thickBot="1">
      <c r="B42" s="97"/>
      <c r="C42" s="351"/>
      <c r="D42" s="352"/>
      <c r="E42" s="352"/>
      <c r="F42" s="352"/>
      <c r="G42" s="352"/>
      <c r="H42" s="352"/>
      <c r="I42" s="352"/>
      <c r="J42" s="352"/>
      <c r="K42" s="352"/>
      <c r="L42" s="352"/>
      <c r="M42" s="352"/>
      <c r="N42" s="352"/>
      <c r="O42" s="353"/>
      <c r="P42" s="96"/>
    </row>
    <row r="43" spans="2:16" ht="15.75">
      <c r="B43" s="97"/>
      <c r="C43" s="354" t="s">
        <v>65</v>
      </c>
      <c r="D43" s="374"/>
      <c r="E43" s="374"/>
      <c r="F43" s="374"/>
      <c r="G43" s="374"/>
      <c r="H43" s="374"/>
      <c r="I43" s="374"/>
      <c r="J43" s="128" t="s">
        <v>66</v>
      </c>
      <c r="K43" s="139" t="s">
        <v>67</v>
      </c>
      <c r="L43" s="145" t="s">
        <v>68</v>
      </c>
      <c r="M43" s="357" t="s">
        <v>69</v>
      </c>
      <c r="N43" s="360"/>
      <c r="O43" s="129" t="s">
        <v>60</v>
      </c>
      <c r="P43" s="96"/>
    </row>
    <row r="44" spans="2:16">
      <c r="B44" s="97"/>
      <c r="C44" s="326"/>
      <c r="D44" s="327"/>
      <c r="E44" s="327"/>
      <c r="F44" s="327"/>
      <c r="G44" s="327"/>
      <c r="H44" s="327"/>
      <c r="I44" s="327"/>
      <c r="J44" s="146"/>
      <c r="K44" s="147"/>
      <c r="L44" s="146"/>
      <c r="M44" s="330"/>
      <c r="N44" s="331"/>
      <c r="O44" s="132"/>
      <c r="P44" s="96"/>
    </row>
    <row r="45" spans="2:16" ht="15" thickBot="1">
      <c r="B45" s="97"/>
      <c r="C45" s="361"/>
      <c r="D45" s="362"/>
      <c r="E45" s="362"/>
      <c r="F45" s="362"/>
      <c r="G45" s="362"/>
      <c r="H45" s="362"/>
      <c r="I45" s="362"/>
      <c r="J45" s="148"/>
      <c r="K45" s="149"/>
      <c r="L45" s="148"/>
      <c r="M45" s="364"/>
      <c r="N45" s="365"/>
      <c r="O45" s="150"/>
      <c r="P45" s="96"/>
    </row>
    <row r="46" spans="2:16" ht="15" thickBot="1">
      <c r="B46" s="97"/>
      <c r="C46" s="371" t="s">
        <v>61</v>
      </c>
      <c r="D46" s="372"/>
      <c r="E46" s="372"/>
      <c r="F46" s="372"/>
      <c r="G46" s="372"/>
      <c r="H46" s="372"/>
      <c r="I46" s="372"/>
      <c r="J46" s="372"/>
      <c r="K46" s="372"/>
      <c r="L46" s="372"/>
      <c r="M46" s="372"/>
      <c r="N46" s="373"/>
      <c r="O46" s="138"/>
      <c r="P46" s="96"/>
    </row>
    <row r="47" spans="2:16">
      <c r="B47" s="97"/>
      <c r="C47" s="345" t="s">
        <v>70</v>
      </c>
      <c r="D47" s="346"/>
      <c r="E47" s="346"/>
      <c r="F47" s="346"/>
      <c r="G47" s="346"/>
      <c r="H47" s="346"/>
      <c r="I47" s="346"/>
      <c r="J47" s="346"/>
      <c r="K47" s="346"/>
      <c r="L47" s="346"/>
      <c r="M47" s="346"/>
      <c r="N47" s="346"/>
      <c r="O47" s="347"/>
      <c r="P47" s="96"/>
    </row>
    <row r="48" spans="2:16">
      <c r="B48" s="97"/>
      <c r="C48" s="348"/>
      <c r="D48" s="349"/>
      <c r="E48" s="349"/>
      <c r="F48" s="349"/>
      <c r="G48" s="349"/>
      <c r="H48" s="349"/>
      <c r="I48" s="349"/>
      <c r="J48" s="349"/>
      <c r="K48" s="349"/>
      <c r="L48" s="349"/>
      <c r="M48" s="349"/>
      <c r="N48" s="349"/>
      <c r="O48" s="350"/>
      <c r="P48" s="96"/>
    </row>
    <row r="49" spans="2:16" ht="15" thickBot="1">
      <c r="B49" s="97"/>
      <c r="C49" s="351"/>
      <c r="D49" s="352"/>
      <c r="E49" s="352"/>
      <c r="F49" s="352"/>
      <c r="G49" s="352"/>
      <c r="H49" s="352"/>
      <c r="I49" s="352"/>
      <c r="J49" s="352"/>
      <c r="K49" s="352"/>
      <c r="L49" s="352"/>
      <c r="M49" s="352"/>
      <c r="N49" s="352"/>
      <c r="O49" s="353"/>
      <c r="P49" s="96"/>
    </row>
    <row r="50" spans="2:16" ht="31.5" customHeight="1">
      <c r="B50" s="97"/>
      <c r="C50" s="354" t="s">
        <v>71</v>
      </c>
      <c r="D50" s="374"/>
      <c r="E50" s="374"/>
      <c r="F50" s="374"/>
      <c r="G50" s="374"/>
      <c r="H50" s="374"/>
      <c r="I50" s="374"/>
      <c r="J50" s="128" t="s">
        <v>72</v>
      </c>
      <c r="K50" s="151" t="s">
        <v>73</v>
      </c>
      <c r="L50" s="152" t="s">
        <v>74</v>
      </c>
      <c r="M50" s="377" t="s">
        <v>59</v>
      </c>
      <c r="N50" s="378"/>
      <c r="O50" s="154" t="s">
        <v>60</v>
      </c>
      <c r="P50" s="96"/>
    </row>
    <row r="51" spans="2:16">
      <c r="B51" s="97"/>
      <c r="C51" s="392" t="s">
        <v>128</v>
      </c>
      <c r="D51" s="393"/>
      <c r="E51" s="393"/>
      <c r="F51" s="393"/>
      <c r="G51" s="393"/>
      <c r="H51" s="393"/>
      <c r="I51" s="394"/>
      <c r="J51" s="157">
        <v>151745</v>
      </c>
      <c r="K51" s="158">
        <v>200</v>
      </c>
      <c r="L51" s="159">
        <v>303490</v>
      </c>
      <c r="M51" s="381">
        <v>20</v>
      </c>
      <c r="N51" s="382"/>
      <c r="O51" s="160">
        <v>15174.5</v>
      </c>
      <c r="P51" s="96"/>
    </row>
    <row r="52" spans="2:16">
      <c r="B52" s="97"/>
      <c r="C52" s="155"/>
      <c r="D52" s="156"/>
      <c r="E52" s="156"/>
      <c r="F52" s="156"/>
      <c r="G52" s="156"/>
      <c r="H52" s="156"/>
      <c r="I52" s="156"/>
      <c r="J52" s="157"/>
      <c r="K52" s="158"/>
      <c r="L52" s="159"/>
      <c r="M52" s="381"/>
      <c r="N52" s="382"/>
      <c r="O52" s="160"/>
      <c r="P52" s="96"/>
    </row>
    <row r="53" spans="2:16">
      <c r="B53" s="97"/>
      <c r="C53" s="155"/>
      <c r="D53" s="156"/>
      <c r="E53" s="156"/>
      <c r="F53" s="156"/>
      <c r="G53" s="156"/>
      <c r="H53" s="156"/>
      <c r="I53" s="156"/>
      <c r="J53" s="157"/>
      <c r="K53" s="158"/>
      <c r="L53" s="159"/>
      <c r="M53" s="330"/>
      <c r="N53" s="331"/>
      <c r="O53" s="160"/>
      <c r="P53" s="96"/>
    </row>
    <row r="54" spans="2:16" ht="15" thickBot="1">
      <c r="B54" s="97"/>
      <c r="C54" s="361"/>
      <c r="D54" s="362"/>
      <c r="E54" s="362"/>
      <c r="F54" s="362"/>
      <c r="G54" s="362"/>
      <c r="H54" s="362"/>
      <c r="I54" s="362"/>
      <c r="J54" s="148"/>
      <c r="K54" s="149"/>
      <c r="L54" s="148"/>
      <c r="M54" s="364"/>
      <c r="N54" s="365"/>
      <c r="O54" s="150"/>
      <c r="P54" s="96"/>
    </row>
    <row r="55" spans="2:16" ht="15" thickBot="1">
      <c r="B55" s="97"/>
      <c r="C55" s="371" t="s">
        <v>61</v>
      </c>
      <c r="D55" s="372"/>
      <c r="E55" s="372"/>
      <c r="F55" s="372"/>
      <c r="G55" s="372"/>
      <c r="H55" s="372"/>
      <c r="I55" s="372"/>
      <c r="J55" s="372"/>
      <c r="K55" s="372"/>
      <c r="L55" s="372"/>
      <c r="M55" s="372"/>
      <c r="N55" s="373"/>
      <c r="O55" s="204">
        <f>+O51</f>
        <v>15174.5</v>
      </c>
      <c r="P55" s="96"/>
    </row>
    <row r="56" spans="2:16" ht="15" thickBot="1">
      <c r="B56" s="97"/>
      <c r="C56" s="122"/>
      <c r="O56" s="123"/>
      <c r="P56" s="96"/>
    </row>
    <row r="57" spans="2:16" ht="15" thickBot="1">
      <c r="B57" s="97"/>
      <c r="C57" s="396" t="s">
        <v>75</v>
      </c>
      <c r="D57" s="397"/>
      <c r="E57" s="397"/>
      <c r="F57" s="397"/>
      <c r="G57" s="397"/>
      <c r="H57" s="397"/>
      <c r="I57" s="397"/>
      <c r="J57" s="397"/>
      <c r="K57" s="397"/>
      <c r="L57" s="397"/>
      <c r="M57" s="397"/>
      <c r="N57" s="398"/>
      <c r="O57" s="238">
        <f>+O32+O39+O46+O55</f>
        <v>34124.050000000003</v>
      </c>
      <c r="P57" s="96"/>
    </row>
    <row r="58" spans="2:16">
      <c r="B58" s="97"/>
      <c r="C58" s="345" t="s">
        <v>76</v>
      </c>
      <c r="D58" s="346"/>
      <c r="E58" s="346"/>
      <c r="F58" s="346"/>
      <c r="G58" s="346"/>
      <c r="H58" s="346"/>
      <c r="I58" s="346"/>
      <c r="J58" s="346"/>
      <c r="K58" s="346"/>
      <c r="L58" s="346"/>
      <c r="M58" s="346"/>
      <c r="N58" s="346"/>
      <c r="O58" s="347"/>
      <c r="P58" s="96"/>
    </row>
    <row r="59" spans="2:16">
      <c r="B59" s="97"/>
      <c r="C59" s="348"/>
      <c r="D59" s="349"/>
      <c r="E59" s="349"/>
      <c r="F59" s="349"/>
      <c r="G59" s="349"/>
      <c r="H59" s="349"/>
      <c r="I59" s="349"/>
      <c r="J59" s="349"/>
      <c r="K59" s="349"/>
      <c r="L59" s="349"/>
      <c r="M59" s="349"/>
      <c r="N59" s="349"/>
      <c r="O59" s="350"/>
      <c r="P59" s="96"/>
    </row>
    <row r="60" spans="2:16" ht="15" thickBot="1">
      <c r="B60" s="97"/>
      <c r="C60" s="351"/>
      <c r="D60" s="352"/>
      <c r="E60" s="352"/>
      <c r="F60" s="352"/>
      <c r="G60" s="352"/>
      <c r="H60" s="352"/>
      <c r="I60" s="352"/>
      <c r="J60" s="352"/>
      <c r="K60" s="352"/>
      <c r="L60" s="352"/>
      <c r="M60" s="352"/>
      <c r="N60" s="352"/>
      <c r="O60" s="353"/>
      <c r="P60" s="96"/>
    </row>
    <row r="61" spans="2:16">
      <c r="B61" s="97"/>
      <c r="C61" s="354" t="s">
        <v>77</v>
      </c>
      <c r="D61" s="374"/>
      <c r="E61" s="374"/>
      <c r="F61" s="374"/>
      <c r="G61" s="374"/>
      <c r="H61" s="374"/>
      <c r="I61" s="374"/>
      <c r="J61" s="139"/>
      <c r="K61" s="153"/>
      <c r="L61" s="152" t="s">
        <v>78</v>
      </c>
      <c r="M61" s="377" t="s">
        <v>79</v>
      </c>
      <c r="N61" s="378"/>
      <c r="O61" s="154"/>
      <c r="P61" s="96"/>
    </row>
    <row r="62" spans="2:16">
      <c r="B62" s="97"/>
      <c r="C62" s="326" t="s">
        <v>23</v>
      </c>
      <c r="D62" s="327"/>
      <c r="E62" s="327"/>
      <c r="F62" s="327"/>
      <c r="G62" s="327"/>
      <c r="H62" s="327"/>
      <c r="I62" s="327"/>
      <c r="J62" s="162"/>
      <c r="K62" s="163"/>
      <c r="L62" s="164">
        <v>0.2</v>
      </c>
      <c r="M62" s="379">
        <f>$O$57*L62</f>
        <v>6824.8100000000013</v>
      </c>
      <c r="N62" s="380"/>
      <c r="O62" s="165">
        <f>M62</f>
        <v>6824.8100000000013</v>
      </c>
      <c r="P62" s="96"/>
    </row>
    <row r="63" spans="2:16">
      <c r="B63" s="97"/>
      <c r="C63" s="133" t="s">
        <v>80</v>
      </c>
      <c r="D63" s="134"/>
      <c r="E63" s="134"/>
      <c r="F63" s="134"/>
      <c r="G63" s="134"/>
      <c r="H63" s="134"/>
      <c r="I63" s="134"/>
      <c r="J63" s="162"/>
      <c r="K63" s="163"/>
      <c r="L63" s="164">
        <v>0.06</v>
      </c>
      <c r="M63" s="379">
        <f t="shared" ref="M63:M64" si="0">$O$57*L63</f>
        <v>2047.4430000000002</v>
      </c>
      <c r="N63" s="380"/>
      <c r="O63" s="165">
        <f t="shared" ref="O63:O64" si="1">M63</f>
        <v>2047.4430000000002</v>
      </c>
      <c r="P63" s="96"/>
    </row>
    <row r="64" spans="2:16" ht="15" thickBot="1">
      <c r="B64" s="97"/>
      <c r="C64" s="116" t="s">
        <v>81</v>
      </c>
      <c r="D64" s="117"/>
      <c r="E64" s="117"/>
      <c r="F64" s="117"/>
      <c r="G64" s="117"/>
      <c r="H64" s="117"/>
      <c r="I64" s="117"/>
      <c r="J64" s="166"/>
      <c r="K64" s="167"/>
      <c r="L64" s="164">
        <v>0.04</v>
      </c>
      <c r="M64" s="379">
        <f t="shared" si="0"/>
        <v>1364.9620000000002</v>
      </c>
      <c r="N64" s="380"/>
      <c r="O64" s="165">
        <f t="shared" si="1"/>
        <v>1364.9620000000002</v>
      </c>
      <c r="P64" s="96"/>
    </row>
    <row r="65" spans="2:16" ht="15" thickBot="1">
      <c r="B65" s="97"/>
      <c r="C65" s="371" t="s">
        <v>61</v>
      </c>
      <c r="D65" s="372"/>
      <c r="E65" s="372"/>
      <c r="F65" s="372"/>
      <c r="G65" s="372"/>
      <c r="H65" s="372"/>
      <c r="I65" s="372"/>
      <c r="J65" s="372"/>
      <c r="K65" s="372"/>
      <c r="L65" s="372"/>
      <c r="M65" s="372"/>
      <c r="N65" s="373"/>
      <c r="O65" s="168">
        <f>+O62+O63+O64</f>
        <v>10237.215</v>
      </c>
      <c r="P65" s="96"/>
    </row>
    <row r="66" spans="2:16" ht="15" thickBot="1">
      <c r="B66" s="97"/>
      <c r="C66" s="122"/>
      <c r="O66" s="123"/>
      <c r="P66" s="96"/>
    </row>
    <row r="67" spans="2:16" ht="15" thickBot="1">
      <c r="B67" s="97"/>
      <c r="C67" s="396" t="s">
        <v>82</v>
      </c>
      <c r="D67" s="397"/>
      <c r="E67" s="397"/>
      <c r="F67" s="397"/>
      <c r="G67" s="397"/>
      <c r="H67" s="397"/>
      <c r="I67" s="397"/>
      <c r="J67" s="397"/>
      <c r="K67" s="397"/>
      <c r="L67" s="397"/>
      <c r="M67" s="397"/>
      <c r="N67" s="398"/>
      <c r="O67" s="206">
        <f>+O57+O65</f>
        <v>44361.264999999999</v>
      </c>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I72" s="95" t="s">
        <v>119</v>
      </c>
      <c r="O72" s="123"/>
      <c r="P72" s="96"/>
    </row>
    <row r="73" spans="2:16">
      <c r="B73" s="97"/>
      <c r="C73" s="122"/>
      <c r="H73" s="170" t="s">
        <v>120</v>
      </c>
      <c r="O73" s="123"/>
      <c r="P73" s="96"/>
    </row>
    <row r="74" spans="2:16">
      <c r="B74" s="97"/>
      <c r="C74" s="108"/>
      <c r="D74" s="171"/>
      <c r="E74" s="171"/>
      <c r="F74" s="171"/>
      <c r="G74" s="171"/>
      <c r="H74" s="170" t="s">
        <v>86</v>
      </c>
      <c r="I74" s="395" t="s">
        <v>121</v>
      </c>
      <c r="J74" s="395"/>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99"/>
      <c r="D77" s="400"/>
      <c r="E77" s="400"/>
      <c r="F77" s="400"/>
      <c r="G77" s="400"/>
      <c r="H77" s="400"/>
      <c r="I77" s="400"/>
      <c r="J77" s="400"/>
      <c r="K77" s="400"/>
      <c r="L77" s="400"/>
      <c r="M77" s="400"/>
      <c r="N77" s="400"/>
      <c r="O77" s="401"/>
      <c r="P77" s="96"/>
    </row>
    <row r="78" spans="2:16">
      <c r="B78" s="97"/>
      <c r="C78" s="399"/>
      <c r="D78" s="400"/>
      <c r="E78" s="400"/>
      <c r="F78" s="400"/>
      <c r="G78" s="400"/>
      <c r="H78" s="400"/>
      <c r="I78" s="400"/>
      <c r="J78" s="400"/>
      <c r="K78" s="400"/>
      <c r="L78" s="400"/>
      <c r="M78" s="400"/>
      <c r="N78" s="400"/>
      <c r="O78" s="401"/>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83" t="s">
        <v>90</v>
      </c>
      <c r="D81" s="384"/>
      <c r="E81" s="384"/>
      <c r="F81" s="384"/>
      <c r="G81" s="384"/>
      <c r="H81" s="384"/>
      <c r="I81" s="384"/>
      <c r="J81" s="384"/>
      <c r="K81" s="384"/>
      <c r="L81" s="384"/>
      <c r="M81" s="384"/>
      <c r="N81" s="384"/>
      <c r="O81" s="385"/>
      <c r="P81" s="96"/>
    </row>
    <row r="82" spans="2:16">
      <c r="B82" s="97"/>
      <c r="C82" s="383"/>
      <c r="D82" s="384"/>
      <c r="E82" s="384"/>
      <c r="F82" s="384"/>
      <c r="G82" s="384"/>
      <c r="H82" s="384"/>
      <c r="I82" s="384"/>
      <c r="J82" s="384"/>
      <c r="K82" s="384"/>
      <c r="L82" s="384"/>
      <c r="M82" s="384"/>
      <c r="N82" s="384"/>
      <c r="O82" s="385"/>
      <c r="P82" s="96"/>
    </row>
    <row r="83" spans="2:16" ht="12.95" customHeight="1">
      <c r="B83" s="97"/>
      <c r="C83" s="383" t="s">
        <v>91</v>
      </c>
      <c r="D83" s="384"/>
      <c r="E83" s="384"/>
      <c r="F83" s="384"/>
      <c r="G83" s="384"/>
      <c r="H83" s="384"/>
      <c r="I83" s="384"/>
      <c r="J83" s="384"/>
      <c r="K83" s="384"/>
      <c r="L83" s="384"/>
      <c r="M83" s="384"/>
      <c r="N83" s="384"/>
      <c r="O83" s="385"/>
      <c r="P83" s="96"/>
    </row>
    <row r="84" spans="2:16">
      <c r="B84" s="97"/>
      <c r="C84" s="383"/>
      <c r="D84" s="384"/>
      <c r="E84" s="384"/>
      <c r="F84" s="384"/>
      <c r="G84" s="384"/>
      <c r="H84" s="384"/>
      <c r="I84" s="384"/>
      <c r="J84" s="384"/>
      <c r="K84" s="384"/>
      <c r="L84" s="384"/>
      <c r="M84" s="384"/>
      <c r="N84" s="384"/>
      <c r="O84" s="38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86"/>
      <c r="L90" s="386"/>
      <c r="M90" s="386"/>
      <c r="N90" s="386"/>
      <c r="O90" s="387"/>
      <c r="P90" s="96"/>
    </row>
    <row r="91" spans="2:16" ht="18.75" customHeight="1" thickBot="1">
      <c r="B91" s="97"/>
      <c r="C91" s="390"/>
      <c r="D91" s="391"/>
      <c r="E91" s="391"/>
      <c r="F91" s="149"/>
      <c r="G91" s="149"/>
      <c r="H91" s="149"/>
      <c r="I91" s="149"/>
      <c r="J91" s="149"/>
      <c r="K91" s="388"/>
      <c r="L91" s="388"/>
      <c r="M91" s="388"/>
      <c r="N91" s="388"/>
      <c r="O91" s="38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3">
    <mergeCell ref="K90:O91"/>
    <mergeCell ref="C91:E91"/>
    <mergeCell ref="C62:I62"/>
    <mergeCell ref="M62:N62"/>
    <mergeCell ref="M63:N63"/>
    <mergeCell ref="M64:N64"/>
    <mergeCell ref="C65:N65"/>
    <mergeCell ref="C67:N67"/>
    <mergeCell ref="I74:J74"/>
    <mergeCell ref="C77:O77"/>
    <mergeCell ref="C78:O78"/>
    <mergeCell ref="C81:O82"/>
    <mergeCell ref="C83:O84"/>
    <mergeCell ref="C61:I61"/>
    <mergeCell ref="M61:N61"/>
    <mergeCell ref="C50:I50"/>
    <mergeCell ref="M50:N50"/>
    <mergeCell ref="C51:I51"/>
    <mergeCell ref="M51:N51"/>
    <mergeCell ref="M52:N52"/>
    <mergeCell ref="M53:N53"/>
    <mergeCell ref="C54:I54"/>
    <mergeCell ref="M54:N54"/>
    <mergeCell ref="C55:N55"/>
    <mergeCell ref="C57:N57"/>
    <mergeCell ref="C58:O60"/>
    <mergeCell ref="C47:O49"/>
    <mergeCell ref="C38:J38"/>
    <mergeCell ref="M38:N38"/>
    <mergeCell ref="C39:N39"/>
    <mergeCell ref="C40:O42"/>
    <mergeCell ref="C43:I43"/>
    <mergeCell ref="M43:N43"/>
    <mergeCell ref="C44:I44"/>
    <mergeCell ref="M44:N44"/>
    <mergeCell ref="C45:I45"/>
    <mergeCell ref="M45:N45"/>
    <mergeCell ref="C46:N46"/>
    <mergeCell ref="C32:N32"/>
    <mergeCell ref="C33:O35"/>
    <mergeCell ref="C36:J36"/>
    <mergeCell ref="M36:N36"/>
    <mergeCell ref="C37:J37"/>
    <mergeCell ref="M37:N37"/>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6D654-7259-4D7C-8BB5-8F58C25B1C3E}">
  <dimension ref="B1:P94"/>
  <sheetViews>
    <sheetView showGridLines="0" view="pageBreakPreview" zoomScale="60" zoomScaleNormal="80" zoomScalePageLayoutView="85" workbookViewId="0">
      <selection activeCell="O72" sqref="O72"/>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5" thickBot="1">
      <c r="B24" s="97"/>
      <c r="C24" s="125" t="str">
        <f>'PRESUPUESTO OFICIAL Espacio'!D28</f>
        <v>APU3.1</v>
      </c>
      <c r="D24" s="342" t="str">
        <f>'PRESUPUESTO OFICIAL Espacio'!G28</f>
        <v>CIELO RASO EN MACHIMBRE</v>
      </c>
      <c r="E24" s="343"/>
      <c r="F24" s="343"/>
      <c r="G24" s="343"/>
      <c r="H24" s="343"/>
      <c r="I24" s="343"/>
      <c r="J24" s="343"/>
      <c r="K24" s="343"/>
      <c r="L24" s="344"/>
      <c r="M24" s="342" t="str">
        <f>'PRESUPUESTO OFICIAL Espacio'!H28</f>
        <v>M2</v>
      </c>
      <c r="N24" s="344"/>
      <c r="O24" s="126">
        <f>'PRESUPUESTO OFICIAL Espacio'!I28</f>
        <v>104</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54</v>
      </c>
      <c r="K28" s="359"/>
      <c r="L28" s="128" t="s">
        <v>58</v>
      </c>
      <c r="M28" s="357" t="s">
        <v>59</v>
      </c>
      <c r="N28" s="360"/>
      <c r="O28" s="129" t="s">
        <v>60</v>
      </c>
      <c r="P28" s="96"/>
    </row>
    <row r="29" spans="2:16">
      <c r="B29" s="97"/>
      <c r="C29" s="326" t="s">
        <v>115</v>
      </c>
      <c r="D29" s="327"/>
      <c r="E29" s="327"/>
      <c r="F29" s="327"/>
      <c r="G29" s="328"/>
      <c r="H29" s="329"/>
      <c r="I29" s="328"/>
      <c r="J29" s="329" t="s">
        <v>123</v>
      </c>
      <c r="K29" s="328"/>
      <c r="L29" s="131">
        <v>1902.65</v>
      </c>
      <c r="M29" s="330">
        <v>1</v>
      </c>
      <c r="N29" s="331"/>
      <c r="O29" s="132">
        <f>+L29*M29</f>
        <v>1902.65</v>
      </c>
      <c r="P29" s="96"/>
    </row>
    <row r="30" spans="2:16">
      <c r="B30" s="97"/>
      <c r="C30" s="392" t="s">
        <v>116</v>
      </c>
      <c r="D30" s="393"/>
      <c r="E30" s="393"/>
      <c r="F30" s="393"/>
      <c r="G30" s="394"/>
      <c r="H30" s="136"/>
      <c r="I30" s="135"/>
      <c r="J30" s="136" t="s">
        <v>124</v>
      </c>
      <c r="K30" s="135"/>
      <c r="L30" s="131">
        <v>30402</v>
      </c>
      <c r="M30" s="366">
        <v>0.1</v>
      </c>
      <c r="N30" s="367"/>
      <c r="O30" s="132">
        <f>+L30*M30</f>
        <v>3040.2000000000003</v>
      </c>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205">
        <f>+O29+O30+O31</f>
        <v>4942.8500000000004</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126</v>
      </c>
      <c r="D37" s="327"/>
      <c r="E37" s="327"/>
      <c r="F37" s="327"/>
      <c r="G37" s="327"/>
      <c r="H37" s="327"/>
      <c r="I37" s="327"/>
      <c r="J37" s="328"/>
      <c r="K37" s="140" t="s">
        <v>127</v>
      </c>
      <c r="L37" s="141">
        <v>6649</v>
      </c>
      <c r="M37" s="375">
        <v>0.04</v>
      </c>
      <c r="N37" s="376"/>
      <c r="O37" s="132">
        <f>+L37*M37</f>
        <v>265.95999999999998</v>
      </c>
      <c r="P37" s="96"/>
    </row>
    <row r="38" spans="2:16">
      <c r="B38" s="97"/>
      <c r="C38" s="392" t="s">
        <v>129</v>
      </c>
      <c r="D38" s="393"/>
      <c r="E38" s="393"/>
      <c r="F38" s="393"/>
      <c r="G38" s="393"/>
      <c r="H38" s="393"/>
      <c r="I38" s="393"/>
      <c r="J38" s="394"/>
      <c r="K38" s="203" t="s">
        <v>103</v>
      </c>
      <c r="L38" s="207">
        <v>4076</v>
      </c>
      <c r="M38" s="375">
        <v>2.16</v>
      </c>
      <c r="N38" s="376"/>
      <c r="O38" s="208">
        <f>+L38*M38</f>
        <v>8804.16</v>
      </c>
      <c r="P38" s="96"/>
    </row>
    <row r="39" spans="2:16" ht="15" thickBot="1">
      <c r="B39" s="97"/>
      <c r="C39" s="361" t="s">
        <v>130</v>
      </c>
      <c r="D39" s="362"/>
      <c r="E39" s="362"/>
      <c r="F39" s="362"/>
      <c r="G39" s="362"/>
      <c r="H39" s="362"/>
      <c r="I39" s="362"/>
      <c r="J39" s="363"/>
      <c r="K39" s="203" t="s">
        <v>94</v>
      </c>
      <c r="L39" s="209">
        <v>36320</v>
      </c>
      <c r="M39" s="402">
        <v>1.05</v>
      </c>
      <c r="N39" s="403"/>
      <c r="O39" s="143">
        <f>+L39*M39</f>
        <v>38136</v>
      </c>
      <c r="P39" s="96"/>
    </row>
    <row r="40" spans="2:16" ht="15" thickBot="1">
      <c r="B40" s="97"/>
      <c r="C40" s="371" t="s">
        <v>61</v>
      </c>
      <c r="D40" s="372"/>
      <c r="E40" s="372"/>
      <c r="F40" s="372"/>
      <c r="G40" s="372"/>
      <c r="H40" s="372"/>
      <c r="I40" s="372"/>
      <c r="J40" s="372"/>
      <c r="K40" s="372"/>
      <c r="L40" s="372"/>
      <c r="M40" s="372"/>
      <c r="N40" s="373"/>
      <c r="O40" s="204">
        <f>+O37+O38+O39</f>
        <v>47206.119999999995</v>
      </c>
      <c r="P40" s="96"/>
    </row>
    <row r="41" spans="2:16">
      <c r="B41" s="97"/>
      <c r="C41" s="345" t="s">
        <v>64</v>
      </c>
      <c r="D41" s="346"/>
      <c r="E41" s="346"/>
      <c r="F41" s="346"/>
      <c r="G41" s="346"/>
      <c r="H41" s="346"/>
      <c r="I41" s="346"/>
      <c r="J41" s="346"/>
      <c r="K41" s="346"/>
      <c r="L41" s="346"/>
      <c r="M41" s="346"/>
      <c r="N41" s="346"/>
      <c r="O41" s="347"/>
      <c r="P41" s="96"/>
    </row>
    <row r="42" spans="2:16">
      <c r="B42" s="97"/>
      <c r="C42" s="348"/>
      <c r="D42" s="349"/>
      <c r="E42" s="349"/>
      <c r="F42" s="349"/>
      <c r="G42" s="349"/>
      <c r="H42" s="349"/>
      <c r="I42" s="349"/>
      <c r="J42" s="349"/>
      <c r="K42" s="349"/>
      <c r="L42" s="349"/>
      <c r="M42" s="349"/>
      <c r="N42" s="349"/>
      <c r="O42" s="350"/>
      <c r="P42" s="96"/>
    </row>
    <row r="43" spans="2:16" ht="15" thickBot="1">
      <c r="B43" s="97"/>
      <c r="C43" s="351"/>
      <c r="D43" s="352"/>
      <c r="E43" s="352"/>
      <c r="F43" s="352"/>
      <c r="G43" s="352"/>
      <c r="H43" s="352"/>
      <c r="I43" s="352"/>
      <c r="J43" s="352"/>
      <c r="K43" s="352"/>
      <c r="L43" s="352"/>
      <c r="M43" s="352"/>
      <c r="N43" s="352"/>
      <c r="O43" s="353"/>
      <c r="P43" s="96"/>
    </row>
    <row r="44" spans="2:16" ht="15.75">
      <c r="B44" s="97"/>
      <c r="C44" s="354" t="s">
        <v>65</v>
      </c>
      <c r="D44" s="374"/>
      <c r="E44" s="374"/>
      <c r="F44" s="374"/>
      <c r="G44" s="374"/>
      <c r="H44" s="374"/>
      <c r="I44" s="374"/>
      <c r="J44" s="128" t="s">
        <v>66</v>
      </c>
      <c r="K44" s="139" t="s">
        <v>67</v>
      </c>
      <c r="L44" s="145" t="s">
        <v>68</v>
      </c>
      <c r="M44" s="357" t="s">
        <v>69</v>
      </c>
      <c r="N44" s="360"/>
      <c r="O44" s="129" t="s">
        <v>60</v>
      </c>
      <c r="P44" s="96"/>
    </row>
    <row r="45" spans="2:16">
      <c r="B45" s="97"/>
      <c r="C45" s="326"/>
      <c r="D45" s="327"/>
      <c r="E45" s="327"/>
      <c r="F45" s="327"/>
      <c r="G45" s="327"/>
      <c r="H45" s="327"/>
      <c r="I45" s="327"/>
      <c r="J45" s="146"/>
      <c r="K45" s="147"/>
      <c r="L45" s="146"/>
      <c r="M45" s="330"/>
      <c r="N45" s="331"/>
      <c r="O45" s="132"/>
      <c r="P45" s="96"/>
    </row>
    <row r="46" spans="2:16" ht="15" thickBot="1">
      <c r="B46" s="97"/>
      <c r="C46" s="361"/>
      <c r="D46" s="362"/>
      <c r="E46" s="362"/>
      <c r="F46" s="362"/>
      <c r="G46" s="362"/>
      <c r="H46" s="362"/>
      <c r="I46" s="362"/>
      <c r="J46" s="148"/>
      <c r="K46" s="149"/>
      <c r="L46" s="148"/>
      <c r="M46" s="364"/>
      <c r="N46" s="365"/>
      <c r="O46" s="150"/>
      <c r="P46" s="96"/>
    </row>
    <row r="47" spans="2:16" ht="15" thickBot="1">
      <c r="B47" s="97"/>
      <c r="C47" s="371" t="s">
        <v>61</v>
      </c>
      <c r="D47" s="372"/>
      <c r="E47" s="372"/>
      <c r="F47" s="372"/>
      <c r="G47" s="372"/>
      <c r="H47" s="372"/>
      <c r="I47" s="372"/>
      <c r="J47" s="372"/>
      <c r="K47" s="372"/>
      <c r="L47" s="372"/>
      <c r="M47" s="372"/>
      <c r="N47" s="373"/>
      <c r="O47" s="138"/>
      <c r="P47" s="96"/>
    </row>
    <row r="48" spans="2:16">
      <c r="B48" s="97"/>
      <c r="C48" s="345" t="s">
        <v>70</v>
      </c>
      <c r="D48" s="346"/>
      <c r="E48" s="346"/>
      <c r="F48" s="346"/>
      <c r="G48" s="346"/>
      <c r="H48" s="346"/>
      <c r="I48" s="346"/>
      <c r="J48" s="346"/>
      <c r="K48" s="346"/>
      <c r="L48" s="346"/>
      <c r="M48" s="346"/>
      <c r="N48" s="346"/>
      <c r="O48" s="347"/>
      <c r="P48" s="96"/>
    </row>
    <row r="49" spans="2:16">
      <c r="B49" s="97"/>
      <c r="C49" s="348"/>
      <c r="D49" s="349"/>
      <c r="E49" s="349"/>
      <c r="F49" s="349"/>
      <c r="G49" s="349"/>
      <c r="H49" s="349"/>
      <c r="I49" s="349"/>
      <c r="J49" s="349"/>
      <c r="K49" s="349"/>
      <c r="L49" s="349"/>
      <c r="M49" s="349"/>
      <c r="N49" s="349"/>
      <c r="O49" s="350"/>
      <c r="P49" s="96"/>
    </row>
    <row r="50" spans="2:16" ht="15" thickBot="1">
      <c r="B50" s="97"/>
      <c r="C50" s="351"/>
      <c r="D50" s="352"/>
      <c r="E50" s="352"/>
      <c r="F50" s="352"/>
      <c r="G50" s="352"/>
      <c r="H50" s="352"/>
      <c r="I50" s="352"/>
      <c r="J50" s="352"/>
      <c r="K50" s="352"/>
      <c r="L50" s="352"/>
      <c r="M50" s="352"/>
      <c r="N50" s="352"/>
      <c r="O50" s="353"/>
      <c r="P50" s="96"/>
    </row>
    <row r="51" spans="2:16" ht="31.5" customHeight="1">
      <c r="B51" s="97"/>
      <c r="C51" s="354" t="s">
        <v>71</v>
      </c>
      <c r="D51" s="374"/>
      <c r="E51" s="374"/>
      <c r="F51" s="374"/>
      <c r="G51" s="374"/>
      <c r="H51" s="374"/>
      <c r="I51" s="374"/>
      <c r="J51" s="128" t="s">
        <v>72</v>
      </c>
      <c r="K51" s="151" t="s">
        <v>73</v>
      </c>
      <c r="L51" s="152" t="s">
        <v>74</v>
      </c>
      <c r="M51" s="377" t="s">
        <v>59</v>
      </c>
      <c r="N51" s="378"/>
      <c r="O51" s="154" t="s">
        <v>60</v>
      </c>
      <c r="P51" s="96"/>
    </row>
    <row r="52" spans="2:16">
      <c r="B52" s="97"/>
      <c r="C52" s="392" t="s">
        <v>118</v>
      </c>
      <c r="D52" s="393"/>
      <c r="E52" s="393"/>
      <c r="F52" s="393"/>
      <c r="G52" s="393"/>
      <c r="H52" s="393"/>
      <c r="I52" s="394"/>
      <c r="J52" s="157">
        <v>190265</v>
      </c>
      <c r="K52" s="158">
        <v>200</v>
      </c>
      <c r="L52" s="159">
        <v>380530</v>
      </c>
      <c r="M52" s="381">
        <v>10</v>
      </c>
      <c r="N52" s="382"/>
      <c r="O52" s="160">
        <f>+L52/M52</f>
        <v>38053</v>
      </c>
      <c r="P52" s="96"/>
    </row>
    <row r="53" spans="2:16">
      <c r="B53" s="97"/>
      <c r="C53" s="155"/>
      <c r="D53" s="156"/>
      <c r="E53" s="156"/>
      <c r="F53" s="156"/>
      <c r="G53" s="156"/>
      <c r="H53" s="156"/>
      <c r="I53" s="156"/>
      <c r="J53" s="157"/>
      <c r="K53" s="158"/>
      <c r="L53" s="159"/>
      <c r="M53" s="381"/>
      <c r="N53" s="382"/>
      <c r="O53" s="160"/>
      <c r="P53" s="96"/>
    </row>
    <row r="54" spans="2:16">
      <c r="B54" s="97"/>
      <c r="C54" s="155"/>
      <c r="D54" s="156"/>
      <c r="E54" s="156"/>
      <c r="F54" s="156"/>
      <c r="G54" s="156"/>
      <c r="H54" s="156"/>
      <c r="I54" s="156"/>
      <c r="J54" s="157"/>
      <c r="K54" s="158"/>
      <c r="L54" s="159"/>
      <c r="M54" s="330"/>
      <c r="N54" s="331"/>
      <c r="O54" s="160"/>
      <c r="P54" s="96"/>
    </row>
    <row r="55" spans="2:16" ht="15" thickBot="1">
      <c r="B55" s="97"/>
      <c r="C55" s="361"/>
      <c r="D55" s="362"/>
      <c r="E55" s="362"/>
      <c r="F55" s="362"/>
      <c r="G55" s="362"/>
      <c r="H55" s="362"/>
      <c r="I55" s="362"/>
      <c r="J55" s="148"/>
      <c r="K55" s="149"/>
      <c r="L55" s="148"/>
      <c r="M55" s="364"/>
      <c r="N55" s="365"/>
      <c r="O55" s="150"/>
      <c r="P55" s="96"/>
    </row>
    <row r="56" spans="2:16" ht="15" thickBot="1">
      <c r="B56" s="97"/>
      <c r="C56" s="371" t="s">
        <v>61</v>
      </c>
      <c r="D56" s="372"/>
      <c r="E56" s="372"/>
      <c r="F56" s="372"/>
      <c r="G56" s="372"/>
      <c r="H56" s="372"/>
      <c r="I56" s="372"/>
      <c r="J56" s="372"/>
      <c r="K56" s="372"/>
      <c r="L56" s="372"/>
      <c r="M56" s="372"/>
      <c r="N56" s="373"/>
      <c r="O56" s="204">
        <f>+O52</f>
        <v>38053</v>
      </c>
      <c r="P56" s="96"/>
    </row>
    <row r="57" spans="2:16" ht="15" thickBot="1">
      <c r="B57" s="97"/>
      <c r="C57" s="122"/>
      <c r="O57" s="123"/>
      <c r="P57" s="96"/>
    </row>
    <row r="58" spans="2:16" ht="15" thickBot="1">
      <c r="B58" s="97"/>
      <c r="C58" s="396" t="s">
        <v>75</v>
      </c>
      <c r="D58" s="397"/>
      <c r="E58" s="397"/>
      <c r="F58" s="397"/>
      <c r="G58" s="397"/>
      <c r="H58" s="397"/>
      <c r="I58" s="397"/>
      <c r="J58" s="397"/>
      <c r="K58" s="397"/>
      <c r="L58" s="397"/>
      <c r="M58" s="397"/>
      <c r="N58" s="398"/>
      <c r="O58" s="237">
        <f>+O32+O40+O47+O56</f>
        <v>90201.97</v>
      </c>
      <c r="P58" s="96"/>
    </row>
    <row r="59" spans="2:16">
      <c r="B59" s="97"/>
      <c r="C59" s="345" t="s">
        <v>76</v>
      </c>
      <c r="D59" s="346"/>
      <c r="E59" s="346"/>
      <c r="F59" s="346"/>
      <c r="G59" s="346"/>
      <c r="H59" s="346"/>
      <c r="I59" s="346"/>
      <c r="J59" s="346"/>
      <c r="K59" s="346"/>
      <c r="L59" s="346"/>
      <c r="M59" s="346"/>
      <c r="N59" s="346"/>
      <c r="O59" s="347"/>
      <c r="P59" s="96"/>
    </row>
    <row r="60" spans="2:16">
      <c r="B60" s="97"/>
      <c r="C60" s="348"/>
      <c r="D60" s="349"/>
      <c r="E60" s="349"/>
      <c r="F60" s="349"/>
      <c r="G60" s="349"/>
      <c r="H60" s="349"/>
      <c r="I60" s="349"/>
      <c r="J60" s="349"/>
      <c r="K60" s="349"/>
      <c r="L60" s="349"/>
      <c r="M60" s="349"/>
      <c r="N60" s="349"/>
      <c r="O60" s="350"/>
      <c r="P60" s="96"/>
    </row>
    <row r="61" spans="2:16" ht="15" thickBot="1">
      <c r="B61" s="97"/>
      <c r="C61" s="351"/>
      <c r="D61" s="352"/>
      <c r="E61" s="352"/>
      <c r="F61" s="352"/>
      <c r="G61" s="352"/>
      <c r="H61" s="352"/>
      <c r="I61" s="352"/>
      <c r="J61" s="352"/>
      <c r="K61" s="352"/>
      <c r="L61" s="352"/>
      <c r="M61" s="352"/>
      <c r="N61" s="352"/>
      <c r="O61" s="353"/>
      <c r="P61" s="96"/>
    </row>
    <row r="62" spans="2:16">
      <c r="B62" s="97"/>
      <c r="C62" s="354" t="s">
        <v>77</v>
      </c>
      <c r="D62" s="374"/>
      <c r="E62" s="374"/>
      <c r="F62" s="374"/>
      <c r="G62" s="374"/>
      <c r="H62" s="374"/>
      <c r="I62" s="374"/>
      <c r="J62" s="139"/>
      <c r="K62" s="153"/>
      <c r="L62" s="152" t="s">
        <v>78</v>
      </c>
      <c r="M62" s="377" t="s">
        <v>79</v>
      </c>
      <c r="N62" s="378"/>
      <c r="O62" s="154"/>
      <c r="P62" s="96"/>
    </row>
    <row r="63" spans="2:16">
      <c r="B63" s="97"/>
      <c r="C63" s="326" t="s">
        <v>23</v>
      </c>
      <c r="D63" s="327"/>
      <c r="E63" s="327"/>
      <c r="F63" s="327"/>
      <c r="G63" s="327"/>
      <c r="H63" s="327"/>
      <c r="I63" s="327"/>
      <c r="J63" s="162"/>
      <c r="K63" s="163"/>
      <c r="L63" s="164">
        <v>0.2</v>
      </c>
      <c r="M63" s="379">
        <f>$O$58*L63</f>
        <v>18040.394</v>
      </c>
      <c r="N63" s="380"/>
      <c r="O63" s="165">
        <f>M63</f>
        <v>18040.394</v>
      </c>
      <c r="P63" s="96"/>
    </row>
    <row r="64" spans="2:16">
      <c r="B64" s="97"/>
      <c r="C64" s="133" t="s">
        <v>80</v>
      </c>
      <c r="D64" s="134"/>
      <c r="E64" s="134"/>
      <c r="F64" s="134"/>
      <c r="G64" s="134"/>
      <c r="H64" s="134"/>
      <c r="I64" s="134"/>
      <c r="J64" s="162"/>
      <c r="K64" s="163"/>
      <c r="L64" s="164">
        <v>0.06</v>
      </c>
      <c r="M64" s="379">
        <f t="shared" ref="M64:M65" si="0">$O$58*L64</f>
        <v>5412.1181999999999</v>
      </c>
      <c r="N64" s="380"/>
      <c r="O64" s="165">
        <f t="shared" ref="O64:O65" si="1">M64</f>
        <v>5412.1181999999999</v>
      </c>
      <c r="P64" s="96"/>
    </row>
    <row r="65" spans="2:16" ht="15" thickBot="1">
      <c r="B65" s="97"/>
      <c r="C65" s="116" t="s">
        <v>81</v>
      </c>
      <c r="D65" s="117"/>
      <c r="E65" s="117"/>
      <c r="F65" s="117"/>
      <c r="G65" s="117"/>
      <c r="H65" s="117"/>
      <c r="I65" s="117"/>
      <c r="J65" s="166"/>
      <c r="K65" s="167"/>
      <c r="L65" s="164">
        <v>0.04</v>
      </c>
      <c r="M65" s="379">
        <f t="shared" si="0"/>
        <v>3608.0788000000002</v>
      </c>
      <c r="N65" s="380"/>
      <c r="O65" s="165">
        <f t="shared" si="1"/>
        <v>3608.0788000000002</v>
      </c>
      <c r="P65" s="96"/>
    </row>
    <row r="66" spans="2:16" ht="15" thickBot="1">
      <c r="B66" s="97"/>
      <c r="C66" s="371" t="s">
        <v>61</v>
      </c>
      <c r="D66" s="372"/>
      <c r="E66" s="372"/>
      <c r="F66" s="372"/>
      <c r="G66" s="372"/>
      <c r="H66" s="372"/>
      <c r="I66" s="372"/>
      <c r="J66" s="372"/>
      <c r="K66" s="372"/>
      <c r="L66" s="372"/>
      <c r="M66" s="372"/>
      <c r="N66" s="373"/>
      <c r="O66" s="168">
        <f>O63+O64+O65</f>
        <v>27060.591</v>
      </c>
      <c r="P66" s="96"/>
    </row>
    <row r="67" spans="2:16" ht="15" thickBot="1">
      <c r="B67" s="97"/>
      <c r="C67" s="122"/>
      <c r="O67" s="123"/>
      <c r="P67" s="96"/>
    </row>
    <row r="68" spans="2:16" ht="15" thickBot="1">
      <c r="B68" s="97"/>
      <c r="C68" s="396" t="s">
        <v>82</v>
      </c>
      <c r="D68" s="397"/>
      <c r="E68" s="397"/>
      <c r="F68" s="397"/>
      <c r="G68" s="397"/>
      <c r="H68" s="397"/>
      <c r="I68" s="397"/>
      <c r="J68" s="397"/>
      <c r="K68" s="397"/>
      <c r="L68" s="397"/>
      <c r="M68" s="397"/>
      <c r="N68" s="398"/>
      <c r="O68" s="206">
        <f>O58+O66</f>
        <v>117262.561</v>
      </c>
      <c r="P68" s="96"/>
    </row>
    <row r="69" spans="2:16">
      <c r="B69" s="97"/>
      <c r="C69" s="119"/>
      <c r="D69" s="120"/>
      <c r="E69" s="120"/>
      <c r="F69" s="120"/>
      <c r="G69" s="120"/>
      <c r="H69" s="120"/>
      <c r="I69" s="120"/>
      <c r="J69" s="120"/>
      <c r="K69" s="120"/>
      <c r="L69" s="120"/>
      <c r="M69" s="120"/>
      <c r="N69" s="120"/>
      <c r="O69" s="239"/>
      <c r="P69" s="96"/>
    </row>
    <row r="70" spans="2:16">
      <c r="B70" s="97"/>
      <c r="C70" s="122"/>
      <c r="O70" s="123"/>
      <c r="P70" s="96"/>
    </row>
    <row r="71" spans="2:16">
      <c r="B71" s="97"/>
      <c r="C71" s="122"/>
      <c r="O71" s="123"/>
      <c r="P71" s="96"/>
    </row>
    <row r="72" spans="2:16">
      <c r="B72" s="97"/>
      <c r="C72" s="122"/>
      <c r="H72" s="170" t="s">
        <v>83</v>
      </c>
      <c r="I72" s="170"/>
      <c r="J72" s="170"/>
      <c r="K72" s="170"/>
      <c r="O72" s="123"/>
      <c r="P72" s="96"/>
    </row>
    <row r="73" spans="2:16">
      <c r="B73" s="97"/>
      <c r="C73" s="122"/>
      <c r="H73" s="170" t="s">
        <v>84</v>
      </c>
      <c r="I73" s="95" t="s">
        <v>119</v>
      </c>
      <c r="O73" s="123"/>
      <c r="P73" s="96"/>
    </row>
    <row r="74" spans="2:16">
      <c r="B74" s="97"/>
      <c r="C74" s="122"/>
      <c r="H74" s="170" t="s">
        <v>120</v>
      </c>
      <c r="O74" s="123"/>
      <c r="P74" s="96"/>
    </row>
    <row r="75" spans="2:16">
      <c r="B75" s="97"/>
      <c r="C75" s="108"/>
      <c r="D75" s="171"/>
      <c r="E75" s="171"/>
      <c r="F75" s="171"/>
      <c r="G75" s="171"/>
      <c r="H75" s="170" t="s">
        <v>86</v>
      </c>
      <c r="I75" s="395" t="s">
        <v>121</v>
      </c>
      <c r="J75" s="395"/>
      <c r="K75" s="171"/>
      <c r="L75" s="171"/>
      <c r="M75" s="171"/>
      <c r="N75" s="171"/>
      <c r="O75" s="172"/>
      <c r="P75" s="96"/>
    </row>
    <row r="76" spans="2:16">
      <c r="B76" s="97"/>
      <c r="C76" s="122"/>
      <c r="H76" s="95" t="s">
        <v>87</v>
      </c>
      <c r="O76" s="123"/>
      <c r="P76" s="96"/>
    </row>
    <row r="77" spans="2:16">
      <c r="B77" s="97"/>
      <c r="C77" s="173" t="s">
        <v>88</v>
      </c>
      <c r="D77" s="130"/>
      <c r="E77" s="130"/>
      <c r="F77" s="130"/>
      <c r="G77" s="130"/>
      <c r="H77" s="130"/>
      <c r="I77" s="130"/>
      <c r="J77" s="130"/>
      <c r="K77" s="130"/>
      <c r="L77" s="130"/>
      <c r="M77" s="130"/>
      <c r="N77" s="130"/>
      <c r="O77" s="174"/>
      <c r="P77" s="96"/>
    </row>
    <row r="78" spans="2:16">
      <c r="B78" s="97"/>
      <c r="C78" s="399"/>
      <c r="D78" s="400"/>
      <c r="E78" s="400"/>
      <c r="F78" s="400"/>
      <c r="G78" s="400"/>
      <c r="H78" s="400"/>
      <c r="I78" s="400"/>
      <c r="J78" s="400"/>
      <c r="K78" s="400"/>
      <c r="L78" s="400"/>
      <c r="M78" s="400"/>
      <c r="N78" s="400"/>
      <c r="O78" s="401"/>
      <c r="P78" s="96"/>
    </row>
    <row r="79" spans="2:16">
      <c r="B79" s="97"/>
      <c r="C79" s="399"/>
      <c r="D79" s="400"/>
      <c r="E79" s="400"/>
      <c r="F79" s="400"/>
      <c r="G79" s="400"/>
      <c r="H79" s="400"/>
      <c r="I79" s="400"/>
      <c r="J79" s="400"/>
      <c r="K79" s="400"/>
      <c r="L79" s="400"/>
      <c r="M79" s="400"/>
      <c r="N79" s="400"/>
      <c r="O79" s="401"/>
      <c r="P79" s="96"/>
    </row>
    <row r="80" spans="2:16">
      <c r="B80" s="97"/>
      <c r="C80" s="108"/>
      <c r="D80" s="171"/>
      <c r="E80" s="171"/>
      <c r="F80" s="171"/>
      <c r="G80" s="171"/>
      <c r="H80" s="171"/>
      <c r="I80" s="171"/>
      <c r="J80" s="171"/>
      <c r="K80" s="171"/>
      <c r="L80" s="171"/>
      <c r="M80" s="171"/>
      <c r="N80" s="171"/>
      <c r="O80" s="172"/>
      <c r="P80" s="96"/>
    </row>
    <row r="81" spans="2:16">
      <c r="B81" s="97"/>
      <c r="C81" s="175" t="s">
        <v>89</v>
      </c>
      <c r="D81" s="171"/>
      <c r="E81" s="171"/>
      <c r="F81" s="171"/>
      <c r="G81" s="171"/>
      <c r="H81" s="171"/>
      <c r="I81" s="171"/>
      <c r="J81" s="171"/>
      <c r="K81" s="171"/>
      <c r="L81" s="171"/>
      <c r="M81" s="171"/>
      <c r="N81" s="171"/>
      <c r="O81" s="172"/>
      <c r="P81" s="96"/>
    </row>
    <row r="82" spans="2:16" ht="12.75" customHeight="1">
      <c r="B82" s="97"/>
      <c r="C82" s="383" t="s">
        <v>90</v>
      </c>
      <c r="D82" s="384"/>
      <c r="E82" s="384"/>
      <c r="F82" s="384"/>
      <c r="G82" s="384"/>
      <c r="H82" s="384"/>
      <c r="I82" s="384"/>
      <c r="J82" s="384"/>
      <c r="K82" s="384"/>
      <c r="L82" s="384"/>
      <c r="M82" s="384"/>
      <c r="N82" s="384"/>
      <c r="O82" s="385"/>
      <c r="P82" s="96"/>
    </row>
    <row r="83" spans="2:16">
      <c r="B83" s="97"/>
      <c r="C83" s="383"/>
      <c r="D83" s="384"/>
      <c r="E83" s="384"/>
      <c r="F83" s="384"/>
      <c r="G83" s="384"/>
      <c r="H83" s="384"/>
      <c r="I83" s="384"/>
      <c r="J83" s="384"/>
      <c r="K83" s="384"/>
      <c r="L83" s="384"/>
      <c r="M83" s="384"/>
      <c r="N83" s="384"/>
      <c r="O83" s="385"/>
      <c r="P83" s="96"/>
    </row>
    <row r="84" spans="2:16" ht="12.95" customHeight="1">
      <c r="B84" s="97"/>
      <c r="C84" s="383" t="s">
        <v>91</v>
      </c>
      <c r="D84" s="384"/>
      <c r="E84" s="384"/>
      <c r="F84" s="384"/>
      <c r="G84" s="384"/>
      <c r="H84" s="384"/>
      <c r="I84" s="384"/>
      <c r="J84" s="384"/>
      <c r="K84" s="384"/>
      <c r="L84" s="384"/>
      <c r="M84" s="384"/>
      <c r="N84" s="384"/>
      <c r="O84" s="385"/>
      <c r="P84" s="96"/>
    </row>
    <row r="85" spans="2:16">
      <c r="B85" s="97"/>
      <c r="C85" s="383"/>
      <c r="D85" s="384"/>
      <c r="E85" s="384"/>
      <c r="F85" s="384"/>
      <c r="G85" s="384"/>
      <c r="H85" s="384"/>
      <c r="I85" s="384"/>
      <c r="J85" s="384"/>
      <c r="K85" s="384"/>
      <c r="L85" s="384"/>
      <c r="M85" s="384"/>
      <c r="N85" s="384"/>
      <c r="O85" s="385"/>
      <c r="P85" s="96"/>
    </row>
    <row r="86" spans="2:16">
      <c r="B86" s="97"/>
      <c r="C86" s="108"/>
      <c r="D86" s="171"/>
      <c r="E86" s="171"/>
      <c r="F86" s="171"/>
      <c r="G86" s="171"/>
      <c r="H86" s="171"/>
      <c r="I86" s="171"/>
      <c r="J86" s="171"/>
      <c r="K86" s="171"/>
      <c r="L86" s="171"/>
      <c r="M86" s="171"/>
      <c r="N86" s="171"/>
      <c r="O86" s="172"/>
      <c r="P86" s="96"/>
    </row>
    <row r="87" spans="2:16">
      <c r="B87" s="97"/>
      <c r="C87" s="122"/>
      <c r="H87" s="170" t="s">
        <v>83</v>
      </c>
      <c r="O87" s="123"/>
      <c r="P87" s="96"/>
    </row>
    <row r="88" spans="2:16">
      <c r="B88" s="97"/>
      <c r="C88" s="122"/>
      <c r="H88" s="95" t="s">
        <v>84</v>
      </c>
      <c r="I88" s="134"/>
      <c r="J88" s="134"/>
      <c r="K88" s="134"/>
      <c r="O88" s="123"/>
      <c r="P88" s="96"/>
    </row>
    <row r="89" spans="2:16">
      <c r="B89" s="97"/>
      <c r="C89" s="122"/>
      <c r="H89" s="95" t="s">
        <v>92</v>
      </c>
      <c r="I89" s="176"/>
      <c r="J89" s="176"/>
      <c r="K89" s="176"/>
      <c r="O89" s="123"/>
      <c r="P89" s="96"/>
    </row>
    <row r="90" spans="2:16">
      <c r="B90" s="97"/>
      <c r="C90" s="177"/>
      <c r="D90" s="171"/>
      <c r="E90" s="171"/>
      <c r="F90" s="171"/>
      <c r="G90" s="171"/>
      <c r="H90" s="95" t="s">
        <v>86</v>
      </c>
      <c r="L90" s="171"/>
      <c r="M90" s="171"/>
      <c r="N90" s="171"/>
      <c r="O90" s="172"/>
      <c r="P90" s="96"/>
    </row>
    <row r="91" spans="2:16" ht="17.25" customHeight="1">
      <c r="B91" s="97"/>
      <c r="C91" s="177"/>
      <c r="D91" s="176"/>
      <c r="E91" s="176"/>
      <c r="K91" s="386"/>
      <c r="L91" s="386"/>
      <c r="M91" s="386"/>
      <c r="N91" s="386"/>
      <c r="O91" s="387"/>
      <c r="P91" s="96"/>
    </row>
    <row r="92" spans="2:16" ht="18.75" customHeight="1" thickBot="1">
      <c r="B92" s="97"/>
      <c r="C92" s="390"/>
      <c r="D92" s="391"/>
      <c r="E92" s="391"/>
      <c r="F92" s="149"/>
      <c r="G92" s="149"/>
      <c r="H92" s="149"/>
      <c r="I92" s="149"/>
      <c r="J92" s="149"/>
      <c r="K92" s="388"/>
      <c r="L92" s="388"/>
      <c r="M92" s="388"/>
      <c r="N92" s="388"/>
      <c r="O92" s="389"/>
      <c r="P92" s="96"/>
    </row>
    <row r="93" spans="2:16" ht="15" thickBot="1">
      <c r="B93" s="178"/>
      <c r="C93" s="179"/>
      <c r="D93" s="179"/>
      <c r="E93" s="179"/>
      <c r="F93" s="179"/>
      <c r="G93" s="179"/>
      <c r="H93" s="179"/>
      <c r="I93" s="179"/>
      <c r="J93" s="179"/>
      <c r="K93" s="179"/>
      <c r="L93" s="179"/>
      <c r="M93" s="179"/>
      <c r="N93" s="179"/>
      <c r="O93" s="179"/>
      <c r="P93" s="180"/>
    </row>
    <row r="94" spans="2:16" ht="15" thickTop="1"/>
  </sheetData>
  <mergeCells count="85">
    <mergeCell ref="C38:J38"/>
    <mergeCell ref="M38:N38"/>
    <mergeCell ref="I75:J75"/>
    <mergeCell ref="C78:O78"/>
    <mergeCell ref="C79:O79"/>
    <mergeCell ref="C55:I55"/>
    <mergeCell ref="M55:N55"/>
    <mergeCell ref="C56:N56"/>
    <mergeCell ref="C58:N58"/>
    <mergeCell ref="C59:O61"/>
    <mergeCell ref="C62:I62"/>
    <mergeCell ref="M62:N62"/>
    <mergeCell ref="C51:I51"/>
    <mergeCell ref="M51:N51"/>
    <mergeCell ref="C52:I52"/>
    <mergeCell ref="M52:N52"/>
    <mergeCell ref="C82:O83"/>
    <mergeCell ref="C84:O85"/>
    <mergeCell ref="K91:O92"/>
    <mergeCell ref="C92:E92"/>
    <mergeCell ref="C63:I63"/>
    <mergeCell ref="M63:N63"/>
    <mergeCell ref="M64:N64"/>
    <mergeCell ref="M65:N65"/>
    <mergeCell ref="C66:N66"/>
    <mergeCell ref="C68:N68"/>
    <mergeCell ref="M53:N53"/>
    <mergeCell ref="M54:N54"/>
    <mergeCell ref="C45:I45"/>
    <mergeCell ref="M45:N45"/>
    <mergeCell ref="C46:I46"/>
    <mergeCell ref="M46:N46"/>
    <mergeCell ref="C47:N47"/>
    <mergeCell ref="C48:O50"/>
    <mergeCell ref="C39:J39"/>
    <mergeCell ref="M39:N39"/>
    <mergeCell ref="C40:N40"/>
    <mergeCell ref="C41:O43"/>
    <mergeCell ref="C44:I44"/>
    <mergeCell ref="M44:N44"/>
    <mergeCell ref="C32:N32"/>
    <mergeCell ref="C33:O35"/>
    <mergeCell ref="C36:J36"/>
    <mergeCell ref="M36:N36"/>
    <mergeCell ref="C37:J37"/>
    <mergeCell ref="M37:N37"/>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4F911-4409-4559-89F6-4C78F17F9259}">
  <dimension ref="B1:P94"/>
  <sheetViews>
    <sheetView showGridLines="0" view="pageBreakPreview" zoomScale="60" zoomScaleNormal="80" zoomScalePageLayoutView="85" workbookViewId="0">
      <selection activeCell="O58" sqref="O58"/>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5" thickBot="1">
      <c r="B24" s="97"/>
      <c r="C24" s="125">
        <v>6.2</v>
      </c>
      <c r="D24" s="342" t="s">
        <v>131</v>
      </c>
      <c r="E24" s="343"/>
      <c r="F24" s="343"/>
      <c r="G24" s="343"/>
      <c r="H24" s="343"/>
      <c r="I24" s="343"/>
      <c r="J24" s="343"/>
      <c r="K24" s="343"/>
      <c r="L24" s="344"/>
      <c r="M24" s="342" t="s">
        <v>94</v>
      </c>
      <c r="N24" s="344"/>
      <c r="O24" s="126" t="e">
        <f>#REF!</f>
        <v>#REF!</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54</v>
      </c>
      <c r="K28" s="359"/>
      <c r="L28" s="128" t="s">
        <v>58</v>
      </c>
      <c r="M28" s="357" t="s">
        <v>59</v>
      </c>
      <c r="N28" s="360"/>
      <c r="O28" s="129" t="s">
        <v>60</v>
      </c>
      <c r="P28" s="96"/>
    </row>
    <row r="29" spans="2:16">
      <c r="B29" s="97"/>
      <c r="C29" s="326" t="s">
        <v>115</v>
      </c>
      <c r="D29" s="327"/>
      <c r="E29" s="327"/>
      <c r="F29" s="327"/>
      <c r="G29" s="328"/>
      <c r="H29" s="329"/>
      <c r="I29" s="328"/>
      <c r="J29" s="329" t="s">
        <v>123</v>
      </c>
      <c r="K29" s="328"/>
      <c r="L29" s="131">
        <v>1902.65</v>
      </c>
      <c r="M29" s="330">
        <v>1</v>
      </c>
      <c r="N29" s="331"/>
      <c r="O29" s="132">
        <f>+L29*M29</f>
        <v>1902.65</v>
      </c>
      <c r="P29" s="96"/>
    </row>
    <row r="30" spans="2:16">
      <c r="B30" s="97"/>
      <c r="C30" s="392" t="s">
        <v>116</v>
      </c>
      <c r="D30" s="393"/>
      <c r="E30" s="393"/>
      <c r="F30" s="393"/>
      <c r="G30" s="394"/>
      <c r="H30" s="136"/>
      <c r="I30" s="135"/>
      <c r="J30" s="136" t="s">
        <v>124</v>
      </c>
      <c r="K30" s="135"/>
      <c r="L30" s="131">
        <v>30402</v>
      </c>
      <c r="M30" s="366">
        <v>0.05</v>
      </c>
      <c r="N30" s="367"/>
      <c r="O30" s="132">
        <f>+L30*M30</f>
        <v>1520.1000000000001</v>
      </c>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205">
        <f>+O29+O30+O31</f>
        <v>3422.75</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132</v>
      </c>
      <c r="D37" s="327"/>
      <c r="E37" s="327"/>
      <c r="F37" s="327"/>
      <c r="G37" s="327"/>
      <c r="H37" s="327"/>
      <c r="I37" s="327"/>
      <c r="J37" s="328"/>
      <c r="K37" s="140" t="s">
        <v>54</v>
      </c>
      <c r="L37" s="141">
        <v>1600</v>
      </c>
      <c r="M37" s="375">
        <v>16</v>
      </c>
      <c r="N37" s="376"/>
      <c r="O37" s="132">
        <f>+L37*M37</f>
        <v>25600</v>
      </c>
      <c r="P37" s="96"/>
    </row>
    <row r="38" spans="2:16">
      <c r="B38" s="97"/>
      <c r="C38" s="392"/>
      <c r="D38" s="393"/>
      <c r="E38" s="393"/>
      <c r="F38" s="393"/>
      <c r="G38" s="393"/>
      <c r="H38" s="393"/>
      <c r="I38" s="393"/>
      <c r="J38" s="394"/>
      <c r="K38" s="203"/>
      <c r="L38" s="207"/>
      <c r="M38" s="375"/>
      <c r="N38" s="376"/>
      <c r="O38" s="208">
        <f>+L38*M38</f>
        <v>0</v>
      </c>
      <c r="P38" s="96"/>
    </row>
    <row r="39" spans="2:16" ht="15" thickBot="1">
      <c r="B39" s="97"/>
      <c r="C39" s="361"/>
      <c r="D39" s="362"/>
      <c r="E39" s="362"/>
      <c r="F39" s="362"/>
      <c r="G39" s="362"/>
      <c r="H39" s="362"/>
      <c r="I39" s="362"/>
      <c r="J39" s="363"/>
      <c r="K39" s="203"/>
      <c r="L39" s="209"/>
      <c r="M39" s="402"/>
      <c r="N39" s="403"/>
      <c r="O39" s="143">
        <f>+L39*M39</f>
        <v>0</v>
      </c>
      <c r="P39" s="96"/>
    </row>
    <row r="40" spans="2:16" ht="15" thickBot="1">
      <c r="B40" s="97"/>
      <c r="C40" s="371" t="s">
        <v>61</v>
      </c>
      <c r="D40" s="372"/>
      <c r="E40" s="372"/>
      <c r="F40" s="372"/>
      <c r="G40" s="372"/>
      <c r="H40" s="372"/>
      <c r="I40" s="372"/>
      <c r="J40" s="372"/>
      <c r="K40" s="372"/>
      <c r="L40" s="372"/>
      <c r="M40" s="372"/>
      <c r="N40" s="373"/>
      <c r="O40" s="204">
        <f>+O37+O38+O39</f>
        <v>25600</v>
      </c>
      <c r="P40" s="96"/>
    </row>
    <row r="41" spans="2:16">
      <c r="B41" s="97"/>
      <c r="C41" s="345" t="s">
        <v>64</v>
      </c>
      <c r="D41" s="346"/>
      <c r="E41" s="346"/>
      <c r="F41" s="346"/>
      <c r="G41" s="346"/>
      <c r="H41" s="346"/>
      <c r="I41" s="346"/>
      <c r="J41" s="346"/>
      <c r="K41" s="346"/>
      <c r="L41" s="346"/>
      <c r="M41" s="346"/>
      <c r="N41" s="346"/>
      <c r="O41" s="347"/>
      <c r="P41" s="96"/>
    </row>
    <row r="42" spans="2:16">
      <c r="B42" s="97"/>
      <c r="C42" s="348"/>
      <c r="D42" s="349"/>
      <c r="E42" s="349"/>
      <c r="F42" s="349"/>
      <c r="G42" s="349"/>
      <c r="H42" s="349"/>
      <c r="I42" s="349"/>
      <c r="J42" s="349"/>
      <c r="K42" s="349"/>
      <c r="L42" s="349"/>
      <c r="M42" s="349"/>
      <c r="N42" s="349"/>
      <c r="O42" s="350"/>
      <c r="P42" s="96"/>
    </row>
    <row r="43" spans="2:16" ht="15" thickBot="1">
      <c r="B43" s="97"/>
      <c r="C43" s="351"/>
      <c r="D43" s="352"/>
      <c r="E43" s="352"/>
      <c r="F43" s="352"/>
      <c r="G43" s="352"/>
      <c r="H43" s="352"/>
      <c r="I43" s="352"/>
      <c r="J43" s="352"/>
      <c r="K43" s="352"/>
      <c r="L43" s="352"/>
      <c r="M43" s="352"/>
      <c r="N43" s="352"/>
      <c r="O43" s="353"/>
      <c r="P43" s="96"/>
    </row>
    <row r="44" spans="2:16" ht="15.75">
      <c r="B44" s="97"/>
      <c r="C44" s="354" t="s">
        <v>65</v>
      </c>
      <c r="D44" s="374"/>
      <c r="E44" s="374"/>
      <c r="F44" s="374"/>
      <c r="G44" s="374"/>
      <c r="H44" s="374"/>
      <c r="I44" s="374"/>
      <c r="J44" s="128" t="s">
        <v>66</v>
      </c>
      <c r="K44" s="139" t="s">
        <v>67</v>
      </c>
      <c r="L44" s="145" t="s">
        <v>68</v>
      </c>
      <c r="M44" s="357" t="s">
        <v>69</v>
      </c>
      <c r="N44" s="360"/>
      <c r="O44" s="129" t="s">
        <v>60</v>
      </c>
      <c r="P44" s="96"/>
    </row>
    <row r="45" spans="2:16">
      <c r="B45" s="97"/>
      <c r="C45" s="326"/>
      <c r="D45" s="327"/>
      <c r="E45" s="327"/>
      <c r="F45" s="327"/>
      <c r="G45" s="327"/>
      <c r="H45" s="327"/>
      <c r="I45" s="327"/>
      <c r="J45" s="146"/>
      <c r="K45" s="147"/>
      <c r="L45" s="146"/>
      <c r="M45" s="330"/>
      <c r="N45" s="331"/>
      <c r="O45" s="132"/>
      <c r="P45" s="96"/>
    </row>
    <row r="46" spans="2:16" ht="15" thickBot="1">
      <c r="B46" s="97"/>
      <c r="C46" s="361"/>
      <c r="D46" s="362"/>
      <c r="E46" s="362"/>
      <c r="F46" s="362"/>
      <c r="G46" s="362"/>
      <c r="H46" s="362"/>
      <c r="I46" s="362"/>
      <c r="J46" s="148"/>
      <c r="K46" s="149"/>
      <c r="L46" s="148"/>
      <c r="M46" s="364"/>
      <c r="N46" s="365"/>
      <c r="O46" s="150"/>
      <c r="P46" s="96"/>
    </row>
    <row r="47" spans="2:16" ht="15" thickBot="1">
      <c r="B47" s="97"/>
      <c r="C47" s="371" t="s">
        <v>61</v>
      </c>
      <c r="D47" s="372"/>
      <c r="E47" s="372"/>
      <c r="F47" s="372"/>
      <c r="G47" s="372"/>
      <c r="H47" s="372"/>
      <c r="I47" s="372"/>
      <c r="J47" s="372"/>
      <c r="K47" s="372"/>
      <c r="L47" s="372"/>
      <c r="M47" s="372"/>
      <c r="N47" s="373"/>
      <c r="O47" s="138"/>
      <c r="P47" s="96"/>
    </row>
    <row r="48" spans="2:16">
      <c r="B48" s="97"/>
      <c r="C48" s="345" t="s">
        <v>70</v>
      </c>
      <c r="D48" s="346"/>
      <c r="E48" s="346"/>
      <c r="F48" s="346"/>
      <c r="G48" s="346"/>
      <c r="H48" s="346"/>
      <c r="I48" s="346"/>
      <c r="J48" s="346"/>
      <c r="K48" s="346"/>
      <c r="L48" s="346"/>
      <c r="M48" s="346"/>
      <c r="N48" s="346"/>
      <c r="O48" s="347"/>
      <c r="P48" s="96"/>
    </row>
    <row r="49" spans="2:16">
      <c r="B49" s="97"/>
      <c r="C49" s="348"/>
      <c r="D49" s="349"/>
      <c r="E49" s="349"/>
      <c r="F49" s="349"/>
      <c r="G49" s="349"/>
      <c r="H49" s="349"/>
      <c r="I49" s="349"/>
      <c r="J49" s="349"/>
      <c r="K49" s="349"/>
      <c r="L49" s="349"/>
      <c r="M49" s="349"/>
      <c r="N49" s="349"/>
      <c r="O49" s="350"/>
      <c r="P49" s="96"/>
    </row>
    <row r="50" spans="2:16" ht="15" thickBot="1">
      <c r="B50" s="97"/>
      <c r="C50" s="351"/>
      <c r="D50" s="352"/>
      <c r="E50" s="352"/>
      <c r="F50" s="352"/>
      <c r="G50" s="352"/>
      <c r="H50" s="352"/>
      <c r="I50" s="352"/>
      <c r="J50" s="352"/>
      <c r="K50" s="352"/>
      <c r="L50" s="352"/>
      <c r="M50" s="352"/>
      <c r="N50" s="352"/>
      <c r="O50" s="353"/>
      <c r="P50" s="96"/>
    </row>
    <row r="51" spans="2:16" ht="31.5" customHeight="1">
      <c r="B51" s="97"/>
      <c r="C51" s="354" t="s">
        <v>71</v>
      </c>
      <c r="D51" s="374"/>
      <c r="E51" s="374"/>
      <c r="F51" s="374"/>
      <c r="G51" s="374"/>
      <c r="H51" s="374"/>
      <c r="I51" s="374"/>
      <c r="J51" s="128" t="s">
        <v>72</v>
      </c>
      <c r="K51" s="151" t="s">
        <v>73</v>
      </c>
      <c r="L51" s="152" t="s">
        <v>74</v>
      </c>
      <c r="M51" s="377" t="s">
        <v>59</v>
      </c>
      <c r="N51" s="378"/>
      <c r="O51" s="154" t="s">
        <v>60</v>
      </c>
      <c r="P51" s="96"/>
    </row>
    <row r="52" spans="2:16">
      <c r="B52" s="97"/>
      <c r="C52" s="392" t="s">
        <v>118</v>
      </c>
      <c r="D52" s="393"/>
      <c r="E52" s="393"/>
      <c r="F52" s="393"/>
      <c r="G52" s="393"/>
      <c r="H52" s="393"/>
      <c r="I52" s="394"/>
      <c r="J52" s="157">
        <v>190265</v>
      </c>
      <c r="K52" s="158">
        <v>200</v>
      </c>
      <c r="L52" s="159">
        <v>380530</v>
      </c>
      <c r="M52" s="381">
        <v>10</v>
      </c>
      <c r="N52" s="382"/>
      <c r="O52" s="160">
        <f>+L52/M52</f>
        <v>38053</v>
      </c>
      <c r="P52" s="96"/>
    </row>
    <row r="53" spans="2:16">
      <c r="B53" s="97"/>
      <c r="C53" s="155"/>
      <c r="D53" s="156"/>
      <c r="E53" s="156"/>
      <c r="F53" s="156"/>
      <c r="G53" s="156"/>
      <c r="H53" s="156"/>
      <c r="I53" s="156"/>
      <c r="J53" s="157"/>
      <c r="K53" s="158"/>
      <c r="L53" s="159"/>
      <c r="M53" s="381"/>
      <c r="N53" s="382"/>
      <c r="O53" s="160"/>
      <c r="P53" s="96"/>
    </row>
    <row r="54" spans="2:16">
      <c r="B54" s="97"/>
      <c r="C54" s="155"/>
      <c r="D54" s="156"/>
      <c r="E54" s="156"/>
      <c r="F54" s="156"/>
      <c r="G54" s="156"/>
      <c r="H54" s="156"/>
      <c r="I54" s="156"/>
      <c r="J54" s="157"/>
      <c r="K54" s="158"/>
      <c r="L54" s="159"/>
      <c r="M54" s="330"/>
      <c r="N54" s="331"/>
      <c r="O54" s="160"/>
      <c r="P54" s="96"/>
    </row>
    <row r="55" spans="2:16" ht="15" thickBot="1">
      <c r="B55" s="97"/>
      <c r="C55" s="361"/>
      <c r="D55" s="362"/>
      <c r="E55" s="362"/>
      <c r="F55" s="362"/>
      <c r="G55" s="362"/>
      <c r="H55" s="362"/>
      <c r="I55" s="362"/>
      <c r="J55" s="148"/>
      <c r="K55" s="149"/>
      <c r="L55" s="148"/>
      <c r="M55" s="364"/>
      <c r="N55" s="365"/>
      <c r="O55" s="150"/>
      <c r="P55" s="96"/>
    </row>
    <row r="56" spans="2:16" ht="15" thickBot="1">
      <c r="B56" s="97"/>
      <c r="C56" s="371" t="s">
        <v>61</v>
      </c>
      <c r="D56" s="372"/>
      <c r="E56" s="372"/>
      <c r="F56" s="372"/>
      <c r="G56" s="372"/>
      <c r="H56" s="372"/>
      <c r="I56" s="372"/>
      <c r="J56" s="372"/>
      <c r="K56" s="372"/>
      <c r="L56" s="372"/>
      <c r="M56" s="372"/>
      <c r="N56" s="373"/>
      <c r="O56" s="204">
        <f>+O52</f>
        <v>38053</v>
      </c>
      <c r="P56" s="96"/>
    </row>
    <row r="57" spans="2:16" ht="15" thickBot="1">
      <c r="B57" s="97"/>
      <c r="C57" s="122"/>
      <c r="O57" s="123"/>
      <c r="P57" s="96"/>
    </row>
    <row r="58" spans="2:16" ht="15" thickBot="1">
      <c r="B58" s="97"/>
      <c r="C58" s="396" t="s">
        <v>75</v>
      </c>
      <c r="D58" s="397"/>
      <c r="E58" s="397"/>
      <c r="F58" s="397"/>
      <c r="G58" s="397"/>
      <c r="H58" s="397"/>
      <c r="I58" s="397"/>
      <c r="J58" s="397"/>
      <c r="K58" s="397"/>
      <c r="L58" s="397"/>
      <c r="M58" s="397"/>
      <c r="N58" s="398"/>
      <c r="O58" s="237">
        <f>+O32+O40+O47+O56</f>
        <v>67075.75</v>
      </c>
      <c r="P58" s="96"/>
    </row>
    <row r="59" spans="2:16">
      <c r="B59" s="97"/>
      <c r="C59" s="345" t="s">
        <v>76</v>
      </c>
      <c r="D59" s="346"/>
      <c r="E59" s="346"/>
      <c r="F59" s="346"/>
      <c r="G59" s="346"/>
      <c r="H59" s="346"/>
      <c r="I59" s="346"/>
      <c r="J59" s="346"/>
      <c r="K59" s="346"/>
      <c r="L59" s="346"/>
      <c r="M59" s="346"/>
      <c r="N59" s="346"/>
      <c r="O59" s="347"/>
      <c r="P59" s="96"/>
    </row>
    <row r="60" spans="2:16">
      <c r="B60" s="97"/>
      <c r="C60" s="348"/>
      <c r="D60" s="349"/>
      <c r="E60" s="349"/>
      <c r="F60" s="349"/>
      <c r="G60" s="349"/>
      <c r="H60" s="349"/>
      <c r="I60" s="349"/>
      <c r="J60" s="349"/>
      <c r="K60" s="349"/>
      <c r="L60" s="349"/>
      <c r="M60" s="349"/>
      <c r="N60" s="349"/>
      <c r="O60" s="350"/>
      <c r="P60" s="96"/>
    </row>
    <row r="61" spans="2:16" ht="15" thickBot="1">
      <c r="B61" s="97"/>
      <c r="C61" s="351"/>
      <c r="D61" s="352"/>
      <c r="E61" s="352"/>
      <c r="F61" s="352"/>
      <c r="G61" s="352"/>
      <c r="H61" s="352"/>
      <c r="I61" s="352"/>
      <c r="J61" s="352"/>
      <c r="K61" s="352"/>
      <c r="L61" s="352"/>
      <c r="M61" s="352"/>
      <c r="N61" s="352"/>
      <c r="O61" s="353"/>
      <c r="P61" s="96"/>
    </row>
    <row r="62" spans="2:16">
      <c r="B62" s="97"/>
      <c r="C62" s="354" t="s">
        <v>77</v>
      </c>
      <c r="D62" s="374"/>
      <c r="E62" s="374"/>
      <c r="F62" s="374"/>
      <c r="G62" s="374"/>
      <c r="H62" s="374"/>
      <c r="I62" s="374"/>
      <c r="J62" s="139"/>
      <c r="K62" s="153"/>
      <c r="L62" s="152" t="s">
        <v>78</v>
      </c>
      <c r="M62" s="377" t="s">
        <v>79</v>
      </c>
      <c r="N62" s="378"/>
      <c r="O62" s="154"/>
      <c r="P62" s="96"/>
    </row>
    <row r="63" spans="2:16">
      <c r="B63" s="97"/>
      <c r="C63" s="326" t="s">
        <v>23</v>
      </c>
      <c r="D63" s="327"/>
      <c r="E63" s="327"/>
      <c r="F63" s="327"/>
      <c r="G63" s="327"/>
      <c r="H63" s="327"/>
      <c r="I63" s="327"/>
      <c r="J63" s="162"/>
      <c r="K63" s="163"/>
      <c r="L63" s="164">
        <v>0.2</v>
      </c>
      <c r="M63" s="379">
        <f>$O$58*L63</f>
        <v>13415.150000000001</v>
      </c>
      <c r="N63" s="380"/>
      <c r="O63" s="165">
        <f>M63</f>
        <v>13415.150000000001</v>
      </c>
      <c r="P63" s="96"/>
    </row>
    <row r="64" spans="2:16">
      <c r="B64" s="97"/>
      <c r="C64" s="133" t="s">
        <v>80</v>
      </c>
      <c r="D64" s="134"/>
      <c r="E64" s="134"/>
      <c r="F64" s="134"/>
      <c r="G64" s="134"/>
      <c r="H64" s="134"/>
      <c r="I64" s="134"/>
      <c r="J64" s="162"/>
      <c r="K64" s="163"/>
      <c r="L64" s="164">
        <v>0.06</v>
      </c>
      <c r="M64" s="379">
        <f t="shared" ref="M64:M65" si="0">$O$58*L64</f>
        <v>4024.5450000000001</v>
      </c>
      <c r="N64" s="380"/>
      <c r="O64" s="165">
        <f t="shared" ref="O64:O65" si="1">M64</f>
        <v>4024.5450000000001</v>
      </c>
      <c r="P64" s="96"/>
    </row>
    <row r="65" spans="2:16" ht="15" thickBot="1">
      <c r="B65" s="97"/>
      <c r="C65" s="116" t="s">
        <v>81</v>
      </c>
      <c r="D65" s="117"/>
      <c r="E65" s="117"/>
      <c r="F65" s="117"/>
      <c r="G65" s="117"/>
      <c r="H65" s="117"/>
      <c r="I65" s="117"/>
      <c r="J65" s="166"/>
      <c r="K65" s="167"/>
      <c r="L65" s="164">
        <v>0.04</v>
      </c>
      <c r="M65" s="379">
        <f t="shared" si="0"/>
        <v>2683.03</v>
      </c>
      <c r="N65" s="380"/>
      <c r="O65" s="165">
        <f t="shared" si="1"/>
        <v>2683.03</v>
      </c>
      <c r="P65" s="96"/>
    </row>
    <row r="66" spans="2:16" ht="15" thickBot="1">
      <c r="B66" s="97"/>
      <c r="C66" s="371" t="s">
        <v>61</v>
      </c>
      <c r="D66" s="372"/>
      <c r="E66" s="372"/>
      <c r="F66" s="372"/>
      <c r="G66" s="372"/>
      <c r="H66" s="372"/>
      <c r="I66" s="372"/>
      <c r="J66" s="372"/>
      <c r="K66" s="372"/>
      <c r="L66" s="372"/>
      <c r="M66" s="372"/>
      <c r="N66" s="373"/>
      <c r="O66" s="168">
        <f>O63+O64+O65</f>
        <v>20122.724999999999</v>
      </c>
      <c r="P66" s="96"/>
    </row>
    <row r="67" spans="2:16" ht="15" thickBot="1">
      <c r="B67" s="97"/>
      <c r="C67" s="122"/>
      <c r="O67" s="123"/>
      <c r="P67" s="96"/>
    </row>
    <row r="68" spans="2:16" ht="15" thickBot="1">
      <c r="B68" s="97"/>
      <c r="C68" s="396" t="s">
        <v>82</v>
      </c>
      <c r="D68" s="397"/>
      <c r="E68" s="397"/>
      <c r="F68" s="397"/>
      <c r="G68" s="397"/>
      <c r="H68" s="397"/>
      <c r="I68" s="397"/>
      <c r="J68" s="397"/>
      <c r="K68" s="397"/>
      <c r="L68" s="397"/>
      <c r="M68" s="397"/>
      <c r="N68" s="398"/>
      <c r="O68" s="206">
        <f>O58+O66</f>
        <v>87198.475000000006</v>
      </c>
      <c r="P68" s="96"/>
    </row>
    <row r="69" spans="2:16">
      <c r="B69" s="97"/>
      <c r="C69" s="119"/>
      <c r="D69" s="120"/>
      <c r="E69" s="120"/>
      <c r="F69" s="120"/>
      <c r="G69" s="120"/>
      <c r="H69" s="120"/>
      <c r="I69" s="120"/>
      <c r="J69" s="120"/>
      <c r="K69" s="120"/>
      <c r="L69" s="120"/>
      <c r="M69" s="120"/>
      <c r="N69" s="120"/>
      <c r="O69" s="121"/>
      <c r="P69" s="96"/>
    </row>
    <row r="70" spans="2:16">
      <c r="B70" s="97"/>
      <c r="C70" s="122"/>
      <c r="O70" s="123"/>
      <c r="P70" s="96"/>
    </row>
    <row r="71" spans="2:16">
      <c r="B71" s="97"/>
      <c r="C71" s="122"/>
      <c r="O71" s="123"/>
      <c r="P71" s="96"/>
    </row>
    <row r="72" spans="2:16">
      <c r="B72" s="97"/>
      <c r="C72" s="122"/>
      <c r="H72" s="170" t="s">
        <v>83</v>
      </c>
      <c r="I72" s="170"/>
      <c r="J72" s="170"/>
      <c r="K72" s="170"/>
      <c r="O72" s="123"/>
      <c r="P72" s="96"/>
    </row>
    <row r="73" spans="2:16">
      <c r="B73" s="97"/>
      <c r="C73" s="122"/>
      <c r="H73" s="170" t="s">
        <v>84</v>
      </c>
      <c r="I73" s="95" t="s">
        <v>119</v>
      </c>
      <c r="O73" s="123"/>
      <c r="P73" s="96"/>
    </row>
    <row r="74" spans="2:16">
      <c r="B74" s="97"/>
      <c r="C74" s="122"/>
      <c r="H74" s="170" t="s">
        <v>120</v>
      </c>
      <c r="O74" s="123"/>
      <c r="P74" s="96"/>
    </row>
    <row r="75" spans="2:16">
      <c r="B75" s="97"/>
      <c r="C75" s="108"/>
      <c r="D75" s="171"/>
      <c r="E75" s="171"/>
      <c r="F75" s="171"/>
      <c r="G75" s="171"/>
      <c r="H75" s="170" t="s">
        <v>86</v>
      </c>
      <c r="I75" s="395" t="s">
        <v>121</v>
      </c>
      <c r="J75" s="395"/>
      <c r="K75" s="171"/>
      <c r="L75" s="171"/>
      <c r="M75" s="171"/>
      <c r="N75" s="171"/>
      <c r="O75" s="172"/>
      <c r="P75" s="96"/>
    </row>
    <row r="76" spans="2:16">
      <c r="B76" s="97"/>
      <c r="C76" s="122"/>
      <c r="H76" s="95" t="s">
        <v>87</v>
      </c>
      <c r="O76" s="123"/>
      <c r="P76" s="96"/>
    </row>
    <row r="77" spans="2:16">
      <c r="B77" s="97"/>
      <c r="C77" s="173" t="s">
        <v>88</v>
      </c>
      <c r="D77" s="130"/>
      <c r="E77" s="130"/>
      <c r="F77" s="130"/>
      <c r="G77" s="130"/>
      <c r="H77" s="130"/>
      <c r="I77" s="130"/>
      <c r="J77" s="130"/>
      <c r="K77" s="130"/>
      <c r="L77" s="130"/>
      <c r="M77" s="130"/>
      <c r="N77" s="130"/>
      <c r="O77" s="174"/>
      <c r="P77" s="96"/>
    </row>
    <row r="78" spans="2:16">
      <c r="B78" s="97"/>
      <c r="C78" s="399"/>
      <c r="D78" s="400"/>
      <c r="E78" s="400"/>
      <c r="F78" s="400"/>
      <c r="G78" s="400"/>
      <c r="H78" s="400"/>
      <c r="I78" s="400"/>
      <c r="J78" s="400"/>
      <c r="K78" s="400"/>
      <c r="L78" s="400"/>
      <c r="M78" s="400"/>
      <c r="N78" s="400"/>
      <c r="O78" s="401"/>
      <c r="P78" s="96"/>
    </row>
    <row r="79" spans="2:16">
      <c r="B79" s="97"/>
      <c r="C79" s="399"/>
      <c r="D79" s="400"/>
      <c r="E79" s="400"/>
      <c r="F79" s="400"/>
      <c r="G79" s="400"/>
      <c r="H79" s="400"/>
      <c r="I79" s="400"/>
      <c r="J79" s="400"/>
      <c r="K79" s="400"/>
      <c r="L79" s="400"/>
      <c r="M79" s="400"/>
      <c r="N79" s="400"/>
      <c r="O79" s="401"/>
      <c r="P79" s="96"/>
    </row>
    <row r="80" spans="2:16">
      <c r="B80" s="97"/>
      <c r="C80" s="108"/>
      <c r="D80" s="171"/>
      <c r="E80" s="171"/>
      <c r="F80" s="171"/>
      <c r="G80" s="171"/>
      <c r="H80" s="171"/>
      <c r="I80" s="171"/>
      <c r="J80" s="171"/>
      <c r="K80" s="171"/>
      <c r="L80" s="171"/>
      <c r="M80" s="171"/>
      <c r="N80" s="171"/>
      <c r="O80" s="172"/>
      <c r="P80" s="96"/>
    </row>
    <row r="81" spans="2:16">
      <c r="B81" s="97"/>
      <c r="C81" s="175" t="s">
        <v>89</v>
      </c>
      <c r="D81" s="171"/>
      <c r="E81" s="171"/>
      <c r="F81" s="171"/>
      <c r="G81" s="171"/>
      <c r="H81" s="171"/>
      <c r="I81" s="171"/>
      <c r="J81" s="171"/>
      <c r="K81" s="171"/>
      <c r="L81" s="171"/>
      <c r="M81" s="171"/>
      <c r="N81" s="171"/>
      <c r="O81" s="172"/>
      <c r="P81" s="96"/>
    </row>
    <row r="82" spans="2:16" ht="12.75" customHeight="1">
      <c r="B82" s="97"/>
      <c r="C82" s="383" t="s">
        <v>90</v>
      </c>
      <c r="D82" s="384"/>
      <c r="E82" s="384"/>
      <c r="F82" s="384"/>
      <c r="G82" s="384"/>
      <c r="H82" s="384"/>
      <c r="I82" s="384"/>
      <c r="J82" s="384"/>
      <c r="K82" s="384"/>
      <c r="L82" s="384"/>
      <c r="M82" s="384"/>
      <c r="N82" s="384"/>
      <c r="O82" s="385"/>
      <c r="P82" s="96"/>
    </row>
    <row r="83" spans="2:16">
      <c r="B83" s="97"/>
      <c r="C83" s="383"/>
      <c r="D83" s="384"/>
      <c r="E83" s="384"/>
      <c r="F83" s="384"/>
      <c r="G83" s="384"/>
      <c r="H83" s="384"/>
      <c r="I83" s="384"/>
      <c r="J83" s="384"/>
      <c r="K83" s="384"/>
      <c r="L83" s="384"/>
      <c r="M83" s="384"/>
      <c r="N83" s="384"/>
      <c r="O83" s="385"/>
      <c r="P83" s="96"/>
    </row>
    <row r="84" spans="2:16" ht="12.95" customHeight="1">
      <c r="B84" s="97"/>
      <c r="C84" s="383" t="s">
        <v>91</v>
      </c>
      <c r="D84" s="384"/>
      <c r="E84" s="384"/>
      <c r="F84" s="384"/>
      <c r="G84" s="384"/>
      <c r="H84" s="384"/>
      <c r="I84" s="384"/>
      <c r="J84" s="384"/>
      <c r="K84" s="384"/>
      <c r="L84" s="384"/>
      <c r="M84" s="384"/>
      <c r="N84" s="384"/>
      <c r="O84" s="385"/>
      <c r="P84" s="96"/>
    </row>
    <row r="85" spans="2:16">
      <c r="B85" s="97"/>
      <c r="C85" s="383"/>
      <c r="D85" s="384"/>
      <c r="E85" s="384"/>
      <c r="F85" s="384"/>
      <c r="G85" s="384"/>
      <c r="H85" s="384"/>
      <c r="I85" s="384"/>
      <c r="J85" s="384"/>
      <c r="K85" s="384"/>
      <c r="L85" s="384"/>
      <c r="M85" s="384"/>
      <c r="N85" s="384"/>
      <c r="O85" s="385"/>
      <c r="P85" s="96"/>
    </row>
    <row r="86" spans="2:16">
      <c r="B86" s="97"/>
      <c r="C86" s="108"/>
      <c r="D86" s="171"/>
      <c r="E86" s="171"/>
      <c r="F86" s="171"/>
      <c r="G86" s="171"/>
      <c r="H86" s="171"/>
      <c r="I86" s="171"/>
      <c r="J86" s="171"/>
      <c r="K86" s="171"/>
      <c r="L86" s="171"/>
      <c r="M86" s="171"/>
      <c r="N86" s="171"/>
      <c r="O86" s="172"/>
      <c r="P86" s="96"/>
    </row>
    <row r="87" spans="2:16">
      <c r="B87" s="97"/>
      <c r="C87" s="122"/>
      <c r="H87" s="170" t="s">
        <v>83</v>
      </c>
      <c r="O87" s="123"/>
      <c r="P87" s="96"/>
    </row>
    <row r="88" spans="2:16">
      <c r="B88" s="97"/>
      <c r="C88" s="122"/>
      <c r="H88" s="95" t="s">
        <v>84</v>
      </c>
      <c r="I88" s="134"/>
      <c r="J88" s="134"/>
      <c r="K88" s="134"/>
      <c r="O88" s="123"/>
      <c r="P88" s="96"/>
    </row>
    <row r="89" spans="2:16">
      <c r="B89" s="97"/>
      <c r="C89" s="122"/>
      <c r="H89" s="95" t="s">
        <v>92</v>
      </c>
      <c r="I89" s="176"/>
      <c r="J89" s="176"/>
      <c r="K89" s="176"/>
      <c r="O89" s="123"/>
      <c r="P89" s="96"/>
    </row>
    <row r="90" spans="2:16">
      <c r="B90" s="97"/>
      <c r="C90" s="177"/>
      <c r="D90" s="171"/>
      <c r="E90" s="171"/>
      <c r="F90" s="171"/>
      <c r="G90" s="171"/>
      <c r="H90" s="95" t="s">
        <v>86</v>
      </c>
      <c r="L90" s="171"/>
      <c r="M90" s="171"/>
      <c r="N90" s="171"/>
      <c r="O90" s="172"/>
      <c r="P90" s="96"/>
    </row>
    <row r="91" spans="2:16" ht="17.25" customHeight="1">
      <c r="B91" s="97"/>
      <c r="C91" s="177"/>
      <c r="D91" s="176"/>
      <c r="E91" s="176"/>
      <c r="K91" s="386"/>
      <c r="L91" s="386"/>
      <c r="M91" s="386"/>
      <c r="N91" s="386"/>
      <c r="O91" s="387"/>
      <c r="P91" s="96"/>
    </row>
    <row r="92" spans="2:16" ht="18.75" customHeight="1" thickBot="1">
      <c r="B92" s="97"/>
      <c r="C92" s="390"/>
      <c r="D92" s="391"/>
      <c r="E92" s="391"/>
      <c r="F92" s="149"/>
      <c r="G92" s="149"/>
      <c r="H92" s="149"/>
      <c r="I92" s="149"/>
      <c r="J92" s="149"/>
      <c r="K92" s="388"/>
      <c r="L92" s="388"/>
      <c r="M92" s="388"/>
      <c r="N92" s="388"/>
      <c r="O92" s="389"/>
      <c r="P92" s="96"/>
    </row>
    <row r="93" spans="2:16" ht="15" thickBot="1">
      <c r="B93" s="178"/>
      <c r="C93" s="179"/>
      <c r="D93" s="179"/>
      <c r="E93" s="179"/>
      <c r="F93" s="179"/>
      <c r="G93" s="179"/>
      <c r="H93" s="179"/>
      <c r="I93" s="179"/>
      <c r="J93" s="179"/>
      <c r="K93" s="179"/>
      <c r="L93" s="179"/>
      <c r="M93" s="179"/>
      <c r="N93" s="179"/>
      <c r="O93" s="179"/>
      <c r="P93" s="180"/>
    </row>
    <row r="94" spans="2:16" ht="15" thickTop="1"/>
  </sheetData>
  <mergeCells count="85">
    <mergeCell ref="C82:O83"/>
    <mergeCell ref="C84:O85"/>
    <mergeCell ref="K91:O92"/>
    <mergeCell ref="C92:E92"/>
    <mergeCell ref="M65:N65"/>
    <mergeCell ref="C66:N66"/>
    <mergeCell ref="C68:N68"/>
    <mergeCell ref="I75:J75"/>
    <mergeCell ref="C78:O78"/>
    <mergeCell ref="C79:O79"/>
    <mergeCell ref="M64:N64"/>
    <mergeCell ref="M53:N53"/>
    <mergeCell ref="M54:N54"/>
    <mergeCell ref="C55:I55"/>
    <mergeCell ref="M55:N55"/>
    <mergeCell ref="C56:N56"/>
    <mergeCell ref="C58:N58"/>
    <mergeCell ref="C59:O61"/>
    <mergeCell ref="C62:I62"/>
    <mergeCell ref="M62:N62"/>
    <mergeCell ref="C63:I63"/>
    <mergeCell ref="M63:N63"/>
    <mergeCell ref="C47:N47"/>
    <mergeCell ref="C48:O50"/>
    <mergeCell ref="C51:I51"/>
    <mergeCell ref="M51:N51"/>
    <mergeCell ref="C52:I52"/>
    <mergeCell ref="M52:N52"/>
    <mergeCell ref="C44:I44"/>
    <mergeCell ref="M44:N44"/>
    <mergeCell ref="C45:I45"/>
    <mergeCell ref="M45:N45"/>
    <mergeCell ref="C46:I46"/>
    <mergeCell ref="M46:N46"/>
    <mergeCell ref="C41:O43"/>
    <mergeCell ref="C32:N32"/>
    <mergeCell ref="C33:O35"/>
    <mergeCell ref="C36:J36"/>
    <mergeCell ref="M36:N36"/>
    <mergeCell ref="C37:J37"/>
    <mergeCell ref="M37:N37"/>
    <mergeCell ref="C38:J38"/>
    <mergeCell ref="M38:N38"/>
    <mergeCell ref="C39:J39"/>
    <mergeCell ref="M39:N39"/>
    <mergeCell ref="C40:N40"/>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33EF4-13AC-4AA0-9EC2-23FC1243AF27}">
  <dimension ref="B1:P94"/>
  <sheetViews>
    <sheetView showGridLines="0" view="pageBreakPreview" zoomScale="60" zoomScaleNormal="80" zoomScalePageLayoutView="85" workbookViewId="0">
      <selection activeCell="N71" sqref="N71"/>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5" thickBot="1">
      <c r="B24" s="97"/>
      <c r="C24" s="125">
        <f>'PRESUPUESTO OFICIAL Espacio'!C40</f>
        <v>6.1</v>
      </c>
      <c r="D24" s="342" t="str">
        <f>'PRESUPUESTO OFICIAL Espacio'!G40</f>
        <v xml:space="preserve">REVISION GOTERAS TEJADO </v>
      </c>
      <c r="E24" s="343"/>
      <c r="F24" s="343"/>
      <c r="G24" s="343"/>
      <c r="H24" s="343"/>
      <c r="I24" s="343"/>
      <c r="J24" s="343"/>
      <c r="K24" s="343"/>
      <c r="L24" s="344"/>
      <c r="M24" s="342" t="str">
        <f>'PRESUPUESTO OFICIAL Espacio'!H40</f>
        <v>GB</v>
      </c>
      <c r="N24" s="344"/>
      <c r="O24" s="126">
        <f>'PRESUPUESTO OFICIAL Espacio'!I40</f>
        <v>1</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54</v>
      </c>
      <c r="K28" s="359"/>
      <c r="L28" s="128" t="s">
        <v>58</v>
      </c>
      <c r="M28" s="357" t="s">
        <v>59</v>
      </c>
      <c r="N28" s="360"/>
      <c r="O28" s="129" t="s">
        <v>60</v>
      </c>
      <c r="P28" s="96"/>
    </row>
    <row r="29" spans="2:16">
      <c r="B29" s="97"/>
      <c r="C29" s="326" t="s">
        <v>115</v>
      </c>
      <c r="D29" s="327"/>
      <c r="E29" s="327"/>
      <c r="F29" s="327"/>
      <c r="G29" s="328"/>
      <c r="H29" s="329"/>
      <c r="I29" s="328"/>
      <c r="J29" s="329" t="s">
        <v>123</v>
      </c>
      <c r="K29" s="328"/>
      <c r="L29" s="131">
        <v>1902.65</v>
      </c>
      <c r="M29" s="330">
        <v>1</v>
      </c>
      <c r="N29" s="331"/>
      <c r="O29" s="132">
        <f>+L29*M29</f>
        <v>1902.65</v>
      </c>
      <c r="P29" s="96"/>
    </row>
    <row r="30" spans="2:16">
      <c r="B30" s="97"/>
      <c r="C30" s="392" t="s">
        <v>116</v>
      </c>
      <c r="D30" s="393"/>
      <c r="E30" s="393"/>
      <c r="F30" s="393"/>
      <c r="G30" s="394"/>
      <c r="H30" s="136"/>
      <c r="I30" s="135"/>
      <c r="J30" s="136" t="s">
        <v>124</v>
      </c>
      <c r="K30" s="135"/>
      <c r="L30" s="131">
        <v>30402</v>
      </c>
      <c r="M30" s="366">
        <v>2</v>
      </c>
      <c r="N30" s="367"/>
      <c r="O30" s="132">
        <f>+L30*M30</f>
        <v>60804</v>
      </c>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205">
        <f>+O29+O30+O31</f>
        <v>62706.65</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133</v>
      </c>
      <c r="D37" s="327"/>
      <c r="E37" s="327"/>
      <c r="F37" s="327"/>
      <c r="G37" s="327"/>
      <c r="H37" s="327"/>
      <c r="I37" s="327"/>
      <c r="J37" s="328"/>
      <c r="K37" s="140" t="s">
        <v>134</v>
      </c>
      <c r="L37" s="141">
        <v>855727</v>
      </c>
      <c r="M37" s="375">
        <v>0.7</v>
      </c>
      <c r="N37" s="376"/>
      <c r="O37" s="132">
        <f>+L37*M37</f>
        <v>599008.89999999991</v>
      </c>
      <c r="P37" s="96"/>
    </row>
    <row r="38" spans="2:16">
      <c r="B38" s="97"/>
      <c r="C38" s="392"/>
      <c r="D38" s="393"/>
      <c r="E38" s="393"/>
      <c r="F38" s="393"/>
      <c r="G38" s="393"/>
      <c r="H38" s="393"/>
      <c r="I38" s="393"/>
      <c r="J38" s="394"/>
      <c r="K38" s="203"/>
      <c r="L38" s="207"/>
      <c r="M38" s="375"/>
      <c r="N38" s="376"/>
      <c r="O38" s="208"/>
      <c r="P38" s="96"/>
    </row>
    <row r="39" spans="2:16" ht="15" thickBot="1">
      <c r="B39" s="97"/>
      <c r="C39" s="361"/>
      <c r="D39" s="362"/>
      <c r="E39" s="362"/>
      <c r="F39" s="362"/>
      <c r="G39" s="362"/>
      <c r="H39" s="362"/>
      <c r="I39" s="362"/>
      <c r="J39" s="363"/>
      <c r="K39" s="203"/>
      <c r="L39" s="209"/>
      <c r="M39" s="402"/>
      <c r="N39" s="403"/>
      <c r="O39" s="143"/>
      <c r="P39" s="96"/>
    </row>
    <row r="40" spans="2:16" ht="15" thickBot="1">
      <c r="B40" s="97"/>
      <c r="C40" s="371" t="s">
        <v>61</v>
      </c>
      <c r="D40" s="372"/>
      <c r="E40" s="372"/>
      <c r="F40" s="372"/>
      <c r="G40" s="372"/>
      <c r="H40" s="372"/>
      <c r="I40" s="372"/>
      <c r="J40" s="372"/>
      <c r="K40" s="372"/>
      <c r="L40" s="372"/>
      <c r="M40" s="372"/>
      <c r="N40" s="373"/>
      <c r="O40" s="204">
        <f>+O37+O38+O39</f>
        <v>599008.89999999991</v>
      </c>
      <c r="P40" s="96"/>
    </row>
    <row r="41" spans="2:16">
      <c r="B41" s="97"/>
      <c r="C41" s="345" t="s">
        <v>64</v>
      </c>
      <c r="D41" s="346"/>
      <c r="E41" s="346"/>
      <c r="F41" s="346"/>
      <c r="G41" s="346"/>
      <c r="H41" s="346"/>
      <c r="I41" s="346"/>
      <c r="J41" s="346"/>
      <c r="K41" s="346"/>
      <c r="L41" s="346"/>
      <c r="M41" s="346"/>
      <c r="N41" s="346"/>
      <c r="O41" s="347"/>
      <c r="P41" s="96"/>
    </row>
    <row r="42" spans="2:16">
      <c r="B42" s="97"/>
      <c r="C42" s="348"/>
      <c r="D42" s="349"/>
      <c r="E42" s="349"/>
      <c r="F42" s="349"/>
      <c r="G42" s="349"/>
      <c r="H42" s="349"/>
      <c r="I42" s="349"/>
      <c r="J42" s="349"/>
      <c r="K42" s="349"/>
      <c r="L42" s="349"/>
      <c r="M42" s="349"/>
      <c r="N42" s="349"/>
      <c r="O42" s="350"/>
      <c r="P42" s="96"/>
    </row>
    <row r="43" spans="2:16" ht="15" thickBot="1">
      <c r="B43" s="97"/>
      <c r="C43" s="351"/>
      <c r="D43" s="352"/>
      <c r="E43" s="352"/>
      <c r="F43" s="352"/>
      <c r="G43" s="352"/>
      <c r="H43" s="352"/>
      <c r="I43" s="352"/>
      <c r="J43" s="352"/>
      <c r="K43" s="352"/>
      <c r="L43" s="352"/>
      <c r="M43" s="352"/>
      <c r="N43" s="352"/>
      <c r="O43" s="353"/>
      <c r="P43" s="96"/>
    </row>
    <row r="44" spans="2:16" ht="15.75">
      <c r="B44" s="97"/>
      <c r="C44" s="354" t="s">
        <v>65</v>
      </c>
      <c r="D44" s="374"/>
      <c r="E44" s="374"/>
      <c r="F44" s="374"/>
      <c r="G44" s="374"/>
      <c r="H44" s="374"/>
      <c r="I44" s="374"/>
      <c r="J44" s="128" t="s">
        <v>66</v>
      </c>
      <c r="K44" s="139" t="s">
        <v>67</v>
      </c>
      <c r="L44" s="145" t="s">
        <v>68</v>
      </c>
      <c r="M44" s="357" t="s">
        <v>69</v>
      </c>
      <c r="N44" s="360"/>
      <c r="O44" s="129" t="s">
        <v>60</v>
      </c>
      <c r="P44" s="96"/>
    </row>
    <row r="45" spans="2:16">
      <c r="B45" s="97"/>
      <c r="C45" s="326"/>
      <c r="D45" s="327"/>
      <c r="E45" s="327"/>
      <c r="F45" s="327"/>
      <c r="G45" s="327"/>
      <c r="H45" s="327"/>
      <c r="I45" s="327"/>
      <c r="J45" s="146"/>
      <c r="K45" s="147"/>
      <c r="L45" s="146"/>
      <c r="M45" s="330"/>
      <c r="N45" s="331"/>
      <c r="O45" s="132"/>
      <c r="P45" s="96"/>
    </row>
    <row r="46" spans="2:16" ht="15" thickBot="1">
      <c r="B46" s="97"/>
      <c r="C46" s="361"/>
      <c r="D46" s="362"/>
      <c r="E46" s="362"/>
      <c r="F46" s="362"/>
      <c r="G46" s="362"/>
      <c r="H46" s="362"/>
      <c r="I46" s="362"/>
      <c r="J46" s="148"/>
      <c r="K46" s="149"/>
      <c r="L46" s="148"/>
      <c r="M46" s="364"/>
      <c r="N46" s="365"/>
      <c r="O46" s="150"/>
      <c r="P46" s="96"/>
    </row>
    <row r="47" spans="2:16" ht="15" thickBot="1">
      <c r="B47" s="97"/>
      <c r="C47" s="371" t="s">
        <v>61</v>
      </c>
      <c r="D47" s="372"/>
      <c r="E47" s="372"/>
      <c r="F47" s="372"/>
      <c r="G47" s="372"/>
      <c r="H47" s="372"/>
      <c r="I47" s="372"/>
      <c r="J47" s="372"/>
      <c r="K47" s="372"/>
      <c r="L47" s="372"/>
      <c r="M47" s="372"/>
      <c r="N47" s="373"/>
      <c r="O47" s="138"/>
      <c r="P47" s="96"/>
    </row>
    <row r="48" spans="2:16">
      <c r="B48" s="97"/>
      <c r="C48" s="345" t="s">
        <v>70</v>
      </c>
      <c r="D48" s="346"/>
      <c r="E48" s="346"/>
      <c r="F48" s="346"/>
      <c r="G48" s="346"/>
      <c r="H48" s="346"/>
      <c r="I48" s="346"/>
      <c r="J48" s="346"/>
      <c r="K48" s="346"/>
      <c r="L48" s="346"/>
      <c r="M48" s="346"/>
      <c r="N48" s="346"/>
      <c r="O48" s="347"/>
      <c r="P48" s="96"/>
    </row>
    <row r="49" spans="2:16">
      <c r="B49" s="97"/>
      <c r="C49" s="348"/>
      <c r="D49" s="349"/>
      <c r="E49" s="349"/>
      <c r="F49" s="349"/>
      <c r="G49" s="349"/>
      <c r="H49" s="349"/>
      <c r="I49" s="349"/>
      <c r="J49" s="349"/>
      <c r="K49" s="349"/>
      <c r="L49" s="349"/>
      <c r="M49" s="349"/>
      <c r="N49" s="349"/>
      <c r="O49" s="350"/>
      <c r="P49" s="96"/>
    </row>
    <row r="50" spans="2:16" ht="15" thickBot="1">
      <c r="B50" s="97"/>
      <c r="C50" s="351"/>
      <c r="D50" s="352"/>
      <c r="E50" s="352"/>
      <c r="F50" s="352"/>
      <c r="G50" s="352"/>
      <c r="H50" s="352"/>
      <c r="I50" s="352"/>
      <c r="J50" s="352"/>
      <c r="K50" s="352"/>
      <c r="L50" s="352"/>
      <c r="M50" s="352"/>
      <c r="N50" s="352"/>
      <c r="O50" s="353"/>
      <c r="P50" s="96"/>
    </row>
    <row r="51" spans="2:16" ht="31.5" customHeight="1">
      <c r="B51" s="97"/>
      <c r="C51" s="354" t="s">
        <v>71</v>
      </c>
      <c r="D51" s="374"/>
      <c r="E51" s="374"/>
      <c r="F51" s="374"/>
      <c r="G51" s="374"/>
      <c r="H51" s="374"/>
      <c r="I51" s="374"/>
      <c r="J51" s="128" t="s">
        <v>72</v>
      </c>
      <c r="K51" s="151" t="s">
        <v>73</v>
      </c>
      <c r="L51" s="152" t="s">
        <v>74</v>
      </c>
      <c r="M51" s="377" t="s">
        <v>59</v>
      </c>
      <c r="N51" s="378"/>
      <c r="O51" s="154" t="s">
        <v>60</v>
      </c>
      <c r="P51" s="96"/>
    </row>
    <row r="52" spans="2:16">
      <c r="B52" s="97"/>
      <c r="C52" s="392" t="s">
        <v>135</v>
      </c>
      <c r="D52" s="393"/>
      <c r="E52" s="393"/>
      <c r="F52" s="393"/>
      <c r="G52" s="393"/>
      <c r="H52" s="393"/>
      <c r="I52" s="394"/>
      <c r="J52" s="157">
        <v>190265</v>
      </c>
      <c r="K52" s="158">
        <v>200</v>
      </c>
      <c r="L52" s="159">
        <v>380530</v>
      </c>
      <c r="M52" s="381">
        <v>0.8</v>
      </c>
      <c r="N52" s="382"/>
      <c r="O52" s="160">
        <f>+L52/M52</f>
        <v>475662.5</v>
      </c>
      <c r="P52" s="96"/>
    </row>
    <row r="53" spans="2:16">
      <c r="B53" s="97"/>
      <c r="C53" s="155"/>
      <c r="D53" s="156"/>
      <c r="E53" s="156"/>
      <c r="F53" s="156"/>
      <c r="G53" s="156"/>
      <c r="H53" s="156"/>
      <c r="I53" s="156"/>
      <c r="J53" s="157"/>
      <c r="K53" s="158"/>
      <c r="L53" s="159"/>
      <c r="M53" s="381"/>
      <c r="N53" s="382"/>
      <c r="O53" s="160"/>
      <c r="P53" s="96"/>
    </row>
    <row r="54" spans="2:16">
      <c r="B54" s="97"/>
      <c r="C54" s="155"/>
      <c r="D54" s="156"/>
      <c r="E54" s="156"/>
      <c r="F54" s="156"/>
      <c r="G54" s="156"/>
      <c r="H54" s="156"/>
      <c r="I54" s="156"/>
      <c r="J54" s="157"/>
      <c r="K54" s="158"/>
      <c r="L54" s="159"/>
      <c r="M54" s="330"/>
      <c r="N54" s="331"/>
      <c r="O54" s="160"/>
      <c r="P54" s="96"/>
    </row>
    <row r="55" spans="2:16" ht="15" thickBot="1">
      <c r="B55" s="97"/>
      <c r="C55" s="361"/>
      <c r="D55" s="362"/>
      <c r="E55" s="362"/>
      <c r="F55" s="362"/>
      <c r="G55" s="362"/>
      <c r="H55" s="362"/>
      <c r="I55" s="362"/>
      <c r="J55" s="148"/>
      <c r="K55" s="149"/>
      <c r="L55" s="148"/>
      <c r="M55" s="364"/>
      <c r="N55" s="365"/>
      <c r="O55" s="150"/>
      <c r="P55" s="96"/>
    </row>
    <row r="56" spans="2:16" ht="15" thickBot="1">
      <c r="B56" s="97"/>
      <c r="C56" s="371" t="s">
        <v>61</v>
      </c>
      <c r="D56" s="372"/>
      <c r="E56" s="372"/>
      <c r="F56" s="372"/>
      <c r="G56" s="372"/>
      <c r="H56" s="372"/>
      <c r="I56" s="372"/>
      <c r="J56" s="372"/>
      <c r="K56" s="372"/>
      <c r="L56" s="372"/>
      <c r="M56" s="372"/>
      <c r="N56" s="373"/>
      <c r="O56" s="204">
        <f>+O52</f>
        <v>475662.5</v>
      </c>
      <c r="P56" s="96"/>
    </row>
    <row r="57" spans="2:16" ht="15" thickBot="1">
      <c r="B57" s="97"/>
      <c r="C57" s="122"/>
      <c r="O57" s="123"/>
      <c r="P57" s="96"/>
    </row>
    <row r="58" spans="2:16" ht="15" thickBot="1">
      <c r="B58" s="97"/>
      <c r="C58" s="396" t="s">
        <v>75</v>
      </c>
      <c r="D58" s="397"/>
      <c r="E58" s="397"/>
      <c r="F58" s="397"/>
      <c r="G58" s="397"/>
      <c r="H58" s="397"/>
      <c r="I58" s="397"/>
      <c r="J58" s="397"/>
      <c r="K58" s="397"/>
      <c r="L58" s="397"/>
      <c r="M58" s="397"/>
      <c r="N58" s="398"/>
      <c r="O58" s="161">
        <f>O32+O40+O47+O56</f>
        <v>1137378.0499999998</v>
      </c>
      <c r="P58" s="96"/>
    </row>
    <row r="59" spans="2:16">
      <c r="B59" s="97"/>
      <c r="C59" s="345" t="s">
        <v>76</v>
      </c>
      <c r="D59" s="346"/>
      <c r="E59" s="346"/>
      <c r="F59" s="346"/>
      <c r="G59" s="346"/>
      <c r="H59" s="346"/>
      <c r="I59" s="346"/>
      <c r="J59" s="346"/>
      <c r="K59" s="346"/>
      <c r="L59" s="346"/>
      <c r="M59" s="346"/>
      <c r="N59" s="346"/>
      <c r="O59" s="347"/>
      <c r="P59" s="96"/>
    </row>
    <row r="60" spans="2:16">
      <c r="B60" s="97"/>
      <c r="C60" s="348"/>
      <c r="D60" s="349"/>
      <c r="E60" s="349"/>
      <c r="F60" s="349"/>
      <c r="G60" s="349"/>
      <c r="H60" s="349"/>
      <c r="I60" s="349"/>
      <c r="J60" s="349"/>
      <c r="K60" s="349"/>
      <c r="L60" s="349"/>
      <c r="M60" s="349"/>
      <c r="N60" s="349"/>
      <c r="O60" s="350"/>
      <c r="P60" s="96"/>
    </row>
    <row r="61" spans="2:16" ht="15" thickBot="1">
      <c r="B61" s="97"/>
      <c r="C61" s="351"/>
      <c r="D61" s="352"/>
      <c r="E61" s="352"/>
      <c r="F61" s="352"/>
      <c r="G61" s="352"/>
      <c r="H61" s="352"/>
      <c r="I61" s="352"/>
      <c r="J61" s="352"/>
      <c r="K61" s="352"/>
      <c r="L61" s="352"/>
      <c r="M61" s="352"/>
      <c r="N61" s="352"/>
      <c r="O61" s="353"/>
      <c r="P61" s="96"/>
    </row>
    <row r="62" spans="2:16">
      <c r="B62" s="97"/>
      <c r="C62" s="354" t="s">
        <v>77</v>
      </c>
      <c r="D62" s="374"/>
      <c r="E62" s="374"/>
      <c r="F62" s="374"/>
      <c r="G62" s="374"/>
      <c r="H62" s="374"/>
      <c r="I62" s="374"/>
      <c r="J62" s="139"/>
      <c r="K62" s="153"/>
      <c r="L62" s="152" t="s">
        <v>78</v>
      </c>
      <c r="M62" s="377" t="s">
        <v>79</v>
      </c>
      <c r="N62" s="378"/>
      <c r="O62" s="154"/>
      <c r="P62" s="96"/>
    </row>
    <row r="63" spans="2:16">
      <c r="B63" s="97"/>
      <c r="C63" s="326" t="s">
        <v>23</v>
      </c>
      <c r="D63" s="327"/>
      <c r="E63" s="327"/>
      <c r="F63" s="327"/>
      <c r="G63" s="327"/>
      <c r="H63" s="327"/>
      <c r="I63" s="327"/>
      <c r="J63" s="162"/>
      <c r="K63" s="163"/>
      <c r="L63" s="164">
        <v>0.2</v>
      </c>
      <c r="M63" s="379">
        <f>$O$58*L63</f>
        <v>227475.61</v>
      </c>
      <c r="N63" s="380"/>
      <c r="O63" s="165">
        <f>M63</f>
        <v>227475.61</v>
      </c>
      <c r="P63" s="96"/>
    </row>
    <row r="64" spans="2:16">
      <c r="B64" s="97"/>
      <c r="C64" s="133" t="s">
        <v>80</v>
      </c>
      <c r="D64" s="134"/>
      <c r="E64" s="134"/>
      <c r="F64" s="134"/>
      <c r="G64" s="134"/>
      <c r="H64" s="134"/>
      <c r="I64" s="134"/>
      <c r="J64" s="162"/>
      <c r="K64" s="163"/>
      <c r="L64" s="164">
        <v>0.06</v>
      </c>
      <c r="M64" s="379">
        <f t="shared" ref="M64:M65" si="0">$O$58*L64</f>
        <v>68242.68299999999</v>
      </c>
      <c r="N64" s="380"/>
      <c r="O64" s="165">
        <f t="shared" ref="O64:O65" si="1">M64</f>
        <v>68242.68299999999</v>
      </c>
      <c r="P64" s="96"/>
    </row>
    <row r="65" spans="2:16" ht="15" thickBot="1">
      <c r="B65" s="97"/>
      <c r="C65" s="116" t="s">
        <v>81</v>
      </c>
      <c r="D65" s="117"/>
      <c r="E65" s="117"/>
      <c r="F65" s="117"/>
      <c r="G65" s="117"/>
      <c r="H65" s="117"/>
      <c r="I65" s="117"/>
      <c r="J65" s="166"/>
      <c r="K65" s="167"/>
      <c r="L65" s="164">
        <v>0.04</v>
      </c>
      <c r="M65" s="379">
        <f t="shared" si="0"/>
        <v>45495.121999999996</v>
      </c>
      <c r="N65" s="380"/>
      <c r="O65" s="165">
        <f t="shared" si="1"/>
        <v>45495.121999999996</v>
      </c>
      <c r="P65" s="96"/>
    </row>
    <row r="66" spans="2:16" ht="15" thickBot="1">
      <c r="B66" s="97"/>
      <c r="C66" s="371" t="s">
        <v>61</v>
      </c>
      <c r="D66" s="372"/>
      <c r="E66" s="372"/>
      <c r="F66" s="372"/>
      <c r="G66" s="372"/>
      <c r="H66" s="372"/>
      <c r="I66" s="372"/>
      <c r="J66" s="372"/>
      <c r="K66" s="372"/>
      <c r="L66" s="372"/>
      <c r="M66" s="372"/>
      <c r="N66" s="373"/>
      <c r="O66" s="168">
        <f>O63+O64+O65</f>
        <v>341213.41499999992</v>
      </c>
      <c r="P66" s="96"/>
    </row>
    <row r="67" spans="2:16" ht="15" thickBot="1">
      <c r="B67" s="97"/>
      <c r="C67" s="122"/>
      <c r="O67" s="123"/>
      <c r="P67" s="96"/>
    </row>
    <row r="68" spans="2:16" ht="15" thickBot="1">
      <c r="B68" s="97"/>
      <c r="C68" s="396" t="s">
        <v>82</v>
      </c>
      <c r="D68" s="397"/>
      <c r="E68" s="397"/>
      <c r="F68" s="397"/>
      <c r="G68" s="397"/>
      <c r="H68" s="397"/>
      <c r="I68" s="397"/>
      <c r="J68" s="397"/>
      <c r="K68" s="397"/>
      <c r="L68" s="397"/>
      <c r="M68" s="397"/>
      <c r="N68" s="398"/>
      <c r="O68" s="206">
        <f>O58+O66</f>
        <v>1478591.4649999999</v>
      </c>
      <c r="P68" s="96"/>
    </row>
    <row r="69" spans="2:16">
      <c r="B69" s="97"/>
      <c r="C69" s="119"/>
      <c r="D69" s="120"/>
      <c r="E69" s="120"/>
      <c r="F69" s="120"/>
      <c r="G69" s="120"/>
      <c r="H69" s="120"/>
      <c r="I69" s="120"/>
      <c r="J69" s="120"/>
      <c r="K69" s="120"/>
      <c r="L69" s="120"/>
      <c r="M69" s="120"/>
      <c r="N69" s="120"/>
      <c r="O69" s="121"/>
      <c r="P69" s="96"/>
    </row>
    <row r="70" spans="2:16">
      <c r="B70" s="97"/>
      <c r="C70" s="122"/>
      <c r="O70" s="123"/>
      <c r="P70" s="96"/>
    </row>
    <row r="71" spans="2:16">
      <c r="B71" s="97"/>
      <c r="C71" s="122"/>
      <c r="O71" s="123"/>
      <c r="P71" s="96"/>
    </row>
    <row r="72" spans="2:16">
      <c r="B72" s="97"/>
      <c r="C72" s="122"/>
      <c r="H72" s="170" t="s">
        <v>83</v>
      </c>
      <c r="I72" s="170"/>
      <c r="J72" s="170"/>
      <c r="K72" s="170"/>
      <c r="O72" s="123"/>
      <c r="P72" s="96"/>
    </row>
    <row r="73" spans="2:16">
      <c r="B73" s="97"/>
      <c r="C73" s="122"/>
      <c r="H73" s="170" t="s">
        <v>84</v>
      </c>
      <c r="I73" s="95" t="s">
        <v>119</v>
      </c>
      <c r="O73" s="123"/>
      <c r="P73" s="96"/>
    </row>
    <row r="74" spans="2:16">
      <c r="B74" s="97"/>
      <c r="C74" s="122"/>
      <c r="H74" s="170" t="s">
        <v>120</v>
      </c>
      <c r="O74" s="123"/>
      <c r="P74" s="96"/>
    </row>
    <row r="75" spans="2:16">
      <c r="B75" s="97"/>
      <c r="C75" s="108"/>
      <c r="D75" s="171"/>
      <c r="E75" s="171"/>
      <c r="F75" s="171"/>
      <c r="G75" s="171"/>
      <c r="H75" s="170" t="s">
        <v>86</v>
      </c>
      <c r="I75" s="395" t="s">
        <v>121</v>
      </c>
      <c r="J75" s="395"/>
      <c r="K75" s="171"/>
      <c r="L75" s="171"/>
      <c r="M75" s="171"/>
      <c r="N75" s="171"/>
      <c r="O75" s="172"/>
      <c r="P75" s="96"/>
    </row>
    <row r="76" spans="2:16">
      <c r="B76" s="97"/>
      <c r="C76" s="122"/>
      <c r="H76" s="95" t="s">
        <v>87</v>
      </c>
      <c r="O76" s="123"/>
      <c r="P76" s="96"/>
    </row>
    <row r="77" spans="2:16">
      <c r="B77" s="97"/>
      <c r="C77" s="173" t="s">
        <v>88</v>
      </c>
      <c r="D77" s="130"/>
      <c r="E77" s="130"/>
      <c r="F77" s="130"/>
      <c r="G77" s="130"/>
      <c r="H77" s="130"/>
      <c r="I77" s="130"/>
      <c r="J77" s="130"/>
      <c r="K77" s="130"/>
      <c r="L77" s="130"/>
      <c r="M77" s="130"/>
      <c r="N77" s="130"/>
      <c r="O77" s="174"/>
      <c r="P77" s="96"/>
    </row>
    <row r="78" spans="2:16">
      <c r="B78" s="97"/>
      <c r="C78" s="399"/>
      <c r="D78" s="400"/>
      <c r="E78" s="400"/>
      <c r="F78" s="400"/>
      <c r="G78" s="400"/>
      <c r="H78" s="400"/>
      <c r="I78" s="400"/>
      <c r="J78" s="400"/>
      <c r="K78" s="400"/>
      <c r="L78" s="400"/>
      <c r="M78" s="400"/>
      <c r="N78" s="400"/>
      <c r="O78" s="401"/>
      <c r="P78" s="96"/>
    </row>
    <row r="79" spans="2:16">
      <c r="B79" s="97"/>
      <c r="C79" s="399"/>
      <c r="D79" s="400"/>
      <c r="E79" s="400"/>
      <c r="F79" s="400"/>
      <c r="G79" s="400"/>
      <c r="H79" s="400"/>
      <c r="I79" s="400"/>
      <c r="J79" s="400"/>
      <c r="K79" s="400"/>
      <c r="L79" s="400"/>
      <c r="M79" s="400"/>
      <c r="N79" s="400"/>
      <c r="O79" s="401"/>
      <c r="P79" s="96"/>
    </row>
    <row r="80" spans="2:16">
      <c r="B80" s="97"/>
      <c r="C80" s="108"/>
      <c r="D80" s="171"/>
      <c r="E80" s="171"/>
      <c r="F80" s="171"/>
      <c r="G80" s="171"/>
      <c r="H80" s="171"/>
      <c r="I80" s="171"/>
      <c r="J80" s="171"/>
      <c r="K80" s="171"/>
      <c r="L80" s="171"/>
      <c r="M80" s="171"/>
      <c r="N80" s="171"/>
      <c r="O80" s="172"/>
      <c r="P80" s="96"/>
    </row>
    <row r="81" spans="2:16">
      <c r="B81" s="97"/>
      <c r="C81" s="175" t="s">
        <v>89</v>
      </c>
      <c r="D81" s="171"/>
      <c r="E81" s="171"/>
      <c r="F81" s="171"/>
      <c r="G81" s="171"/>
      <c r="H81" s="171"/>
      <c r="I81" s="171"/>
      <c r="J81" s="171"/>
      <c r="K81" s="171"/>
      <c r="L81" s="171"/>
      <c r="M81" s="171"/>
      <c r="N81" s="171"/>
      <c r="O81" s="172"/>
      <c r="P81" s="96"/>
    </row>
    <row r="82" spans="2:16" ht="12.75" customHeight="1">
      <c r="B82" s="97"/>
      <c r="C82" s="383" t="s">
        <v>90</v>
      </c>
      <c r="D82" s="384"/>
      <c r="E82" s="384"/>
      <c r="F82" s="384"/>
      <c r="G82" s="384"/>
      <c r="H82" s="384"/>
      <c r="I82" s="384"/>
      <c r="J82" s="384"/>
      <c r="K82" s="384"/>
      <c r="L82" s="384"/>
      <c r="M82" s="384"/>
      <c r="N82" s="384"/>
      <c r="O82" s="385"/>
      <c r="P82" s="96"/>
    </row>
    <row r="83" spans="2:16">
      <c r="B83" s="97"/>
      <c r="C83" s="383"/>
      <c r="D83" s="384"/>
      <c r="E83" s="384"/>
      <c r="F83" s="384"/>
      <c r="G83" s="384"/>
      <c r="H83" s="384"/>
      <c r="I83" s="384"/>
      <c r="J83" s="384"/>
      <c r="K83" s="384"/>
      <c r="L83" s="384"/>
      <c r="M83" s="384"/>
      <c r="N83" s="384"/>
      <c r="O83" s="385"/>
      <c r="P83" s="96"/>
    </row>
    <row r="84" spans="2:16" ht="12.95" customHeight="1">
      <c r="B84" s="97"/>
      <c r="C84" s="383" t="s">
        <v>91</v>
      </c>
      <c r="D84" s="384"/>
      <c r="E84" s="384"/>
      <c r="F84" s="384"/>
      <c r="G84" s="384"/>
      <c r="H84" s="384"/>
      <c r="I84" s="384"/>
      <c r="J84" s="384"/>
      <c r="K84" s="384"/>
      <c r="L84" s="384"/>
      <c r="M84" s="384"/>
      <c r="N84" s="384"/>
      <c r="O84" s="385"/>
      <c r="P84" s="96"/>
    </row>
    <row r="85" spans="2:16">
      <c r="B85" s="97"/>
      <c r="C85" s="383"/>
      <c r="D85" s="384"/>
      <c r="E85" s="384"/>
      <c r="F85" s="384"/>
      <c r="G85" s="384"/>
      <c r="H85" s="384"/>
      <c r="I85" s="384"/>
      <c r="J85" s="384"/>
      <c r="K85" s="384"/>
      <c r="L85" s="384"/>
      <c r="M85" s="384"/>
      <c r="N85" s="384"/>
      <c r="O85" s="385"/>
      <c r="P85" s="96"/>
    </row>
    <row r="86" spans="2:16">
      <c r="B86" s="97"/>
      <c r="C86" s="108"/>
      <c r="D86" s="171"/>
      <c r="E86" s="171"/>
      <c r="F86" s="171"/>
      <c r="G86" s="171"/>
      <c r="H86" s="171"/>
      <c r="I86" s="171"/>
      <c r="J86" s="171"/>
      <c r="K86" s="171"/>
      <c r="L86" s="171"/>
      <c r="M86" s="171"/>
      <c r="N86" s="171"/>
      <c r="O86" s="172"/>
      <c r="P86" s="96"/>
    </row>
    <row r="87" spans="2:16">
      <c r="B87" s="97"/>
      <c r="C87" s="122"/>
      <c r="H87" s="170" t="s">
        <v>83</v>
      </c>
      <c r="O87" s="123"/>
      <c r="P87" s="96"/>
    </row>
    <row r="88" spans="2:16">
      <c r="B88" s="97"/>
      <c r="C88" s="122"/>
      <c r="H88" s="95" t="s">
        <v>84</v>
      </c>
      <c r="I88" s="134"/>
      <c r="J88" s="134"/>
      <c r="K88" s="134"/>
      <c r="O88" s="123"/>
      <c r="P88" s="96"/>
    </row>
    <row r="89" spans="2:16">
      <c r="B89" s="97"/>
      <c r="C89" s="122"/>
      <c r="H89" s="95" t="s">
        <v>92</v>
      </c>
      <c r="I89" s="176"/>
      <c r="J89" s="176"/>
      <c r="K89" s="176"/>
      <c r="O89" s="123"/>
      <c r="P89" s="96"/>
    </row>
    <row r="90" spans="2:16">
      <c r="B90" s="97"/>
      <c r="C90" s="177"/>
      <c r="D90" s="171"/>
      <c r="E90" s="171"/>
      <c r="F90" s="171"/>
      <c r="G90" s="171"/>
      <c r="H90" s="95" t="s">
        <v>86</v>
      </c>
      <c r="L90" s="171"/>
      <c r="M90" s="171"/>
      <c r="N90" s="171"/>
      <c r="O90" s="172"/>
      <c r="P90" s="96"/>
    </row>
    <row r="91" spans="2:16" ht="17.25" customHeight="1">
      <c r="B91" s="97"/>
      <c r="C91" s="177"/>
      <c r="D91" s="176"/>
      <c r="E91" s="176"/>
      <c r="K91" s="386"/>
      <c r="L91" s="386"/>
      <c r="M91" s="386"/>
      <c r="N91" s="386"/>
      <c r="O91" s="387"/>
      <c r="P91" s="96"/>
    </row>
    <row r="92" spans="2:16" ht="18.75" customHeight="1" thickBot="1">
      <c r="B92" s="97"/>
      <c r="C92" s="390"/>
      <c r="D92" s="391"/>
      <c r="E92" s="391"/>
      <c r="F92" s="149"/>
      <c r="G92" s="149"/>
      <c r="H92" s="149"/>
      <c r="I92" s="149"/>
      <c r="J92" s="149"/>
      <c r="K92" s="388"/>
      <c r="L92" s="388"/>
      <c r="M92" s="388"/>
      <c r="N92" s="388"/>
      <c r="O92" s="389"/>
      <c r="P92" s="96"/>
    </row>
    <row r="93" spans="2:16" ht="15" thickBot="1">
      <c r="B93" s="178"/>
      <c r="C93" s="179"/>
      <c r="D93" s="179"/>
      <c r="E93" s="179"/>
      <c r="F93" s="179"/>
      <c r="G93" s="179"/>
      <c r="H93" s="179"/>
      <c r="I93" s="179"/>
      <c r="J93" s="179"/>
      <c r="K93" s="179"/>
      <c r="L93" s="179"/>
      <c r="M93" s="179"/>
      <c r="N93" s="179"/>
      <c r="O93" s="179"/>
      <c r="P93" s="180"/>
    </row>
    <row r="94" spans="2:16" ht="15" thickTop="1"/>
  </sheetData>
  <mergeCells count="85">
    <mergeCell ref="C82:O83"/>
    <mergeCell ref="C84:O85"/>
    <mergeCell ref="K91:O92"/>
    <mergeCell ref="C92:E92"/>
    <mergeCell ref="M65:N65"/>
    <mergeCell ref="C66:N66"/>
    <mergeCell ref="C68:N68"/>
    <mergeCell ref="I75:J75"/>
    <mergeCell ref="C78:O78"/>
    <mergeCell ref="C79:O79"/>
    <mergeCell ref="M64:N64"/>
    <mergeCell ref="M53:N53"/>
    <mergeCell ref="M54:N54"/>
    <mergeCell ref="C55:I55"/>
    <mergeCell ref="M55:N55"/>
    <mergeCell ref="C56:N56"/>
    <mergeCell ref="C58:N58"/>
    <mergeCell ref="C59:O61"/>
    <mergeCell ref="C62:I62"/>
    <mergeCell ref="M62:N62"/>
    <mergeCell ref="C63:I63"/>
    <mergeCell ref="M63:N63"/>
    <mergeCell ref="C47:N47"/>
    <mergeCell ref="C48:O50"/>
    <mergeCell ref="C51:I51"/>
    <mergeCell ref="M51:N51"/>
    <mergeCell ref="C52:I52"/>
    <mergeCell ref="M52:N52"/>
    <mergeCell ref="C44:I44"/>
    <mergeCell ref="M44:N44"/>
    <mergeCell ref="C45:I45"/>
    <mergeCell ref="M45:N45"/>
    <mergeCell ref="C46:I46"/>
    <mergeCell ref="M46:N46"/>
    <mergeCell ref="C41:O43"/>
    <mergeCell ref="C32:N32"/>
    <mergeCell ref="C33:O35"/>
    <mergeCell ref="C36:J36"/>
    <mergeCell ref="M36:N36"/>
    <mergeCell ref="C37:J37"/>
    <mergeCell ref="M37:N37"/>
    <mergeCell ref="C38:J38"/>
    <mergeCell ref="M38:N38"/>
    <mergeCell ref="C39:J39"/>
    <mergeCell ref="M39:N39"/>
    <mergeCell ref="C40:N40"/>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7C71E-375A-4DA7-99D2-20EE77D584B5}">
  <dimension ref="B1:P94"/>
  <sheetViews>
    <sheetView showGridLines="0" view="pageBreakPreview" zoomScale="60" zoomScaleNormal="80" zoomScalePageLayoutView="85" workbookViewId="0">
      <selection activeCell="O69" sqref="O69"/>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5" thickBot="1">
      <c r="B24" s="97"/>
      <c r="C24" s="211" t="str">
        <f>'PRESUPUESTO OFICIAL Espacio'!C41</f>
        <v>6.2</v>
      </c>
      <c r="D24" s="342" t="str">
        <f>'PRESUPUESTO OFICIAL Espacio'!G41</f>
        <v>FACHADA EN VIDRIO TEMPLADO 8MM INCLUYE ESTRUCTURA METALICA</v>
      </c>
      <c r="E24" s="343"/>
      <c r="F24" s="343"/>
      <c r="G24" s="343"/>
      <c r="H24" s="343"/>
      <c r="I24" s="343"/>
      <c r="J24" s="343"/>
      <c r="K24" s="343"/>
      <c r="L24" s="344"/>
      <c r="M24" s="342" t="str">
        <f>'PRESUPUESTO OFICIAL Espacio'!H41</f>
        <v>M2</v>
      </c>
      <c r="N24" s="344"/>
      <c r="O24" s="126">
        <f>'PRESUPUESTO OFICIAL Espacio'!I41</f>
        <v>48</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54</v>
      </c>
      <c r="K28" s="359"/>
      <c r="L28" s="128" t="s">
        <v>58</v>
      </c>
      <c r="M28" s="357" t="s">
        <v>59</v>
      </c>
      <c r="N28" s="360"/>
      <c r="O28" s="129" t="s">
        <v>60</v>
      </c>
      <c r="P28" s="96"/>
    </row>
    <row r="29" spans="2:16">
      <c r="B29" s="97"/>
      <c r="C29" s="326" t="s">
        <v>115</v>
      </c>
      <c r="D29" s="327"/>
      <c r="E29" s="327"/>
      <c r="F29" s="327"/>
      <c r="G29" s="328"/>
      <c r="H29" s="329"/>
      <c r="I29" s="328"/>
      <c r="J29" s="329" t="s">
        <v>123</v>
      </c>
      <c r="K29" s="328"/>
      <c r="L29" s="131">
        <v>5073.76</v>
      </c>
      <c r="M29" s="330">
        <v>1</v>
      </c>
      <c r="N29" s="331"/>
      <c r="O29" s="132">
        <f>+L29*M29</f>
        <v>5073.76</v>
      </c>
      <c r="P29" s="96"/>
    </row>
    <row r="30" spans="2:16">
      <c r="B30" s="97"/>
      <c r="C30" s="392" t="s">
        <v>116</v>
      </c>
      <c r="D30" s="393"/>
      <c r="E30" s="393"/>
      <c r="F30" s="393"/>
      <c r="G30" s="394"/>
      <c r="H30" s="136"/>
      <c r="I30" s="135"/>
      <c r="J30" s="136" t="s">
        <v>124</v>
      </c>
      <c r="K30" s="135"/>
      <c r="L30" s="131">
        <v>30402</v>
      </c>
      <c r="M30" s="366">
        <v>0.2</v>
      </c>
      <c r="N30" s="367"/>
      <c r="O30" s="132">
        <f>+L30*M30</f>
        <v>6080.4000000000005</v>
      </c>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205">
        <f>+O29+O30+O31</f>
        <v>11154.16</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136</v>
      </c>
      <c r="D37" s="327"/>
      <c r="E37" s="327"/>
      <c r="F37" s="327"/>
      <c r="G37" s="327"/>
      <c r="H37" s="327"/>
      <c r="I37" s="327"/>
      <c r="J37" s="328"/>
      <c r="K37" s="140" t="s">
        <v>94</v>
      </c>
      <c r="L37" s="141">
        <v>543400</v>
      </c>
      <c r="M37" s="375">
        <v>1.05</v>
      </c>
      <c r="N37" s="376"/>
      <c r="O37" s="132">
        <f>+L37*M37</f>
        <v>570570</v>
      </c>
      <c r="P37" s="96"/>
    </row>
    <row r="38" spans="2:16">
      <c r="B38" s="97"/>
      <c r="C38" s="392"/>
      <c r="D38" s="393"/>
      <c r="E38" s="393"/>
      <c r="F38" s="393"/>
      <c r="G38" s="393"/>
      <c r="H38" s="393"/>
      <c r="I38" s="393"/>
      <c r="J38" s="394"/>
      <c r="K38" s="203"/>
      <c r="L38" s="207"/>
      <c r="M38" s="375"/>
      <c r="N38" s="376"/>
      <c r="O38" s="208"/>
      <c r="P38" s="96"/>
    </row>
    <row r="39" spans="2:16" ht="15" thickBot="1">
      <c r="B39" s="97"/>
      <c r="C39" s="361"/>
      <c r="D39" s="362"/>
      <c r="E39" s="362"/>
      <c r="F39" s="362"/>
      <c r="G39" s="362"/>
      <c r="H39" s="362"/>
      <c r="I39" s="362"/>
      <c r="J39" s="363"/>
      <c r="K39" s="203"/>
      <c r="L39" s="209"/>
      <c r="M39" s="402"/>
      <c r="N39" s="403"/>
      <c r="O39" s="143"/>
      <c r="P39" s="96"/>
    </row>
    <row r="40" spans="2:16" ht="15" thickBot="1">
      <c r="B40" s="97"/>
      <c r="C40" s="371" t="s">
        <v>61</v>
      </c>
      <c r="D40" s="372"/>
      <c r="E40" s="372"/>
      <c r="F40" s="372"/>
      <c r="G40" s="372"/>
      <c r="H40" s="372"/>
      <c r="I40" s="372"/>
      <c r="J40" s="372"/>
      <c r="K40" s="372"/>
      <c r="L40" s="372"/>
      <c r="M40" s="372"/>
      <c r="N40" s="373"/>
      <c r="O40" s="204">
        <f>+O37+O38+O39</f>
        <v>570570</v>
      </c>
      <c r="P40" s="96"/>
    </row>
    <row r="41" spans="2:16">
      <c r="B41" s="97"/>
      <c r="C41" s="345" t="s">
        <v>64</v>
      </c>
      <c r="D41" s="346"/>
      <c r="E41" s="346"/>
      <c r="F41" s="346"/>
      <c r="G41" s="346"/>
      <c r="H41" s="346"/>
      <c r="I41" s="346"/>
      <c r="J41" s="346"/>
      <c r="K41" s="346"/>
      <c r="L41" s="346"/>
      <c r="M41" s="346"/>
      <c r="N41" s="346"/>
      <c r="O41" s="347"/>
      <c r="P41" s="96"/>
    </row>
    <row r="42" spans="2:16">
      <c r="B42" s="97"/>
      <c r="C42" s="348"/>
      <c r="D42" s="349"/>
      <c r="E42" s="349"/>
      <c r="F42" s="349"/>
      <c r="G42" s="349"/>
      <c r="H42" s="349"/>
      <c r="I42" s="349"/>
      <c r="J42" s="349"/>
      <c r="K42" s="349"/>
      <c r="L42" s="349"/>
      <c r="M42" s="349"/>
      <c r="N42" s="349"/>
      <c r="O42" s="350"/>
      <c r="P42" s="96"/>
    </row>
    <row r="43" spans="2:16" ht="15" thickBot="1">
      <c r="B43" s="97"/>
      <c r="C43" s="351"/>
      <c r="D43" s="352"/>
      <c r="E43" s="352"/>
      <c r="F43" s="352"/>
      <c r="G43" s="352"/>
      <c r="H43" s="352"/>
      <c r="I43" s="352"/>
      <c r="J43" s="352"/>
      <c r="K43" s="352"/>
      <c r="L43" s="352"/>
      <c r="M43" s="352"/>
      <c r="N43" s="352"/>
      <c r="O43" s="353"/>
      <c r="P43" s="96"/>
    </row>
    <row r="44" spans="2:16" ht="15.75">
      <c r="B44" s="97"/>
      <c r="C44" s="354" t="s">
        <v>65</v>
      </c>
      <c r="D44" s="374"/>
      <c r="E44" s="374"/>
      <c r="F44" s="374"/>
      <c r="G44" s="374"/>
      <c r="H44" s="374"/>
      <c r="I44" s="374"/>
      <c r="J44" s="128" t="s">
        <v>66</v>
      </c>
      <c r="K44" s="139" t="s">
        <v>67</v>
      </c>
      <c r="L44" s="145" t="s">
        <v>68</v>
      </c>
      <c r="M44" s="357" t="s">
        <v>69</v>
      </c>
      <c r="N44" s="360"/>
      <c r="O44" s="129" t="s">
        <v>60</v>
      </c>
      <c r="P44" s="96"/>
    </row>
    <row r="45" spans="2:16">
      <c r="B45" s="97"/>
      <c r="C45" s="326"/>
      <c r="D45" s="327"/>
      <c r="E45" s="327"/>
      <c r="F45" s="327"/>
      <c r="G45" s="327"/>
      <c r="H45" s="327"/>
      <c r="I45" s="327"/>
      <c r="J45" s="146"/>
      <c r="K45" s="147"/>
      <c r="L45" s="146"/>
      <c r="M45" s="330"/>
      <c r="N45" s="331"/>
      <c r="O45" s="132"/>
      <c r="P45" s="96"/>
    </row>
    <row r="46" spans="2:16" ht="15" thickBot="1">
      <c r="B46" s="97"/>
      <c r="C46" s="361"/>
      <c r="D46" s="362"/>
      <c r="E46" s="362"/>
      <c r="F46" s="362"/>
      <c r="G46" s="362"/>
      <c r="H46" s="362"/>
      <c r="I46" s="362"/>
      <c r="J46" s="148"/>
      <c r="K46" s="149"/>
      <c r="L46" s="148"/>
      <c r="M46" s="364"/>
      <c r="N46" s="365"/>
      <c r="O46" s="150"/>
      <c r="P46" s="96"/>
    </row>
    <row r="47" spans="2:16" ht="15" thickBot="1">
      <c r="B47" s="97"/>
      <c r="C47" s="371" t="s">
        <v>61</v>
      </c>
      <c r="D47" s="372"/>
      <c r="E47" s="372"/>
      <c r="F47" s="372"/>
      <c r="G47" s="372"/>
      <c r="H47" s="372"/>
      <c r="I47" s="372"/>
      <c r="J47" s="372"/>
      <c r="K47" s="372"/>
      <c r="L47" s="372"/>
      <c r="M47" s="372"/>
      <c r="N47" s="373"/>
      <c r="O47" s="138"/>
      <c r="P47" s="96"/>
    </row>
    <row r="48" spans="2:16">
      <c r="B48" s="97"/>
      <c r="C48" s="345" t="s">
        <v>70</v>
      </c>
      <c r="D48" s="346"/>
      <c r="E48" s="346"/>
      <c r="F48" s="346"/>
      <c r="G48" s="346"/>
      <c r="H48" s="346"/>
      <c r="I48" s="346"/>
      <c r="J48" s="346"/>
      <c r="K48" s="346"/>
      <c r="L48" s="346"/>
      <c r="M48" s="346"/>
      <c r="N48" s="346"/>
      <c r="O48" s="347"/>
      <c r="P48" s="96"/>
    </row>
    <row r="49" spans="2:16">
      <c r="B49" s="97"/>
      <c r="C49" s="348"/>
      <c r="D49" s="349"/>
      <c r="E49" s="349"/>
      <c r="F49" s="349"/>
      <c r="G49" s="349"/>
      <c r="H49" s="349"/>
      <c r="I49" s="349"/>
      <c r="J49" s="349"/>
      <c r="K49" s="349"/>
      <c r="L49" s="349"/>
      <c r="M49" s="349"/>
      <c r="N49" s="349"/>
      <c r="O49" s="350"/>
      <c r="P49" s="96"/>
    </row>
    <row r="50" spans="2:16" ht="15" thickBot="1">
      <c r="B50" s="97"/>
      <c r="C50" s="351"/>
      <c r="D50" s="352"/>
      <c r="E50" s="352"/>
      <c r="F50" s="352"/>
      <c r="G50" s="352"/>
      <c r="H50" s="352"/>
      <c r="I50" s="352"/>
      <c r="J50" s="352"/>
      <c r="K50" s="352"/>
      <c r="L50" s="352"/>
      <c r="M50" s="352"/>
      <c r="N50" s="352"/>
      <c r="O50" s="353"/>
      <c r="P50" s="96"/>
    </row>
    <row r="51" spans="2:16" ht="31.5" customHeight="1">
      <c r="B51" s="97"/>
      <c r="C51" s="354" t="s">
        <v>71</v>
      </c>
      <c r="D51" s="374"/>
      <c r="E51" s="374"/>
      <c r="F51" s="374"/>
      <c r="G51" s="374"/>
      <c r="H51" s="374"/>
      <c r="I51" s="374"/>
      <c r="J51" s="128" t="s">
        <v>72</v>
      </c>
      <c r="K51" s="151" t="s">
        <v>73</v>
      </c>
      <c r="L51" s="152" t="s">
        <v>74</v>
      </c>
      <c r="M51" s="377" t="s">
        <v>59</v>
      </c>
      <c r="N51" s="378"/>
      <c r="O51" s="154" t="s">
        <v>60</v>
      </c>
      <c r="P51" s="96"/>
    </row>
    <row r="52" spans="2:16">
      <c r="B52" s="97"/>
      <c r="C52" s="392" t="s">
        <v>137</v>
      </c>
      <c r="D52" s="393"/>
      <c r="E52" s="393"/>
      <c r="F52" s="393"/>
      <c r="G52" s="393"/>
      <c r="H52" s="393"/>
      <c r="I52" s="394"/>
      <c r="J52" s="157">
        <v>228319</v>
      </c>
      <c r="K52" s="158">
        <v>200</v>
      </c>
      <c r="L52" s="159">
        <v>456638</v>
      </c>
      <c r="M52" s="381">
        <v>9</v>
      </c>
      <c r="N52" s="382"/>
      <c r="O52" s="160">
        <f>+L52/M52</f>
        <v>50737.555555555555</v>
      </c>
      <c r="P52" s="96"/>
    </row>
    <row r="53" spans="2:16">
      <c r="B53" s="97"/>
      <c r="C53" s="155"/>
      <c r="D53" s="156"/>
      <c r="E53" s="156"/>
      <c r="F53" s="156"/>
      <c r="G53" s="156"/>
      <c r="H53" s="156"/>
      <c r="I53" s="156"/>
      <c r="J53" s="157"/>
      <c r="K53" s="158"/>
      <c r="L53" s="159"/>
      <c r="M53" s="381"/>
      <c r="N53" s="382"/>
      <c r="O53" s="160"/>
      <c r="P53" s="96"/>
    </row>
    <row r="54" spans="2:16">
      <c r="B54" s="97"/>
      <c r="C54" s="155"/>
      <c r="D54" s="156"/>
      <c r="E54" s="156"/>
      <c r="F54" s="156"/>
      <c r="G54" s="156"/>
      <c r="H54" s="156"/>
      <c r="I54" s="156"/>
      <c r="J54" s="157"/>
      <c r="K54" s="158"/>
      <c r="L54" s="159"/>
      <c r="M54" s="330"/>
      <c r="N54" s="331"/>
      <c r="O54" s="160"/>
      <c r="P54" s="96"/>
    </row>
    <row r="55" spans="2:16" ht="15" thickBot="1">
      <c r="B55" s="97"/>
      <c r="C55" s="361"/>
      <c r="D55" s="362"/>
      <c r="E55" s="362"/>
      <c r="F55" s="362"/>
      <c r="G55" s="362"/>
      <c r="H55" s="362"/>
      <c r="I55" s="362"/>
      <c r="J55" s="148"/>
      <c r="K55" s="149"/>
      <c r="L55" s="148"/>
      <c r="M55" s="364"/>
      <c r="N55" s="365"/>
      <c r="O55" s="150"/>
      <c r="P55" s="96"/>
    </row>
    <row r="56" spans="2:16" ht="15" thickBot="1">
      <c r="B56" s="97"/>
      <c r="C56" s="371" t="s">
        <v>61</v>
      </c>
      <c r="D56" s="372"/>
      <c r="E56" s="372"/>
      <c r="F56" s="372"/>
      <c r="G56" s="372"/>
      <c r="H56" s="372"/>
      <c r="I56" s="372"/>
      <c r="J56" s="372"/>
      <c r="K56" s="372"/>
      <c r="L56" s="372"/>
      <c r="M56" s="372"/>
      <c r="N56" s="373"/>
      <c r="O56" s="204">
        <f>+O52</f>
        <v>50737.555555555555</v>
      </c>
      <c r="P56" s="96"/>
    </row>
    <row r="57" spans="2:16" ht="15" thickBot="1">
      <c r="B57" s="97"/>
      <c r="C57" s="122"/>
      <c r="O57" s="123"/>
      <c r="P57" s="96"/>
    </row>
    <row r="58" spans="2:16" ht="15" thickBot="1">
      <c r="B58" s="97"/>
      <c r="C58" s="396" t="s">
        <v>75</v>
      </c>
      <c r="D58" s="397"/>
      <c r="E58" s="397"/>
      <c r="F58" s="397"/>
      <c r="G58" s="397"/>
      <c r="H58" s="397"/>
      <c r="I58" s="397"/>
      <c r="J58" s="397"/>
      <c r="K58" s="397"/>
      <c r="L58" s="397"/>
      <c r="M58" s="397"/>
      <c r="N58" s="398"/>
      <c r="O58" s="161">
        <f>O32+O40+O47+O56</f>
        <v>632461.71555555554</v>
      </c>
      <c r="P58" s="96"/>
    </row>
    <row r="59" spans="2:16">
      <c r="B59" s="97"/>
      <c r="C59" s="345" t="s">
        <v>76</v>
      </c>
      <c r="D59" s="346"/>
      <c r="E59" s="346"/>
      <c r="F59" s="346"/>
      <c r="G59" s="346"/>
      <c r="H59" s="346"/>
      <c r="I59" s="346"/>
      <c r="J59" s="346"/>
      <c r="K59" s="346"/>
      <c r="L59" s="346"/>
      <c r="M59" s="346"/>
      <c r="N59" s="346"/>
      <c r="O59" s="347"/>
      <c r="P59" s="96"/>
    </row>
    <row r="60" spans="2:16">
      <c r="B60" s="97"/>
      <c r="C60" s="348"/>
      <c r="D60" s="349"/>
      <c r="E60" s="349"/>
      <c r="F60" s="349"/>
      <c r="G60" s="349"/>
      <c r="H60" s="349"/>
      <c r="I60" s="349"/>
      <c r="J60" s="349"/>
      <c r="K60" s="349"/>
      <c r="L60" s="349"/>
      <c r="M60" s="349"/>
      <c r="N60" s="349"/>
      <c r="O60" s="350"/>
      <c r="P60" s="96"/>
    </row>
    <row r="61" spans="2:16" ht="15" thickBot="1">
      <c r="B61" s="97"/>
      <c r="C61" s="351"/>
      <c r="D61" s="352"/>
      <c r="E61" s="352"/>
      <c r="F61" s="352"/>
      <c r="G61" s="352"/>
      <c r="H61" s="352"/>
      <c r="I61" s="352"/>
      <c r="J61" s="352"/>
      <c r="K61" s="352"/>
      <c r="L61" s="352"/>
      <c r="M61" s="352"/>
      <c r="N61" s="352"/>
      <c r="O61" s="353"/>
      <c r="P61" s="96"/>
    </row>
    <row r="62" spans="2:16">
      <c r="B62" s="97"/>
      <c r="C62" s="354" t="s">
        <v>77</v>
      </c>
      <c r="D62" s="374"/>
      <c r="E62" s="374"/>
      <c r="F62" s="374"/>
      <c r="G62" s="374"/>
      <c r="H62" s="374"/>
      <c r="I62" s="374"/>
      <c r="J62" s="139"/>
      <c r="K62" s="153"/>
      <c r="L62" s="152" t="s">
        <v>78</v>
      </c>
      <c r="M62" s="377" t="s">
        <v>79</v>
      </c>
      <c r="N62" s="378"/>
      <c r="O62" s="154"/>
      <c r="P62" s="96"/>
    </row>
    <row r="63" spans="2:16">
      <c r="B63" s="97"/>
      <c r="C63" s="326" t="s">
        <v>23</v>
      </c>
      <c r="D63" s="327"/>
      <c r="E63" s="327"/>
      <c r="F63" s="327"/>
      <c r="G63" s="327"/>
      <c r="H63" s="327"/>
      <c r="I63" s="327"/>
      <c r="J63" s="162"/>
      <c r="K63" s="163"/>
      <c r="L63" s="164">
        <v>0.2</v>
      </c>
      <c r="M63" s="379">
        <f>$O$58*L63</f>
        <v>126492.34311111111</v>
      </c>
      <c r="N63" s="380"/>
      <c r="O63" s="165">
        <f>M63</f>
        <v>126492.34311111111</v>
      </c>
      <c r="P63" s="96"/>
    </row>
    <row r="64" spans="2:16">
      <c r="B64" s="97"/>
      <c r="C64" s="133" t="s">
        <v>80</v>
      </c>
      <c r="D64" s="134"/>
      <c r="E64" s="134"/>
      <c r="F64" s="134"/>
      <c r="G64" s="134"/>
      <c r="H64" s="134"/>
      <c r="I64" s="134"/>
      <c r="J64" s="162"/>
      <c r="K64" s="163"/>
      <c r="L64" s="164">
        <v>0.06</v>
      </c>
      <c r="M64" s="379">
        <f t="shared" ref="M64:M65" si="0">$O$58*L64</f>
        <v>37947.702933333334</v>
      </c>
      <c r="N64" s="380"/>
      <c r="O64" s="165">
        <f t="shared" ref="O64:O65" si="1">M64</f>
        <v>37947.702933333334</v>
      </c>
      <c r="P64" s="96"/>
    </row>
    <row r="65" spans="2:16" ht="15" thickBot="1">
      <c r="B65" s="97"/>
      <c r="C65" s="116" t="s">
        <v>81</v>
      </c>
      <c r="D65" s="117"/>
      <c r="E65" s="117"/>
      <c r="F65" s="117"/>
      <c r="G65" s="117"/>
      <c r="H65" s="117"/>
      <c r="I65" s="117"/>
      <c r="J65" s="166"/>
      <c r="K65" s="167"/>
      <c r="L65" s="164">
        <v>0.04</v>
      </c>
      <c r="M65" s="379">
        <f t="shared" si="0"/>
        <v>25298.468622222223</v>
      </c>
      <c r="N65" s="380"/>
      <c r="O65" s="165">
        <f t="shared" si="1"/>
        <v>25298.468622222223</v>
      </c>
      <c r="P65" s="96"/>
    </row>
    <row r="66" spans="2:16" ht="15" thickBot="1">
      <c r="B66" s="97"/>
      <c r="C66" s="371" t="s">
        <v>61</v>
      </c>
      <c r="D66" s="372"/>
      <c r="E66" s="372"/>
      <c r="F66" s="372"/>
      <c r="G66" s="372"/>
      <c r="H66" s="372"/>
      <c r="I66" s="372"/>
      <c r="J66" s="372"/>
      <c r="K66" s="372"/>
      <c r="L66" s="372"/>
      <c r="M66" s="372"/>
      <c r="N66" s="373"/>
      <c r="O66" s="168">
        <f>O63+O64+O65</f>
        <v>189738.51466666666</v>
      </c>
      <c r="P66" s="96"/>
    </row>
    <row r="67" spans="2:16" ht="15" thickBot="1">
      <c r="B67" s="97"/>
      <c r="C67" s="122"/>
      <c r="O67" s="123"/>
      <c r="P67" s="96"/>
    </row>
    <row r="68" spans="2:16" ht="15" thickBot="1">
      <c r="B68" s="97"/>
      <c r="C68" s="396" t="s">
        <v>82</v>
      </c>
      <c r="D68" s="397"/>
      <c r="E68" s="397"/>
      <c r="F68" s="397"/>
      <c r="G68" s="397"/>
      <c r="H68" s="397"/>
      <c r="I68" s="397"/>
      <c r="J68" s="397"/>
      <c r="K68" s="397"/>
      <c r="L68" s="397"/>
      <c r="M68" s="397"/>
      <c r="N68" s="398"/>
      <c r="O68" s="206">
        <f>O58+O66</f>
        <v>822200.23022222216</v>
      </c>
      <c r="P68" s="96"/>
    </row>
    <row r="69" spans="2:16">
      <c r="B69" s="97"/>
      <c r="C69" s="119"/>
      <c r="D69" s="120"/>
      <c r="E69" s="120"/>
      <c r="F69" s="120"/>
      <c r="G69" s="120"/>
      <c r="H69" s="120"/>
      <c r="I69" s="120"/>
      <c r="J69" s="120"/>
      <c r="K69" s="120"/>
      <c r="L69" s="120"/>
      <c r="M69" s="120"/>
      <c r="N69" s="120"/>
      <c r="O69" s="121"/>
      <c r="P69" s="96"/>
    </row>
    <row r="70" spans="2:16">
      <c r="B70" s="97"/>
      <c r="C70" s="122"/>
      <c r="O70" s="123"/>
      <c r="P70" s="96"/>
    </row>
    <row r="71" spans="2:16">
      <c r="B71" s="97"/>
      <c r="C71" s="122"/>
      <c r="O71" s="123"/>
      <c r="P71" s="96"/>
    </row>
    <row r="72" spans="2:16">
      <c r="B72" s="97"/>
      <c r="C72" s="122"/>
      <c r="H72" s="170" t="s">
        <v>83</v>
      </c>
      <c r="I72" s="170"/>
      <c r="J72" s="170"/>
      <c r="K72" s="170"/>
      <c r="O72" s="123"/>
      <c r="P72" s="96"/>
    </row>
    <row r="73" spans="2:16">
      <c r="B73" s="97"/>
      <c r="C73" s="122"/>
      <c r="H73" s="170" t="s">
        <v>84</v>
      </c>
      <c r="I73" s="95" t="s">
        <v>119</v>
      </c>
      <c r="O73" s="123"/>
      <c r="P73" s="96"/>
    </row>
    <row r="74" spans="2:16">
      <c r="B74" s="97"/>
      <c r="C74" s="122"/>
      <c r="H74" s="170" t="s">
        <v>120</v>
      </c>
      <c r="O74" s="123"/>
      <c r="P74" s="96"/>
    </row>
    <row r="75" spans="2:16">
      <c r="B75" s="97"/>
      <c r="C75" s="108"/>
      <c r="D75" s="171"/>
      <c r="E75" s="171"/>
      <c r="F75" s="171"/>
      <c r="G75" s="171"/>
      <c r="H75" s="170" t="s">
        <v>86</v>
      </c>
      <c r="I75" s="395" t="s">
        <v>121</v>
      </c>
      <c r="J75" s="395"/>
      <c r="K75" s="171"/>
      <c r="L75" s="171"/>
      <c r="M75" s="171"/>
      <c r="N75" s="171"/>
      <c r="O75" s="172"/>
      <c r="P75" s="96"/>
    </row>
    <row r="76" spans="2:16">
      <c r="B76" s="97"/>
      <c r="C76" s="122"/>
      <c r="H76" s="95" t="s">
        <v>87</v>
      </c>
      <c r="O76" s="123"/>
      <c r="P76" s="96"/>
    </row>
    <row r="77" spans="2:16">
      <c r="B77" s="97"/>
      <c r="C77" s="173" t="s">
        <v>88</v>
      </c>
      <c r="D77" s="130"/>
      <c r="E77" s="130"/>
      <c r="F77" s="130"/>
      <c r="G77" s="130"/>
      <c r="H77" s="130"/>
      <c r="I77" s="130"/>
      <c r="J77" s="130"/>
      <c r="K77" s="130"/>
      <c r="L77" s="130"/>
      <c r="M77" s="130"/>
      <c r="N77" s="130"/>
      <c r="O77" s="174"/>
      <c r="P77" s="96"/>
    </row>
    <row r="78" spans="2:16">
      <c r="B78" s="97"/>
      <c r="C78" s="399"/>
      <c r="D78" s="400"/>
      <c r="E78" s="400"/>
      <c r="F78" s="400"/>
      <c r="G78" s="400"/>
      <c r="H78" s="400"/>
      <c r="I78" s="400"/>
      <c r="J78" s="400"/>
      <c r="K78" s="400"/>
      <c r="L78" s="400"/>
      <c r="M78" s="400"/>
      <c r="N78" s="400"/>
      <c r="O78" s="401"/>
      <c r="P78" s="96"/>
    </row>
    <row r="79" spans="2:16">
      <c r="B79" s="97"/>
      <c r="C79" s="399"/>
      <c r="D79" s="400"/>
      <c r="E79" s="400"/>
      <c r="F79" s="400"/>
      <c r="G79" s="400"/>
      <c r="H79" s="400"/>
      <c r="I79" s="400"/>
      <c r="J79" s="400"/>
      <c r="K79" s="400"/>
      <c r="L79" s="400"/>
      <c r="M79" s="400"/>
      <c r="N79" s="400"/>
      <c r="O79" s="401"/>
      <c r="P79" s="96"/>
    </row>
    <row r="80" spans="2:16">
      <c r="B80" s="97"/>
      <c r="C80" s="108"/>
      <c r="D80" s="171"/>
      <c r="E80" s="171"/>
      <c r="F80" s="171"/>
      <c r="G80" s="171"/>
      <c r="H80" s="171"/>
      <c r="I80" s="171"/>
      <c r="J80" s="171"/>
      <c r="K80" s="171"/>
      <c r="L80" s="171"/>
      <c r="M80" s="171"/>
      <c r="N80" s="171"/>
      <c r="O80" s="172"/>
      <c r="P80" s="96"/>
    </row>
    <row r="81" spans="2:16">
      <c r="B81" s="97"/>
      <c r="C81" s="175" t="s">
        <v>89</v>
      </c>
      <c r="D81" s="171"/>
      <c r="E81" s="171"/>
      <c r="F81" s="171"/>
      <c r="G81" s="171"/>
      <c r="H81" s="171"/>
      <c r="I81" s="171"/>
      <c r="J81" s="171"/>
      <c r="K81" s="171"/>
      <c r="L81" s="171"/>
      <c r="M81" s="171"/>
      <c r="N81" s="171"/>
      <c r="O81" s="172"/>
      <c r="P81" s="96"/>
    </row>
    <row r="82" spans="2:16" ht="12.75" customHeight="1">
      <c r="B82" s="97"/>
      <c r="C82" s="383" t="s">
        <v>90</v>
      </c>
      <c r="D82" s="384"/>
      <c r="E82" s="384"/>
      <c r="F82" s="384"/>
      <c r="G82" s="384"/>
      <c r="H82" s="384"/>
      <c r="I82" s="384"/>
      <c r="J82" s="384"/>
      <c r="K82" s="384"/>
      <c r="L82" s="384"/>
      <c r="M82" s="384"/>
      <c r="N82" s="384"/>
      <c r="O82" s="385"/>
      <c r="P82" s="96"/>
    </row>
    <row r="83" spans="2:16">
      <c r="B83" s="97"/>
      <c r="C83" s="383"/>
      <c r="D83" s="384"/>
      <c r="E83" s="384"/>
      <c r="F83" s="384"/>
      <c r="G83" s="384"/>
      <c r="H83" s="384"/>
      <c r="I83" s="384"/>
      <c r="J83" s="384"/>
      <c r="K83" s="384"/>
      <c r="L83" s="384"/>
      <c r="M83" s="384"/>
      <c r="N83" s="384"/>
      <c r="O83" s="385"/>
      <c r="P83" s="96"/>
    </row>
    <row r="84" spans="2:16" ht="12.95" customHeight="1">
      <c r="B84" s="97"/>
      <c r="C84" s="383" t="s">
        <v>91</v>
      </c>
      <c r="D84" s="384"/>
      <c r="E84" s="384"/>
      <c r="F84" s="384"/>
      <c r="G84" s="384"/>
      <c r="H84" s="384"/>
      <c r="I84" s="384"/>
      <c r="J84" s="384"/>
      <c r="K84" s="384"/>
      <c r="L84" s="384"/>
      <c r="M84" s="384"/>
      <c r="N84" s="384"/>
      <c r="O84" s="385"/>
      <c r="P84" s="96"/>
    </row>
    <row r="85" spans="2:16">
      <c r="B85" s="97"/>
      <c r="C85" s="383"/>
      <c r="D85" s="384"/>
      <c r="E85" s="384"/>
      <c r="F85" s="384"/>
      <c r="G85" s="384"/>
      <c r="H85" s="384"/>
      <c r="I85" s="384"/>
      <c r="J85" s="384"/>
      <c r="K85" s="384"/>
      <c r="L85" s="384"/>
      <c r="M85" s="384"/>
      <c r="N85" s="384"/>
      <c r="O85" s="385"/>
      <c r="P85" s="96"/>
    </row>
    <row r="86" spans="2:16">
      <c r="B86" s="97"/>
      <c r="C86" s="108"/>
      <c r="D86" s="171"/>
      <c r="E86" s="171"/>
      <c r="F86" s="171"/>
      <c r="G86" s="171"/>
      <c r="H86" s="171"/>
      <c r="I86" s="171"/>
      <c r="J86" s="171"/>
      <c r="K86" s="171"/>
      <c r="L86" s="171"/>
      <c r="M86" s="171"/>
      <c r="N86" s="171"/>
      <c r="O86" s="172"/>
      <c r="P86" s="96"/>
    </row>
    <row r="87" spans="2:16">
      <c r="B87" s="97"/>
      <c r="C87" s="122"/>
      <c r="H87" s="170" t="s">
        <v>83</v>
      </c>
      <c r="O87" s="123"/>
      <c r="P87" s="96"/>
    </row>
    <row r="88" spans="2:16">
      <c r="B88" s="97"/>
      <c r="C88" s="122"/>
      <c r="H88" s="95" t="s">
        <v>84</v>
      </c>
      <c r="I88" s="134"/>
      <c r="J88" s="134"/>
      <c r="K88" s="134"/>
      <c r="O88" s="123"/>
      <c r="P88" s="96"/>
    </row>
    <row r="89" spans="2:16">
      <c r="B89" s="97"/>
      <c r="C89" s="122"/>
      <c r="H89" s="95" t="s">
        <v>92</v>
      </c>
      <c r="I89" s="176"/>
      <c r="J89" s="176"/>
      <c r="K89" s="176"/>
      <c r="O89" s="123"/>
      <c r="P89" s="96"/>
    </row>
    <row r="90" spans="2:16">
      <c r="B90" s="97"/>
      <c r="C90" s="177"/>
      <c r="D90" s="171"/>
      <c r="E90" s="171"/>
      <c r="F90" s="171"/>
      <c r="G90" s="171"/>
      <c r="H90" s="95" t="s">
        <v>86</v>
      </c>
      <c r="L90" s="171"/>
      <c r="M90" s="171"/>
      <c r="N90" s="171"/>
      <c r="O90" s="172"/>
      <c r="P90" s="96"/>
    </row>
    <row r="91" spans="2:16" ht="17.25" customHeight="1">
      <c r="B91" s="97"/>
      <c r="C91" s="177"/>
      <c r="D91" s="176"/>
      <c r="E91" s="176"/>
      <c r="K91" s="386"/>
      <c r="L91" s="386"/>
      <c r="M91" s="386"/>
      <c r="N91" s="386"/>
      <c r="O91" s="387"/>
      <c r="P91" s="96"/>
    </row>
    <row r="92" spans="2:16" ht="18.75" customHeight="1" thickBot="1">
      <c r="B92" s="97"/>
      <c r="C92" s="390"/>
      <c r="D92" s="391"/>
      <c r="E92" s="391"/>
      <c r="F92" s="149"/>
      <c r="G92" s="149"/>
      <c r="H92" s="149"/>
      <c r="I92" s="149"/>
      <c r="J92" s="149"/>
      <c r="K92" s="388"/>
      <c r="L92" s="388"/>
      <c r="M92" s="388"/>
      <c r="N92" s="388"/>
      <c r="O92" s="389"/>
      <c r="P92" s="96"/>
    </row>
    <row r="93" spans="2:16" ht="15" thickBot="1">
      <c r="B93" s="178"/>
      <c r="C93" s="179"/>
      <c r="D93" s="179"/>
      <c r="E93" s="179"/>
      <c r="F93" s="179"/>
      <c r="G93" s="179"/>
      <c r="H93" s="179"/>
      <c r="I93" s="179"/>
      <c r="J93" s="179"/>
      <c r="K93" s="179"/>
      <c r="L93" s="179"/>
      <c r="M93" s="179"/>
      <c r="N93" s="179"/>
      <c r="O93" s="179"/>
      <c r="P93" s="180"/>
    </row>
    <row r="94" spans="2:16" ht="15" thickTop="1"/>
  </sheetData>
  <mergeCells count="85">
    <mergeCell ref="C82:O83"/>
    <mergeCell ref="C84:O85"/>
    <mergeCell ref="K91:O92"/>
    <mergeCell ref="C92:E92"/>
    <mergeCell ref="M65:N65"/>
    <mergeCell ref="C66:N66"/>
    <mergeCell ref="C68:N68"/>
    <mergeCell ref="I75:J75"/>
    <mergeCell ref="C78:O78"/>
    <mergeCell ref="C79:O79"/>
    <mergeCell ref="M64:N64"/>
    <mergeCell ref="M53:N53"/>
    <mergeCell ref="M54:N54"/>
    <mergeCell ref="C55:I55"/>
    <mergeCell ref="M55:N55"/>
    <mergeCell ref="C56:N56"/>
    <mergeCell ref="C58:N58"/>
    <mergeCell ref="C59:O61"/>
    <mergeCell ref="C62:I62"/>
    <mergeCell ref="M62:N62"/>
    <mergeCell ref="C63:I63"/>
    <mergeCell ref="M63:N63"/>
    <mergeCell ref="C47:N47"/>
    <mergeCell ref="C48:O50"/>
    <mergeCell ref="C51:I51"/>
    <mergeCell ref="M51:N51"/>
    <mergeCell ref="C52:I52"/>
    <mergeCell ref="M52:N52"/>
    <mergeCell ref="C44:I44"/>
    <mergeCell ref="M44:N44"/>
    <mergeCell ref="C45:I45"/>
    <mergeCell ref="M45:N45"/>
    <mergeCell ref="C46:I46"/>
    <mergeCell ref="M46:N46"/>
    <mergeCell ref="C41:O43"/>
    <mergeCell ref="C32:N32"/>
    <mergeCell ref="C33:O35"/>
    <mergeCell ref="C36:J36"/>
    <mergeCell ref="M36:N36"/>
    <mergeCell ref="C37:J37"/>
    <mergeCell ref="M37:N37"/>
    <mergeCell ref="C38:J38"/>
    <mergeCell ref="M38:N38"/>
    <mergeCell ref="C39:J39"/>
    <mergeCell ref="M39:N39"/>
    <mergeCell ref="C40:N40"/>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5256B-DB73-46F1-B7E6-143B4BC723E3}">
  <dimension ref="B1:P98"/>
  <sheetViews>
    <sheetView showGridLines="0" view="pageBreakPreview" zoomScale="60" zoomScaleNormal="80" zoomScalePageLayoutView="85" workbookViewId="0">
      <selection activeCell="O73" sqref="O73"/>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6.149999999999999" customHeight="1" thickBot="1">
      <c r="B24" s="97"/>
      <c r="C24" s="211" t="str">
        <f>'PRESUPUESTO OFICIAL Espacio'!C42</f>
        <v>6.3</v>
      </c>
      <c r="D24" s="404" t="str">
        <f>'PRESUPUESTO OFICIAL Espacio'!G42</f>
        <v>PUERTA DE CORREDERA EN VIDRIO TEMPLADO 10MM INCLUYE CHAPA Y MANIJAS PARA ABRIR Y CERRAR</v>
      </c>
      <c r="E24" s="405"/>
      <c r="F24" s="405"/>
      <c r="G24" s="405"/>
      <c r="H24" s="405"/>
      <c r="I24" s="405"/>
      <c r="J24" s="405"/>
      <c r="K24" s="405"/>
      <c r="L24" s="406"/>
      <c r="M24" s="342" t="str">
        <f>'PRESUPUESTO OFICIAL Espacio'!H42</f>
        <v>M2</v>
      </c>
      <c r="N24" s="344"/>
      <c r="O24" s="126">
        <f>'PRESUPUESTO OFICIAL Espacio'!I42</f>
        <v>6.55</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54</v>
      </c>
      <c r="K28" s="359"/>
      <c r="L28" s="128" t="s">
        <v>58</v>
      </c>
      <c r="M28" s="357" t="s">
        <v>59</v>
      </c>
      <c r="N28" s="360"/>
      <c r="O28" s="129" t="s">
        <v>60</v>
      </c>
      <c r="P28" s="96"/>
    </row>
    <row r="29" spans="2:16">
      <c r="B29" s="97"/>
      <c r="C29" s="326" t="s">
        <v>115</v>
      </c>
      <c r="D29" s="327"/>
      <c r="E29" s="327"/>
      <c r="F29" s="327"/>
      <c r="G29" s="328"/>
      <c r="H29" s="329"/>
      <c r="I29" s="328"/>
      <c r="J29" s="329" t="s">
        <v>123</v>
      </c>
      <c r="K29" s="328"/>
      <c r="L29" s="131">
        <v>9132.76</v>
      </c>
      <c r="M29" s="330">
        <v>1</v>
      </c>
      <c r="N29" s="331"/>
      <c r="O29" s="132">
        <f>+L29*M29</f>
        <v>9132.76</v>
      </c>
      <c r="P29" s="96"/>
    </row>
    <row r="30" spans="2:16">
      <c r="B30" s="97"/>
      <c r="C30" s="392" t="s">
        <v>116</v>
      </c>
      <c r="D30" s="393"/>
      <c r="E30" s="393"/>
      <c r="F30" s="393"/>
      <c r="G30" s="394"/>
      <c r="H30" s="136"/>
      <c r="I30" s="135"/>
      <c r="J30" s="136" t="s">
        <v>124</v>
      </c>
      <c r="K30" s="135"/>
      <c r="L30" s="131">
        <v>30402</v>
      </c>
      <c r="M30" s="366">
        <v>0.2</v>
      </c>
      <c r="N30" s="367"/>
      <c r="O30" s="132">
        <f>+L30*M30</f>
        <v>6080.4000000000005</v>
      </c>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205">
        <f>+O29+O30+O31</f>
        <v>15213.16</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138</v>
      </c>
      <c r="D37" s="327"/>
      <c r="E37" s="327"/>
      <c r="F37" s="327"/>
      <c r="G37" s="327"/>
      <c r="H37" s="327"/>
      <c r="I37" s="327"/>
      <c r="J37" s="328"/>
      <c r="K37" s="140" t="s">
        <v>94</v>
      </c>
      <c r="L37" s="141">
        <v>314928</v>
      </c>
      <c r="M37" s="375">
        <v>1.05</v>
      </c>
      <c r="N37" s="376"/>
      <c r="O37" s="132">
        <f>+L37*M37</f>
        <v>330674.40000000002</v>
      </c>
      <c r="P37" s="96"/>
    </row>
    <row r="38" spans="2:16">
      <c r="B38" s="97"/>
      <c r="C38" s="392" t="s">
        <v>139</v>
      </c>
      <c r="D38" s="393"/>
      <c r="E38" s="393"/>
      <c r="F38" s="393"/>
      <c r="G38" s="393"/>
      <c r="H38" s="393"/>
      <c r="I38" s="393"/>
      <c r="J38" s="394"/>
      <c r="K38" s="203" t="s">
        <v>54</v>
      </c>
      <c r="L38" s="207">
        <v>250000</v>
      </c>
      <c r="M38" s="375">
        <v>0.35</v>
      </c>
      <c r="N38" s="376"/>
      <c r="O38" s="132">
        <f t="shared" ref="O38:O42" si="0">+L38*M38</f>
        <v>87500</v>
      </c>
      <c r="P38" s="96"/>
    </row>
    <row r="39" spans="2:16">
      <c r="B39" s="97"/>
      <c r="C39" s="199" t="s">
        <v>140</v>
      </c>
      <c r="D39" s="130"/>
      <c r="E39" s="130"/>
      <c r="F39" s="130"/>
      <c r="G39" s="130"/>
      <c r="H39" s="130"/>
      <c r="I39" s="130"/>
      <c r="J39" s="200"/>
      <c r="K39" s="203" t="s">
        <v>54</v>
      </c>
      <c r="L39" s="207">
        <v>315800</v>
      </c>
      <c r="M39" s="375">
        <v>0.35</v>
      </c>
      <c r="N39" s="376"/>
      <c r="O39" s="132">
        <f t="shared" si="0"/>
        <v>110530</v>
      </c>
      <c r="P39" s="96"/>
    </row>
    <row r="40" spans="2:16">
      <c r="B40" s="97"/>
      <c r="C40" s="199" t="s">
        <v>141</v>
      </c>
      <c r="D40" s="130"/>
      <c r="E40" s="130"/>
      <c r="F40" s="130"/>
      <c r="G40" s="130"/>
      <c r="H40" s="130"/>
      <c r="I40" s="130"/>
      <c r="J40" s="200"/>
      <c r="K40" s="203" t="s">
        <v>54</v>
      </c>
      <c r="L40" s="207">
        <v>275000</v>
      </c>
      <c r="M40" s="375">
        <v>0.35</v>
      </c>
      <c r="N40" s="376"/>
      <c r="O40" s="132">
        <f t="shared" si="0"/>
        <v>96250</v>
      </c>
      <c r="P40" s="96"/>
    </row>
    <row r="41" spans="2:16">
      <c r="B41" s="97"/>
      <c r="C41" s="199" t="s">
        <v>142</v>
      </c>
      <c r="D41" s="130"/>
      <c r="E41" s="130"/>
      <c r="F41" s="130"/>
      <c r="G41" s="130"/>
      <c r="H41" s="130"/>
      <c r="I41" s="130"/>
      <c r="J41" s="200"/>
      <c r="K41" s="203" t="s">
        <v>114</v>
      </c>
      <c r="L41" s="207">
        <v>185000</v>
      </c>
      <c r="M41" s="375">
        <v>0.35</v>
      </c>
      <c r="N41" s="376"/>
      <c r="O41" s="132">
        <f t="shared" si="0"/>
        <v>64749.999999999993</v>
      </c>
      <c r="P41" s="96"/>
    </row>
    <row r="42" spans="2:16">
      <c r="B42" s="97"/>
      <c r="C42" s="392" t="s">
        <v>143</v>
      </c>
      <c r="D42" s="393"/>
      <c r="E42" s="393"/>
      <c r="F42" s="393"/>
      <c r="G42" s="393"/>
      <c r="H42" s="393"/>
      <c r="I42" s="393"/>
      <c r="J42" s="394"/>
      <c r="K42" s="203" t="s">
        <v>114</v>
      </c>
      <c r="L42" s="207">
        <v>350000</v>
      </c>
      <c r="M42" s="375">
        <v>0.35</v>
      </c>
      <c r="N42" s="376"/>
      <c r="O42" s="132">
        <f t="shared" si="0"/>
        <v>122499.99999999999</v>
      </c>
      <c r="P42" s="96"/>
    </row>
    <row r="43" spans="2:16" ht="15" thickBot="1">
      <c r="B43" s="97"/>
      <c r="C43" s="361"/>
      <c r="D43" s="362"/>
      <c r="E43" s="362"/>
      <c r="F43" s="362"/>
      <c r="G43" s="362"/>
      <c r="H43" s="362"/>
      <c r="I43" s="362"/>
      <c r="J43" s="363"/>
      <c r="K43" s="203"/>
      <c r="L43" s="209"/>
      <c r="M43" s="402"/>
      <c r="N43" s="403"/>
      <c r="O43" s="143"/>
      <c r="P43" s="96"/>
    </row>
    <row r="44" spans="2:16" ht="15" thickBot="1">
      <c r="B44" s="97"/>
      <c r="C44" s="371" t="s">
        <v>61</v>
      </c>
      <c r="D44" s="372"/>
      <c r="E44" s="372"/>
      <c r="F44" s="372"/>
      <c r="G44" s="372"/>
      <c r="H44" s="372"/>
      <c r="I44" s="372"/>
      <c r="J44" s="372"/>
      <c r="K44" s="372"/>
      <c r="L44" s="372"/>
      <c r="M44" s="372"/>
      <c r="N44" s="373"/>
      <c r="O44" s="204">
        <f>SUM(O37+O38+O39+O40+O41+O42)</f>
        <v>812204.4</v>
      </c>
      <c r="P44" s="96"/>
    </row>
    <row r="45" spans="2:16">
      <c r="B45" s="97"/>
      <c r="C45" s="345" t="s">
        <v>64</v>
      </c>
      <c r="D45" s="346"/>
      <c r="E45" s="346"/>
      <c r="F45" s="346"/>
      <c r="G45" s="346"/>
      <c r="H45" s="346"/>
      <c r="I45" s="346"/>
      <c r="J45" s="346"/>
      <c r="K45" s="346"/>
      <c r="L45" s="346"/>
      <c r="M45" s="346"/>
      <c r="N45" s="346"/>
      <c r="O45" s="347"/>
      <c r="P45" s="96"/>
    </row>
    <row r="46" spans="2:16">
      <c r="B46" s="97"/>
      <c r="C46" s="348"/>
      <c r="D46" s="349"/>
      <c r="E46" s="349"/>
      <c r="F46" s="349"/>
      <c r="G46" s="349"/>
      <c r="H46" s="349"/>
      <c r="I46" s="349"/>
      <c r="J46" s="349"/>
      <c r="K46" s="349"/>
      <c r="L46" s="349"/>
      <c r="M46" s="349"/>
      <c r="N46" s="349"/>
      <c r="O46" s="350"/>
      <c r="P46" s="96"/>
    </row>
    <row r="47" spans="2:16" ht="15" thickBot="1">
      <c r="B47" s="97"/>
      <c r="C47" s="351"/>
      <c r="D47" s="352"/>
      <c r="E47" s="352"/>
      <c r="F47" s="352"/>
      <c r="G47" s="352"/>
      <c r="H47" s="352"/>
      <c r="I47" s="352"/>
      <c r="J47" s="352"/>
      <c r="K47" s="352"/>
      <c r="L47" s="352"/>
      <c r="M47" s="352"/>
      <c r="N47" s="352"/>
      <c r="O47" s="353"/>
      <c r="P47" s="96"/>
    </row>
    <row r="48" spans="2:16" ht="15.75">
      <c r="B48" s="97"/>
      <c r="C48" s="354" t="s">
        <v>65</v>
      </c>
      <c r="D48" s="374"/>
      <c r="E48" s="374"/>
      <c r="F48" s="374"/>
      <c r="G48" s="374"/>
      <c r="H48" s="374"/>
      <c r="I48" s="374"/>
      <c r="J48" s="128" t="s">
        <v>66</v>
      </c>
      <c r="K48" s="139" t="s">
        <v>67</v>
      </c>
      <c r="L48" s="145" t="s">
        <v>68</v>
      </c>
      <c r="M48" s="357" t="s">
        <v>69</v>
      </c>
      <c r="N48" s="360"/>
      <c r="O48" s="129" t="s">
        <v>60</v>
      </c>
      <c r="P48" s="96"/>
    </row>
    <row r="49" spans="2:16">
      <c r="B49" s="97"/>
      <c r="C49" s="326"/>
      <c r="D49" s="327"/>
      <c r="E49" s="327"/>
      <c r="F49" s="327"/>
      <c r="G49" s="327"/>
      <c r="H49" s="327"/>
      <c r="I49" s="327"/>
      <c r="J49" s="146"/>
      <c r="K49" s="147"/>
      <c r="L49" s="146"/>
      <c r="M49" s="330"/>
      <c r="N49" s="331"/>
      <c r="O49" s="132"/>
      <c r="P49" s="96"/>
    </row>
    <row r="50" spans="2:16" ht="15" thickBot="1">
      <c r="B50" s="97"/>
      <c r="C50" s="361"/>
      <c r="D50" s="362"/>
      <c r="E50" s="362"/>
      <c r="F50" s="362"/>
      <c r="G50" s="362"/>
      <c r="H50" s="362"/>
      <c r="I50" s="362"/>
      <c r="J50" s="148"/>
      <c r="K50" s="149"/>
      <c r="L50" s="148"/>
      <c r="M50" s="364"/>
      <c r="N50" s="365"/>
      <c r="O50" s="150"/>
      <c r="P50" s="96"/>
    </row>
    <row r="51" spans="2:16" ht="15" thickBot="1">
      <c r="B51" s="97"/>
      <c r="C51" s="371" t="s">
        <v>61</v>
      </c>
      <c r="D51" s="372"/>
      <c r="E51" s="372"/>
      <c r="F51" s="372"/>
      <c r="G51" s="372"/>
      <c r="H51" s="372"/>
      <c r="I51" s="372"/>
      <c r="J51" s="372"/>
      <c r="K51" s="372"/>
      <c r="L51" s="372"/>
      <c r="M51" s="372"/>
      <c r="N51" s="373"/>
      <c r="O51" s="138"/>
      <c r="P51" s="96"/>
    </row>
    <row r="52" spans="2:16">
      <c r="B52" s="97"/>
      <c r="C52" s="345" t="s">
        <v>70</v>
      </c>
      <c r="D52" s="346"/>
      <c r="E52" s="346"/>
      <c r="F52" s="346"/>
      <c r="G52" s="346"/>
      <c r="H52" s="346"/>
      <c r="I52" s="346"/>
      <c r="J52" s="346"/>
      <c r="K52" s="346"/>
      <c r="L52" s="346"/>
      <c r="M52" s="346"/>
      <c r="N52" s="346"/>
      <c r="O52" s="347"/>
      <c r="P52" s="96"/>
    </row>
    <row r="53" spans="2:16">
      <c r="B53" s="97"/>
      <c r="C53" s="348"/>
      <c r="D53" s="349"/>
      <c r="E53" s="349"/>
      <c r="F53" s="349"/>
      <c r="G53" s="349"/>
      <c r="H53" s="349"/>
      <c r="I53" s="349"/>
      <c r="J53" s="349"/>
      <c r="K53" s="349"/>
      <c r="L53" s="349"/>
      <c r="M53" s="349"/>
      <c r="N53" s="349"/>
      <c r="O53" s="350"/>
      <c r="P53" s="96"/>
    </row>
    <row r="54" spans="2:16" ht="15" thickBot="1">
      <c r="B54" s="97"/>
      <c r="C54" s="351"/>
      <c r="D54" s="352"/>
      <c r="E54" s="352"/>
      <c r="F54" s="352"/>
      <c r="G54" s="352"/>
      <c r="H54" s="352"/>
      <c r="I54" s="352"/>
      <c r="J54" s="352"/>
      <c r="K54" s="352"/>
      <c r="L54" s="352"/>
      <c r="M54" s="352"/>
      <c r="N54" s="352"/>
      <c r="O54" s="353"/>
      <c r="P54" s="96"/>
    </row>
    <row r="55" spans="2:16" ht="31.5" customHeight="1">
      <c r="B55" s="97"/>
      <c r="C55" s="354" t="s">
        <v>71</v>
      </c>
      <c r="D55" s="374"/>
      <c r="E55" s="374"/>
      <c r="F55" s="374"/>
      <c r="G55" s="374"/>
      <c r="H55" s="374"/>
      <c r="I55" s="374"/>
      <c r="J55" s="128" t="s">
        <v>72</v>
      </c>
      <c r="K55" s="151" t="s">
        <v>73</v>
      </c>
      <c r="L55" s="152" t="s">
        <v>74</v>
      </c>
      <c r="M55" s="377" t="s">
        <v>59</v>
      </c>
      <c r="N55" s="378"/>
      <c r="O55" s="154" t="s">
        <v>60</v>
      </c>
      <c r="P55" s="96"/>
    </row>
    <row r="56" spans="2:16">
      <c r="B56" s="97"/>
      <c r="C56" s="392" t="s">
        <v>137</v>
      </c>
      <c r="D56" s="393"/>
      <c r="E56" s="393"/>
      <c r="F56" s="393"/>
      <c r="G56" s="393"/>
      <c r="H56" s="393"/>
      <c r="I56" s="394"/>
      <c r="J56" s="157">
        <v>228319</v>
      </c>
      <c r="K56" s="158">
        <v>200</v>
      </c>
      <c r="L56" s="159">
        <v>456638</v>
      </c>
      <c r="M56" s="381">
        <v>5</v>
      </c>
      <c r="N56" s="382"/>
      <c r="O56" s="160">
        <f>+L56/M56</f>
        <v>91327.6</v>
      </c>
      <c r="P56" s="96"/>
    </row>
    <row r="57" spans="2:16">
      <c r="B57" s="97"/>
      <c r="C57" s="155"/>
      <c r="D57" s="156"/>
      <c r="E57" s="156"/>
      <c r="F57" s="156"/>
      <c r="G57" s="156"/>
      <c r="H57" s="156"/>
      <c r="I57" s="156"/>
      <c r="J57" s="157"/>
      <c r="K57" s="158"/>
      <c r="L57" s="159"/>
      <c r="M57" s="381"/>
      <c r="N57" s="382"/>
      <c r="O57" s="160"/>
      <c r="P57" s="96"/>
    </row>
    <row r="58" spans="2:16">
      <c r="B58" s="97"/>
      <c r="C58" s="155"/>
      <c r="D58" s="156"/>
      <c r="E58" s="156"/>
      <c r="F58" s="156"/>
      <c r="G58" s="156"/>
      <c r="H58" s="156"/>
      <c r="I58" s="156"/>
      <c r="J58" s="157"/>
      <c r="K58" s="158"/>
      <c r="L58" s="159"/>
      <c r="M58" s="330"/>
      <c r="N58" s="331"/>
      <c r="O58" s="160"/>
      <c r="P58" s="96"/>
    </row>
    <row r="59" spans="2:16" ht="15" thickBot="1">
      <c r="B59" s="97"/>
      <c r="C59" s="361"/>
      <c r="D59" s="362"/>
      <c r="E59" s="362"/>
      <c r="F59" s="362"/>
      <c r="G59" s="362"/>
      <c r="H59" s="362"/>
      <c r="I59" s="362"/>
      <c r="J59" s="148"/>
      <c r="K59" s="149"/>
      <c r="L59" s="148"/>
      <c r="M59" s="364"/>
      <c r="N59" s="365"/>
      <c r="O59" s="150"/>
      <c r="P59" s="96"/>
    </row>
    <row r="60" spans="2:16" ht="15" thickBot="1">
      <c r="B60" s="97"/>
      <c r="C60" s="371" t="s">
        <v>61</v>
      </c>
      <c r="D60" s="372"/>
      <c r="E60" s="372"/>
      <c r="F60" s="372"/>
      <c r="G60" s="372"/>
      <c r="H60" s="372"/>
      <c r="I60" s="372"/>
      <c r="J60" s="372"/>
      <c r="K60" s="372"/>
      <c r="L60" s="372"/>
      <c r="M60" s="372"/>
      <c r="N60" s="373"/>
      <c r="O60" s="204">
        <f>+O56</f>
        <v>91327.6</v>
      </c>
      <c r="P60" s="96"/>
    </row>
    <row r="61" spans="2:16" ht="15" thickBot="1">
      <c r="B61" s="97"/>
      <c r="C61" s="122"/>
      <c r="O61" s="123"/>
      <c r="P61" s="96"/>
    </row>
    <row r="62" spans="2:16" ht="15" thickBot="1">
      <c r="B62" s="97"/>
      <c r="C62" s="396" t="s">
        <v>75</v>
      </c>
      <c r="D62" s="397"/>
      <c r="E62" s="397"/>
      <c r="F62" s="397"/>
      <c r="G62" s="397"/>
      <c r="H62" s="397"/>
      <c r="I62" s="397"/>
      <c r="J62" s="397"/>
      <c r="K62" s="397"/>
      <c r="L62" s="397"/>
      <c r="M62" s="397"/>
      <c r="N62" s="398"/>
      <c r="O62" s="161">
        <f>+O32+O44+O51+O60</f>
        <v>918745.16</v>
      </c>
      <c r="P62" s="96"/>
    </row>
    <row r="63" spans="2:16">
      <c r="B63" s="97"/>
      <c r="C63" s="345" t="s">
        <v>76</v>
      </c>
      <c r="D63" s="346"/>
      <c r="E63" s="346"/>
      <c r="F63" s="346"/>
      <c r="G63" s="346"/>
      <c r="H63" s="346"/>
      <c r="I63" s="346"/>
      <c r="J63" s="346"/>
      <c r="K63" s="346"/>
      <c r="L63" s="346"/>
      <c r="M63" s="346"/>
      <c r="N63" s="346"/>
      <c r="O63" s="347"/>
      <c r="P63" s="96"/>
    </row>
    <row r="64" spans="2:16">
      <c r="B64" s="97"/>
      <c r="C64" s="348"/>
      <c r="D64" s="349"/>
      <c r="E64" s="349"/>
      <c r="F64" s="349"/>
      <c r="G64" s="349"/>
      <c r="H64" s="349"/>
      <c r="I64" s="349"/>
      <c r="J64" s="349"/>
      <c r="K64" s="349"/>
      <c r="L64" s="349"/>
      <c r="M64" s="349"/>
      <c r="N64" s="349"/>
      <c r="O64" s="350"/>
      <c r="P64" s="96"/>
    </row>
    <row r="65" spans="2:16" ht="15" thickBot="1">
      <c r="B65" s="97"/>
      <c r="C65" s="351"/>
      <c r="D65" s="352"/>
      <c r="E65" s="352"/>
      <c r="F65" s="352"/>
      <c r="G65" s="352"/>
      <c r="H65" s="352"/>
      <c r="I65" s="352"/>
      <c r="J65" s="352"/>
      <c r="K65" s="352"/>
      <c r="L65" s="352"/>
      <c r="M65" s="352"/>
      <c r="N65" s="352"/>
      <c r="O65" s="353"/>
      <c r="P65" s="96"/>
    </row>
    <row r="66" spans="2:16">
      <c r="B66" s="97"/>
      <c r="C66" s="354" t="s">
        <v>77</v>
      </c>
      <c r="D66" s="374"/>
      <c r="E66" s="374"/>
      <c r="F66" s="374"/>
      <c r="G66" s="374"/>
      <c r="H66" s="374"/>
      <c r="I66" s="374"/>
      <c r="J66" s="139"/>
      <c r="K66" s="153"/>
      <c r="L66" s="152" t="s">
        <v>78</v>
      </c>
      <c r="M66" s="377" t="s">
        <v>79</v>
      </c>
      <c r="N66" s="378"/>
      <c r="O66" s="154"/>
      <c r="P66" s="96"/>
    </row>
    <row r="67" spans="2:16">
      <c r="B67" s="97"/>
      <c r="C67" s="326" t="s">
        <v>23</v>
      </c>
      <c r="D67" s="327"/>
      <c r="E67" s="327"/>
      <c r="F67" s="327"/>
      <c r="G67" s="327"/>
      <c r="H67" s="327"/>
      <c r="I67" s="327"/>
      <c r="J67" s="162"/>
      <c r="K67" s="163"/>
      <c r="L67" s="164">
        <v>0.2</v>
      </c>
      <c r="M67" s="379">
        <f>$O$62*L67</f>
        <v>183749.03200000001</v>
      </c>
      <c r="N67" s="380"/>
      <c r="O67" s="165">
        <f>M67</f>
        <v>183749.03200000001</v>
      </c>
      <c r="P67" s="96"/>
    </row>
    <row r="68" spans="2:16">
      <c r="B68" s="97"/>
      <c r="C68" s="133" t="s">
        <v>80</v>
      </c>
      <c r="D68" s="134"/>
      <c r="E68" s="134"/>
      <c r="F68" s="134"/>
      <c r="G68" s="134"/>
      <c r="H68" s="134"/>
      <c r="I68" s="134"/>
      <c r="J68" s="162"/>
      <c r="K68" s="163"/>
      <c r="L68" s="164">
        <v>0.06</v>
      </c>
      <c r="M68" s="379">
        <f t="shared" ref="M68:M69" si="1">$O$62*L68</f>
        <v>55124.709600000002</v>
      </c>
      <c r="N68" s="380"/>
      <c r="O68" s="165">
        <f t="shared" ref="O68:O69" si="2">M68</f>
        <v>55124.709600000002</v>
      </c>
      <c r="P68" s="96"/>
    </row>
    <row r="69" spans="2:16" ht="15" thickBot="1">
      <c r="B69" s="97"/>
      <c r="C69" s="116" t="s">
        <v>81</v>
      </c>
      <c r="D69" s="117"/>
      <c r="E69" s="117"/>
      <c r="F69" s="117"/>
      <c r="G69" s="117"/>
      <c r="H69" s="117"/>
      <c r="I69" s="117"/>
      <c r="J69" s="166"/>
      <c r="K69" s="167"/>
      <c r="L69" s="164">
        <v>0.04</v>
      </c>
      <c r="M69" s="379">
        <f t="shared" si="1"/>
        <v>36749.806400000001</v>
      </c>
      <c r="N69" s="380"/>
      <c r="O69" s="165">
        <f t="shared" si="2"/>
        <v>36749.806400000001</v>
      </c>
      <c r="P69" s="96"/>
    </row>
    <row r="70" spans="2:16" ht="15" thickBot="1">
      <c r="B70" s="97"/>
      <c r="C70" s="371" t="s">
        <v>61</v>
      </c>
      <c r="D70" s="372"/>
      <c r="E70" s="372"/>
      <c r="F70" s="372"/>
      <c r="G70" s="372"/>
      <c r="H70" s="372"/>
      <c r="I70" s="372"/>
      <c r="J70" s="372"/>
      <c r="K70" s="372"/>
      <c r="L70" s="372"/>
      <c r="M70" s="372"/>
      <c r="N70" s="373"/>
      <c r="O70" s="168">
        <f>O67+O68+O69</f>
        <v>275623.54800000001</v>
      </c>
      <c r="P70" s="96"/>
    </row>
    <row r="71" spans="2:16" ht="15" thickBot="1">
      <c r="B71" s="97"/>
      <c r="C71" s="122"/>
      <c r="O71" s="123"/>
      <c r="P71" s="96"/>
    </row>
    <row r="72" spans="2:16" ht="15" thickBot="1">
      <c r="B72" s="97"/>
      <c r="C72" s="396" t="s">
        <v>82</v>
      </c>
      <c r="D72" s="397"/>
      <c r="E72" s="397"/>
      <c r="F72" s="397"/>
      <c r="G72" s="397"/>
      <c r="H72" s="397"/>
      <c r="I72" s="397"/>
      <c r="J72" s="397"/>
      <c r="K72" s="397"/>
      <c r="L72" s="397"/>
      <c r="M72" s="397"/>
      <c r="N72" s="398"/>
      <c r="O72" s="206">
        <f>O62+O70</f>
        <v>1194368.7080000001</v>
      </c>
      <c r="P72" s="96"/>
    </row>
    <row r="73" spans="2:16">
      <c r="B73" s="97"/>
      <c r="C73" s="119"/>
      <c r="D73" s="120"/>
      <c r="E73" s="120"/>
      <c r="F73" s="120"/>
      <c r="G73" s="120"/>
      <c r="H73" s="120"/>
      <c r="I73" s="120"/>
      <c r="J73" s="120"/>
      <c r="K73" s="120"/>
      <c r="L73" s="120"/>
      <c r="M73" s="120"/>
      <c r="N73" s="120"/>
      <c r="O73" s="121"/>
      <c r="P73" s="96"/>
    </row>
    <row r="74" spans="2:16">
      <c r="B74" s="97"/>
      <c r="C74" s="122"/>
      <c r="O74" s="123"/>
      <c r="P74" s="96"/>
    </row>
    <row r="75" spans="2:16">
      <c r="B75" s="97"/>
      <c r="C75" s="122"/>
      <c r="O75" s="123"/>
      <c r="P75" s="96"/>
    </row>
    <row r="76" spans="2:16">
      <c r="B76" s="97"/>
      <c r="C76" s="122"/>
      <c r="H76" s="170" t="s">
        <v>83</v>
      </c>
      <c r="I76" s="170"/>
      <c r="J76" s="170"/>
      <c r="K76" s="170"/>
      <c r="O76" s="123"/>
      <c r="P76" s="96"/>
    </row>
    <row r="77" spans="2:16">
      <c r="B77" s="97"/>
      <c r="C77" s="122"/>
      <c r="H77" s="170" t="s">
        <v>84</v>
      </c>
      <c r="I77" s="95" t="s">
        <v>119</v>
      </c>
      <c r="O77" s="123"/>
      <c r="P77" s="96"/>
    </row>
    <row r="78" spans="2:16">
      <c r="B78" s="97"/>
      <c r="C78" s="122"/>
      <c r="H78" s="170" t="s">
        <v>120</v>
      </c>
      <c r="O78" s="123"/>
      <c r="P78" s="96"/>
    </row>
    <row r="79" spans="2:16">
      <c r="B79" s="97"/>
      <c r="C79" s="108"/>
      <c r="D79" s="171"/>
      <c r="E79" s="171"/>
      <c r="F79" s="171"/>
      <c r="G79" s="171"/>
      <c r="H79" s="170" t="s">
        <v>86</v>
      </c>
      <c r="I79" s="395" t="s">
        <v>121</v>
      </c>
      <c r="J79" s="395"/>
      <c r="K79" s="171"/>
      <c r="L79" s="171"/>
      <c r="M79" s="171"/>
      <c r="N79" s="171"/>
      <c r="O79" s="172"/>
      <c r="P79" s="96"/>
    </row>
    <row r="80" spans="2:16">
      <c r="B80" s="97"/>
      <c r="C80" s="122"/>
      <c r="H80" s="95" t="s">
        <v>87</v>
      </c>
      <c r="O80" s="123"/>
      <c r="P80" s="96"/>
    </row>
    <row r="81" spans="2:16">
      <c r="B81" s="97"/>
      <c r="C81" s="173" t="s">
        <v>88</v>
      </c>
      <c r="D81" s="130"/>
      <c r="E81" s="130"/>
      <c r="F81" s="130"/>
      <c r="G81" s="130"/>
      <c r="H81" s="130"/>
      <c r="I81" s="130"/>
      <c r="J81" s="130"/>
      <c r="K81" s="130"/>
      <c r="L81" s="130"/>
      <c r="M81" s="130"/>
      <c r="N81" s="130"/>
      <c r="O81" s="174"/>
      <c r="P81" s="96"/>
    </row>
    <row r="82" spans="2:16">
      <c r="B82" s="97"/>
      <c r="C82" s="399"/>
      <c r="D82" s="400"/>
      <c r="E82" s="400"/>
      <c r="F82" s="400"/>
      <c r="G82" s="400"/>
      <c r="H82" s="400"/>
      <c r="I82" s="400"/>
      <c r="J82" s="400"/>
      <c r="K82" s="400"/>
      <c r="L82" s="400"/>
      <c r="M82" s="400"/>
      <c r="N82" s="400"/>
      <c r="O82" s="401"/>
      <c r="P82" s="96"/>
    </row>
    <row r="83" spans="2:16">
      <c r="B83" s="97"/>
      <c r="C83" s="399"/>
      <c r="D83" s="400"/>
      <c r="E83" s="400"/>
      <c r="F83" s="400"/>
      <c r="G83" s="400"/>
      <c r="H83" s="400"/>
      <c r="I83" s="400"/>
      <c r="J83" s="400"/>
      <c r="K83" s="400"/>
      <c r="L83" s="400"/>
      <c r="M83" s="400"/>
      <c r="N83" s="400"/>
      <c r="O83" s="401"/>
      <c r="P83" s="96"/>
    </row>
    <row r="84" spans="2:16">
      <c r="B84" s="97"/>
      <c r="C84" s="108"/>
      <c r="D84" s="171"/>
      <c r="E84" s="171"/>
      <c r="F84" s="171"/>
      <c r="G84" s="171"/>
      <c r="H84" s="171"/>
      <c r="I84" s="171"/>
      <c r="J84" s="171"/>
      <c r="K84" s="171"/>
      <c r="L84" s="171"/>
      <c r="M84" s="171"/>
      <c r="N84" s="171"/>
      <c r="O84" s="172"/>
      <c r="P84" s="96"/>
    </row>
    <row r="85" spans="2:16">
      <c r="B85" s="97"/>
      <c r="C85" s="175" t="s">
        <v>89</v>
      </c>
      <c r="D85" s="171"/>
      <c r="E85" s="171"/>
      <c r="F85" s="171"/>
      <c r="G85" s="171"/>
      <c r="H85" s="171"/>
      <c r="I85" s="171"/>
      <c r="J85" s="171"/>
      <c r="K85" s="171"/>
      <c r="L85" s="171"/>
      <c r="M85" s="171"/>
      <c r="N85" s="171"/>
      <c r="O85" s="172"/>
      <c r="P85" s="96"/>
    </row>
    <row r="86" spans="2:16" ht="12.75" customHeight="1">
      <c r="B86" s="97"/>
      <c r="C86" s="383" t="s">
        <v>90</v>
      </c>
      <c r="D86" s="384"/>
      <c r="E86" s="384"/>
      <c r="F86" s="384"/>
      <c r="G86" s="384"/>
      <c r="H86" s="384"/>
      <c r="I86" s="384"/>
      <c r="J86" s="384"/>
      <c r="K86" s="384"/>
      <c r="L86" s="384"/>
      <c r="M86" s="384"/>
      <c r="N86" s="384"/>
      <c r="O86" s="385"/>
      <c r="P86" s="96"/>
    </row>
    <row r="87" spans="2:16">
      <c r="B87" s="97"/>
      <c r="C87" s="383"/>
      <c r="D87" s="384"/>
      <c r="E87" s="384"/>
      <c r="F87" s="384"/>
      <c r="G87" s="384"/>
      <c r="H87" s="384"/>
      <c r="I87" s="384"/>
      <c r="J87" s="384"/>
      <c r="K87" s="384"/>
      <c r="L87" s="384"/>
      <c r="M87" s="384"/>
      <c r="N87" s="384"/>
      <c r="O87" s="385"/>
      <c r="P87" s="96"/>
    </row>
    <row r="88" spans="2:16" ht="12.95" customHeight="1">
      <c r="B88" s="97"/>
      <c r="C88" s="383" t="s">
        <v>91</v>
      </c>
      <c r="D88" s="384"/>
      <c r="E88" s="384"/>
      <c r="F88" s="384"/>
      <c r="G88" s="384"/>
      <c r="H88" s="384"/>
      <c r="I88" s="384"/>
      <c r="J88" s="384"/>
      <c r="K88" s="384"/>
      <c r="L88" s="384"/>
      <c r="M88" s="384"/>
      <c r="N88" s="384"/>
      <c r="O88" s="385"/>
      <c r="P88" s="96"/>
    </row>
    <row r="89" spans="2:16">
      <c r="B89" s="97"/>
      <c r="C89" s="383"/>
      <c r="D89" s="384"/>
      <c r="E89" s="384"/>
      <c r="F89" s="384"/>
      <c r="G89" s="384"/>
      <c r="H89" s="384"/>
      <c r="I89" s="384"/>
      <c r="J89" s="384"/>
      <c r="K89" s="384"/>
      <c r="L89" s="384"/>
      <c r="M89" s="384"/>
      <c r="N89" s="384"/>
      <c r="O89" s="385"/>
      <c r="P89" s="96"/>
    </row>
    <row r="90" spans="2:16">
      <c r="B90" s="97"/>
      <c r="C90" s="108"/>
      <c r="D90" s="171"/>
      <c r="E90" s="171"/>
      <c r="F90" s="171"/>
      <c r="G90" s="171"/>
      <c r="H90" s="171"/>
      <c r="I90" s="171"/>
      <c r="J90" s="171"/>
      <c r="K90" s="171"/>
      <c r="L90" s="171"/>
      <c r="M90" s="171"/>
      <c r="N90" s="171"/>
      <c r="O90" s="172"/>
      <c r="P90" s="96"/>
    </row>
    <row r="91" spans="2:16">
      <c r="B91" s="97"/>
      <c r="C91" s="122"/>
      <c r="H91" s="170" t="s">
        <v>83</v>
      </c>
      <c r="O91" s="123"/>
      <c r="P91" s="96"/>
    </row>
    <row r="92" spans="2:16">
      <c r="B92" s="97"/>
      <c r="C92" s="122"/>
      <c r="H92" s="95" t="s">
        <v>84</v>
      </c>
      <c r="I92" s="134"/>
      <c r="J92" s="134"/>
      <c r="K92" s="134"/>
      <c r="O92" s="123"/>
      <c r="P92" s="96"/>
    </row>
    <row r="93" spans="2:16">
      <c r="B93" s="97"/>
      <c r="C93" s="122"/>
      <c r="H93" s="95" t="s">
        <v>92</v>
      </c>
      <c r="I93" s="176"/>
      <c r="J93" s="176"/>
      <c r="K93" s="176"/>
      <c r="O93" s="123"/>
      <c r="P93" s="96"/>
    </row>
    <row r="94" spans="2:16">
      <c r="B94" s="97"/>
      <c r="C94" s="177"/>
      <c r="D94" s="171"/>
      <c r="E94" s="171"/>
      <c r="F94" s="171"/>
      <c r="G94" s="171"/>
      <c r="H94" s="95" t="s">
        <v>86</v>
      </c>
      <c r="L94" s="171"/>
      <c r="M94" s="171"/>
      <c r="N94" s="171"/>
      <c r="O94" s="172"/>
      <c r="P94" s="96"/>
    </row>
    <row r="95" spans="2:16" ht="17.25" customHeight="1">
      <c r="B95" s="97"/>
      <c r="C95" s="177"/>
      <c r="D95" s="176"/>
      <c r="E95" s="176"/>
      <c r="K95" s="386"/>
      <c r="L95" s="386"/>
      <c r="M95" s="386"/>
      <c r="N95" s="386"/>
      <c r="O95" s="387"/>
      <c r="P95" s="96"/>
    </row>
    <row r="96" spans="2:16" ht="18.75" customHeight="1" thickBot="1">
      <c r="B96" s="97"/>
      <c r="C96" s="390"/>
      <c r="D96" s="391"/>
      <c r="E96" s="391"/>
      <c r="F96" s="149"/>
      <c r="G96" s="149"/>
      <c r="H96" s="149"/>
      <c r="I96" s="149"/>
      <c r="J96" s="149"/>
      <c r="K96" s="388"/>
      <c r="L96" s="388"/>
      <c r="M96" s="388"/>
      <c r="N96" s="388"/>
      <c r="O96" s="389"/>
      <c r="P96" s="96"/>
    </row>
    <row r="97" spans="2:16" ht="15" thickBot="1">
      <c r="B97" s="178"/>
      <c r="C97" s="179"/>
      <c r="D97" s="179"/>
      <c r="E97" s="179"/>
      <c r="F97" s="179"/>
      <c r="G97" s="179"/>
      <c r="H97" s="179"/>
      <c r="I97" s="179"/>
      <c r="J97" s="179"/>
      <c r="K97" s="179"/>
      <c r="L97" s="179"/>
      <c r="M97" s="179"/>
      <c r="N97" s="179"/>
      <c r="O97" s="179"/>
      <c r="P97" s="180"/>
    </row>
    <row r="98" spans="2:16" ht="15" thickTop="1"/>
  </sheetData>
  <mergeCells count="90">
    <mergeCell ref="C86:O87"/>
    <mergeCell ref="C88:O89"/>
    <mergeCell ref="K95:O96"/>
    <mergeCell ref="C96:E96"/>
    <mergeCell ref="C38:J38"/>
    <mergeCell ref="M38:N38"/>
    <mergeCell ref="M39:N39"/>
    <mergeCell ref="M40:N40"/>
    <mergeCell ref="M41:N41"/>
    <mergeCell ref="M69:N69"/>
    <mergeCell ref="C70:N70"/>
    <mergeCell ref="C72:N72"/>
    <mergeCell ref="I79:J79"/>
    <mergeCell ref="C82:O82"/>
    <mergeCell ref="C83:O83"/>
    <mergeCell ref="C63:O65"/>
    <mergeCell ref="C66:I66"/>
    <mergeCell ref="M66:N66"/>
    <mergeCell ref="C67:I67"/>
    <mergeCell ref="M67:N67"/>
    <mergeCell ref="M68:N68"/>
    <mergeCell ref="C62:N62"/>
    <mergeCell ref="C51:N51"/>
    <mergeCell ref="C52:O54"/>
    <mergeCell ref="C55:I55"/>
    <mergeCell ref="M55:N55"/>
    <mergeCell ref="C56:I56"/>
    <mergeCell ref="M56:N56"/>
    <mergeCell ref="M57:N57"/>
    <mergeCell ref="M58:N58"/>
    <mergeCell ref="C59:I59"/>
    <mergeCell ref="M59:N59"/>
    <mergeCell ref="C60:N60"/>
    <mergeCell ref="C48:I48"/>
    <mergeCell ref="M48:N48"/>
    <mergeCell ref="C49:I49"/>
    <mergeCell ref="M49:N49"/>
    <mergeCell ref="C50:I50"/>
    <mergeCell ref="M50:N50"/>
    <mergeCell ref="C45:O47"/>
    <mergeCell ref="C32:N32"/>
    <mergeCell ref="C33:O35"/>
    <mergeCell ref="C36:J36"/>
    <mergeCell ref="M36:N36"/>
    <mergeCell ref="C37:J37"/>
    <mergeCell ref="M37:N37"/>
    <mergeCell ref="C42:J42"/>
    <mergeCell ref="M42:N42"/>
    <mergeCell ref="C43:J43"/>
    <mergeCell ref="M43:N43"/>
    <mergeCell ref="C44:N44"/>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18437-5A4E-4589-B6A5-76CB5027BD15}">
  <dimension ref="B1:P95"/>
  <sheetViews>
    <sheetView showGridLines="0" view="pageBreakPreview" zoomScale="60" zoomScaleNormal="80" zoomScalePageLayoutView="85" workbookViewId="0">
      <selection activeCell="O75" sqref="O75"/>
    </sheetView>
  </sheetViews>
  <sheetFormatPr baseColWidth="10" defaultColWidth="11.42578125" defaultRowHeight="14.25"/>
  <cols>
    <col min="1" max="2" width="3.140625" style="95" customWidth="1"/>
    <col min="3" max="3" width="14.7109375" style="95" customWidth="1"/>
    <col min="4" max="4" width="13" style="95" customWidth="1"/>
    <col min="5" max="9" width="11.42578125" style="95"/>
    <col min="10" max="10" width="13.7109375" style="95" bestFit="1" customWidth="1"/>
    <col min="11" max="11" width="11.42578125" style="95"/>
    <col min="12" max="12" width="16.71093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v>28</v>
      </c>
      <c r="N16" s="110">
        <v>7</v>
      </c>
      <c r="O16" s="111">
        <v>2026</v>
      </c>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6.149999999999999" customHeight="1" thickBot="1">
      <c r="B24" s="97"/>
      <c r="C24" s="210" t="str">
        <f>'PRESUPUESTO OFICIAL Espacio'!C43</f>
        <v>6.4</v>
      </c>
      <c r="D24" s="404" t="str">
        <f>'PRESUPUESTO OFICIAL Espacio'!G43</f>
        <v xml:space="preserve">ARREGLO CANALES CUBIERTA CENTRAL </v>
      </c>
      <c r="E24" s="405"/>
      <c r="F24" s="405"/>
      <c r="G24" s="405"/>
      <c r="H24" s="405"/>
      <c r="I24" s="405"/>
      <c r="J24" s="405"/>
      <c r="K24" s="405"/>
      <c r="L24" s="406"/>
      <c r="M24" s="342" t="str">
        <f>'PRESUPUESTO OFICIAL Espacio'!H43</f>
        <v>ML</v>
      </c>
      <c r="N24" s="344"/>
      <c r="O24" s="126">
        <f>'PRESUPUESTO OFICIAL Espacio'!I43</f>
        <v>8.0060753134647058</v>
      </c>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54</v>
      </c>
      <c r="K28" s="359"/>
      <c r="L28" s="128" t="s">
        <v>58</v>
      </c>
      <c r="M28" s="357" t="s">
        <v>59</v>
      </c>
      <c r="N28" s="360"/>
      <c r="O28" s="129" t="s">
        <v>60</v>
      </c>
      <c r="P28" s="96"/>
    </row>
    <row r="29" spans="2:16">
      <c r="B29" s="97"/>
      <c r="C29" s="326" t="s">
        <v>115</v>
      </c>
      <c r="D29" s="327"/>
      <c r="E29" s="327"/>
      <c r="F29" s="327"/>
      <c r="G29" s="328"/>
      <c r="H29" s="329"/>
      <c r="I29" s="328"/>
      <c r="J29" s="329" t="s">
        <v>123</v>
      </c>
      <c r="K29" s="328"/>
      <c r="L29" s="131">
        <v>1189.1600000000001</v>
      </c>
      <c r="M29" s="330">
        <v>1</v>
      </c>
      <c r="N29" s="331"/>
      <c r="O29" s="132">
        <f>+L29*M29</f>
        <v>1189.1600000000001</v>
      </c>
      <c r="P29" s="96"/>
    </row>
    <row r="30" spans="2:16">
      <c r="B30" s="97"/>
      <c r="C30" s="392" t="s">
        <v>116</v>
      </c>
      <c r="D30" s="393"/>
      <c r="E30" s="393"/>
      <c r="F30" s="393"/>
      <c r="G30" s="394"/>
      <c r="H30" s="136"/>
      <c r="I30" s="135"/>
      <c r="J30" s="136" t="s">
        <v>124</v>
      </c>
      <c r="K30" s="135"/>
      <c r="L30" s="131">
        <v>30402</v>
      </c>
      <c r="M30" s="366">
        <v>0.1</v>
      </c>
      <c r="N30" s="367"/>
      <c r="O30" s="132">
        <f>+L30*M30</f>
        <v>3040.2000000000003</v>
      </c>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205">
        <f>+O29+O30+O31</f>
        <v>4229.3600000000006</v>
      </c>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t="s">
        <v>144</v>
      </c>
      <c r="D37" s="327"/>
      <c r="E37" s="327"/>
      <c r="F37" s="327"/>
      <c r="G37" s="327"/>
      <c r="H37" s="327"/>
      <c r="I37" s="327"/>
      <c r="J37" s="328"/>
      <c r="K37" s="140" t="s">
        <v>54</v>
      </c>
      <c r="L37" s="141">
        <v>35000</v>
      </c>
      <c r="M37" s="375">
        <v>1.05</v>
      </c>
      <c r="N37" s="376"/>
      <c r="O37" s="132">
        <f>+L37*M37</f>
        <v>36750</v>
      </c>
      <c r="P37" s="96"/>
    </row>
    <row r="38" spans="2:16">
      <c r="B38" s="97"/>
      <c r="C38" s="392" t="s">
        <v>145</v>
      </c>
      <c r="D38" s="393"/>
      <c r="E38" s="393"/>
      <c r="F38" s="393"/>
      <c r="G38" s="393"/>
      <c r="H38" s="393"/>
      <c r="I38" s="393"/>
      <c r="J38" s="394"/>
      <c r="K38" s="203" t="s">
        <v>54</v>
      </c>
      <c r="L38" s="207">
        <v>54900</v>
      </c>
      <c r="M38" s="375">
        <v>0.25</v>
      </c>
      <c r="N38" s="376"/>
      <c r="O38" s="132">
        <f t="shared" ref="O38:O39" si="0">+L38*M38</f>
        <v>13725</v>
      </c>
      <c r="P38" s="96"/>
    </row>
    <row r="39" spans="2:16">
      <c r="B39" s="97"/>
      <c r="C39" s="199" t="s">
        <v>146</v>
      </c>
      <c r="D39" s="130"/>
      <c r="E39" s="130"/>
      <c r="F39" s="130"/>
      <c r="G39" s="130"/>
      <c r="H39" s="130"/>
      <c r="I39" s="130"/>
      <c r="J39" s="200"/>
      <c r="K39" s="203" t="s">
        <v>54</v>
      </c>
      <c r="L39" s="207">
        <v>3000</v>
      </c>
      <c r="M39" s="375">
        <v>2</v>
      </c>
      <c r="N39" s="376"/>
      <c r="O39" s="132">
        <f t="shared" si="0"/>
        <v>6000</v>
      </c>
      <c r="P39" s="96"/>
    </row>
    <row r="40" spans="2:16" ht="15" thickBot="1">
      <c r="B40" s="97"/>
      <c r="C40" s="361"/>
      <c r="D40" s="362"/>
      <c r="E40" s="362"/>
      <c r="F40" s="362"/>
      <c r="G40" s="362"/>
      <c r="H40" s="362"/>
      <c r="I40" s="362"/>
      <c r="J40" s="363"/>
      <c r="K40" s="203"/>
      <c r="L40" s="209"/>
      <c r="M40" s="402"/>
      <c r="N40" s="403"/>
      <c r="O40" s="143"/>
      <c r="P40" s="96"/>
    </row>
    <row r="41" spans="2:16" ht="15" thickBot="1">
      <c r="B41" s="97"/>
      <c r="C41" s="371" t="s">
        <v>61</v>
      </c>
      <c r="D41" s="372"/>
      <c r="E41" s="372"/>
      <c r="F41" s="372"/>
      <c r="G41" s="372"/>
      <c r="H41" s="372"/>
      <c r="I41" s="372"/>
      <c r="J41" s="372"/>
      <c r="K41" s="372"/>
      <c r="L41" s="372"/>
      <c r="M41" s="372"/>
      <c r="N41" s="373"/>
      <c r="O41" s="204">
        <f>+O37+O38+O39</f>
        <v>56475</v>
      </c>
      <c r="P41" s="96"/>
    </row>
    <row r="42" spans="2:16">
      <c r="B42" s="97"/>
      <c r="C42" s="345" t="s">
        <v>64</v>
      </c>
      <c r="D42" s="346"/>
      <c r="E42" s="346"/>
      <c r="F42" s="346"/>
      <c r="G42" s="346"/>
      <c r="H42" s="346"/>
      <c r="I42" s="346"/>
      <c r="J42" s="346"/>
      <c r="K42" s="346"/>
      <c r="L42" s="346"/>
      <c r="M42" s="346"/>
      <c r="N42" s="346"/>
      <c r="O42" s="347"/>
      <c r="P42" s="96"/>
    </row>
    <row r="43" spans="2:16">
      <c r="B43" s="97"/>
      <c r="C43" s="348"/>
      <c r="D43" s="349"/>
      <c r="E43" s="349"/>
      <c r="F43" s="349"/>
      <c r="G43" s="349"/>
      <c r="H43" s="349"/>
      <c r="I43" s="349"/>
      <c r="J43" s="349"/>
      <c r="K43" s="349"/>
      <c r="L43" s="349"/>
      <c r="M43" s="349"/>
      <c r="N43" s="349"/>
      <c r="O43" s="350"/>
      <c r="P43" s="96"/>
    </row>
    <row r="44" spans="2:16" ht="15" thickBot="1">
      <c r="B44" s="97"/>
      <c r="C44" s="351"/>
      <c r="D44" s="352"/>
      <c r="E44" s="352"/>
      <c r="F44" s="352"/>
      <c r="G44" s="352"/>
      <c r="H44" s="352"/>
      <c r="I44" s="352"/>
      <c r="J44" s="352"/>
      <c r="K44" s="352"/>
      <c r="L44" s="352"/>
      <c r="M44" s="352"/>
      <c r="N44" s="352"/>
      <c r="O44" s="353"/>
      <c r="P44" s="96"/>
    </row>
    <row r="45" spans="2:16" ht="15.75">
      <c r="B45" s="97"/>
      <c r="C45" s="354" t="s">
        <v>65</v>
      </c>
      <c r="D45" s="374"/>
      <c r="E45" s="374"/>
      <c r="F45" s="374"/>
      <c r="G45" s="374"/>
      <c r="H45" s="374"/>
      <c r="I45" s="374"/>
      <c r="J45" s="128" t="s">
        <v>66</v>
      </c>
      <c r="K45" s="139" t="s">
        <v>67</v>
      </c>
      <c r="L45" s="145" t="s">
        <v>68</v>
      </c>
      <c r="M45" s="357" t="s">
        <v>69</v>
      </c>
      <c r="N45" s="360"/>
      <c r="O45" s="129" t="s">
        <v>60</v>
      </c>
      <c r="P45" s="96"/>
    </row>
    <row r="46" spans="2:16">
      <c r="B46" s="97"/>
      <c r="C46" s="326"/>
      <c r="D46" s="327"/>
      <c r="E46" s="327"/>
      <c r="F46" s="327"/>
      <c r="G46" s="327"/>
      <c r="H46" s="327"/>
      <c r="I46" s="327"/>
      <c r="J46" s="146"/>
      <c r="K46" s="147"/>
      <c r="L46" s="146"/>
      <c r="M46" s="330"/>
      <c r="N46" s="331"/>
      <c r="O46" s="132"/>
      <c r="P46" s="96"/>
    </row>
    <row r="47" spans="2:16" ht="15" thickBot="1">
      <c r="B47" s="97"/>
      <c r="C47" s="361"/>
      <c r="D47" s="362"/>
      <c r="E47" s="362"/>
      <c r="F47" s="362"/>
      <c r="G47" s="362"/>
      <c r="H47" s="362"/>
      <c r="I47" s="362"/>
      <c r="J47" s="148"/>
      <c r="K47" s="149"/>
      <c r="L47" s="148"/>
      <c r="M47" s="364"/>
      <c r="N47" s="365"/>
      <c r="O47" s="150"/>
      <c r="P47" s="96"/>
    </row>
    <row r="48" spans="2:16" ht="15" thickBot="1">
      <c r="B48" s="97"/>
      <c r="C48" s="371" t="s">
        <v>61</v>
      </c>
      <c r="D48" s="372"/>
      <c r="E48" s="372"/>
      <c r="F48" s="372"/>
      <c r="G48" s="372"/>
      <c r="H48" s="372"/>
      <c r="I48" s="372"/>
      <c r="J48" s="372"/>
      <c r="K48" s="372"/>
      <c r="L48" s="372"/>
      <c r="M48" s="372"/>
      <c r="N48" s="373"/>
      <c r="O48" s="138"/>
      <c r="P48" s="96"/>
    </row>
    <row r="49" spans="2:16">
      <c r="B49" s="97"/>
      <c r="C49" s="345" t="s">
        <v>70</v>
      </c>
      <c r="D49" s="346"/>
      <c r="E49" s="346"/>
      <c r="F49" s="346"/>
      <c r="G49" s="346"/>
      <c r="H49" s="346"/>
      <c r="I49" s="346"/>
      <c r="J49" s="346"/>
      <c r="K49" s="346"/>
      <c r="L49" s="346"/>
      <c r="M49" s="346"/>
      <c r="N49" s="346"/>
      <c r="O49" s="347"/>
      <c r="P49" s="96"/>
    </row>
    <row r="50" spans="2:16">
      <c r="B50" s="97"/>
      <c r="C50" s="348"/>
      <c r="D50" s="349"/>
      <c r="E50" s="349"/>
      <c r="F50" s="349"/>
      <c r="G50" s="349"/>
      <c r="H50" s="349"/>
      <c r="I50" s="349"/>
      <c r="J50" s="349"/>
      <c r="K50" s="349"/>
      <c r="L50" s="349"/>
      <c r="M50" s="349"/>
      <c r="N50" s="349"/>
      <c r="O50" s="350"/>
      <c r="P50" s="96"/>
    </row>
    <row r="51" spans="2:16" ht="15" thickBot="1">
      <c r="B51" s="97"/>
      <c r="C51" s="351"/>
      <c r="D51" s="352"/>
      <c r="E51" s="352"/>
      <c r="F51" s="352"/>
      <c r="G51" s="352"/>
      <c r="H51" s="352"/>
      <c r="I51" s="352"/>
      <c r="J51" s="352"/>
      <c r="K51" s="352"/>
      <c r="L51" s="352"/>
      <c r="M51" s="352"/>
      <c r="N51" s="352"/>
      <c r="O51" s="353"/>
      <c r="P51" s="96"/>
    </row>
    <row r="52" spans="2:16" ht="31.5" customHeight="1">
      <c r="B52" s="97"/>
      <c r="C52" s="354" t="s">
        <v>71</v>
      </c>
      <c r="D52" s="374"/>
      <c r="E52" s="374"/>
      <c r="F52" s="374"/>
      <c r="G52" s="374"/>
      <c r="H52" s="374"/>
      <c r="I52" s="374"/>
      <c r="J52" s="128" t="s">
        <v>72</v>
      </c>
      <c r="K52" s="151" t="s">
        <v>73</v>
      </c>
      <c r="L52" s="152" t="s">
        <v>74</v>
      </c>
      <c r="M52" s="377" t="s">
        <v>59</v>
      </c>
      <c r="N52" s="378"/>
      <c r="O52" s="154" t="s">
        <v>60</v>
      </c>
      <c r="P52" s="96"/>
    </row>
    <row r="53" spans="2:16">
      <c r="B53" s="97"/>
      <c r="C53" s="392" t="s">
        <v>118</v>
      </c>
      <c r="D53" s="393"/>
      <c r="E53" s="393"/>
      <c r="F53" s="393"/>
      <c r="G53" s="393"/>
      <c r="H53" s="393"/>
      <c r="I53" s="394"/>
      <c r="J53" s="157">
        <v>190265</v>
      </c>
      <c r="K53" s="158">
        <v>200</v>
      </c>
      <c r="L53" s="159">
        <v>380530</v>
      </c>
      <c r="M53" s="381">
        <v>16</v>
      </c>
      <c r="N53" s="382"/>
      <c r="O53" s="160">
        <f>+L53/M53</f>
        <v>23783.125</v>
      </c>
      <c r="P53" s="96"/>
    </row>
    <row r="54" spans="2:16">
      <c r="B54" s="97"/>
      <c r="C54" s="155"/>
      <c r="D54" s="156"/>
      <c r="E54" s="156"/>
      <c r="F54" s="156"/>
      <c r="G54" s="156"/>
      <c r="H54" s="156"/>
      <c r="I54" s="156"/>
      <c r="J54" s="157"/>
      <c r="K54" s="158"/>
      <c r="L54" s="159"/>
      <c r="M54" s="381"/>
      <c r="N54" s="382"/>
      <c r="O54" s="160"/>
      <c r="P54" s="96"/>
    </row>
    <row r="55" spans="2:16">
      <c r="B55" s="97"/>
      <c r="C55" s="155"/>
      <c r="D55" s="156"/>
      <c r="E55" s="156"/>
      <c r="F55" s="156"/>
      <c r="G55" s="156"/>
      <c r="H55" s="156"/>
      <c r="I55" s="156"/>
      <c r="J55" s="157"/>
      <c r="K55" s="158"/>
      <c r="L55" s="159"/>
      <c r="M55" s="330"/>
      <c r="N55" s="331"/>
      <c r="O55" s="160"/>
      <c r="P55" s="96"/>
    </row>
    <row r="56" spans="2:16" ht="15" thickBot="1">
      <c r="B56" s="97"/>
      <c r="C56" s="361"/>
      <c r="D56" s="362"/>
      <c r="E56" s="362"/>
      <c r="F56" s="362"/>
      <c r="G56" s="362"/>
      <c r="H56" s="362"/>
      <c r="I56" s="362"/>
      <c r="J56" s="148"/>
      <c r="K56" s="149"/>
      <c r="L56" s="148"/>
      <c r="M56" s="364"/>
      <c r="N56" s="365"/>
      <c r="O56" s="150"/>
      <c r="P56" s="96"/>
    </row>
    <row r="57" spans="2:16" ht="15" thickBot="1">
      <c r="B57" s="97"/>
      <c r="C57" s="371" t="s">
        <v>61</v>
      </c>
      <c r="D57" s="372"/>
      <c r="E57" s="372"/>
      <c r="F57" s="372"/>
      <c r="G57" s="372"/>
      <c r="H57" s="372"/>
      <c r="I57" s="372"/>
      <c r="J57" s="372"/>
      <c r="K57" s="372"/>
      <c r="L57" s="372"/>
      <c r="M57" s="372"/>
      <c r="N57" s="373"/>
      <c r="O57" s="204">
        <f>+O53</f>
        <v>23783.125</v>
      </c>
      <c r="P57" s="96"/>
    </row>
    <row r="58" spans="2:16" ht="15" thickBot="1">
      <c r="B58" s="97"/>
      <c r="C58" s="122"/>
      <c r="O58" s="123"/>
      <c r="P58" s="96"/>
    </row>
    <row r="59" spans="2:16" ht="15" thickBot="1">
      <c r="B59" s="97"/>
      <c r="C59" s="396" t="s">
        <v>75</v>
      </c>
      <c r="D59" s="397"/>
      <c r="E59" s="397"/>
      <c r="F59" s="397"/>
      <c r="G59" s="397"/>
      <c r="H59" s="397"/>
      <c r="I59" s="397"/>
      <c r="J59" s="397"/>
      <c r="K59" s="397"/>
      <c r="L59" s="397"/>
      <c r="M59" s="397"/>
      <c r="N59" s="398"/>
      <c r="O59" s="161">
        <f>O32+O41+O48+O57</f>
        <v>84487.485000000001</v>
      </c>
      <c r="P59" s="96"/>
    </row>
    <row r="60" spans="2:16">
      <c r="B60" s="97"/>
      <c r="C60" s="345" t="s">
        <v>76</v>
      </c>
      <c r="D60" s="346"/>
      <c r="E60" s="346"/>
      <c r="F60" s="346"/>
      <c r="G60" s="346"/>
      <c r="H60" s="346"/>
      <c r="I60" s="346"/>
      <c r="J60" s="346"/>
      <c r="K60" s="346"/>
      <c r="L60" s="346"/>
      <c r="M60" s="346"/>
      <c r="N60" s="346"/>
      <c r="O60" s="347"/>
      <c r="P60" s="96"/>
    </row>
    <row r="61" spans="2:16">
      <c r="B61" s="97"/>
      <c r="C61" s="348"/>
      <c r="D61" s="349"/>
      <c r="E61" s="349"/>
      <c r="F61" s="349"/>
      <c r="G61" s="349"/>
      <c r="H61" s="349"/>
      <c r="I61" s="349"/>
      <c r="J61" s="349"/>
      <c r="K61" s="349"/>
      <c r="L61" s="349"/>
      <c r="M61" s="349"/>
      <c r="N61" s="349"/>
      <c r="O61" s="350"/>
      <c r="P61" s="96"/>
    </row>
    <row r="62" spans="2:16" ht="15" thickBot="1">
      <c r="B62" s="97"/>
      <c r="C62" s="351"/>
      <c r="D62" s="352"/>
      <c r="E62" s="352"/>
      <c r="F62" s="352"/>
      <c r="G62" s="352"/>
      <c r="H62" s="352"/>
      <c r="I62" s="352"/>
      <c r="J62" s="352"/>
      <c r="K62" s="352"/>
      <c r="L62" s="352"/>
      <c r="M62" s="352"/>
      <c r="N62" s="352"/>
      <c r="O62" s="353"/>
      <c r="P62" s="96"/>
    </row>
    <row r="63" spans="2:16">
      <c r="B63" s="97"/>
      <c r="C63" s="354" t="s">
        <v>77</v>
      </c>
      <c r="D63" s="374"/>
      <c r="E63" s="374"/>
      <c r="F63" s="374"/>
      <c r="G63" s="374"/>
      <c r="H63" s="374"/>
      <c r="I63" s="374"/>
      <c r="J63" s="139"/>
      <c r="K63" s="153"/>
      <c r="L63" s="152" t="s">
        <v>78</v>
      </c>
      <c r="M63" s="377" t="s">
        <v>79</v>
      </c>
      <c r="N63" s="378"/>
      <c r="O63" s="154"/>
      <c r="P63" s="96"/>
    </row>
    <row r="64" spans="2:16">
      <c r="B64" s="97"/>
      <c r="C64" s="326" t="s">
        <v>23</v>
      </c>
      <c r="D64" s="327"/>
      <c r="E64" s="327"/>
      <c r="F64" s="327"/>
      <c r="G64" s="327"/>
      <c r="H64" s="327"/>
      <c r="I64" s="327"/>
      <c r="J64" s="162"/>
      <c r="K64" s="163"/>
      <c r="L64" s="164">
        <v>0.2</v>
      </c>
      <c r="M64" s="379">
        <f>$O$59*L64</f>
        <v>16897.496999999999</v>
      </c>
      <c r="N64" s="380"/>
      <c r="O64" s="165">
        <f>M64</f>
        <v>16897.496999999999</v>
      </c>
      <c r="P64" s="96"/>
    </row>
    <row r="65" spans="2:16">
      <c r="B65" s="97"/>
      <c r="C65" s="133" t="s">
        <v>80</v>
      </c>
      <c r="D65" s="134"/>
      <c r="E65" s="134"/>
      <c r="F65" s="134"/>
      <c r="G65" s="134"/>
      <c r="H65" s="134"/>
      <c r="I65" s="134"/>
      <c r="J65" s="162"/>
      <c r="K65" s="163"/>
      <c r="L65" s="164">
        <v>0.06</v>
      </c>
      <c r="M65" s="379">
        <f t="shared" ref="M65:M66" si="1">$O$59*L65</f>
        <v>5069.2491</v>
      </c>
      <c r="N65" s="380"/>
      <c r="O65" s="165">
        <f t="shared" ref="O65:O66" si="2">M65</f>
        <v>5069.2491</v>
      </c>
      <c r="P65" s="96"/>
    </row>
    <row r="66" spans="2:16" ht="15" thickBot="1">
      <c r="B66" s="97"/>
      <c r="C66" s="116" t="s">
        <v>81</v>
      </c>
      <c r="D66" s="117"/>
      <c r="E66" s="117"/>
      <c r="F66" s="117"/>
      <c r="G66" s="117"/>
      <c r="H66" s="117"/>
      <c r="I66" s="117"/>
      <c r="J66" s="166"/>
      <c r="K66" s="167"/>
      <c r="L66" s="164">
        <v>0.04</v>
      </c>
      <c r="M66" s="379">
        <f t="shared" si="1"/>
        <v>3379.4994000000002</v>
      </c>
      <c r="N66" s="380"/>
      <c r="O66" s="165">
        <f t="shared" si="2"/>
        <v>3379.4994000000002</v>
      </c>
      <c r="P66" s="96"/>
    </row>
    <row r="67" spans="2:16" ht="15" thickBot="1">
      <c r="B67" s="97"/>
      <c r="C67" s="371" t="s">
        <v>61</v>
      </c>
      <c r="D67" s="372"/>
      <c r="E67" s="372"/>
      <c r="F67" s="372"/>
      <c r="G67" s="372"/>
      <c r="H67" s="372"/>
      <c r="I67" s="372"/>
      <c r="J67" s="372"/>
      <c r="K67" s="372"/>
      <c r="L67" s="372"/>
      <c r="M67" s="372"/>
      <c r="N67" s="373"/>
      <c r="O67" s="168">
        <f>+O64+O65+O66</f>
        <v>25346.245500000001</v>
      </c>
      <c r="P67" s="96"/>
    </row>
    <row r="68" spans="2:16" ht="15" thickBot="1">
      <c r="B68" s="97"/>
      <c r="C68" s="122"/>
      <c r="O68" s="123"/>
      <c r="P68" s="96"/>
    </row>
    <row r="69" spans="2:16" ht="15" thickBot="1">
      <c r="B69" s="97"/>
      <c r="C69" s="396" t="s">
        <v>82</v>
      </c>
      <c r="D69" s="397"/>
      <c r="E69" s="397"/>
      <c r="F69" s="397"/>
      <c r="G69" s="397"/>
      <c r="H69" s="397"/>
      <c r="I69" s="397"/>
      <c r="J69" s="397"/>
      <c r="K69" s="397"/>
      <c r="L69" s="397"/>
      <c r="M69" s="397"/>
      <c r="N69" s="398"/>
      <c r="O69" s="206">
        <f>O59+O67</f>
        <v>109833.73050000001</v>
      </c>
      <c r="P69" s="96"/>
    </row>
    <row r="70" spans="2:16">
      <c r="B70" s="97"/>
      <c r="C70" s="119"/>
      <c r="D70" s="120"/>
      <c r="E70" s="120"/>
      <c r="F70" s="120"/>
      <c r="G70" s="120"/>
      <c r="H70" s="120"/>
      <c r="I70" s="120"/>
      <c r="J70" s="120"/>
      <c r="K70" s="120"/>
      <c r="L70" s="120"/>
      <c r="M70" s="120"/>
      <c r="N70" s="120"/>
      <c r="O70" s="121"/>
      <c r="P70" s="96"/>
    </row>
    <row r="71" spans="2:16">
      <c r="B71" s="97"/>
      <c r="C71" s="122"/>
      <c r="O71" s="123"/>
      <c r="P71" s="96"/>
    </row>
    <row r="72" spans="2:16">
      <c r="B72" s="97"/>
      <c r="C72" s="122"/>
      <c r="O72" s="123"/>
      <c r="P72" s="96"/>
    </row>
    <row r="73" spans="2:16">
      <c r="B73" s="97"/>
      <c r="C73" s="122"/>
      <c r="H73" s="170" t="s">
        <v>83</v>
      </c>
      <c r="I73" s="170"/>
      <c r="J73" s="170"/>
      <c r="K73" s="170"/>
      <c r="O73" s="123"/>
      <c r="P73" s="96"/>
    </row>
    <row r="74" spans="2:16">
      <c r="B74" s="97"/>
      <c r="C74" s="122"/>
      <c r="H74" s="170" t="s">
        <v>84</v>
      </c>
      <c r="I74" s="95" t="s">
        <v>119</v>
      </c>
      <c r="O74" s="123"/>
      <c r="P74" s="96"/>
    </row>
    <row r="75" spans="2:16">
      <c r="B75" s="97"/>
      <c r="C75" s="122"/>
      <c r="H75" s="170" t="s">
        <v>120</v>
      </c>
      <c r="O75" s="123"/>
      <c r="P75" s="96"/>
    </row>
    <row r="76" spans="2:16">
      <c r="B76" s="97"/>
      <c r="C76" s="108"/>
      <c r="D76" s="171"/>
      <c r="E76" s="171"/>
      <c r="F76" s="171"/>
      <c r="G76" s="171"/>
      <c r="H76" s="170" t="s">
        <v>86</v>
      </c>
      <c r="I76" s="395" t="s">
        <v>121</v>
      </c>
      <c r="J76" s="395"/>
      <c r="K76" s="171"/>
      <c r="L76" s="171"/>
      <c r="M76" s="171"/>
      <c r="N76" s="171"/>
      <c r="O76" s="172"/>
      <c r="P76" s="96"/>
    </row>
    <row r="77" spans="2:16">
      <c r="B77" s="97"/>
      <c r="C77" s="122"/>
      <c r="H77" s="95" t="s">
        <v>87</v>
      </c>
      <c r="O77" s="123"/>
      <c r="P77" s="96"/>
    </row>
    <row r="78" spans="2:16">
      <c r="B78" s="97"/>
      <c r="C78" s="173" t="s">
        <v>88</v>
      </c>
      <c r="D78" s="130"/>
      <c r="E78" s="130"/>
      <c r="F78" s="130"/>
      <c r="G78" s="130"/>
      <c r="H78" s="130"/>
      <c r="I78" s="130"/>
      <c r="J78" s="130"/>
      <c r="K78" s="130"/>
      <c r="L78" s="130"/>
      <c r="M78" s="130"/>
      <c r="N78" s="130"/>
      <c r="O78" s="174"/>
      <c r="P78" s="96"/>
    </row>
    <row r="79" spans="2:16">
      <c r="B79" s="97"/>
      <c r="C79" s="399"/>
      <c r="D79" s="400"/>
      <c r="E79" s="400"/>
      <c r="F79" s="400"/>
      <c r="G79" s="400"/>
      <c r="H79" s="400"/>
      <c r="I79" s="400"/>
      <c r="J79" s="400"/>
      <c r="K79" s="400"/>
      <c r="L79" s="400"/>
      <c r="M79" s="400"/>
      <c r="N79" s="400"/>
      <c r="O79" s="401"/>
      <c r="P79" s="96"/>
    </row>
    <row r="80" spans="2:16">
      <c r="B80" s="97"/>
      <c r="C80" s="399"/>
      <c r="D80" s="400"/>
      <c r="E80" s="400"/>
      <c r="F80" s="400"/>
      <c r="G80" s="400"/>
      <c r="H80" s="400"/>
      <c r="I80" s="400"/>
      <c r="J80" s="400"/>
      <c r="K80" s="400"/>
      <c r="L80" s="400"/>
      <c r="M80" s="400"/>
      <c r="N80" s="400"/>
      <c r="O80" s="401"/>
      <c r="P80" s="96"/>
    </row>
    <row r="81" spans="2:16">
      <c r="B81" s="97"/>
      <c r="C81" s="108"/>
      <c r="D81" s="171"/>
      <c r="E81" s="171"/>
      <c r="F81" s="171"/>
      <c r="G81" s="171"/>
      <c r="H81" s="171"/>
      <c r="I81" s="171"/>
      <c r="J81" s="171"/>
      <c r="K81" s="171"/>
      <c r="L81" s="171"/>
      <c r="M81" s="171"/>
      <c r="N81" s="171"/>
      <c r="O81" s="172"/>
      <c r="P81" s="96"/>
    </row>
    <row r="82" spans="2:16">
      <c r="B82" s="97"/>
      <c r="C82" s="175" t="s">
        <v>89</v>
      </c>
      <c r="D82" s="171"/>
      <c r="E82" s="171"/>
      <c r="F82" s="171"/>
      <c r="G82" s="171"/>
      <c r="H82" s="171"/>
      <c r="I82" s="171"/>
      <c r="J82" s="171"/>
      <c r="K82" s="171"/>
      <c r="L82" s="171"/>
      <c r="M82" s="171"/>
      <c r="N82" s="171"/>
      <c r="O82" s="172"/>
      <c r="P82" s="96"/>
    </row>
    <row r="83" spans="2:16" ht="12.75" customHeight="1">
      <c r="B83" s="97"/>
      <c r="C83" s="383" t="s">
        <v>90</v>
      </c>
      <c r="D83" s="384"/>
      <c r="E83" s="384"/>
      <c r="F83" s="384"/>
      <c r="G83" s="384"/>
      <c r="H83" s="384"/>
      <c r="I83" s="384"/>
      <c r="J83" s="384"/>
      <c r="K83" s="384"/>
      <c r="L83" s="384"/>
      <c r="M83" s="384"/>
      <c r="N83" s="384"/>
      <c r="O83" s="385"/>
      <c r="P83" s="96"/>
    </row>
    <row r="84" spans="2:16">
      <c r="B84" s="97"/>
      <c r="C84" s="383"/>
      <c r="D84" s="384"/>
      <c r="E84" s="384"/>
      <c r="F84" s="384"/>
      <c r="G84" s="384"/>
      <c r="H84" s="384"/>
      <c r="I84" s="384"/>
      <c r="J84" s="384"/>
      <c r="K84" s="384"/>
      <c r="L84" s="384"/>
      <c r="M84" s="384"/>
      <c r="N84" s="384"/>
      <c r="O84" s="385"/>
      <c r="P84" s="96"/>
    </row>
    <row r="85" spans="2:16" ht="12.95" customHeight="1">
      <c r="B85" s="97"/>
      <c r="C85" s="383" t="s">
        <v>91</v>
      </c>
      <c r="D85" s="384"/>
      <c r="E85" s="384"/>
      <c r="F85" s="384"/>
      <c r="G85" s="384"/>
      <c r="H85" s="384"/>
      <c r="I85" s="384"/>
      <c r="J85" s="384"/>
      <c r="K85" s="384"/>
      <c r="L85" s="384"/>
      <c r="M85" s="384"/>
      <c r="N85" s="384"/>
      <c r="O85" s="385"/>
      <c r="P85" s="96"/>
    </row>
    <row r="86" spans="2:16">
      <c r="B86" s="97"/>
      <c r="C86" s="383"/>
      <c r="D86" s="384"/>
      <c r="E86" s="384"/>
      <c r="F86" s="384"/>
      <c r="G86" s="384"/>
      <c r="H86" s="384"/>
      <c r="I86" s="384"/>
      <c r="J86" s="384"/>
      <c r="K86" s="384"/>
      <c r="L86" s="384"/>
      <c r="M86" s="384"/>
      <c r="N86" s="384"/>
      <c r="O86" s="385"/>
      <c r="P86" s="96"/>
    </row>
    <row r="87" spans="2:16">
      <c r="B87" s="97"/>
      <c r="C87" s="108"/>
      <c r="D87" s="171"/>
      <c r="E87" s="171"/>
      <c r="F87" s="171"/>
      <c r="G87" s="171"/>
      <c r="H87" s="171"/>
      <c r="I87" s="171"/>
      <c r="J87" s="171"/>
      <c r="K87" s="171"/>
      <c r="L87" s="171"/>
      <c r="M87" s="171"/>
      <c r="N87" s="171"/>
      <c r="O87" s="172"/>
      <c r="P87" s="96"/>
    </row>
    <row r="88" spans="2:16">
      <c r="B88" s="97"/>
      <c r="C88" s="122"/>
      <c r="H88" s="170" t="s">
        <v>83</v>
      </c>
      <c r="O88" s="123"/>
      <c r="P88" s="96"/>
    </row>
    <row r="89" spans="2:16">
      <c r="B89" s="97"/>
      <c r="C89" s="122"/>
      <c r="H89" s="95" t="s">
        <v>84</v>
      </c>
      <c r="I89" s="134"/>
      <c r="J89" s="134"/>
      <c r="K89" s="134"/>
      <c r="O89" s="123"/>
      <c r="P89" s="96"/>
    </row>
    <row r="90" spans="2:16">
      <c r="B90" s="97"/>
      <c r="C90" s="122"/>
      <c r="H90" s="95" t="s">
        <v>92</v>
      </c>
      <c r="I90" s="176"/>
      <c r="J90" s="176"/>
      <c r="K90" s="176"/>
      <c r="O90" s="123"/>
      <c r="P90" s="96"/>
    </row>
    <row r="91" spans="2:16">
      <c r="B91" s="97"/>
      <c r="C91" s="177"/>
      <c r="D91" s="171"/>
      <c r="E91" s="171"/>
      <c r="F91" s="171"/>
      <c r="G91" s="171"/>
      <c r="H91" s="95" t="s">
        <v>86</v>
      </c>
      <c r="L91" s="171"/>
      <c r="M91" s="171"/>
      <c r="N91" s="171"/>
      <c r="O91" s="172"/>
      <c r="P91" s="96"/>
    </row>
    <row r="92" spans="2:16" ht="17.25" customHeight="1">
      <c r="B92" s="97"/>
      <c r="C92" s="177"/>
      <c r="D92" s="176"/>
      <c r="E92" s="176"/>
      <c r="K92" s="386"/>
      <c r="L92" s="386"/>
      <c r="M92" s="386"/>
      <c r="N92" s="386"/>
      <c r="O92" s="387"/>
      <c r="P92" s="96"/>
    </row>
    <row r="93" spans="2:16" ht="18.75" customHeight="1" thickBot="1">
      <c r="B93" s="97"/>
      <c r="C93" s="390"/>
      <c r="D93" s="391"/>
      <c r="E93" s="391"/>
      <c r="F93" s="149"/>
      <c r="G93" s="149"/>
      <c r="H93" s="149"/>
      <c r="I93" s="149"/>
      <c r="J93" s="149"/>
      <c r="K93" s="388"/>
      <c r="L93" s="388"/>
      <c r="M93" s="388"/>
      <c r="N93" s="388"/>
      <c r="O93" s="389"/>
      <c r="P93" s="96"/>
    </row>
    <row r="94" spans="2:16" ht="15" thickBot="1">
      <c r="B94" s="178"/>
      <c r="C94" s="179"/>
      <c r="D94" s="179"/>
      <c r="E94" s="179"/>
      <c r="F94" s="179"/>
      <c r="G94" s="179"/>
      <c r="H94" s="179"/>
      <c r="I94" s="179"/>
      <c r="J94" s="179"/>
      <c r="K94" s="179"/>
      <c r="L94" s="179"/>
      <c r="M94" s="179"/>
      <c r="N94" s="179"/>
      <c r="O94" s="179"/>
      <c r="P94" s="180"/>
    </row>
    <row r="95" spans="2:16" ht="15" thickTop="1"/>
  </sheetData>
  <mergeCells count="86">
    <mergeCell ref="K92:O93"/>
    <mergeCell ref="C93:E93"/>
    <mergeCell ref="C64:I64"/>
    <mergeCell ref="M64:N64"/>
    <mergeCell ref="M65:N65"/>
    <mergeCell ref="M66:N66"/>
    <mergeCell ref="C67:N67"/>
    <mergeCell ref="C69:N69"/>
    <mergeCell ref="I76:J76"/>
    <mergeCell ref="C79:O79"/>
    <mergeCell ref="C80:O80"/>
    <mergeCell ref="C83:O84"/>
    <mergeCell ref="C85:O86"/>
    <mergeCell ref="C63:I63"/>
    <mergeCell ref="M63:N63"/>
    <mergeCell ref="C52:I52"/>
    <mergeCell ref="M52:N52"/>
    <mergeCell ref="C53:I53"/>
    <mergeCell ref="M53:N53"/>
    <mergeCell ref="M54:N54"/>
    <mergeCell ref="M55:N55"/>
    <mergeCell ref="C56:I56"/>
    <mergeCell ref="M56:N56"/>
    <mergeCell ref="C57:N57"/>
    <mergeCell ref="C59:N59"/>
    <mergeCell ref="C60:O62"/>
    <mergeCell ref="C49:O51"/>
    <mergeCell ref="C40:J40"/>
    <mergeCell ref="M40:N40"/>
    <mergeCell ref="C41:N41"/>
    <mergeCell ref="C42:O44"/>
    <mergeCell ref="C45:I45"/>
    <mergeCell ref="M45:N45"/>
    <mergeCell ref="C46:I46"/>
    <mergeCell ref="M46:N46"/>
    <mergeCell ref="C47:I47"/>
    <mergeCell ref="M47:N47"/>
    <mergeCell ref="C48:N48"/>
    <mergeCell ref="C38:J38"/>
    <mergeCell ref="M38:N38"/>
    <mergeCell ref="M39:N39"/>
    <mergeCell ref="C32:N32"/>
    <mergeCell ref="C33:O35"/>
    <mergeCell ref="C36:J36"/>
    <mergeCell ref="M36:N36"/>
    <mergeCell ref="C37:J37"/>
    <mergeCell ref="M37:N37"/>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50" zoomScaleNormal="100" zoomScaleSheetLayoutView="50" zoomScalePageLayoutView="145" workbookViewId="0">
      <selection activeCell="G13" sqref="G13"/>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46" t="s">
        <v>0</v>
      </c>
      <c r="C1" s="246"/>
      <c r="D1" s="246"/>
      <c r="E1" s="246"/>
      <c r="F1" s="246"/>
      <c r="G1" s="246"/>
    </row>
    <row r="2" spans="2:12">
      <c r="B2" s="246" t="s">
        <v>1</v>
      </c>
      <c r="C2" s="246"/>
      <c r="D2" s="246"/>
      <c r="E2" s="246"/>
    </row>
    <row r="3" spans="2:12" ht="15" thickBot="1">
      <c r="C3" s="6"/>
      <c r="D3" s="7"/>
      <c r="E3" s="6"/>
      <c r="F3" s="7"/>
    </row>
    <row r="4" spans="2:12" ht="15.75" thickTop="1" thickBot="1">
      <c r="B4" s="247"/>
      <c r="C4" s="248"/>
      <c r="D4" s="248"/>
      <c r="E4" s="248"/>
      <c r="F4" s="248"/>
      <c r="G4" s="248"/>
      <c r="H4" s="248"/>
      <c r="I4" s="248"/>
      <c r="J4" s="248"/>
      <c r="K4" s="248"/>
      <c r="L4" s="249"/>
    </row>
    <row r="5" spans="2:12" ht="31.5" customHeight="1">
      <c r="B5" s="3"/>
      <c r="C5" s="407" t="s">
        <v>2</v>
      </c>
      <c r="D5" s="408"/>
      <c r="E5" s="408"/>
      <c r="F5" s="408"/>
      <c r="G5" s="408"/>
      <c r="H5" s="408"/>
      <c r="I5" s="408"/>
      <c r="J5" s="408"/>
      <c r="K5" s="409"/>
      <c r="L5" s="4"/>
    </row>
    <row r="6" spans="2:12">
      <c r="B6" s="3"/>
      <c r="C6" s="411" t="s">
        <v>32</v>
      </c>
      <c r="D6" s="412"/>
      <c r="E6" s="412"/>
      <c r="F6" s="412"/>
      <c r="G6" s="412"/>
      <c r="H6" s="412"/>
      <c r="I6" s="412"/>
      <c r="J6" s="412"/>
      <c r="K6" s="413"/>
      <c r="L6" s="4"/>
    </row>
    <row r="7" spans="2:12" s="2" customFormat="1">
      <c r="B7" s="91"/>
      <c r="C7" s="414" t="s">
        <v>33</v>
      </c>
      <c r="D7" s="414"/>
      <c r="E7" s="414"/>
      <c r="F7" s="414"/>
      <c r="G7" s="414"/>
      <c r="H7" s="414"/>
      <c r="I7" s="414"/>
      <c r="J7" s="414"/>
      <c r="K7" s="414"/>
      <c r="L7" s="10"/>
    </row>
    <row r="8" spans="2:12" ht="105.75" customHeight="1">
      <c r="B8" s="3"/>
      <c r="C8" s="414"/>
      <c r="D8" s="414"/>
      <c r="E8" s="414"/>
      <c r="F8" s="414"/>
      <c r="G8" s="414"/>
      <c r="H8" s="414"/>
      <c r="I8" s="414"/>
      <c r="J8" s="414"/>
      <c r="K8" s="414"/>
      <c r="L8" s="4"/>
    </row>
    <row r="9" spans="2:12" ht="34.5" customHeight="1">
      <c r="B9" s="3"/>
      <c r="C9" s="415" t="s">
        <v>34</v>
      </c>
      <c r="D9" s="244"/>
      <c r="E9" s="244"/>
      <c r="F9" s="244"/>
      <c r="G9" s="244"/>
      <c r="H9" s="244"/>
      <c r="I9" s="244"/>
      <c r="J9" s="244"/>
      <c r="K9" s="416"/>
      <c r="L9" s="4"/>
    </row>
    <row r="10" spans="2:12" ht="30" customHeight="1" thickBot="1">
      <c r="B10" s="3"/>
      <c r="C10" s="417"/>
      <c r="D10" s="418"/>
      <c r="E10" s="418"/>
      <c r="F10" s="418"/>
      <c r="G10" s="418"/>
      <c r="H10" s="418"/>
      <c r="I10" s="418"/>
      <c r="J10" s="418"/>
      <c r="K10" s="419"/>
      <c r="L10" s="4"/>
    </row>
    <row r="11" spans="2:12" ht="30" customHeight="1">
      <c r="B11" s="3"/>
      <c r="C11" s="279" t="s">
        <v>6</v>
      </c>
      <c r="D11" s="273" t="s">
        <v>7</v>
      </c>
      <c r="E11" s="281" t="s">
        <v>8</v>
      </c>
      <c r="F11" s="281"/>
      <c r="G11" s="279" t="s">
        <v>9</v>
      </c>
      <c r="H11" s="273" t="s">
        <v>10</v>
      </c>
      <c r="I11" s="273" t="s">
        <v>11</v>
      </c>
      <c r="J11" s="275" t="s">
        <v>12</v>
      </c>
      <c r="K11" s="277" t="s">
        <v>13</v>
      </c>
      <c r="L11" s="4"/>
    </row>
    <row r="12" spans="2:12" ht="30" customHeight="1" thickBot="1">
      <c r="B12" s="3"/>
      <c r="C12" s="280"/>
      <c r="D12" s="274"/>
      <c r="E12" s="11" t="s">
        <v>14</v>
      </c>
      <c r="F12" s="11" t="s">
        <v>15</v>
      </c>
      <c r="G12" s="280"/>
      <c r="H12" s="274"/>
      <c r="I12" s="274"/>
      <c r="J12" s="276"/>
      <c r="K12" s="278"/>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61" t="s">
        <v>17</v>
      </c>
      <c r="D40" s="262"/>
      <c r="E40" s="262"/>
      <c r="F40" s="262"/>
      <c r="G40" s="262"/>
      <c r="H40" s="262"/>
      <c r="I40" s="262"/>
      <c r="J40" s="26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70"/>
      <c r="H42" s="271"/>
      <c r="I42" s="272"/>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68"/>
      <c r="E51" s="268"/>
      <c r="F51" s="268"/>
      <c r="G51" s="268"/>
      <c r="H51" s="268"/>
      <c r="I51" s="268"/>
      <c r="J51" s="268"/>
      <c r="K51" s="269"/>
      <c r="L51" s="81"/>
    </row>
    <row r="52" spans="2:12" s="49" customFormat="1" ht="46.5" customHeight="1">
      <c r="B52" s="50"/>
      <c r="C52" s="264" t="s">
        <v>20</v>
      </c>
      <c r="D52" s="265"/>
      <c r="E52" s="265"/>
      <c r="F52" s="265"/>
      <c r="G52" s="265"/>
      <c r="H52" s="266" t="s">
        <v>9</v>
      </c>
      <c r="I52" s="266"/>
      <c r="J52" s="266"/>
      <c r="K52" s="82" t="s">
        <v>21</v>
      </c>
      <c r="L52" s="83"/>
    </row>
    <row r="53" spans="2:12" s="49" customFormat="1" ht="32.25" customHeight="1">
      <c r="B53" s="50"/>
      <c r="C53" s="264" t="s">
        <v>22</v>
      </c>
      <c r="D53" s="265"/>
      <c r="E53" s="265"/>
      <c r="F53" s="265"/>
      <c r="G53" s="265"/>
      <c r="H53" s="267" t="s">
        <v>23</v>
      </c>
      <c r="I53" s="267"/>
      <c r="J53" s="84" t="s">
        <v>24</v>
      </c>
      <c r="K53" s="85" t="s">
        <v>35</v>
      </c>
      <c r="L53" s="83"/>
    </row>
    <row r="54" spans="2:12" s="49" customFormat="1" ht="30" customHeight="1">
      <c r="B54" s="50"/>
      <c r="C54" s="264" t="s">
        <v>25</v>
      </c>
      <c r="D54" s="265"/>
      <c r="E54" s="265"/>
      <c r="F54" s="265"/>
      <c r="G54" s="265"/>
      <c r="H54" s="285" t="s">
        <v>26</v>
      </c>
      <c r="I54" s="286"/>
      <c r="J54" s="84" t="s">
        <v>27</v>
      </c>
      <c r="K54" s="85" t="s">
        <v>35</v>
      </c>
      <c r="L54" s="83"/>
    </row>
    <row r="55" spans="2:12" s="49" customFormat="1" ht="58.5" customHeight="1">
      <c r="B55" s="50"/>
      <c r="C55" s="420"/>
      <c r="D55" s="421"/>
      <c r="E55" s="421"/>
      <c r="F55" s="421"/>
      <c r="G55" s="422"/>
      <c r="H55" s="410" t="s">
        <v>28</v>
      </c>
      <c r="I55" s="267"/>
      <c r="J55" s="84" t="s">
        <v>29</v>
      </c>
      <c r="K55" s="85" t="s">
        <v>35</v>
      </c>
      <c r="L55" s="52"/>
    </row>
    <row r="56" spans="2:12" ht="39" customHeight="1">
      <c r="B56" s="3"/>
      <c r="C56" s="288"/>
      <c r="D56" s="289"/>
      <c r="E56" s="289"/>
      <c r="F56" s="289"/>
      <c r="G56" s="290"/>
      <c r="H56" s="267" t="s">
        <v>30</v>
      </c>
      <c r="I56" s="267"/>
      <c r="J56" s="84" t="s">
        <v>31</v>
      </c>
      <c r="K56" s="85" t="s">
        <v>35</v>
      </c>
      <c r="L56" s="4"/>
    </row>
    <row r="57" spans="2:12" ht="47.25" customHeight="1" thickBot="1">
      <c r="B57" s="3"/>
      <c r="C57" s="291"/>
      <c r="D57" s="292"/>
      <c r="E57" s="292"/>
      <c r="F57" s="292"/>
      <c r="G57" s="293"/>
      <c r="H57" s="282"/>
      <c r="I57" s="282"/>
      <c r="J57" s="282"/>
      <c r="K57" s="283"/>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70" zoomScaleNormal="80" zoomScaleSheetLayoutView="7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297" t="s">
        <v>38</v>
      </c>
      <c r="D5" s="297"/>
      <c r="E5" s="297"/>
      <c r="F5" s="297"/>
      <c r="G5" s="297"/>
      <c r="H5" s="297"/>
      <c r="I5" s="297"/>
      <c r="J5" s="297"/>
      <c r="K5" s="297"/>
      <c r="L5" s="297"/>
      <c r="M5" s="297"/>
      <c r="N5" s="297"/>
      <c r="O5" s="297"/>
      <c r="P5" s="96"/>
    </row>
    <row r="6" spans="2:16" ht="15" thickBot="1">
      <c r="B6" s="97"/>
      <c r="P6" s="96"/>
    </row>
    <row r="7" spans="2:16">
      <c r="B7" s="97"/>
      <c r="C7" s="298"/>
      <c r="D7" s="300"/>
      <c r="E7" s="301"/>
      <c r="F7" s="301"/>
      <c r="G7" s="301"/>
      <c r="H7" s="301"/>
      <c r="I7" s="301"/>
      <c r="J7" s="301"/>
      <c r="K7" s="302"/>
      <c r="L7" s="303"/>
      <c r="M7" s="304"/>
      <c r="N7" s="304"/>
      <c r="O7" s="305"/>
      <c r="P7" s="96"/>
    </row>
    <row r="8" spans="2:16">
      <c r="B8" s="97"/>
      <c r="C8" s="299"/>
      <c r="D8" s="309" t="s">
        <v>39</v>
      </c>
      <c r="E8" s="310"/>
      <c r="F8" s="310"/>
      <c r="G8" s="310"/>
      <c r="H8" s="310"/>
      <c r="I8" s="310"/>
      <c r="J8" s="310"/>
      <c r="K8" s="311"/>
      <c r="L8" s="306"/>
      <c r="M8" s="307"/>
      <c r="N8" s="307"/>
      <c r="O8" s="308"/>
      <c r="P8" s="96"/>
    </row>
    <row r="9" spans="2:16">
      <c r="B9" s="97"/>
      <c r="C9" s="299"/>
      <c r="D9" s="309"/>
      <c r="E9" s="310"/>
      <c r="F9" s="310"/>
      <c r="G9" s="310"/>
      <c r="H9" s="310"/>
      <c r="I9" s="310"/>
      <c r="J9" s="310"/>
      <c r="K9" s="311"/>
      <c r="L9" s="312" t="s">
        <v>40</v>
      </c>
      <c r="M9" s="314"/>
      <c r="N9" s="315"/>
      <c r="O9" s="316"/>
      <c r="P9" s="96"/>
    </row>
    <row r="10" spans="2:16">
      <c r="B10" s="97"/>
      <c r="C10" s="299"/>
      <c r="D10" s="309" t="s">
        <v>41</v>
      </c>
      <c r="E10" s="310"/>
      <c r="F10" s="310"/>
      <c r="G10" s="310"/>
      <c r="H10" s="310"/>
      <c r="I10" s="310"/>
      <c r="J10" s="310"/>
      <c r="K10" s="311"/>
      <c r="L10" s="313"/>
      <c r="M10" s="317"/>
      <c r="N10" s="318"/>
      <c r="O10" s="319"/>
      <c r="P10" s="96"/>
    </row>
    <row r="11" spans="2:16" ht="12.75" customHeight="1">
      <c r="B11" s="97"/>
      <c r="C11" s="299"/>
      <c r="D11" s="320"/>
      <c r="E11" s="321"/>
      <c r="F11" s="321"/>
      <c r="G11" s="321"/>
      <c r="H11" s="321"/>
      <c r="I11" s="321"/>
      <c r="J11" s="321"/>
      <c r="K11" s="322"/>
      <c r="L11" s="312" t="s">
        <v>42</v>
      </c>
      <c r="M11" s="312">
        <v>1</v>
      </c>
      <c r="N11" s="312" t="s">
        <v>43</v>
      </c>
      <c r="O11" s="324">
        <v>1</v>
      </c>
      <c r="P11" s="96"/>
    </row>
    <row r="12" spans="2:16">
      <c r="B12" s="97"/>
      <c r="C12" s="299"/>
      <c r="D12" s="320"/>
      <c r="E12" s="321"/>
      <c r="F12" s="321"/>
      <c r="G12" s="321"/>
      <c r="H12" s="321"/>
      <c r="I12" s="321"/>
      <c r="J12" s="321"/>
      <c r="K12" s="322"/>
      <c r="L12" s="323"/>
      <c r="M12" s="323"/>
      <c r="N12" s="323"/>
      <c r="O12" s="325"/>
      <c r="P12" s="96"/>
    </row>
    <row r="13" spans="2:16">
      <c r="B13" s="97"/>
      <c r="C13" s="299"/>
      <c r="D13" s="309" t="s">
        <v>44</v>
      </c>
      <c r="E13" s="310"/>
      <c r="F13" s="310"/>
      <c r="G13" s="310"/>
      <c r="H13" s="310"/>
      <c r="I13" s="310"/>
      <c r="J13" s="310"/>
      <c r="K13" s="311"/>
      <c r="L13" s="323"/>
      <c r="M13" s="323"/>
      <c r="N13" s="323"/>
      <c r="O13" s="32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32" t="s">
        <v>49</v>
      </c>
      <c r="D17" s="333"/>
      <c r="E17" s="333"/>
      <c r="F17" s="33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4" t="s">
        <v>51</v>
      </c>
      <c r="D21" s="335"/>
      <c r="E21" s="335"/>
      <c r="F21" s="335"/>
      <c r="G21" s="335"/>
      <c r="H21" s="335"/>
      <c r="I21" s="335"/>
      <c r="J21" s="335"/>
      <c r="K21" s="335"/>
      <c r="L21" s="335"/>
      <c r="M21" s="335"/>
      <c r="N21" s="335"/>
      <c r="O21" s="336"/>
      <c r="P21" s="96"/>
    </row>
    <row r="22" spans="2:16" ht="15" thickBot="1">
      <c r="B22" s="97"/>
      <c r="C22" s="122"/>
      <c r="O22" s="123"/>
      <c r="P22" s="96"/>
    </row>
    <row r="23" spans="2:16">
      <c r="B23" s="97"/>
      <c r="C23" s="124" t="s">
        <v>52</v>
      </c>
      <c r="D23" s="337" t="s">
        <v>53</v>
      </c>
      <c r="E23" s="338"/>
      <c r="F23" s="338"/>
      <c r="G23" s="338"/>
      <c r="H23" s="338"/>
      <c r="I23" s="338"/>
      <c r="J23" s="338"/>
      <c r="K23" s="338"/>
      <c r="L23" s="339"/>
      <c r="M23" s="340" t="s">
        <v>54</v>
      </c>
      <c r="N23" s="341"/>
      <c r="O23" s="124" t="s">
        <v>11</v>
      </c>
      <c r="P23" s="96"/>
    </row>
    <row r="24" spans="2:16" ht="15" thickBot="1">
      <c r="B24" s="97"/>
      <c r="C24" s="125"/>
      <c r="D24" s="342"/>
      <c r="E24" s="343"/>
      <c r="F24" s="343"/>
      <c r="G24" s="343"/>
      <c r="H24" s="343"/>
      <c r="I24" s="343"/>
      <c r="J24" s="343"/>
      <c r="K24" s="343"/>
      <c r="L24" s="344"/>
      <c r="M24" s="342"/>
      <c r="N24" s="344"/>
      <c r="O24" s="126"/>
      <c r="P24" s="96"/>
    </row>
    <row r="25" spans="2:16">
      <c r="B25" s="97"/>
      <c r="C25" s="345" t="s">
        <v>55</v>
      </c>
      <c r="D25" s="346"/>
      <c r="E25" s="346"/>
      <c r="F25" s="346"/>
      <c r="G25" s="346"/>
      <c r="H25" s="346"/>
      <c r="I25" s="346"/>
      <c r="J25" s="346"/>
      <c r="K25" s="346"/>
      <c r="L25" s="346"/>
      <c r="M25" s="346"/>
      <c r="N25" s="346"/>
      <c r="O25" s="347"/>
      <c r="P25" s="96"/>
    </row>
    <row r="26" spans="2:16">
      <c r="B26" s="97"/>
      <c r="C26" s="348"/>
      <c r="D26" s="349"/>
      <c r="E26" s="349"/>
      <c r="F26" s="349"/>
      <c r="G26" s="349"/>
      <c r="H26" s="349"/>
      <c r="I26" s="349"/>
      <c r="J26" s="349"/>
      <c r="K26" s="349"/>
      <c r="L26" s="349"/>
      <c r="M26" s="349"/>
      <c r="N26" s="349"/>
      <c r="O26" s="350"/>
      <c r="P26" s="96"/>
    </row>
    <row r="27" spans="2:16" ht="15" thickBot="1">
      <c r="B27" s="97"/>
      <c r="C27" s="351"/>
      <c r="D27" s="352"/>
      <c r="E27" s="352"/>
      <c r="F27" s="352"/>
      <c r="G27" s="352"/>
      <c r="H27" s="352"/>
      <c r="I27" s="352"/>
      <c r="J27" s="352"/>
      <c r="K27" s="352"/>
      <c r="L27" s="352"/>
      <c r="M27" s="352"/>
      <c r="N27" s="352"/>
      <c r="O27" s="353"/>
      <c r="P27" s="96"/>
    </row>
    <row r="28" spans="2:16">
      <c r="B28" s="97"/>
      <c r="C28" s="354" t="s">
        <v>53</v>
      </c>
      <c r="D28" s="355"/>
      <c r="E28" s="355"/>
      <c r="F28" s="355"/>
      <c r="G28" s="356"/>
      <c r="H28" s="357" t="s">
        <v>56</v>
      </c>
      <c r="I28" s="355"/>
      <c r="J28" s="358" t="s">
        <v>57</v>
      </c>
      <c r="K28" s="359"/>
      <c r="L28" s="128" t="s">
        <v>58</v>
      </c>
      <c r="M28" s="357" t="s">
        <v>59</v>
      </c>
      <c r="N28" s="360"/>
      <c r="O28" s="129" t="s">
        <v>60</v>
      </c>
      <c r="P28" s="96"/>
    </row>
    <row r="29" spans="2:16">
      <c r="B29" s="97"/>
      <c r="C29" s="326"/>
      <c r="D29" s="327"/>
      <c r="E29" s="327"/>
      <c r="F29" s="327"/>
      <c r="G29" s="328"/>
      <c r="H29" s="329"/>
      <c r="I29" s="328"/>
      <c r="J29" s="329"/>
      <c r="K29" s="328"/>
      <c r="L29" s="131"/>
      <c r="M29" s="366"/>
      <c r="N29" s="367"/>
      <c r="O29" s="132"/>
      <c r="P29" s="96"/>
    </row>
    <row r="30" spans="2:16">
      <c r="B30" s="97"/>
      <c r="C30" s="133"/>
      <c r="D30" s="134"/>
      <c r="E30" s="134"/>
      <c r="F30" s="134"/>
      <c r="G30" s="135"/>
      <c r="H30" s="136"/>
      <c r="I30" s="135"/>
      <c r="J30" s="136"/>
      <c r="K30" s="135"/>
      <c r="L30" s="131"/>
      <c r="M30" s="366"/>
      <c r="N30" s="367"/>
      <c r="O30" s="132"/>
      <c r="P30" s="96"/>
    </row>
    <row r="31" spans="2:16" ht="15" thickBot="1">
      <c r="B31" s="97"/>
      <c r="C31" s="361"/>
      <c r="D31" s="362"/>
      <c r="E31" s="362"/>
      <c r="F31" s="362"/>
      <c r="G31" s="363"/>
      <c r="H31" s="368"/>
      <c r="I31" s="363"/>
      <c r="J31" s="368"/>
      <c r="K31" s="363"/>
      <c r="L31" s="137"/>
      <c r="M31" s="369"/>
      <c r="N31" s="370"/>
      <c r="O31" s="132"/>
      <c r="P31" s="96"/>
    </row>
    <row r="32" spans="2:16" ht="15" thickBot="1">
      <c r="B32" s="97"/>
      <c r="C32" s="371" t="s">
        <v>61</v>
      </c>
      <c r="D32" s="372"/>
      <c r="E32" s="372"/>
      <c r="F32" s="372"/>
      <c r="G32" s="372"/>
      <c r="H32" s="372"/>
      <c r="I32" s="372"/>
      <c r="J32" s="372"/>
      <c r="K32" s="372"/>
      <c r="L32" s="372"/>
      <c r="M32" s="372"/>
      <c r="N32" s="373"/>
      <c r="O32" s="138"/>
      <c r="P32" s="96"/>
    </row>
    <row r="33" spans="2:16" ht="13.5" customHeight="1">
      <c r="B33" s="97"/>
      <c r="C33" s="345" t="s">
        <v>62</v>
      </c>
      <c r="D33" s="346"/>
      <c r="E33" s="346"/>
      <c r="F33" s="346"/>
      <c r="G33" s="346"/>
      <c r="H33" s="346"/>
      <c r="I33" s="346"/>
      <c r="J33" s="346"/>
      <c r="K33" s="346"/>
      <c r="L33" s="346"/>
      <c r="M33" s="346"/>
      <c r="N33" s="346"/>
      <c r="O33" s="347"/>
      <c r="P33" s="96"/>
    </row>
    <row r="34" spans="2:16">
      <c r="B34" s="97"/>
      <c r="C34" s="348"/>
      <c r="D34" s="349"/>
      <c r="E34" s="349"/>
      <c r="F34" s="349"/>
      <c r="G34" s="349"/>
      <c r="H34" s="349"/>
      <c r="I34" s="349"/>
      <c r="J34" s="349"/>
      <c r="K34" s="349"/>
      <c r="L34" s="349"/>
      <c r="M34" s="349"/>
      <c r="N34" s="349"/>
      <c r="O34" s="350"/>
      <c r="P34" s="96"/>
    </row>
    <row r="35" spans="2:16" ht="15" thickBot="1">
      <c r="B35" s="97"/>
      <c r="C35" s="351"/>
      <c r="D35" s="352"/>
      <c r="E35" s="352"/>
      <c r="F35" s="352"/>
      <c r="G35" s="352"/>
      <c r="H35" s="352"/>
      <c r="I35" s="352"/>
      <c r="J35" s="352"/>
      <c r="K35" s="352"/>
      <c r="L35" s="352"/>
      <c r="M35" s="352"/>
      <c r="N35" s="352"/>
      <c r="O35" s="353"/>
      <c r="P35" s="96"/>
    </row>
    <row r="36" spans="2:16">
      <c r="B36" s="97"/>
      <c r="C36" s="354" t="s">
        <v>53</v>
      </c>
      <c r="D36" s="374"/>
      <c r="E36" s="374"/>
      <c r="F36" s="374"/>
      <c r="G36" s="374"/>
      <c r="H36" s="374"/>
      <c r="I36" s="374"/>
      <c r="J36" s="360"/>
      <c r="K36" s="127" t="s">
        <v>54</v>
      </c>
      <c r="L36" s="128" t="s">
        <v>11</v>
      </c>
      <c r="M36" s="357" t="s">
        <v>63</v>
      </c>
      <c r="N36" s="360"/>
      <c r="O36" s="129" t="s">
        <v>60</v>
      </c>
      <c r="P36" s="96"/>
    </row>
    <row r="37" spans="2:16">
      <c r="B37" s="97"/>
      <c r="C37" s="326"/>
      <c r="D37" s="327"/>
      <c r="E37" s="327"/>
      <c r="F37" s="327"/>
      <c r="G37" s="327"/>
      <c r="H37" s="327"/>
      <c r="I37" s="327"/>
      <c r="J37" s="328"/>
      <c r="K37" s="140"/>
      <c r="L37" s="141"/>
      <c r="M37" s="375"/>
      <c r="N37" s="376"/>
      <c r="O37" s="132"/>
      <c r="P37" s="96"/>
    </row>
    <row r="38" spans="2:16" ht="15" thickBot="1">
      <c r="B38" s="97"/>
      <c r="C38" s="361"/>
      <c r="D38" s="362"/>
      <c r="E38" s="362"/>
      <c r="F38" s="362"/>
      <c r="G38" s="362"/>
      <c r="H38" s="362"/>
      <c r="I38" s="362"/>
      <c r="J38" s="363"/>
      <c r="K38" s="134"/>
      <c r="L38" s="142"/>
      <c r="M38" s="364"/>
      <c r="N38" s="365"/>
      <c r="O38" s="143"/>
      <c r="P38" s="96"/>
    </row>
    <row r="39" spans="2:16" ht="15" thickBot="1">
      <c r="B39" s="97"/>
      <c r="C39" s="371" t="s">
        <v>61</v>
      </c>
      <c r="D39" s="372"/>
      <c r="E39" s="372"/>
      <c r="F39" s="372"/>
      <c r="G39" s="372"/>
      <c r="H39" s="372"/>
      <c r="I39" s="372"/>
      <c r="J39" s="372"/>
      <c r="K39" s="372"/>
      <c r="L39" s="372"/>
      <c r="M39" s="372"/>
      <c r="N39" s="373"/>
      <c r="O39" s="144">
        <v>0</v>
      </c>
      <c r="P39" s="96"/>
    </row>
    <row r="40" spans="2:16">
      <c r="B40" s="97"/>
      <c r="C40" s="345" t="s">
        <v>64</v>
      </c>
      <c r="D40" s="346"/>
      <c r="E40" s="346"/>
      <c r="F40" s="346"/>
      <c r="G40" s="346"/>
      <c r="H40" s="346"/>
      <c r="I40" s="346"/>
      <c r="J40" s="346"/>
      <c r="K40" s="346"/>
      <c r="L40" s="346"/>
      <c r="M40" s="346"/>
      <c r="N40" s="346"/>
      <c r="O40" s="347"/>
      <c r="P40" s="96"/>
    </row>
    <row r="41" spans="2:16">
      <c r="B41" s="97"/>
      <c r="C41" s="348"/>
      <c r="D41" s="349"/>
      <c r="E41" s="349"/>
      <c r="F41" s="349"/>
      <c r="G41" s="349"/>
      <c r="H41" s="349"/>
      <c r="I41" s="349"/>
      <c r="J41" s="349"/>
      <c r="K41" s="349"/>
      <c r="L41" s="349"/>
      <c r="M41" s="349"/>
      <c r="N41" s="349"/>
      <c r="O41" s="350"/>
      <c r="P41" s="96"/>
    </row>
    <row r="42" spans="2:16" ht="15" thickBot="1">
      <c r="B42" s="97"/>
      <c r="C42" s="351"/>
      <c r="D42" s="352"/>
      <c r="E42" s="352"/>
      <c r="F42" s="352"/>
      <c r="G42" s="352"/>
      <c r="H42" s="352"/>
      <c r="I42" s="352"/>
      <c r="J42" s="352"/>
      <c r="K42" s="352"/>
      <c r="L42" s="352"/>
      <c r="M42" s="352"/>
      <c r="N42" s="352"/>
      <c r="O42" s="353"/>
      <c r="P42" s="96"/>
    </row>
    <row r="43" spans="2:16" ht="15.75">
      <c r="B43" s="97"/>
      <c r="C43" s="354" t="s">
        <v>65</v>
      </c>
      <c r="D43" s="374"/>
      <c r="E43" s="374"/>
      <c r="F43" s="374"/>
      <c r="G43" s="374"/>
      <c r="H43" s="374"/>
      <c r="I43" s="374"/>
      <c r="J43" s="128" t="s">
        <v>66</v>
      </c>
      <c r="K43" s="139" t="s">
        <v>67</v>
      </c>
      <c r="L43" s="145" t="s">
        <v>68</v>
      </c>
      <c r="M43" s="357" t="s">
        <v>69</v>
      </c>
      <c r="N43" s="360"/>
      <c r="O43" s="129" t="s">
        <v>60</v>
      </c>
      <c r="P43" s="96"/>
    </row>
    <row r="44" spans="2:16">
      <c r="B44" s="97"/>
      <c r="C44" s="326"/>
      <c r="D44" s="327"/>
      <c r="E44" s="327"/>
      <c r="F44" s="327"/>
      <c r="G44" s="327"/>
      <c r="H44" s="327"/>
      <c r="I44" s="327"/>
      <c r="J44" s="146"/>
      <c r="K44" s="147"/>
      <c r="L44" s="146"/>
      <c r="M44" s="330"/>
      <c r="N44" s="331"/>
      <c r="O44" s="132"/>
      <c r="P44" s="96"/>
    </row>
    <row r="45" spans="2:16" ht="15" thickBot="1">
      <c r="B45" s="97"/>
      <c r="C45" s="361"/>
      <c r="D45" s="362"/>
      <c r="E45" s="362"/>
      <c r="F45" s="362"/>
      <c r="G45" s="362"/>
      <c r="H45" s="362"/>
      <c r="I45" s="362"/>
      <c r="J45" s="148"/>
      <c r="K45" s="149"/>
      <c r="L45" s="148"/>
      <c r="M45" s="364"/>
      <c r="N45" s="365"/>
      <c r="O45" s="150"/>
      <c r="P45" s="96"/>
    </row>
    <row r="46" spans="2:16" ht="15" thickBot="1">
      <c r="B46" s="97"/>
      <c r="C46" s="371" t="s">
        <v>61</v>
      </c>
      <c r="D46" s="372"/>
      <c r="E46" s="372"/>
      <c r="F46" s="372"/>
      <c r="G46" s="372"/>
      <c r="H46" s="372"/>
      <c r="I46" s="372"/>
      <c r="J46" s="372"/>
      <c r="K46" s="372"/>
      <c r="L46" s="372"/>
      <c r="M46" s="372"/>
      <c r="N46" s="373"/>
      <c r="O46" s="138"/>
      <c r="P46" s="96"/>
    </row>
    <row r="47" spans="2:16">
      <c r="B47" s="97"/>
      <c r="C47" s="345" t="s">
        <v>70</v>
      </c>
      <c r="D47" s="346"/>
      <c r="E47" s="346"/>
      <c r="F47" s="346"/>
      <c r="G47" s="346"/>
      <c r="H47" s="346"/>
      <c r="I47" s="346"/>
      <c r="J47" s="346"/>
      <c r="K47" s="346"/>
      <c r="L47" s="346"/>
      <c r="M47" s="346"/>
      <c r="N47" s="346"/>
      <c r="O47" s="347"/>
      <c r="P47" s="96"/>
    </row>
    <row r="48" spans="2:16">
      <c r="B48" s="97"/>
      <c r="C48" s="348"/>
      <c r="D48" s="349"/>
      <c r="E48" s="349"/>
      <c r="F48" s="349"/>
      <c r="G48" s="349"/>
      <c r="H48" s="349"/>
      <c r="I48" s="349"/>
      <c r="J48" s="349"/>
      <c r="K48" s="349"/>
      <c r="L48" s="349"/>
      <c r="M48" s="349"/>
      <c r="N48" s="349"/>
      <c r="O48" s="350"/>
      <c r="P48" s="96"/>
    </row>
    <row r="49" spans="2:16" ht="15" thickBot="1">
      <c r="B49" s="97"/>
      <c r="C49" s="351"/>
      <c r="D49" s="352"/>
      <c r="E49" s="352"/>
      <c r="F49" s="352"/>
      <c r="G49" s="352"/>
      <c r="H49" s="352"/>
      <c r="I49" s="352"/>
      <c r="J49" s="352"/>
      <c r="K49" s="352"/>
      <c r="L49" s="352"/>
      <c r="M49" s="352"/>
      <c r="N49" s="352"/>
      <c r="O49" s="353"/>
      <c r="P49" s="96"/>
    </row>
    <row r="50" spans="2:16" ht="31.5" customHeight="1">
      <c r="B50" s="97"/>
      <c r="C50" s="354" t="s">
        <v>71</v>
      </c>
      <c r="D50" s="374"/>
      <c r="E50" s="374"/>
      <c r="F50" s="374"/>
      <c r="G50" s="374"/>
      <c r="H50" s="374"/>
      <c r="I50" s="374"/>
      <c r="J50" s="128" t="s">
        <v>72</v>
      </c>
      <c r="K50" s="151" t="s">
        <v>73</v>
      </c>
      <c r="L50" s="152" t="s">
        <v>74</v>
      </c>
      <c r="M50" s="377" t="s">
        <v>59</v>
      </c>
      <c r="N50" s="378"/>
      <c r="O50" s="154" t="s">
        <v>60</v>
      </c>
      <c r="P50" s="96"/>
    </row>
    <row r="51" spans="2:16">
      <c r="B51" s="97"/>
      <c r="C51" s="155"/>
      <c r="D51" s="156"/>
      <c r="E51" s="156"/>
      <c r="F51" s="156"/>
      <c r="G51" s="156"/>
      <c r="H51" s="156"/>
      <c r="I51" s="156"/>
      <c r="J51" s="157"/>
      <c r="K51" s="158"/>
      <c r="L51" s="159"/>
      <c r="M51" s="381"/>
      <c r="N51" s="382"/>
      <c r="O51" s="160"/>
      <c r="P51" s="96"/>
    </row>
    <row r="52" spans="2:16">
      <c r="B52" s="97"/>
      <c r="C52" s="155"/>
      <c r="D52" s="156"/>
      <c r="E52" s="156"/>
      <c r="F52" s="156"/>
      <c r="G52" s="156"/>
      <c r="H52" s="156"/>
      <c r="I52" s="156"/>
      <c r="J52" s="157"/>
      <c r="K52" s="158"/>
      <c r="L52" s="159"/>
      <c r="M52" s="381"/>
      <c r="N52" s="382"/>
      <c r="O52" s="160"/>
      <c r="P52" s="96"/>
    </row>
    <row r="53" spans="2:16">
      <c r="B53" s="97"/>
      <c r="C53" s="155"/>
      <c r="D53" s="156"/>
      <c r="E53" s="156"/>
      <c r="F53" s="156"/>
      <c r="G53" s="156"/>
      <c r="H53" s="156"/>
      <c r="I53" s="156"/>
      <c r="J53" s="157"/>
      <c r="K53" s="158"/>
      <c r="L53" s="159"/>
      <c r="M53" s="330"/>
      <c r="N53" s="331"/>
      <c r="O53" s="160"/>
      <c r="P53" s="96"/>
    </row>
    <row r="54" spans="2:16" ht="15" thickBot="1">
      <c r="B54" s="97"/>
      <c r="C54" s="361"/>
      <c r="D54" s="362"/>
      <c r="E54" s="362"/>
      <c r="F54" s="362"/>
      <c r="G54" s="362"/>
      <c r="H54" s="362"/>
      <c r="I54" s="362"/>
      <c r="J54" s="148"/>
      <c r="K54" s="149"/>
      <c r="L54" s="148"/>
      <c r="M54" s="364"/>
      <c r="N54" s="365"/>
      <c r="O54" s="150"/>
      <c r="P54" s="96"/>
    </row>
    <row r="55" spans="2:16" ht="15" thickBot="1">
      <c r="B55" s="97"/>
      <c r="C55" s="371" t="s">
        <v>61</v>
      </c>
      <c r="D55" s="372"/>
      <c r="E55" s="372"/>
      <c r="F55" s="372"/>
      <c r="G55" s="372"/>
      <c r="H55" s="372"/>
      <c r="I55" s="372"/>
      <c r="J55" s="372"/>
      <c r="K55" s="372"/>
      <c r="L55" s="372"/>
      <c r="M55" s="372"/>
      <c r="N55" s="373"/>
      <c r="O55" s="144"/>
      <c r="P55" s="96"/>
    </row>
    <row r="56" spans="2:16" ht="15" thickBot="1">
      <c r="B56" s="97"/>
      <c r="C56" s="122"/>
      <c r="O56" s="123"/>
      <c r="P56" s="96"/>
    </row>
    <row r="57" spans="2:16" ht="15" thickBot="1">
      <c r="B57" s="97"/>
      <c r="C57" s="396" t="s">
        <v>75</v>
      </c>
      <c r="D57" s="397"/>
      <c r="E57" s="397"/>
      <c r="F57" s="397"/>
      <c r="G57" s="397"/>
      <c r="H57" s="397"/>
      <c r="I57" s="397"/>
      <c r="J57" s="397"/>
      <c r="K57" s="397"/>
      <c r="L57" s="397"/>
      <c r="M57" s="397"/>
      <c r="N57" s="398"/>
      <c r="O57" s="161"/>
      <c r="P57" s="96"/>
    </row>
    <row r="58" spans="2:16">
      <c r="B58" s="97"/>
      <c r="C58" s="345" t="s">
        <v>76</v>
      </c>
      <c r="D58" s="346"/>
      <c r="E58" s="346"/>
      <c r="F58" s="346"/>
      <c r="G58" s="346"/>
      <c r="H58" s="346"/>
      <c r="I58" s="346"/>
      <c r="J58" s="346"/>
      <c r="K58" s="346"/>
      <c r="L58" s="346"/>
      <c r="M58" s="346"/>
      <c r="N58" s="346"/>
      <c r="O58" s="347"/>
      <c r="P58" s="96"/>
    </row>
    <row r="59" spans="2:16">
      <c r="B59" s="97"/>
      <c r="C59" s="348"/>
      <c r="D59" s="349"/>
      <c r="E59" s="349"/>
      <c r="F59" s="349"/>
      <c r="G59" s="349"/>
      <c r="H59" s="349"/>
      <c r="I59" s="349"/>
      <c r="J59" s="349"/>
      <c r="K59" s="349"/>
      <c r="L59" s="349"/>
      <c r="M59" s="349"/>
      <c r="N59" s="349"/>
      <c r="O59" s="350"/>
      <c r="P59" s="96"/>
    </row>
    <row r="60" spans="2:16" ht="15" thickBot="1">
      <c r="B60" s="97"/>
      <c r="C60" s="351"/>
      <c r="D60" s="352"/>
      <c r="E60" s="352"/>
      <c r="F60" s="352"/>
      <c r="G60" s="352"/>
      <c r="H60" s="352"/>
      <c r="I60" s="352"/>
      <c r="J60" s="352"/>
      <c r="K60" s="352"/>
      <c r="L60" s="352"/>
      <c r="M60" s="352"/>
      <c r="N60" s="352"/>
      <c r="O60" s="353"/>
      <c r="P60" s="96"/>
    </row>
    <row r="61" spans="2:16" ht="28.5">
      <c r="B61" s="97"/>
      <c r="C61" s="354" t="s">
        <v>77</v>
      </c>
      <c r="D61" s="374"/>
      <c r="E61" s="374"/>
      <c r="F61" s="374"/>
      <c r="G61" s="374"/>
      <c r="H61" s="374"/>
      <c r="I61" s="374"/>
      <c r="J61" s="139"/>
      <c r="K61" s="153"/>
      <c r="L61" s="152" t="s">
        <v>78</v>
      </c>
      <c r="M61" s="377" t="s">
        <v>79</v>
      </c>
      <c r="N61" s="378"/>
      <c r="O61" s="154"/>
      <c r="P61" s="96"/>
    </row>
    <row r="62" spans="2:16">
      <c r="B62" s="97"/>
      <c r="C62" s="326" t="s">
        <v>23</v>
      </c>
      <c r="D62" s="327"/>
      <c r="E62" s="327"/>
      <c r="F62" s="327"/>
      <c r="G62" s="327"/>
      <c r="H62" s="327"/>
      <c r="I62" s="327"/>
      <c r="J62" s="162"/>
      <c r="K62" s="163"/>
      <c r="L62" s="164"/>
      <c r="M62" s="379"/>
      <c r="N62" s="380"/>
      <c r="O62" s="165"/>
      <c r="P62" s="96"/>
    </row>
    <row r="63" spans="2:16">
      <c r="B63" s="97"/>
      <c r="C63" s="133" t="s">
        <v>80</v>
      </c>
      <c r="D63" s="134"/>
      <c r="E63" s="134"/>
      <c r="F63" s="134"/>
      <c r="G63" s="134"/>
      <c r="H63" s="134"/>
      <c r="I63" s="134"/>
      <c r="J63" s="162"/>
      <c r="K63" s="163"/>
      <c r="L63" s="164"/>
      <c r="M63" s="379"/>
      <c r="N63" s="380"/>
      <c r="O63" s="165"/>
      <c r="P63" s="96"/>
    </row>
    <row r="64" spans="2:16" ht="15" thickBot="1">
      <c r="B64" s="97"/>
      <c r="C64" s="116" t="s">
        <v>81</v>
      </c>
      <c r="D64" s="117"/>
      <c r="E64" s="117"/>
      <c r="F64" s="117"/>
      <c r="G64" s="117"/>
      <c r="H64" s="117"/>
      <c r="I64" s="117"/>
      <c r="J64" s="166"/>
      <c r="K64" s="167"/>
      <c r="L64" s="164"/>
      <c r="M64" s="423"/>
      <c r="N64" s="424"/>
      <c r="O64" s="165"/>
      <c r="P64" s="96"/>
    </row>
    <row r="65" spans="2:16" ht="15" thickBot="1">
      <c r="B65" s="97"/>
      <c r="C65" s="371" t="s">
        <v>61</v>
      </c>
      <c r="D65" s="372"/>
      <c r="E65" s="372"/>
      <c r="F65" s="372"/>
      <c r="G65" s="372"/>
      <c r="H65" s="372"/>
      <c r="I65" s="372"/>
      <c r="J65" s="372"/>
      <c r="K65" s="372"/>
      <c r="L65" s="372"/>
      <c r="M65" s="372"/>
      <c r="N65" s="373"/>
      <c r="O65" s="168"/>
      <c r="P65" s="96"/>
    </row>
    <row r="66" spans="2:16" ht="15" thickBot="1">
      <c r="B66" s="97"/>
      <c r="C66" s="122"/>
      <c r="O66" s="123"/>
      <c r="P66" s="96"/>
    </row>
    <row r="67" spans="2:16" ht="15" thickBot="1">
      <c r="B67" s="97"/>
      <c r="C67" s="396" t="s">
        <v>82</v>
      </c>
      <c r="D67" s="397"/>
      <c r="E67" s="397"/>
      <c r="F67" s="397"/>
      <c r="G67" s="397"/>
      <c r="H67" s="397"/>
      <c r="I67" s="397"/>
      <c r="J67" s="397"/>
      <c r="K67" s="397"/>
      <c r="L67" s="397"/>
      <c r="M67" s="397"/>
      <c r="N67" s="398"/>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99"/>
      <c r="D77" s="400"/>
      <c r="E77" s="400"/>
      <c r="F77" s="400"/>
      <c r="G77" s="400"/>
      <c r="H77" s="400"/>
      <c r="I77" s="400"/>
      <c r="J77" s="400"/>
      <c r="K77" s="400"/>
      <c r="L77" s="400"/>
      <c r="M77" s="400"/>
      <c r="N77" s="400"/>
      <c r="O77" s="401"/>
      <c r="P77" s="96"/>
    </row>
    <row r="78" spans="2:16">
      <c r="B78" s="97"/>
      <c r="C78" s="399"/>
      <c r="D78" s="400"/>
      <c r="E78" s="400"/>
      <c r="F78" s="400"/>
      <c r="G78" s="400"/>
      <c r="H78" s="400"/>
      <c r="I78" s="400"/>
      <c r="J78" s="400"/>
      <c r="K78" s="400"/>
      <c r="L78" s="400"/>
      <c r="M78" s="400"/>
      <c r="N78" s="400"/>
      <c r="O78" s="401"/>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83" t="s">
        <v>90</v>
      </c>
      <c r="D81" s="384"/>
      <c r="E81" s="384"/>
      <c r="F81" s="384"/>
      <c r="G81" s="384"/>
      <c r="H81" s="384"/>
      <c r="I81" s="384"/>
      <c r="J81" s="384"/>
      <c r="K81" s="384"/>
      <c r="L81" s="384"/>
      <c r="M81" s="384"/>
      <c r="N81" s="384"/>
      <c r="O81" s="385"/>
      <c r="P81" s="96"/>
    </row>
    <row r="82" spans="2:16">
      <c r="B82" s="97"/>
      <c r="C82" s="383"/>
      <c r="D82" s="384"/>
      <c r="E82" s="384"/>
      <c r="F82" s="384"/>
      <c r="G82" s="384"/>
      <c r="H82" s="384"/>
      <c r="I82" s="384"/>
      <c r="J82" s="384"/>
      <c r="K82" s="384"/>
      <c r="L82" s="384"/>
      <c r="M82" s="384"/>
      <c r="N82" s="384"/>
      <c r="O82" s="385"/>
      <c r="P82" s="96"/>
    </row>
    <row r="83" spans="2:16" ht="12.95" customHeight="1">
      <c r="B83" s="97"/>
      <c r="C83" s="383" t="s">
        <v>91</v>
      </c>
      <c r="D83" s="384"/>
      <c r="E83" s="384"/>
      <c r="F83" s="384"/>
      <c r="G83" s="384"/>
      <c r="H83" s="384"/>
      <c r="I83" s="384"/>
      <c r="J83" s="384"/>
      <c r="K83" s="384"/>
      <c r="L83" s="384"/>
      <c r="M83" s="384"/>
      <c r="N83" s="384"/>
      <c r="O83" s="385"/>
      <c r="P83" s="96"/>
    </row>
    <row r="84" spans="2:16">
      <c r="B84" s="97"/>
      <c r="C84" s="383"/>
      <c r="D84" s="384"/>
      <c r="E84" s="384"/>
      <c r="F84" s="384"/>
      <c r="G84" s="384"/>
      <c r="H84" s="384"/>
      <c r="I84" s="384"/>
      <c r="J84" s="384"/>
      <c r="K84" s="384"/>
      <c r="L84" s="384"/>
      <c r="M84" s="384"/>
      <c r="N84" s="384"/>
      <c r="O84" s="38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86"/>
      <c r="L90" s="386"/>
      <c r="M90" s="386"/>
      <c r="N90" s="386"/>
      <c r="O90" s="387"/>
      <c r="P90" s="96"/>
    </row>
    <row r="91" spans="2:16" ht="18.75" customHeight="1" thickBot="1">
      <c r="B91" s="97"/>
      <c r="C91" s="390"/>
      <c r="D91" s="391"/>
      <c r="E91" s="391"/>
      <c r="F91" s="149"/>
      <c r="G91" s="149"/>
      <c r="H91" s="149"/>
      <c r="I91" s="149"/>
      <c r="J91" s="149"/>
      <c r="K91" s="388"/>
      <c r="L91" s="388"/>
      <c r="M91" s="388"/>
      <c r="N91" s="388"/>
      <c r="O91" s="38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12</vt:i4>
      </vt:variant>
    </vt:vector>
  </HeadingPairs>
  <TitlesOfParts>
    <vt:vector size="23" baseType="lpstr">
      <vt:lpstr>PRESUPUESTO OFICIAL Espacio</vt:lpstr>
      <vt:lpstr>APU 2.1</vt:lpstr>
      <vt:lpstr>APU 2.3</vt:lpstr>
      <vt:lpstr>APU 3.1</vt:lpstr>
      <vt:lpstr>APU 6.0</vt:lpstr>
      <vt:lpstr>APU 6.1</vt:lpstr>
      <vt:lpstr>APU 6.2</vt:lpstr>
      <vt:lpstr>APU 6.3</vt:lpstr>
      <vt:lpstr>APU 6.4</vt:lpstr>
      <vt:lpstr>PROPUESTA ECONOMICA(Proponente)</vt:lpstr>
      <vt:lpstr>INDICAR CÓDIGO DEL ITEM DE PAGO</vt:lpstr>
      <vt:lpstr>_GoBack</vt:lpstr>
      <vt:lpstr>'APU 2.1'!Área_de_impresión</vt:lpstr>
      <vt:lpstr>'APU 2.3'!Área_de_impresión</vt:lpstr>
      <vt:lpstr>'APU 3.1'!Área_de_impresión</vt:lpstr>
      <vt:lpstr>'APU 6.0'!Área_de_impresión</vt:lpstr>
      <vt:lpstr>'APU 6.1'!Área_de_impresión</vt:lpstr>
      <vt:lpstr>'APU 6.2'!Área_de_impresión</vt:lpstr>
      <vt:lpstr>'APU 6.3'!Área_de_impresión</vt:lpstr>
      <vt:lpstr>'APU 6.4'!Área_de_impresión</vt:lpstr>
      <vt:lpstr>'INDICAR CÓDIGO DEL ITEM DE PAGO'!Área_de_impresión</vt:lpstr>
      <vt:lpstr>'PRESUPUESTO OFICIAL Espacio'!Área_de_impresión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SERVICIOS PUBLICOS</cp:lastModifiedBy>
  <cp:revision/>
  <cp:lastPrinted>2026-08-10T15:57:24Z</cp:lastPrinted>
  <dcterms:created xsi:type="dcterms:W3CDTF">2006-06-27T16:47:25Z</dcterms:created>
  <dcterms:modified xsi:type="dcterms:W3CDTF">2026-08-10T21:12:18Z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