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ORTATIL\Desktop\Contratación SENA\PROCESOS SENA\FERRETERIA\"/>
    </mc:Choice>
  </mc:AlternateContent>
  <bookViews>
    <workbookView xWindow="0" yWindow="0" windowWidth="19200" windowHeight="7300"/>
  </bookViews>
  <sheets>
    <sheet name="Estudio de mercado" sheetId="1" r:id="rId1"/>
    <sheet name="Fuentes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9" i="1" l="1"/>
  <c r="F179" i="1"/>
  <c r="J177" i="1"/>
  <c r="I177" i="1"/>
  <c r="H177" i="1"/>
  <c r="J176" i="1"/>
  <c r="I176" i="1"/>
  <c r="H176" i="1"/>
  <c r="J175" i="1"/>
  <c r="I175" i="1"/>
  <c r="H175" i="1"/>
  <c r="J174" i="1"/>
  <c r="I174" i="1"/>
  <c r="H174" i="1"/>
  <c r="J173" i="1"/>
  <c r="I173" i="1"/>
  <c r="H173" i="1"/>
  <c r="J172" i="1"/>
  <c r="I172" i="1"/>
  <c r="H172" i="1"/>
  <c r="J171" i="1"/>
  <c r="I171" i="1"/>
  <c r="H171" i="1"/>
  <c r="J170" i="1"/>
  <c r="I170" i="1"/>
  <c r="H170" i="1"/>
  <c r="J169" i="1"/>
  <c r="I169" i="1"/>
  <c r="H169" i="1"/>
  <c r="J168" i="1"/>
  <c r="I168" i="1"/>
  <c r="H168" i="1"/>
  <c r="J167" i="1"/>
  <c r="I167" i="1"/>
  <c r="H167" i="1"/>
  <c r="J166" i="1"/>
  <c r="I166" i="1"/>
  <c r="H166" i="1"/>
  <c r="J165" i="1"/>
  <c r="I165" i="1"/>
  <c r="H165" i="1"/>
  <c r="J164" i="1"/>
  <c r="I164" i="1"/>
  <c r="H164" i="1"/>
  <c r="J163" i="1"/>
  <c r="I163" i="1"/>
  <c r="H163" i="1"/>
  <c r="J162" i="1"/>
  <c r="I162" i="1"/>
  <c r="H162" i="1"/>
  <c r="J161" i="1"/>
  <c r="I161" i="1"/>
  <c r="H161" i="1"/>
  <c r="J160" i="1"/>
  <c r="I160" i="1"/>
  <c r="H160" i="1"/>
  <c r="J159" i="1"/>
  <c r="I159" i="1"/>
  <c r="H159" i="1"/>
  <c r="J158" i="1"/>
  <c r="I158" i="1"/>
  <c r="H158" i="1"/>
  <c r="J157" i="1"/>
  <c r="I157" i="1"/>
  <c r="H157" i="1"/>
  <c r="J156" i="1"/>
  <c r="I156" i="1"/>
  <c r="H156" i="1"/>
  <c r="J155" i="1"/>
  <c r="I155" i="1"/>
  <c r="H155" i="1"/>
  <c r="J154" i="1"/>
  <c r="I154" i="1"/>
  <c r="H154" i="1"/>
  <c r="J153" i="1"/>
  <c r="I153" i="1"/>
  <c r="H153" i="1"/>
  <c r="J152" i="1"/>
  <c r="I152" i="1"/>
  <c r="H152" i="1"/>
  <c r="J151" i="1"/>
  <c r="I151" i="1"/>
  <c r="H151" i="1"/>
  <c r="J150" i="1"/>
  <c r="I150" i="1"/>
  <c r="H150" i="1"/>
  <c r="J149" i="1"/>
  <c r="I149" i="1"/>
  <c r="H149" i="1"/>
  <c r="J148" i="1"/>
  <c r="I148" i="1"/>
  <c r="H148" i="1"/>
  <c r="J147" i="1"/>
  <c r="I147" i="1"/>
  <c r="H147" i="1"/>
  <c r="J146" i="1"/>
  <c r="I146" i="1"/>
  <c r="H146" i="1"/>
  <c r="J145" i="1"/>
  <c r="I145" i="1"/>
  <c r="H145" i="1"/>
  <c r="J144" i="1"/>
  <c r="I144" i="1"/>
  <c r="H144" i="1"/>
  <c r="J143" i="1"/>
  <c r="I143" i="1"/>
  <c r="H143" i="1"/>
  <c r="J142" i="1"/>
  <c r="I142" i="1"/>
  <c r="H142" i="1"/>
  <c r="J141" i="1"/>
  <c r="I141" i="1"/>
  <c r="H141" i="1"/>
  <c r="J140" i="1"/>
  <c r="I140" i="1"/>
  <c r="H140" i="1"/>
  <c r="J139" i="1"/>
  <c r="I139" i="1"/>
  <c r="H139" i="1"/>
  <c r="J138" i="1"/>
  <c r="I138" i="1"/>
  <c r="H138" i="1"/>
  <c r="J137" i="1"/>
  <c r="I137" i="1"/>
  <c r="H137" i="1"/>
  <c r="J136" i="1"/>
  <c r="I136" i="1"/>
  <c r="H136" i="1"/>
  <c r="J135" i="1"/>
  <c r="I135" i="1"/>
  <c r="H135" i="1"/>
  <c r="J134" i="1"/>
  <c r="I134" i="1"/>
  <c r="H134" i="1"/>
  <c r="J133" i="1"/>
  <c r="I133" i="1"/>
  <c r="H133" i="1"/>
  <c r="J132" i="1"/>
  <c r="I132" i="1"/>
  <c r="H132" i="1"/>
  <c r="J131" i="1"/>
  <c r="I131" i="1"/>
  <c r="H131" i="1"/>
  <c r="J130" i="1"/>
  <c r="I130" i="1"/>
  <c r="H130" i="1"/>
  <c r="J129" i="1"/>
  <c r="I129" i="1"/>
  <c r="H129" i="1"/>
  <c r="J128" i="1"/>
  <c r="I128" i="1"/>
  <c r="H128" i="1"/>
  <c r="J127" i="1"/>
  <c r="I127" i="1"/>
  <c r="H127" i="1"/>
  <c r="J126" i="1"/>
  <c r="I126" i="1"/>
  <c r="H126" i="1"/>
  <c r="J125" i="1"/>
  <c r="I125" i="1"/>
  <c r="H125" i="1"/>
  <c r="J124" i="1"/>
  <c r="I124" i="1"/>
  <c r="H124" i="1"/>
  <c r="J123" i="1"/>
  <c r="I123" i="1"/>
  <c r="H123" i="1"/>
  <c r="J122" i="1"/>
  <c r="I122" i="1"/>
  <c r="H122" i="1"/>
  <c r="J121" i="1"/>
  <c r="I121" i="1"/>
  <c r="H121" i="1"/>
  <c r="J120" i="1"/>
  <c r="I120" i="1"/>
  <c r="H120" i="1"/>
  <c r="J119" i="1"/>
  <c r="I119" i="1"/>
  <c r="H119" i="1"/>
  <c r="J118" i="1"/>
  <c r="I118" i="1"/>
  <c r="H118" i="1"/>
  <c r="J117" i="1"/>
  <c r="I117" i="1"/>
  <c r="H117" i="1"/>
  <c r="J116" i="1"/>
  <c r="I116" i="1"/>
  <c r="H116" i="1"/>
  <c r="J115" i="1"/>
  <c r="I115" i="1"/>
  <c r="H115" i="1"/>
  <c r="J114" i="1"/>
  <c r="I114" i="1"/>
  <c r="H114" i="1"/>
  <c r="J113" i="1"/>
  <c r="I113" i="1"/>
  <c r="H113" i="1"/>
  <c r="J112" i="1"/>
  <c r="I112" i="1"/>
  <c r="H112" i="1"/>
  <c r="J111" i="1"/>
  <c r="I111" i="1"/>
  <c r="H111" i="1"/>
  <c r="J110" i="1"/>
  <c r="I110" i="1"/>
  <c r="H110" i="1"/>
  <c r="J109" i="1"/>
  <c r="I109" i="1"/>
  <c r="H109" i="1"/>
  <c r="J108" i="1"/>
  <c r="I108" i="1"/>
  <c r="H108" i="1"/>
  <c r="J107" i="1"/>
  <c r="I107" i="1"/>
  <c r="H107" i="1"/>
  <c r="J106" i="1"/>
  <c r="I106" i="1"/>
  <c r="H106" i="1"/>
  <c r="J105" i="1"/>
  <c r="I105" i="1"/>
  <c r="H105" i="1"/>
  <c r="J104" i="1"/>
  <c r="I104" i="1"/>
  <c r="H104" i="1"/>
  <c r="J103" i="1"/>
  <c r="I103" i="1"/>
  <c r="H103" i="1"/>
  <c r="J102" i="1"/>
  <c r="I102" i="1"/>
  <c r="H102" i="1"/>
  <c r="J101" i="1"/>
  <c r="I101" i="1"/>
  <c r="H101" i="1"/>
  <c r="J100" i="1"/>
  <c r="I100" i="1"/>
  <c r="H100" i="1"/>
  <c r="J99" i="1"/>
  <c r="I99" i="1"/>
  <c r="H99" i="1"/>
  <c r="J98" i="1"/>
  <c r="I98" i="1"/>
  <c r="H98" i="1"/>
  <c r="J97" i="1"/>
  <c r="I97" i="1"/>
  <c r="H97" i="1"/>
  <c r="J96" i="1"/>
  <c r="I96" i="1"/>
  <c r="H96" i="1"/>
  <c r="J95" i="1"/>
  <c r="I95" i="1"/>
  <c r="H95" i="1"/>
  <c r="J94" i="1"/>
  <c r="I94" i="1"/>
  <c r="H94" i="1"/>
  <c r="J93" i="1"/>
  <c r="I93" i="1"/>
  <c r="H93" i="1"/>
  <c r="J92" i="1"/>
  <c r="I92" i="1"/>
  <c r="H92" i="1"/>
  <c r="J91" i="1"/>
  <c r="I91" i="1"/>
  <c r="H91" i="1"/>
  <c r="J90" i="1"/>
  <c r="I90" i="1"/>
  <c r="H90" i="1"/>
  <c r="J89" i="1"/>
  <c r="I89" i="1"/>
  <c r="H89" i="1"/>
  <c r="J88" i="1"/>
  <c r="I88" i="1"/>
  <c r="H88" i="1"/>
  <c r="J87" i="1"/>
  <c r="I87" i="1"/>
  <c r="H87" i="1"/>
  <c r="J86" i="1"/>
  <c r="I86" i="1"/>
  <c r="H86" i="1"/>
  <c r="J85" i="1"/>
  <c r="I85" i="1"/>
  <c r="H85" i="1"/>
  <c r="J84" i="1"/>
  <c r="I84" i="1"/>
  <c r="H84" i="1"/>
  <c r="J83" i="1"/>
  <c r="I83" i="1"/>
  <c r="H83" i="1"/>
  <c r="J82" i="1"/>
  <c r="I82" i="1"/>
  <c r="H82" i="1"/>
  <c r="J81" i="1"/>
  <c r="I81" i="1"/>
  <c r="H81" i="1"/>
  <c r="J80" i="1"/>
  <c r="I80" i="1"/>
  <c r="H80" i="1"/>
  <c r="J79" i="1"/>
  <c r="I79" i="1"/>
  <c r="H79" i="1"/>
  <c r="J78" i="1"/>
  <c r="I78" i="1"/>
  <c r="H78" i="1"/>
  <c r="J77" i="1"/>
  <c r="I77" i="1"/>
  <c r="H77" i="1"/>
  <c r="J76" i="1"/>
  <c r="I76" i="1"/>
  <c r="H76" i="1"/>
  <c r="J75" i="1"/>
  <c r="I75" i="1"/>
  <c r="H75" i="1"/>
  <c r="J74" i="1"/>
  <c r="I74" i="1"/>
  <c r="H74" i="1"/>
  <c r="J73" i="1"/>
  <c r="I73" i="1"/>
  <c r="H73" i="1"/>
  <c r="J72" i="1"/>
  <c r="I72" i="1"/>
  <c r="H72" i="1"/>
  <c r="J71" i="1"/>
  <c r="I71" i="1"/>
  <c r="H71" i="1"/>
  <c r="J70" i="1"/>
  <c r="I70" i="1"/>
  <c r="H70" i="1"/>
  <c r="J69" i="1"/>
  <c r="I69" i="1"/>
  <c r="H69" i="1"/>
  <c r="J68" i="1"/>
  <c r="I68" i="1"/>
  <c r="H68" i="1"/>
  <c r="J67" i="1"/>
  <c r="I67" i="1"/>
  <c r="H67" i="1"/>
  <c r="J66" i="1"/>
  <c r="I66" i="1"/>
  <c r="H66" i="1"/>
  <c r="J65" i="1"/>
  <c r="I65" i="1"/>
  <c r="H65" i="1"/>
  <c r="J64" i="1"/>
  <c r="I64" i="1"/>
  <c r="H64" i="1"/>
  <c r="J63" i="1"/>
  <c r="I63" i="1"/>
  <c r="H63" i="1"/>
  <c r="J62" i="1"/>
  <c r="I62" i="1"/>
  <c r="H62" i="1"/>
  <c r="J61" i="1"/>
  <c r="I61" i="1"/>
  <c r="H61" i="1"/>
  <c r="J60" i="1"/>
  <c r="I60" i="1"/>
  <c r="H60" i="1"/>
  <c r="J59" i="1"/>
  <c r="I59" i="1"/>
  <c r="H59" i="1"/>
  <c r="J58" i="1"/>
  <c r="I58" i="1"/>
  <c r="H58" i="1"/>
  <c r="J57" i="1"/>
  <c r="I57" i="1"/>
  <c r="H57" i="1"/>
  <c r="J56" i="1"/>
  <c r="I56" i="1"/>
  <c r="H56" i="1"/>
  <c r="J55" i="1"/>
  <c r="I55" i="1"/>
  <c r="H55" i="1"/>
  <c r="J54" i="1"/>
  <c r="I54" i="1"/>
  <c r="H54" i="1"/>
  <c r="J53" i="1"/>
  <c r="I53" i="1"/>
  <c r="H53" i="1"/>
  <c r="J52" i="1"/>
  <c r="I52" i="1"/>
  <c r="H52" i="1"/>
  <c r="J51" i="1"/>
  <c r="I51" i="1"/>
  <c r="H51" i="1"/>
  <c r="J50" i="1"/>
  <c r="I50" i="1"/>
  <c r="H50" i="1"/>
  <c r="J49" i="1"/>
  <c r="I49" i="1"/>
  <c r="H49" i="1"/>
  <c r="J48" i="1"/>
  <c r="I48" i="1"/>
  <c r="H48" i="1"/>
  <c r="J47" i="1"/>
  <c r="I47" i="1"/>
  <c r="H47" i="1"/>
  <c r="J46" i="1"/>
  <c r="I46" i="1"/>
  <c r="H46" i="1"/>
  <c r="J45" i="1"/>
  <c r="I45" i="1"/>
  <c r="H45" i="1"/>
  <c r="J44" i="1"/>
  <c r="I44" i="1"/>
  <c r="H44" i="1"/>
  <c r="J43" i="1"/>
  <c r="I43" i="1"/>
  <c r="H43" i="1"/>
  <c r="J42" i="1"/>
  <c r="I42" i="1"/>
  <c r="H42" i="1"/>
  <c r="J41" i="1"/>
  <c r="I41" i="1"/>
  <c r="H41" i="1"/>
  <c r="J40" i="1"/>
  <c r="I40" i="1"/>
  <c r="H40" i="1"/>
  <c r="J39" i="1"/>
  <c r="I39" i="1"/>
  <c r="H39" i="1"/>
  <c r="J38" i="1"/>
  <c r="I38" i="1"/>
  <c r="H38" i="1"/>
  <c r="J37" i="1"/>
  <c r="I37" i="1"/>
  <c r="H37" i="1"/>
  <c r="J36" i="1"/>
  <c r="I36" i="1"/>
  <c r="H36" i="1"/>
  <c r="J35" i="1"/>
  <c r="I35" i="1"/>
  <c r="H35" i="1"/>
  <c r="J34" i="1"/>
  <c r="I34" i="1"/>
  <c r="H34" i="1"/>
  <c r="J33" i="1"/>
  <c r="I33" i="1"/>
  <c r="H33" i="1"/>
  <c r="J32" i="1"/>
  <c r="I32" i="1"/>
  <c r="H32" i="1"/>
  <c r="J31" i="1"/>
  <c r="I31" i="1"/>
  <c r="H31" i="1"/>
  <c r="J30" i="1"/>
  <c r="I30" i="1"/>
  <c r="H30" i="1"/>
  <c r="J29" i="1"/>
  <c r="I29" i="1"/>
  <c r="H29" i="1"/>
  <c r="J28" i="1"/>
  <c r="I28" i="1"/>
  <c r="H28" i="1"/>
  <c r="J27" i="1"/>
  <c r="I27" i="1"/>
  <c r="H27" i="1"/>
  <c r="J26" i="1"/>
  <c r="I26" i="1"/>
  <c r="H26" i="1"/>
  <c r="J25" i="1"/>
  <c r="I25" i="1"/>
  <c r="H25" i="1"/>
  <c r="J24" i="1"/>
  <c r="I24" i="1"/>
  <c r="H24" i="1"/>
  <c r="J23" i="1"/>
  <c r="I23" i="1"/>
  <c r="H23" i="1"/>
  <c r="J22" i="1"/>
  <c r="I22" i="1"/>
  <c r="H22" i="1"/>
  <c r="J21" i="1"/>
  <c r="I21" i="1"/>
  <c r="H21" i="1"/>
  <c r="J20" i="1"/>
  <c r="I20" i="1"/>
  <c r="H20" i="1"/>
  <c r="J19" i="1"/>
  <c r="I19" i="1"/>
  <c r="H19" i="1"/>
  <c r="J18" i="1"/>
  <c r="I18" i="1"/>
  <c r="H18" i="1"/>
  <c r="J17" i="1"/>
  <c r="I17" i="1"/>
  <c r="H17" i="1"/>
  <c r="J16" i="1"/>
  <c r="I16" i="1"/>
  <c r="H16" i="1"/>
  <c r="J15" i="1"/>
  <c r="I15" i="1"/>
  <c r="H15" i="1"/>
  <c r="J14" i="1"/>
  <c r="I14" i="1"/>
  <c r="H14" i="1"/>
  <c r="J13" i="1"/>
  <c r="I13" i="1"/>
  <c r="H13" i="1"/>
  <c r="J12" i="1"/>
  <c r="I12" i="1"/>
  <c r="H12" i="1"/>
  <c r="J11" i="1"/>
  <c r="I11" i="1"/>
  <c r="H11" i="1"/>
  <c r="J10" i="1"/>
  <c r="I10" i="1"/>
  <c r="H10" i="1"/>
  <c r="J9" i="1"/>
  <c r="I9" i="1"/>
  <c r="H9" i="1"/>
  <c r="J8" i="1"/>
  <c r="I8" i="1"/>
  <c r="H8" i="1"/>
  <c r="J7" i="1"/>
  <c r="I7" i="1"/>
  <c r="H7" i="1"/>
  <c r="N6" i="1"/>
  <c r="J6" i="1"/>
  <c r="I6" i="1"/>
  <c r="H6" i="1"/>
  <c r="I179" i="1" l="1"/>
  <c r="N5" i="1" s="1"/>
  <c r="H179" i="1"/>
  <c r="N4" i="1" s="1"/>
</calcChain>
</file>

<file path=xl/sharedStrings.xml><?xml version="1.0" encoding="utf-8"?>
<sst xmlns="http://schemas.openxmlformats.org/spreadsheetml/2006/main" count="548" uniqueCount="279">
  <si>
    <t>ESTUDIO DE MERCADO - FERRETERÍA SENA LA SALADA</t>
  </si>
  <si>
    <t>Resumen</t>
  </si>
  <si>
    <t>Valor</t>
  </si>
  <si>
    <t>Objeto: 5_9101_344 Contratar la compraventa de ferretería y demás accesorios para el mantenimiento del edificio del Centro de los Recursos Naturales Renovables La Salada</t>
  </si>
  <si>
    <t>Cotizaciones usadas</t>
  </si>
  <si>
    <t>Nota: consolidado con DOS cotizaciones: Almacén Agropecuario de Antioquia y Depósito Mi Compadre.</t>
  </si>
  <si>
    <t>Ítems consolidados</t>
  </si>
  <si>
    <t>Total promedio</t>
  </si>
  <si>
    <t>ITEM</t>
  </si>
  <si>
    <t>Código UNSPSC</t>
  </si>
  <si>
    <t>Descripción del producto</t>
  </si>
  <si>
    <t>Unidad</t>
  </si>
  <si>
    <t>Cantidad</t>
  </si>
  <si>
    <t>AgroAntioquia IVA incl.</t>
  </si>
  <si>
    <t>Mi Compadre IVA incl.</t>
  </si>
  <si>
    <t>Promedio 2 cotizaciones</t>
  </si>
  <si>
    <t>Menor valor</t>
  </si>
  <si>
    <t>Proveedor menor valor</t>
  </si>
  <si>
    <t>Observación</t>
  </si>
  <si>
    <t>Total menor valor</t>
  </si>
  <si>
    <t>31162305</t>
  </si>
  <si>
    <t>Abrazadera grapa metalica doble 1/2"</t>
  </si>
  <si>
    <t>UNIDAD</t>
  </si>
  <si>
    <t>CDP disponible</t>
  </si>
  <si>
    <t>Abrazadera grapa metalica doble 3/4"</t>
  </si>
  <si>
    <t>Abrazadera grapa metalica sencilla  1/2"</t>
  </si>
  <si>
    <t>Abrazadera grapa metalica sencilla  3/4"</t>
  </si>
  <si>
    <t>40171708</t>
  </si>
  <si>
    <t>Adaptador Hembra 1 1/2"</t>
  </si>
  <si>
    <t>Adaptador Hembra 1 1/4"</t>
  </si>
  <si>
    <t>Adaptador Hembra 1"</t>
  </si>
  <si>
    <t>Adaptador Hembra 1/2"</t>
  </si>
  <si>
    <t>Adaptador Hembra 2"</t>
  </si>
  <si>
    <t>Adaptador Hembra 3/4"</t>
  </si>
  <si>
    <t>Adaptador macho 1 1/2"</t>
  </si>
  <si>
    <t>Adaptador macho 1 1/4"</t>
  </si>
  <si>
    <t>Adaptador macho 1"</t>
  </si>
  <si>
    <t>Adaptador macho 1/2"</t>
  </si>
  <si>
    <t>Adaptador macho 2"</t>
  </si>
  <si>
    <t>Adaptador macho 3/4"</t>
  </si>
  <si>
    <t>30131517</t>
  </si>
  <si>
    <t>Adobe Coco 3 huecos</t>
  </si>
  <si>
    <t>Adobe Coco 6 huecos</t>
  </si>
  <si>
    <t>40141640</t>
  </si>
  <si>
    <t>Agua stop Sanitario</t>
  </si>
  <si>
    <t>31152002</t>
  </si>
  <si>
    <t>Alambre de Púas Calibre 14 x 500mt</t>
  </si>
  <si>
    <t>31161807</t>
  </si>
  <si>
    <t>Arandela plana galvanizada 5 mm bolsa x 1000</t>
  </si>
  <si>
    <t>30111801</t>
  </si>
  <si>
    <t>Arena Revoque bulto x 50 kg</t>
  </si>
  <si>
    <t>39112102</t>
  </si>
  <si>
    <t>Bombillo led Rosca standar 110 voltios</t>
  </si>
  <si>
    <t>39121601</t>
  </si>
  <si>
    <t>Breaker 20 Amperios</t>
  </si>
  <si>
    <t>Breaker 30 Amperios</t>
  </si>
  <si>
    <t>Breaker 40 Amperios</t>
  </si>
  <si>
    <t>Breaker Bipolar 20 Amperios</t>
  </si>
  <si>
    <t>Breaker Bipolar 30 Amperios</t>
  </si>
  <si>
    <t>Breaker Bipolar 40 Amperios</t>
  </si>
  <si>
    <t>Breaker Bipolar 50 Amperios</t>
  </si>
  <si>
    <t>39121616</t>
  </si>
  <si>
    <t>Breaker Industrial 3x50a Totalizador Caja Moldeada</t>
  </si>
  <si>
    <t>Breaker Tripolar 20 Amperios</t>
  </si>
  <si>
    <t>Breaker Tripolar 30 Amperios</t>
  </si>
  <si>
    <t>Breaker Tripolar 40 Amperios</t>
  </si>
  <si>
    <t>Breaker Tripolar 50 Amperios</t>
  </si>
  <si>
    <t>27112841</t>
  </si>
  <si>
    <t>Broca metálica 1/2 lámina</t>
  </si>
  <si>
    <t>Broca metálica 1/8 lámina</t>
  </si>
  <si>
    <t>Broca metálica 3/16 lámina</t>
  </si>
  <si>
    <t>Broca metálica 5/16 lámina</t>
  </si>
  <si>
    <t>26121613</t>
  </si>
  <si>
    <t>Cable encauchado (3 X 12) x metro</t>
  </si>
  <si>
    <t>26121641</t>
  </si>
  <si>
    <t>Cable rígido # 10 varios colores rollo x 100 mts</t>
  </si>
  <si>
    <t>Cable rígido # 12 varios colores  rollo x 100 mts</t>
  </si>
  <si>
    <t>Cable rígido # 14 varios colores  rollo x 100 mts</t>
  </si>
  <si>
    <t>39121315</t>
  </si>
  <si>
    <t>Caja metalica EMT 4x2 de 1/2 con 2 salidas</t>
  </si>
  <si>
    <t>Caja metalica EMT 4x2 de 3/4 con 2 salidas</t>
  </si>
  <si>
    <t>Caja metalica EMT 4x4 de 1/2 con 2 salidas</t>
  </si>
  <si>
    <t>Caja metalica EMT 4x4 de 3/4 con 2 salidas</t>
  </si>
  <si>
    <t>39131714</t>
  </si>
  <si>
    <t>Canaletas plástica 10 mm x 3mts</t>
  </si>
  <si>
    <t>Canaletas plástica 20 mm x 3 mts</t>
  </si>
  <si>
    <t>30181804</t>
  </si>
  <si>
    <t>Canilla cobrizada para jardín</t>
  </si>
  <si>
    <t>30111601</t>
  </si>
  <si>
    <t>Cemento blanco x 50 kg</t>
  </si>
  <si>
    <t>Cemento gris x 50 kg</t>
  </si>
  <si>
    <t>31162402</t>
  </si>
  <si>
    <t>Chapa Escritorio</t>
  </si>
  <si>
    <t>Chapas para puerta derechas</t>
  </si>
  <si>
    <t>Chapas para puerta izquierdas</t>
  </si>
  <si>
    <t>31162107</t>
  </si>
  <si>
    <t>Chazo Expansivos metálicos 1/4</t>
  </si>
  <si>
    <t>Chazo Expansivos metálicos 3/8</t>
  </si>
  <si>
    <t>Chazo Expansivos metálicos 5/16</t>
  </si>
  <si>
    <t>31201502</t>
  </si>
  <si>
    <t>Cinta Auto fundente 18Mm X 9.1M  de alta Tensión aislante</t>
  </si>
  <si>
    <t>31201521</t>
  </si>
  <si>
    <t>Cinta de acero inoxidable 3/4 x  25 metros</t>
  </si>
  <si>
    <t>39121402</t>
  </si>
  <si>
    <t>Clavijas Pata Trabada</t>
  </si>
  <si>
    <t>40172808</t>
  </si>
  <si>
    <t>Codos PVC  presión 2"</t>
  </si>
  <si>
    <t>Codos PVC presión 1 ½"</t>
  </si>
  <si>
    <t>Codos PVC presión 1 1/4 "</t>
  </si>
  <si>
    <t>Codos PVC presión 1"</t>
  </si>
  <si>
    <t>Codos PVC presión 1/2"</t>
  </si>
  <si>
    <t>Codos PVC presión 3/4"</t>
  </si>
  <si>
    <t>39121529</t>
  </si>
  <si>
    <t>Contactores 30 Amperios</t>
  </si>
  <si>
    <t>Contactores 32 Amperios</t>
  </si>
  <si>
    <t>39121726</t>
  </si>
  <si>
    <t>Correhilla Plásticos 20cm - paquete x 100 unidades</t>
  </si>
  <si>
    <t>Correhilla Plásticos 25cm - paquete x 100 unidades</t>
  </si>
  <si>
    <t>Correhilla Plásticos 30cm - paquete x 100 unidades</t>
  </si>
  <si>
    <t>39121464</t>
  </si>
  <si>
    <t>Curvas EMT 1/2</t>
  </si>
  <si>
    <t>Curvas EMT 3/4</t>
  </si>
  <si>
    <t>27112838</t>
  </si>
  <si>
    <t>Disco corte 4½" mampostería</t>
  </si>
  <si>
    <t>Disco corte 4½" metal</t>
  </si>
  <si>
    <t>31191506</t>
  </si>
  <si>
    <t>Disco para lijar</t>
  </si>
  <si>
    <t>23131506</t>
  </si>
  <si>
    <t>Disco para pulir</t>
  </si>
  <si>
    <t>30181503</t>
  </si>
  <si>
    <t>Ducha electrica  completa 220v</t>
  </si>
  <si>
    <t>31401703</t>
  </si>
  <si>
    <t>Empaque Unión descarga Sanitario</t>
  </si>
  <si>
    <t>11162116</t>
  </si>
  <si>
    <t>Estopa x 1000 Gr</t>
  </si>
  <si>
    <t>30111701</t>
  </si>
  <si>
    <t>Estuco plastico x cuñete</t>
  </si>
  <si>
    <t>39122238</t>
  </si>
  <si>
    <t>Fotocelda con base</t>
  </si>
  <si>
    <t>31191501</t>
  </si>
  <si>
    <t>Hojas Lija gris 220</t>
  </si>
  <si>
    <t>Hojas Lija Roja Grano 180</t>
  </si>
  <si>
    <t>39122226</t>
  </si>
  <si>
    <t>Interruptor doble para caja PVC</t>
  </si>
  <si>
    <t>Interruptor Sencillo para caja PVC</t>
  </si>
  <si>
    <t>30181504</t>
  </si>
  <si>
    <t>Lavamanos porcelana</t>
  </si>
  <si>
    <t>40141617</t>
  </si>
  <si>
    <t>Llave abasto 2 salidas 1/2" PVC</t>
  </si>
  <si>
    <t>Llave Abasto Sanitario metalica 1/2"</t>
  </si>
  <si>
    <t>Llave Abasto Sanitario PVC 1/2"</t>
  </si>
  <si>
    <t>Llave Ganso lavaplatos</t>
  </si>
  <si>
    <t>Llave monocontrol lavamanos</t>
  </si>
  <si>
    <t>Llaves ducha completa</t>
  </si>
  <si>
    <t>Llegadas a caja metalica EMT de 1/2</t>
  </si>
  <si>
    <t>Llegadas a caja metalica EMT de 3/4</t>
  </si>
  <si>
    <t>15121806</t>
  </si>
  <si>
    <t>Lubricante Penetrante Multiproposito en Aerosol.</t>
  </si>
  <si>
    <t>39111534</t>
  </si>
  <si>
    <t>Luminaria Hermetica Led 2x18 18w completa</t>
  </si>
  <si>
    <t>40142008</t>
  </si>
  <si>
    <t>Manguera acople plástica lavamanos</t>
  </si>
  <si>
    <t>Manguera acople plástica Sanitario</t>
  </si>
  <si>
    <t>31162801</t>
  </si>
  <si>
    <t>Manija Puerta Niquelada 107mm</t>
  </si>
  <si>
    <t>30181506</t>
  </si>
  <si>
    <t>Orinales de pared Hombres</t>
  </si>
  <si>
    <t>Palanca vaciado sanitario</t>
  </si>
  <si>
    <t>31211505</t>
  </si>
  <si>
    <t>Pintura a base de aceite colores varios. X galon</t>
  </si>
  <si>
    <t>31211508</t>
  </si>
  <si>
    <t>Pintura para exteriores colores varios x galon</t>
  </si>
  <si>
    <t>31211502</t>
  </si>
  <si>
    <t>Pintura tipo 1 agua para interiores colores varios. X galon</t>
  </si>
  <si>
    <t>30102906</t>
  </si>
  <si>
    <t>Poste fibra de vidrio 8 metros 510kgf</t>
  </si>
  <si>
    <t>27112814</t>
  </si>
  <si>
    <t>Punta Estrella Atornillador para Taladro</t>
  </si>
  <si>
    <t>39111611</t>
  </si>
  <si>
    <t>Reflectores led 200 vatios</t>
  </si>
  <si>
    <t>31162201</t>
  </si>
  <si>
    <t>Remache pop 1/8</t>
  </si>
  <si>
    <t>Remache pop 3/16</t>
  </si>
  <si>
    <t>Rollos cinta aislante Varios colores.</t>
  </si>
  <si>
    <t>30181505</t>
  </si>
  <si>
    <t>Sanitarios ahorradores</t>
  </si>
  <si>
    <t>40142513</t>
  </si>
  <si>
    <t>Sifones Flexible</t>
  </si>
  <si>
    <t>31201632</t>
  </si>
  <si>
    <t>Silicona Multiuso Transparente 280 ml</t>
  </si>
  <si>
    <t>Silicona Multiuso Transparente 50 ml</t>
  </si>
  <si>
    <t>39111803</t>
  </si>
  <si>
    <t>Soket Tornillo para lámpara</t>
  </si>
  <si>
    <t>40174608</t>
  </si>
  <si>
    <t>Tee PVC  presión 2"</t>
  </si>
  <si>
    <t>Tee PVC presión 1 ½"</t>
  </si>
  <si>
    <t>Tee PVC presión 1 1/4 "</t>
  </si>
  <si>
    <t>Tee PVC presión 1"</t>
  </si>
  <si>
    <t>Tee PVC presión 1/2"</t>
  </si>
  <si>
    <t>Tee PVC presión 3/4"</t>
  </si>
  <si>
    <t>39121110</t>
  </si>
  <si>
    <t>Tablero bifasico 12 circuitos</t>
  </si>
  <si>
    <t>Tablero trifasico 12 circuitos</t>
  </si>
  <si>
    <t>39121704</t>
  </si>
  <si>
    <t>Tapa lisa PVC 4x2</t>
  </si>
  <si>
    <t>Tapa lisa PVC 4x4</t>
  </si>
  <si>
    <t>31201514</t>
  </si>
  <si>
    <t>Teflón 3/4 x 10 mts.</t>
  </si>
  <si>
    <t>30151501</t>
  </si>
  <si>
    <t>Tejas fibrocemento (Teja P7 Gris #5 152x92cm Au:1.2m2)</t>
  </si>
  <si>
    <t>40141734</t>
  </si>
  <si>
    <t>Terminal para manguera cobrizada hembra 1/2 "</t>
  </si>
  <si>
    <t>Terminal para manguera jardineria cobrizada macho 1/2 "</t>
  </si>
  <si>
    <t>Toma P/T + Interruptor Sencillo Switch Blanco</t>
  </si>
  <si>
    <t>39121406</t>
  </si>
  <si>
    <t>Tomacorriente 15 Amperios 120 vatios</t>
  </si>
  <si>
    <t>31161506</t>
  </si>
  <si>
    <t>Tornillos ensamble  1" -  paquete x 100 unidades</t>
  </si>
  <si>
    <t>Tornillos ensamble  2" -  paquete x 100 unidades</t>
  </si>
  <si>
    <t>Tornillos ensamble 1/2" -  paquete x 100 unidades</t>
  </si>
  <si>
    <t>31161504</t>
  </si>
  <si>
    <t>Tornillos Tanque Sanitario</t>
  </si>
  <si>
    <t>26121639</t>
  </si>
  <si>
    <t>Trenza 3 hilos Aluminio #6</t>
  </si>
  <si>
    <t>30111802</t>
  </si>
  <si>
    <t>Triturado de 3/4 bulto x 50 kg</t>
  </si>
  <si>
    <t>39131719</t>
  </si>
  <si>
    <t>Tubos EMT 1/2 x 3 MTS</t>
  </si>
  <si>
    <t>Tubos EMT 3/4 x 3 MTS</t>
  </si>
  <si>
    <t>Tubos led 18 vatios</t>
  </si>
  <si>
    <t>40171517</t>
  </si>
  <si>
    <t>Tubos PVC presión 1 1/4" x 3 mts</t>
  </si>
  <si>
    <t>Tubos PVC presión 1" 1/ 2 x 3 mts</t>
  </si>
  <si>
    <t>Tubos PVC presión 1" x 3 mts</t>
  </si>
  <si>
    <t>Tubos PVC presión 1/2" x 3 mts</t>
  </si>
  <si>
    <t>Tubos PVC presión 2" x 3 mts</t>
  </si>
  <si>
    <t>Tubos PVC presión 3/4" x 3 mts</t>
  </si>
  <si>
    <t>27111543</t>
  </si>
  <si>
    <t>Tungsteno Barracuda 1/2"</t>
  </si>
  <si>
    <t>Tungsteno Barracuda 3/8"</t>
  </si>
  <si>
    <t>Tungsteno Barracuda 5/16"</t>
  </si>
  <si>
    <t>40172608</t>
  </si>
  <si>
    <t>Unión Rápida presión 1"</t>
  </si>
  <si>
    <t>39121434</t>
  </si>
  <si>
    <t>Uniones EMT 1/2</t>
  </si>
  <si>
    <t>Uniones EMT 3/4</t>
  </si>
  <si>
    <t>40174908</t>
  </si>
  <si>
    <t>Uniones presión 1 1/2"</t>
  </si>
  <si>
    <t>Uniones presión 1 1/4"</t>
  </si>
  <si>
    <t>Uniones presión 1"</t>
  </si>
  <si>
    <t>Uniones presión 1/2"</t>
  </si>
  <si>
    <t>Uniones presión 2"</t>
  </si>
  <si>
    <t>Uniones presión 3/4"</t>
  </si>
  <si>
    <t>Universal  presión 1/2" PVC</t>
  </si>
  <si>
    <t>Universal presión 1 1/4" PVC</t>
  </si>
  <si>
    <t>Universal presión 1" PVC</t>
  </si>
  <si>
    <t>Universal presión 1/2" PVC</t>
  </si>
  <si>
    <t>Universal presión 2 PVC</t>
  </si>
  <si>
    <t>Universal presión 3/4" PVC</t>
  </si>
  <si>
    <t>40141607</t>
  </si>
  <si>
    <t>Válvula Bola PVC 1"</t>
  </si>
  <si>
    <t>Válvula Bola PVC 1/2"</t>
  </si>
  <si>
    <t>Válvula Bola PVC 3/4" </t>
  </si>
  <si>
    <t>40141639</t>
  </si>
  <si>
    <t>Valvula de Llenado sanitario</t>
  </si>
  <si>
    <t>40141610</t>
  </si>
  <si>
    <t>Válvulas cobrizadas para Tanque alto 1/2"</t>
  </si>
  <si>
    <t>Válvulas cobrizadas para Tanque alto 3/4"</t>
  </si>
  <si>
    <t>TOTAL ESTIMADO</t>
  </si>
  <si>
    <t>Fuente</t>
  </si>
  <si>
    <t>Archivo</t>
  </si>
  <si>
    <t>Cotización 1</t>
  </si>
  <si>
    <t>Cotización 3188. AgroAntioquia La Salada.pdf</t>
  </si>
  <si>
    <t>Cotización 2</t>
  </si>
  <si>
    <t>Cotizacion Mi compradre Ferreteria.pdf</t>
  </si>
  <si>
    <t>Base técnica</t>
  </si>
  <si>
    <t>Cotizador Ferretería.xlsx</t>
  </si>
  <si>
    <t>CDP</t>
  </si>
  <si>
    <t>CDP.pdf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</si>
</sst>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$\ #,##0"/>
  </numFmts>
  <fonts count="4">
    <font>
      <sz val="11"/>
      <name val="Carlito"/>
    </font>
    <font>
      <b/>
      <sz val="11"/>
      <color rgb="FFFFFFFF"/>
      <name val="Carlito"/>
    </font>
    <font>
      <sz val="11"/>
      <name val="Carlito"/>
    </font>
    <font>
      <b/>
      <sz val="11"/>
      <name val="Carlito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E2F0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 wrapText="1"/>
    </xf>
    <xf numFmtId="164" fontId="0" fillId="0" borderId="0" xfId="0" applyNumberFormat="1"/>
    <xf numFmtId="0" fontId="3" fillId="4" borderId="0" xfId="0" applyFont="1" applyFill="1"/>
    <xf numFmtId="164" fontId="3" fillId="4" borderId="0" xfId="0" applyNumberFormat="1" applyFont="1" applyFill="1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aEstudioMercadoFerreteria" displayName="TablaEstudioMercadoFerreteria" ref="A5:K177">
  <tableColumns count="11">
    <tableColumn id="1" name="ITEM"/>
    <tableColumn id="2" name="Código UNSPSC"/>
    <tableColumn id="3" name="Descripción del producto"/>
    <tableColumn id="4" name="Unidad"/>
    <tableColumn id="5" name="Cantidad"/>
    <tableColumn id="6" name="AgroAntioquia IVA incl."/>
    <tableColumn id="7" name="Mi Compadre IVA incl."/>
    <tableColumn id="8" name="Promedio 2 cotizaciones"/>
    <tableColumn id="9" name="Menor valor"/>
    <tableColumn id="10" name="Proveedor menor valor"/>
    <tableColumn id="11" name="Observació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9"/>
  <sheetViews>
    <sheetView tabSelected="1" topLeftCell="A25" workbookViewId="0">
      <selection activeCell="C174" sqref="C174"/>
    </sheetView>
  </sheetViews>
  <sheetFormatPr baseColWidth="10" defaultColWidth="9" defaultRowHeight="14"/>
  <cols>
    <col min="1" max="1" width="8" customWidth="1"/>
    <col min="2" max="2" width="14" customWidth="1"/>
    <col min="3" max="3" width="42" customWidth="1"/>
    <col min="4" max="5" width="10" customWidth="1"/>
    <col min="6" max="7" width="18" customWidth="1"/>
    <col min="8" max="8" width="20" customWidth="1"/>
    <col min="9" max="9" width="16" customWidth="1"/>
    <col min="10" max="10" width="20" customWidth="1"/>
    <col min="11" max="11" width="38" customWidth="1"/>
    <col min="13" max="14" width="18" customWidth="1"/>
  </cols>
  <sheetData>
    <row r="1" spans="1:14" ht="24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M1" s="1" t="s">
        <v>1</v>
      </c>
      <c r="N1" s="1" t="s">
        <v>2</v>
      </c>
    </row>
    <row r="2" spans="1:14">
      <c r="A2" s="9" t="s">
        <v>3</v>
      </c>
      <c r="B2" s="9"/>
      <c r="C2" s="9"/>
      <c r="D2" s="9"/>
      <c r="E2" s="9"/>
      <c r="F2" s="9"/>
      <c r="G2" s="9"/>
      <c r="H2" s="9"/>
      <c r="I2" s="9"/>
      <c r="J2" s="9"/>
      <c r="K2" s="9"/>
      <c r="M2" t="s">
        <v>4</v>
      </c>
      <c r="N2">
        <v>2</v>
      </c>
    </row>
    <row r="3" spans="1:14">
      <c r="A3" s="9" t="s">
        <v>5</v>
      </c>
      <c r="B3" s="9"/>
      <c r="C3" s="9"/>
      <c r="D3" s="9"/>
      <c r="E3" s="9"/>
      <c r="F3" s="9"/>
      <c r="G3" s="9"/>
      <c r="H3" s="9"/>
      <c r="I3" s="9"/>
      <c r="J3" s="9"/>
      <c r="K3" s="9"/>
      <c r="M3" t="s">
        <v>6</v>
      </c>
      <c r="N3">
        <v>177</v>
      </c>
    </row>
    <row r="4" spans="1:14">
      <c r="M4" t="s">
        <v>7</v>
      </c>
      <c r="N4" s="5">
        <f>H179</f>
        <v>12322710.5</v>
      </c>
    </row>
    <row r="5" spans="1:14" ht="28">
      <c r="A5" s="2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13</v>
      </c>
      <c r="G5" s="2" t="s">
        <v>14</v>
      </c>
      <c r="H5" s="2" t="s">
        <v>15</v>
      </c>
      <c r="I5" s="2" t="s">
        <v>16</v>
      </c>
      <c r="J5" s="2" t="s">
        <v>17</v>
      </c>
      <c r="K5" s="2" t="s">
        <v>18</v>
      </c>
      <c r="M5" t="s">
        <v>19</v>
      </c>
      <c r="N5" s="5">
        <f>I179</f>
        <v>12261403</v>
      </c>
    </row>
    <row r="6" spans="1:14">
      <c r="A6" s="3">
        <v>1</v>
      </c>
      <c r="B6" s="3" t="s">
        <v>20</v>
      </c>
      <c r="C6" s="3" t="s">
        <v>21</v>
      </c>
      <c r="D6" s="3" t="s">
        <v>22</v>
      </c>
      <c r="E6" s="3">
        <v>1</v>
      </c>
      <c r="F6" s="4">
        <v>808</v>
      </c>
      <c r="G6" s="4">
        <v>800</v>
      </c>
      <c r="H6" s="4">
        <f t="shared" ref="H6:H35" si="0">IFERROR(AVERAGE(F6:G6),0)</f>
        <v>804</v>
      </c>
      <c r="I6" s="4">
        <f t="shared" ref="I6:I35" si="1">IFERROR(MIN(F6:G6),0)</f>
        <v>800</v>
      </c>
      <c r="J6" s="3" t="str">
        <f t="shared" ref="J6:J35" si="2">IF(F6=G6,"Empate",IF(F6&lt;G6,"AgroAntioquia","Mi Compadre"))</f>
        <v>Mi Compadre</v>
      </c>
      <c r="K6" s="3"/>
      <c r="M6" t="s">
        <v>23</v>
      </c>
      <c r="N6" s="5">
        <f>80000000</f>
        <v>80000000</v>
      </c>
    </row>
    <row r="7" spans="1:14">
      <c r="A7" s="3">
        <v>2</v>
      </c>
      <c r="B7" s="3" t="s">
        <v>20</v>
      </c>
      <c r="C7" s="3" t="s">
        <v>24</v>
      </c>
      <c r="D7" s="3" t="s">
        <v>22</v>
      </c>
      <c r="E7" s="3">
        <v>1</v>
      </c>
      <c r="F7" s="4">
        <v>1010</v>
      </c>
      <c r="G7" s="4">
        <v>1000</v>
      </c>
      <c r="H7" s="4">
        <f t="shared" si="0"/>
        <v>1005</v>
      </c>
      <c r="I7" s="4">
        <f t="shared" si="1"/>
        <v>1000</v>
      </c>
      <c r="J7" s="3" t="str">
        <f t="shared" si="2"/>
        <v>Mi Compadre</v>
      </c>
      <c r="K7" s="3"/>
    </row>
    <row r="8" spans="1:14">
      <c r="A8" s="3">
        <v>3</v>
      </c>
      <c r="B8" s="3" t="s">
        <v>20</v>
      </c>
      <c r="C8" s="3" t="s">
        <v>25</v>
      </c>
      <c r="D8" s="3" t="s">
        <v>22</v>
      </c>
      <c r="E8" s="3">
        <v>1</v>
      </c>
      <c r="F8" s="4">
        <v>707</v>
      </c>
      <c r="G8" s="4">
        <v>700</v>
      </c>
      <c r="H8" s="4">
        <f t="shared" si="0"/>
        <v>703.5</v>
      </c>
      <c r="I8" s="4">
        <f t="shared" si="1"/>
        <v>700</v>
      </c>
      <c r="J8" s="3" t="str">
        <f t="shared" si="2"/>
        <v>Mi Compadre</v>
      </c>
      <c r="K8" s="3"/>
    </row>
    <row r="9" spans="1:14">
      <c r="A9" s="3">
        <v>4</v>
      </c>
      <c r="B9" s="3" t="s">
        <v>20</v>
      </c>
      <c r="C9" s="3" t="s">
        <v>26</v>
      </c>
      <c r="D9" s="3" t="s">
        <v>22</v>
      </c>
      <c r="E9" s="3">
        <v>1</v>
      </c>
      <c r="F9" s="4">
        <v>808</v>
      </c>
      <c r="G9" s="4">
        <v>800</v>
      </c>
      <c r="H9" s="4">
        <f t="shared" si="0"/>
        <v>804</v>
      </c>
      <c r="I9" s="4">
        <f t="shared" si="1"/>
        <v>800</v>
      </c>
      <c r="J9" s="3" t="str">
        <f t="shared" si="2"/>
        <v>Mi Compadre</v>
      </c>
      <c r="K9" s="3"/>
    </row>
    <row r="10" spans="1:14">
      <c r="A10" s="3">
        <v>5</v>
      </c>
      <c r="B10" s="3" t="s">
        <v>27</v>
      </c>
      <c r="C10" s="3" t="s">
        <v>28</v>
      </c>
      <c r="D10" s="3" t="s">
        <v>22</v>
      </c>
      <c r="E10" s="3">
        <v>1</v>
      </c>
      <c r="F10" s="4">
        <v>8080</v>
      </c>
      <c r="G10" s="4">
        <v>8000</v>
      </c>
      <c r="H10" s="4">
        <f t="shared" si="0"/>
        <v>8040</v>
      </c>
      <c r="I10" s="4">
        <f t="shared" si="1"/>
        <v>8000</v>
      </c>
      <c r="J10" s="3" t="str">
        <f t="shared" si="2"/>
        <v>Mi Compadre</v>
      </c>
      <c r="K10" s="3"/>
    </row>
    <row r="11" spans="1:14">
      <c r="A11" s="3">
        <v>6</v>
      </c>
      <c r="B11" s="3" t="s">
        <v>27</v>
      </c>
      <c r="C11" s="3" t="s">
        <v>29</v>
      </c>
      <c r="D11" s="3" t="s">
        <v>22</v>
      </c>
      <c r="E11" s="3">
        <v>1</v>
      </c>
      <c r="F11" s="4">
        <v>4848</v>
      </c>
      <c r="G11" s="4">
        <v>4800</v>
      </c>
      <c r="H11" s="4">
        <f t="shared" si="0"/>
        <v>4824</v>
      </c>
      <c r="I11" s="4">
        <f t="shared" si="1"/>
        <v>4800</v>
      </c>
      <c r="J11" s="3" t="str">
        <f t="shared" si="2"/>
        <v>Mi Compadre</v>
      </c>
      <c r="K11" s="3"/>
    </row>
    <row r="12" spans="1:14">
      <c r="A12" s="3">
        <v>7</v>
      </c>
      <c r="B12" s="3" t="s">
        <v>27</v>
      </c>
      <c r="C12" s="3" t="s">
        <v>30</v>
      </c>
      <c r="D12" s="3" t="s">
        <v>22</v>
      </c>
      <c r="E12" s="3">
        <v>1</v>
      </c>
      <c r="F12" s="4">
        <v>2929</v>
      </c>
      <c r="G12" s="4">
        <v>2900</v>
      </c>
      <c r="H12" s="4">
        <f t="shared" si="0"/>
        <v>2914.5</v>
      </c>
      <c r="I12" s="4">
        <f t="shared" si="1"/>
        <v>2900</v>
      </c>
      <c r="J12" s="3" t="str">
        <f t="shared" si="2"/>
        <v>Mi Compadre</v>
      </c>
      <c r="K12" s="3"/>
    </row>
    <row r="13" spans="1:14">
      <c r="A13" s="3">
        <v>8</v>
      </c>
      <c r="B13" s="3" t="s">
        <v>27</v>
      </c>
      <c r="C13" s="3" t="s">
        <v>31</v>
      </c>
      <c r="D13" s="3" t="s">
        <v>22</v>
      </c>
      <c r="E13" s="3">
        <v>1</v>
      </c>
      <c r="F13" s="4">
        <v>808</v>
      </c>
      <c r="G13" s="4">
        <v>800</v>
      </c>
      <c r="H13" s="4">
        <f t="shared" si="0"/>
        <v>804</v>
      </c>
      <c r="I13" s="4">
        <f t="shared" si="1"/>
        <v>800</v>
      </c>
      <c r="J13" s="3" t="str">
        <f t="shared" si="2"/>
        <v>Mi Compadre</v>
      </c>
      <c r="K13" s="3"/>
    </row>
    <row r="14" spans="1:14">
      <c r="A14" s="3">
        <v>9</v>
      </c>
      <c r="B14" s="3" t="s">
        <v>27</v>
      </c>
      <c r="C14" s="3" t="s">
        <v>32</v>
      </c>
      <c r="D14" s="3" t="s">
        <v>22</v>
      </c>
      <c r="E14" s="3">
        <v>1</v>
      </c>
      <c r="F14" s="4">
        <v>13636</v>
      </c>
      <c r="G14" s="4">
        <v>13501</v>
      </c>
      <c r="H14" s="4">
        <f t="shared" si="0"/>
        <v>13568.5</v>
      </c>
      <c r="I14" s="4">
        <f t="shared" si="1"/>
        <v>13501</v>
      </c>
      <c r="J14" s="3" t="str">
        <f t="shared" si="2"/>
        <v>Mi Compadre</v>
      </c>
      <c r="K14" s="3"/>
    </row>
    <row r="15" spans="1:14">
      <c r="A15" s="3">
        <v>10</v>
      </c>
      <c r="B15" s="3" t="s">
        <v>27</v>
      </c>
      <c r="C15" s="3" t="s">
        <v>33</v>
      </c>
      <c r="D15" s="3" t="s">
        <v>22</v>
      </c>
      <c r="E15" s="3">
        <v>1</v>
      </c>
      <c r="F15" s="4">
        <v>1413</v>
      </c>
      <c r="G15" s="4">
        <v>1399</v>
      </c>
      <c r="H15" s="4">
        <f t="shared" si="0"/>
        <v>1406</v>
      </c>
      <c r="I15" s="4">
        <f t="shared" si="1"/>
        <v>1399</v>
      </c>
      <c r="J15" s="3" t="str">
        <f t="shared" si="2"/>
        <v>Mi Compadre</v>
      </c>
      <c r="K15" s="3"/>
    </row>
    <row r="16" spans="1:14">
      <c r="A16" s="3">
        <v>11</v>
      </c>
      <c r="B16" s="3" t="s">
        <v>27</v>
      </c>
      <c r="C16" s="3" t="s">
        <v>34</v>
      </c>
      <c r="D16" s="3" t="s">
        <v>22</v>
      </c>
      <c r="E16" s="3">
        <v>1</v>
      </c>
      <c r="F16" s="4">
        <v>6161</v>
      </c>
      <c r="G16" s="4">
        <v>6100</v>
      </c>
      <c r="H16" s="4">
        <f t="shared" si="0"/>
        <v>6130.5</v>
      </c>
      <c r="I16" s="4">
        <f t="shared" si="1"/>
        <v>6100</v>
      </c>
      <c r="J16" s="3" t="str">
        <f t="shared" si="2"/>
        <v>Mi Compadre</v>
      </c>
      <c r="K16" s="3"/>
    </row>
    <row r="17" spans="1:11">
      <c r="A17" s="3">
        <v>12</v>
      </c>
      <c r="B17" s="3" t="s">
        <v>27</v>
      </c>
      <c r="C17" s="3" t="s">
        <v>35</v>
      </c>
      <c r="D17" s="3" t="s">
        <v>22</v>
      </c>
      <c r="E17" s="3">
        <v>1</v>
      </c>
      <c r="F17" s="4">
        <v>5252</v>
      </c>
      <c r="G17" s="4">
        <v>5200</v>
      </c>
      <c r="H17" s="4">
        <f t="shared" si="0"/>
        <v>5226</v>
      </c>
      <c r="I17" s="4">
        <f t="shared" si="1"/>
        <v>5200</v>
      </c>
      <c r="J17" s="3" t="str">
        <f t="shared" si="2"/>
        <v>Mi Compadre</v>
      </c>
      <c r="K17" s="3"/>
    </row>
    <row r="18" spans="1:11">
      <c r="A18" s="3">
        <v>13</v>
      </c>
      <c r="B18" s="3" t="s">
        <v>27</v>
      </c>
      <c r="C18" s="3" t="s">
        <v>36</v>
      </c>
      <c r="D18" s="3" t="s">
        <v>22</v>
      </c>
      <c r="E18" s="3">
        <v>1</v>
      </c>
      <c r="F18" s="4">
        <v>2424</v>
      </c>
      <c r="G18" s="4">
        <v>2400</v>
      </c>
      <c r="H18" s="4">
        <f t="shared" si="0"/>
        <v>2412</v>
      </c>
      <c r="I18" s="4">
        <f t="shared" si="1"/>
        <v>2400</v>
      </c>
      <c r="J18" s="3" t="str">
        <f t="shared" si="2"/>
        <v>Mi Compadre</v>
      </c>
      <c r="K18" s="3"/>
    </row>
    <row r="19" spans="1:11">
      <c r="A19" s="3">
        <v>14</v>
      </c>
      <c r="B19" s="3" t="s">
        <v>27</v>
      </c>
      <c r="C19" s="3" t="s">
        <v>37</v>
      </c>
      <c r="D19" s="3" t="s">
        <v>22</v>
      </c>
      <c r="E19" s="3">
        <v>1</v>
      </c>
      <c r="F19" s="4">
        <v>808</v>
      </c>
      <c r="G19" s="4">
        <v>800</v>
      </c>
      <c r="H19" s="4">
        <f t="shared" si="0"/>
        <v>804</v>
      </c>
      <c r="I19" s="4">
        <f t="shared" si="1"/>
        <v>800</v>
      </c>
      <c r="J19" s="3" t="str">
        <f t="shared" si="2"/>
        <v>Mi Compadre</v>
      </c>
      <c r="K19" s="3"/>
    </row>
    <row r="20" spans="1:11">
      <c r="A20" s="3">
        <v>15</v>
      </c>
      <c r="B20" s="3" t="s">
        <v>27</v>
      </c>
      <c r="C20" s="3" t="s">
        <v>38</v>
      </c>
      <c r="D20" s="3" t="s">
        <v>22</v>
      </c>
      <c r="E20" s="3">
        <v>1</v>
      </c>
      <c r="F20" s="4">
        <v>8585</v>
      </c>
      <c r="G20" s="4">
        <v>8500</v>
      </c>
      <c r="H20" s="4">
        <f t="shared" si="0"/>
        <v>8542.5</v>
      </c>
      <c r="I20" s="4">
        <f t="shared" si="1"/>
        <v>8500</v>
      </c>
      <c r="J20" s="3" t="str">
        <f t="shared" si="2"/>
        <v>Mi Compadre</v>
      </c>
      <c r="K20" s="3"/>
    </row>
    <row r="21" spans="1:11">
      <c r="A21" s="3">
        <v>16</v>
      </c>
      <c r="B21" s="3" t="s">
        <v>27</v>
      </c>
      <c r="C21" s="3" t="s">
        <v>39</v>
      </c>
      <c r="D21" s="3" t="s">
        <v>22</v>
      </c>
      <c r="E21" s="3">
        <v>1</v>
      </c>
      <c r="F21" s="4">
        <v>1111</v>
      </c>
      <c r="G21" s="4">
        <v>1100</v>
      </c>
      <c r="H21" s="4">
        <f t="shared" si="0"/>
        <v>1105.5</v>
      </c>
      <c r="I21" s="4">
        <f t="shared" si="1"/>
        <v>1100</v>
      </c>
      <c r="J21" s="3" t="str">
        <f t="shared" si="2"/>
        <v>Mi Compadre</v>
      </c>
      <c r="K21" s="3"/>
    </row>
    <row r="22" spans="1:11">
      <c r="A22" s="3">
        <v>17</v>
      </c>
      <c r="B22" s="3" t="s">
        <v>40</v>
      </c>
      <c r="C22" s="3" t="s">
        <v>41</v>
      </c>
      <c r="D22" s="3" t="s">
        <v>22</v>
      </c>
      <c r="E22" s="3">
        <v>1</v>
      </c>
      <c r="F22" s="4">
        <v>4444</v>
      </c>
      <c r="G22" s="4">
        <v>4400</v>
      </c>
      <c r="H22" s="4">
        <f t="shared" si="0"/>
        <v>4422</v>
      </c>
      <c r="I22" s="4">
        <f t="shared" si="1"/>
        <v>4400</v>
      </c>
      <c r="J22" s="3" t="str">
        <f t="shared" si="2"/>
        <v>Mi Compadre</v>
      </c>
      <c r="K22" s="3"/>
    </row>
    <row r="23" spans="1:11">
      <c r="A23" s="3">
        <v>18</v>
      </c>
      <c r="B23" s="3" t="s">
        <v>40</v>
      </c>
      <c r="C23" s="3" t="s">
        <v>42</v>
      </c>
      <c r="D23" s="3" t="s">
        <v>22</v>
      </c>
      <c r="E23" s="3">
        <v>1</v>
      </c>
      <c r="F23" s="4">
        <v>6363</v>
      </c>
      <c r="G23" s="4">
        <v>6300</v>
      </c>
      <c r="H23" s="4">
        <f t="shared" si="0"/>
        <v>6331.5</v>
      </c>
      <c r="I23" s="4">
        <f t="shared" si="1"/>
        <v>6300</v>
      </c>
      <c r="J23" s="3" t="str">
        <f t="shared" si="2"/>
        <v>Mi Compadre</v>
      </c>
      <c r="K23" s="3"/>
    </row>
    <row r="24" spans="1:11">
      <c r="A24" s="3">
        <v>19</v>
      </c>
      <c r="B24" s="3" t="s">
        <v>43</v>
      </c>
      <c r="C24" s="3" t="s">
        <v>44</v>
      </c>
      <c r="D24" s="3" t="s">
        <v>22</v>
      </c>
      <c r="E24" s="3">
        <v>1</v>
      </c>
      <c r="F24" s="4">
        <v>18180</v>
      </c>
      <c r="G24" s="4">
        <v>18000</v>
      </c>
      <c r="H24" s="4">
        <f t="shared" si="0"/>
        <v>18090</v>
      </c>
      <c r="I24" s="4">
        <f t="shared" si="1"/>
        <v>18000</v>
      </c>
      <c r="J24" s="3" t="str">
        <f t="shared" si="2"/>
        <v>Mi Compadre</v>
      </c>
      <c r="K24" s="3"/>
    </row>
    <row r="25" spans="1:11">
      <c r="A25" s="3">
        <v>20</v>
      </c>
      <c r="B25" s="3" t="s">
        <v>45</v>
      </c>
      <c r="C25" s="3" t="s">
        <v>46</v>
      </c>
      <c r="D25" s="3" t="s">
        <v>22</v>
      </c>
      <c r="E25" s="3">
        <v>1</v>
      </c>
      <c r="F25" s="4">
        <v>463489</v>
      </c>
      <c r="G25" s="4">
        <v>458900</v>
      </c>
      <c r="H25" s="4">
        <f t="shared" si="0"/>
        <v>461194.5</v>
      </c>
      <c r="I25" s="4">
        <f t="shared" si="1"/>
        <v>458900</v>
      </c>
      <c r="J25" s="3" t="str">
        <f t="shared" si="2"/>
        <v>Mi Compadre</v>
      </c>
      <c r="K25" s="3"/>
    </row>
    <row r="26" spans="1:11">
      <c r="A26" s="3">
        <v>21</v>
      </c>
      <c r="B26" s="3" t="s">
        <v>47</v>
      </c>
      <c r="C26" s="3" t="s">
        <v>48</v>
      </c>
      <c r="D26" s="3" t="s">
        <v>22</v>
      </c>
      <c r="E26" s="3">
        <v>1</v>
      </c>
      <c r="F26" s="4">
        <v>202000</v>
      </c>
      <c r="G26" s="4">
        <v>200000</v>
      </c>
      <c r="H26" s="4">
        <f t="shared" si="0"/>
        <v>201000</v>
      </c>
      <c r="I26" s="4">
        <f t="shared" si="1"/>
        <v>200000</v>
      </c>
      <c r="J26" s="3" t="str">
        <f t="shared" si="2"/>
        <v>Mi Compadre</v>
      </c>
      <c r="K26" s="3"/>
    </row>
    <row r="27" spans="1:11">
      <c r="A27" s="3">
        <v>22</v>
      </c>
      <c r="B27" s="3" t="s">
        <v>49</v>
      </c>
      <c r="C27" s="3" t="s">
        <v>50</v>
      </c>
      <c r="D27" s="3" t="s">
        <v>22</v>
      </c>
      <c r="E27" s="3">
        <v>1</v>
      </c>
      <c r="F27" s="4">
        <v>10100</v>
      </c>
      <c r="G27" s="4">
        <v>10000</v>
      </c>
      <c r="H27" s="4">
        <f t="shared" si="0"/>
        <v>10050</v>
      </c>
      <c r="I27" s="4">
        <f t="shared" si="1"/>
        <v>10000</v>
      </c>
      <c r="J27" s="3" t="str">
        <f t="shared" si="2"/>
        <v>Mi Compadre</v>
      </c>
      <c r="K27" s="3"/>
    </row>
    <row r="28" spans="1:11">
      <c r="A28" s="3">
        <v>23</v>
      </c>
      <c r="B28" s="3" t="s">
        <v>51</v>
      </c>
      <c r="C28" s="3" t="s">
        <v>52</v>
      </c>
      <c r="D28" s="3" t="s">
        <v>22</v>
      </c>
      <c r="E28" s="3">
        <v>1</v>
      </c>
      <c r="F28" s="4">
        <v>14140</v>
      </c>
      <c r="G28" s="4">
        <v>14000</v>
      </c>
      <c r="H28" s="4">
        <f t="shared" si="0"/>
        <v>14070</v>
      </c>
      <c r="I28" s="4">
        <f t="shared" si="1"/>
        <v>14000</v>
      </c>
      <c r="J28" s="3" t="str">
        <f t="shared" si="2"/>
        <v>Mi Compadre</v>
      </c>
      <c r="K28" s="3"/>
    </row>
    <row r="29" spans="1:11">
      <c r="A29" s="3">
        <v>24</v>
      </c>
      <c r="B29" s="3" t="s">
        <v>53</v>
      </c>
      <c r="C29" s="3" t="s">
        <v>54</v>
      </c>
      <c r="D29" s="3" t="s">
        <v>22</v>
      </c>
      <c r="E29" s="3">
        <v>1</v>
      </c>
      <c r="F29" s="4">
        <v>24240</v>
      </c>
      <c r="G29" s="4">
        <v>24000</v>
      </c>
      <c r="H29" s="4">
        <f t="shared" si="0"/>
        <v>24120</v>
      </c>
      <c r="I29" s="4">
        <f t="shared" si="1"/>
        <v>24000</v>
      </c>
      <c r="J29" s="3" t="str">
        <f t="shared" si="2"/>
        <v>Mi Compadre</v>
      </c>
      <c r="K29" s="3"/>
    </row>
    <row r="30" spans="1:11">
      <c r="A30" s="3">
        <v>25</v>
      </c>
      <c r="B30" s="3" t="s">
        <v>53</v>
      </c>
      <c r="C30" s="3" t="s">
        <v>55</v>
      </c>
      <c r="D30" s="3" t="s">
        <v>22</v>
      </c>
      <c r="E30" s="3">
        <v>1</v>
      </c>
      <c r="F30" s="4">
        <v>24240</v>
      </c>
      <c r="G30" s="4">
        <v>24000</v>
      </c>
      <c r="H30" s="4">
        <f t="shared" si="0"/>
        <v>24120</v>
      </c>
      <c r="I30" s="4">
        <f t="shared" si="1"/>
        <v>24000</v>
      </c>
      <c r="J30" s="3" t="str">
        <f t="shared" si="2"/>
        <v>Mi Compadre</v>
      </c>
      <c r="K30" s="3"/>
    </row>
    <row r="31" spans="1:11">
      <c r="A31" s="3">
        <v>26</v>
      </c>
      <c r="B31" s="3" t="s">
        <v>53</v>
      </c>
      <c r="C31" s="3" t="s">
        <v>56</v>
      </c>
      <c r="D31" s="3" t="s">
        <v>22</v>
      </c>
      <c r="E31" s="3">
        <v>1</v>
      </c>
      <c r="F31" s="4">
        <v>24240</v>
      </c>
      <c r="G31" s="4">
        <v>24000</v>
      </c>
      <c r="H31" s="4">
        <f t="shared" si="0"/>
        <v>24120</v>
      </c>
      <c r="I31" s="4">
        <f t="shared" si="1"/>
        <v>24000</v>
      </c>
      <c r="J31" s="3" t="str">
        <f t="shared" si="2"/>
        <v>Mi Compadre</v>
      </c>
      <c r="K31" s="3"/>
    </row>
    <row r="32" spans="1:11">
      <c r="A32" s="3">
        <v>27</v>
      </c>
      <c r="B32" s="3" t="s">
        <v>53</v>
      </c>
      <c r="C32" s="3" t="s">
        <v>57</v>
      </c>
      <c r="D32" s="3" t="s">
        <v>22</v>
      </c>
      <c r="E32" s="3">
        <v>1</v>
      </c>
      <c r="F32" s="4">
        <v>99889</v>
      </c>
      <c r="G32" s="4">
        <v>98900</v>
      </c>
      <c r="H32" s="4">
        <f t="shared" si="0"/>
        <v>99394.5</v>
      </c>
      <c r="I32" s="4">
        <f t="shared" si="1"/>
        <v>98900</v>
      </c>
      <c r="J32" s="3" t="str">
        <f t="shared" si="2"/>
        <v>Mi Compadre</v>
      </c>
      <c r="K32" s="3"/>
    </row>
    <row r="33" spans="1:11">
      <c r="A33" s="3">
        <v>28</v>
      </c>
      <c r="B33" s="3" t="s">
        <v>53</v>
      </c>
      <c r="C33" s="3" t="s">
        <v>58</v>
      </c>
      <c r="D33" s="3" t="s">
        <v>22</v>
      </c>
      <c r="E33" s="3">
        <v>1</v>
      </c>
      <c r="F33" s="4">
        <v>99889</v>
      </c>
      <c r="G33" s="4">
        <v>98900</v>
      </c>
      <c r="H33" s="4">
        <f t="shared" si="0"/>
        <v>99394.5</v>
      </c>
      <c r="I33" s="4">
        <f t="shared" si="1"/>
        <v>98900</v>
      </c>
      <c r="J33" s="3" t="str">
        <f t="shared" si="2"/>
        <v>Mi Compadre</v>
      </c>
      <c r="K33" s="3"/>
    </row>
    <row r="34" spans="1:11">
      <c r="A34" s="3">
        <v>29</v>
      </c>
      <c r="B34" s="3" t="s">
        <v>53</v>
      </c>
      <c r="C34" s="3" t="s">
        <v>59</v>
      </c>
      <c r="D34" s="3" t="s">
        <v>22</v>
      </c>
      <c r="E34" s="3">
        <v>1</v>
      </c>
      <c r="F34" s="4">
        <v>99889</v>
      </c>
      <c r="G34" s="4">
        <v>98900</v>
      </c>
      <c r="H34" s="4">
        <f t="shared" si="0"/>
        <v>99394.5</v>
      </c>
      <c r="I34" s="4">
        <f t="shared" si="1"/>
        <v>98900</v>
      </c>
      <c r="J34" s="3" t="str">
        <f t="shared" si="2"/>
        <v>Mi Compadre</v>
      </c>
      <c r="K34" s="3"/>
    </row>
    <row r="35" spans="1:11">
      <c r="A35" s="3">
        <v>30</v>
      </c>
      <c r="B35" s="3" t="s">
        <v>53</v>
      </c>
      <c r="C35" s="3" t="s">
        <v>60</v>
      </c>
      <c r="D35" s="3" t="s">
        <v>22</v>
      </c>
      <c r="E35" s="3">
        <v>1</v>
      </c>
      <c r="F35" s="4">
        <v>99889</v>
      </c>
      <c r="G35" s="4">
        <v>98900</v>
      </c>
      <c r="H35" s="4">
        <f t="shared" si="0"/>
        <v>99394.5</v>
      </c>
      <c r="I35" s="4">
        <f t="shared" si="1"/>
        <v>98900</v>
      </c>
      <c r="J35" s="3" t="str">
        <f t="shared" si="2"/>
        <v>Mi Compadre</v>
      </c>
      <c r="K35" s="3"/>
    </row>
    <row r="36" spans="1:11" ht="28">
      <c r="A36" s="3">
        <v>31</v>
      </c>
      <c r="B36" s="3" t="s">
        <v>61</v>
      </c>
      <c r="C36" s="3" t="s">
        <v>62</v>
      </c>
      <c r="D36" s="3" t="s">
        <v>22</v>
      </c>
      <c r="E36" s="3">
        <v>1</v>
      </c>
      <c r="F36" s="4">
        <v>293910</v>
      </c>
      <c r="G36" s="4">
        <v>291000</v>
      </c>
      <c r="H36" s="4">
        <f t="shared" ref="H36:H64" si="3">IFERROR(AVERAGE(F36:G36),0)</f>
        <v>292455</v>
      </c>
      <c r="I36" s="4">
        <f t="shared" ref="I36:I64" si="4">IFERROR(MIN(F36:G36),0)</f>
        <v>291000</v>
      </c>
      <c r="J36" s="3" t="str">
        <f t="shared" ref="J36:J64" si="5">IF(F36=G36,"Empate",IF(F36&lt;G36,"AgroAntioquia","Mi Compadre"))</f>
        <v>Mi Compadre</v>
      </c>
      <c r="K36" s="3"/>
    </row>
    <row r="37" spans="1:11">
      <c r="A37" s="3">
        <v>32</v>
      </c>
      <c r="B37" s="3" t="s">
        <v>53</v>
      </c>
      <c r="C37" s="3" t="s">
        <v>63</v>
      </c>
      <c r="D37" s="3" t="s">
        <v>22</v>
      </c>
      <c r="E37" s="3">
        <v>1</v>
      </c>
      <c r="F37" s="4">
        <v>181597</v>
      </c>
      <c r="G37" s="4">
        <v>179799</v>
      </c>
      <c r="H37" s="4">
        <f t="shared" si="3"/>
        <v>180698</v>
      </c>
      <c r="I37" s="4">
        <f t="shared" si="4"/>
        <v>179799</v>
      </c>
      <c r="J37" s="3" t="str">
        <f t="shared" si="5"/>
        <v>Mi Compadre</v>
      </c>
      <c r="K37" s="3"/>
    </row>
    <row r="38" spans="1:11">
      <c r="A38" s="3">
        <v>33</v>
      </c>
      <c r="B38" s="3" t="s">
        <v>53</v>
      </c>
      <c r="C38" s="3" t="s">
        <v>64</v>
      </c>
      <c r="D38" s="3" t="s">
        <v>22</v>
      </c>
      <c r="E38" s="3">
        <v>1</v>
      </c>
      <c r="F38" s="4">
        <v>181597</v>
      </c>
      <c r="G38" s="4">
        <v>179799</v>
      </c>
      <c r="H38" s="4">
        <f t="shared" si="3"/>
        <v>180698</v>
      </c>
      <c r="I38" s="4">
        <f t="shared" si="4"/>
        <v>179799</v>
      </c>
      <c r="J38" s="3" t="str">
        <f t="shared" si="5"/>
        <v>Mi Compadre</v>
      </c>
      <c r="K38" s="3"/>
    </row>
    <row r="39" spans="1:11">
      <c r="A39" s="3">
        <v>34</v>
      </c>
      <c r="B39" s="3" t="s">
        <v>53</v>
      </c>
      <c r="C39" s="3" t="s">
        <v>65</v>
      </c>
      <c r="D39" s="3" t="s">
        <v>22</v>
      </c>
      <c r="E39" s="3">
        <v>1</v>
      </c>
      <c r="F39" s="4">
        <v>181597</v>
      </c>
      <c r="G39" s="4">
        <v>179799</v>
      </c>
      <c r="H39" s="4">
        <f t="shared" si="3"/>
        <v>180698</v>
      </c>
      <c r="I39" s="4">
        <f t="shared" si="4"/>
        <v>179799</v>
      </c>
      <c r="J39" s="3" t="str">
        <f t="shared" si="5"/>
        <v>Mi Compadre</v>
      </c>
      <c r="K39" s="3"/>
    </row>
    <row r="40" spans="1:11">
      <c r="A40" s="3">
        <v>35</v>
      </c>
      <c r="B40" s="3" t="s">
        <v>53</v>
      </c>
      <c r="C40" s="3" t="s">
        <v>66</v>
      </c>
      <c r="D40" s="3" t="s">
        <v>22</v>
      </c>
      <c r="E40" s="3">
        <v>1</v>
      </c>
      <c r="F40" s="4">
        <v>181597</v>
      </c>
      <c r="G40" s="4">
        <v>179799</v>
      </c>
      <c r="H40" s="4">
        <f t="shared" si="3"/>
        <v>180698</v>
      </c>
      <c r="I40" s="4">
        <f t="shared" si="4"/>
        <v>179799</v>
      </c>
      <c r="J40" s="3" t="str">
        <f t="shared" si="5"/>
        <v>Mi Compadre</v>
      </c>
      <c r="K40" s="3"/>
    </row>
    <row r="41" spans="1:11">
      <c r="A41" s="3">
        <v>36</v>
      </c>
      <c r="B41" s="3" t="s">
        <v>67</v>
      </c>
      <c r="C41" s="3" t="s">
        <v>68</v>
      </c>
      <c r="D41" s="3" t="s">
        <v>22</v>
      </c>
      <c r="E41" s="3">
        <v>1</v>
      </c>
      <c r="F41" s="4">
        <v>36764</v>
      </c>
      <c r="G41" s="4">
        <v>36400</v>
      </c>
      <c r="H41" s="4">
        <f t="shared" si="3"/>
        <v>36582</v>
      </c>
      <c r="I41" s="4">
        <f t="shared" si="4"/>
        <v>36400</v>
      </c>
      <c r="J41" s="3" t="str">
        <f t="shared" si="5"/>
        <v>Mi Compadre</v>
      </c>
      <c r="K41" s="3"/>
    </row>
    <row r="42" spans="1:11">
      <c r="A42" s="3">
        <v>37</v>
      </c>
      <c r="B42" s="3" t="s">
        <v>67</v>
      </c>
      <c r="C42" s="3" t="s">
        <v>69</v>
      </c>
      <c r="D42" s="3" t="s">
        <v>22</v>
      </c>
      <c r="E42" s="3">
        <v>1</v>
      </c>
      <c r="F42" s="4">
        <v>6868</v>
      </c>
      <c r="G42" s="4">
        <v>6800</v>
      </c>
      <c r="H42" s="4">
        <f t="shared" si="3"/>
        <v>6834</v>
      </c>
      <c r="I42" s="4">
        <f t="shared" si="4"/>
        <v>6800</v>
      </c>
      <c r="J42" s="3" t="str">
        <f t="shared" si="5"/>
        <v>Mi Compadre</v>
      </c>
      <c r="K42" s="3"/>
    </row>
    <row r="43" spans="1:11">
      <c r="A43" s="3">
        <v>38</v>
      </c>
      <c r="B43" s="3" t="s">
        <v>67</v>
      </c>
      <c r="C43" s="3" t="s">
        <v>70</v>
      </c>
      <c r="D43" s="3" t="s">
        <v>22</v>
      </c>
      <c r="E43" s="3">
        <v>1</v>
      </c>
      <c r="F43" s="4">
        <v>7878</v>
      </c>
      <c r="G43" s="4">
        <v>7800</v>
      </c>
      <c r="H43" s="4">
        <f t="shared" si="3"/>
        <v>7839</v>
      </c>
      <c r="I43" s="4">
        <f t="shared" si="4"/>
        <v>7800</v>
      </c>
      <c r="J43" s="3" t="str">
        <f t="shared" si="5"/>
        <v>Mi Compadre</v>
      </c>
      <c r="K43" s="3"/>
    </row>
    <row r="44" spans="1:11">
      <c r="A44" s="3">
        <v>39</v>
      </c>
      <c r="B44" s="3" t="s">
        <v>67</v>
      </c>
      <c r="C44" s="3" t="s">
        <v>71</v>
      </c>
      <c r="D44" s="3" t="s">
        <v>22</v>
      </c>
      <c r="E44" s="3">
        <v>1</v>
      </c>
      <c r="F44" s="4">
        <v>16968</v>
      </c>
      <c r="G44" s="4">
        <v>16800</v>
      </c>
      <c r="H44" s="4">
        <f t="shared" si="3"/>
        <v>16884</v>
      </c>
      <c r="I44" s="4">
        <f t="shared" si="4"/>
        <v>16800</v>
      </c>
      <c r="J44" s="3" t="str">
        <f t="shared" si="5"/>
        <v>Mi Compadre</v>
      </c>
      <c r="K44" s="3"/>
    </row>
    <row r="45" spans="1:11">
      <c r="A45" s="3">
        <v>40</v>
      </c>
      <c r="B45" s="3" t="s">
        <v>72</v>
      </c>
      <c r="C45" s="3" t="s">
        <v>73</v>
      </c>
      <c r="D45" s="3" t="s">
        <v>22</v>
      </c>
      <c r="E45" s="3">
        <v>1</v>
      </c>
      <c r="F45" s="4">
        <v>18180</v>
      </c>
      <c r="G45" s="4">
        <v>18000</v>
      </c>
      <c r="H45" s="4">
        <f t="shared" si="3"/>
        <v>18090</v>
      </c>
      <c r="I45" s="4">
        <f t="shared" si="4"/>
        <v>18000</v>
      </c>
      <c r="J45" s="3" t="str">
        <f t="shared" si="5"/>
        <v>Mi Compadre</v>
      </c>
      <c r="K45" s="3"/>
    </row>
    <row r="46" spans="1:11">
      <c r="A46" s="3">
        <v>41</v>
      </c>
      <c r="B46" s="3" t="s">
        <v>74</v>
      </c>
      <c r="C46" s="3" t="s">
        <v>75</v>
      </c>
      <c r="D46" s="3" t="s">
        <v>22</v>
      </c>
      <c r="E46" s="3">
        <v>1</v>
      </c>
      <c r="F46" s="4">
        <v>828200</v>
      </c>
      <c r="G46" s="4">
        <v>820000</v>
      </c>
      <c r="H46" s="4">
        <f t="shared" si="3"/>
        <v>824100</v>
      </c>
      <c r="I46" s="4">
        <f t="shared" si="4"/>
        <v>820000</v>
      </c>
      <c r="J46" s="3" t="str">
        <f t="shared" si="5"/>
        <v>Mi Compadre</v>
      </c>
      <c r="K46" s="3"/>
    </row>
    <row r="47" spans="1:11">
      <c r="A47" s="3">
        <v>42</v>
      </c>
      <c r="B47" s="3" t="s">
        <v>74</v>
      </c>
      <c r="C47" s="3" t="s">
        <v>76</v>
      </c>
      <c r="D47" s="3" t="s">
        <v>22</v>
      </c>
      <c r="E47" s="3">
        <v>1</v>
      </c>
      <c r="F47" s="4">
        <v>444400</v>
      </c>
      <c r="G47" s="4">
        <v>440000</v>
      </c>
      <c r="H47" s="4">
        <f t="shared" si="3"/>
        <v>442200</v>
      </c>
      <c r="I47" s="4">
        <f t="shared" si="4"/>
        <v>440000</v>
      </c>
      <c r="J47" s="3" t="str">
        <f t="shared" si="5"/>
        <v>Mi Compadre</v>
      </c>
      <c r="K47" s="3"/>
    </row>
    <row r="48" spans="1:11">
      <c r="A48" s="3">
        <v>43</v>
      </c>
      <c r="B48" s="3" t="s">
        <v>74</v>
      </c>
      <c r="C48" s="3" t="s">
        <v>77</v>
      </c>
      <c r="D48" s="3" t="s">
        <v>22</v>
      </c>
      <c r="E48" s="3">
        <v>1</v>
      </c>
      <c r="F48" s="4">
        <v>414100</v>
      </c>
      <c r="G48" s="4">
        <v>410000</v>
      </c>
      <c r="H48" s="4">
        <f t="shared" si="3"/>
        <v>412050</v>
      </c>
      <c r="I48" s="4">
        <f t="shared" si="4"/>
        <v>410000</v>
      </c>
      <c r="J48" s="3" t="str">
        <f t="shared" si="5"/>
        <v>Mi Compadre</v>
      </c>
      <c r="K48" s="3"/>
    </row>
    <row r="49" spans="1:11">
      <c r="A49" s="3">
        <v>44</v>
      </c>
      <c r="B49" s="3" t="s">
        <v>78</v>
      </c>
      <c r="C49" s="3" t="s">
        <v>79</v>
      </c>
      <c r="D49" s="3" t="s">
        <v>22</v>
      </c>
      <c r="E49" s="3">
        <v>1</v>
      </c>
      <c r="F49" s="4">
        <v>19696</v>
      </c>
      <c r="G49" s="4">
        <v>19501</v>
      </c>
      <c r="H49" s="4">
        <f t="shared" si="3"/>
        <v>19598.5</v>
      </c>
      <c r="I49" s="4">
        <f t="shared" si="4"/>
        <v>19501</v>
      </c>
      <c r="J49" s="3" t="str">
        <f t="shared" si="5"/>
        <v>Mi Compadre</v>
      </c>
      <c r="K49" s="3"/>
    </row>
    <row r="50" spans="1:11">
      <c r="A50" s="3">
        <v>45</v>
      </c>
      <c r="B50" s="3" t="s">
        <v>78</v>
      </c>
      <c r="C50" s="3" t="s">
        <v>80</v>
      </c>
      <c r="D50" s="3" t="s">
        <v>22</v>
      </c>
      <c r="E50" s="3">
        <v>1</v>
      </c>
      <c r="F50" s="4">
        <v>19696</v>
      </c>
      <c r="G50" s="4">
        <v>19501</v>
      </c>
      <c r="H50" s="4">
        <f t="shared" si="3"/>
        <v>19598.5</v>
      </c>
      <c r="I50" s="4">
        <f t="shared" si="4"/>
        <v>19501</v>
      </c>
      <c r="J50" s="3" t="str">
        <f t="shared" si="5"/>
        <v>Mi Compadre</v>
      </c>
      <c r="K50" s="3"/>
    </row>
    <row r="51" spans="1:11">
      <c r="A51" s="3">
        <v>46</v>
      </c>
      <c r="B51" s="3" t="s">
        <v>78</v>
      </c>
      <c r="C51" s="3" t="s">
        <v>81</v>
      </c>
      <c r="D51" s="3" t="s">
        <v>22</v>
      </c>
      <c r="E51" s="3">
        <v>1</v>
      </c>
      <c r="F51" s="4">
        <v>29189</v>
      </c>
      <c r="G51" s="4">
        <v>28900</v>
      </c>
      <c r="H51" s="4">
        <f t="shared" si="3"/>
        <v>29044.5</v>
      </c>
      <c r="I51" s="4">
        <f t="shared" si="4"/>
        <v>28900</v>
      </c>
      <c r="J51" s="3" t="str">
        <f t="shared" si="5"/>
        <v>Mi Compadre</v>
      </c>
      <c r="K51" s="3"/>
    </row>
    <row r="52" spans="1:11">
      <c r="A52" s="3">
        <v>47</v>
      </c>
      <c r="B52" s="3" t="s">
        <v>78</v>
      </c>
      <c r="C52" s="3" t="s">
        <v>82</v>
      </c>
      <c r="D52" s="3" t="s">
        <v>22</v>
      </c>
      <c r="E52" s="3">
        <v>1</v>
      </c>
      <c r="F52" s="4">
        <v>29189</v>
      </c>
      <c r="G52" s="4">
        <v>28900</v>
      </c>
      <c r="H52" s="4">
        <f t="shared" si="3"/>
        <v>29044.5</v>
      </c>
      <c r="I52" s="4">
        <f t="shared" si="4"/>
        <v>28900</v>
      </c>
      <c r="J52" s="3" t="str">
        <f t="shared" si="5"/>
        <v>Mi Compadre</v>
      </c>
      <c r="K52" s="3"/>
    </row>
    <row r="53" spans="1:11">
      <c r="A53" s="3">
        <v>48</v>
      </c>
      <c r="B53" s="3" t="s">
        <v>83</v>
      </c>
      <c r="C53" s="3" t="s">
        <v>84</v>
      </c>
      <c r="D53" s="3" t="s">
        <v>22</v>
      </c>
      <c r="E53" s="3">
        <v>1</v>
      </c>
      <c r="F53" s="4">
        <v>9595</v>
      </c>
      <c r="G53" s="4">
        <v>9500</v>
      </c>
      <c r="H53" s="4">
        <f t="shared" si="3"/>
        <v>9547.5</v>
      </c>
      <c r="I53" s="4">
        <f t="shared" si="4"/>
        <v>9500</v>
      </c>
      <c r="J53" s="3" t="str">
        <f t="shared" si="5"/>
        <v>Mi Compadre</v>
      </c>
      <c r="K53" s="3"/>
    </row>
    <row r="54" spans="1:11">
      <c r="A54" s="3">
        <v>49</v>
      </c>
      <c r="B54" s="3" t="s">
        <v>83</v>
      </c>
      <c r="C54" s="3" t="s">
        <v>85</v>
      </c>
      <c r="D54" s="3" t="s">
        <v>22</v>
      </c>
      <c r="E54" s="3">
        <v>1</v>
      </c>
      <c r="F54" s="4">
        <v>19190</v>
      </c>
      <c r="G54" s="4">
        <v>19000</v>
      </c>
      <c r="H54" s="4">
        <f t="shared" si="3"/>
        <v>19095</v>
      </c>
      <c r="I54" s="4">
        <f t="shared" si="4"/>
        <v>19000</v>
      </c>
      <c r="J54" s="3" t="str">
        <f t="shared" si="5"/>
        <v>Mi Compadre</v>
      </c>
      <c r="K54" s="3"/>
    </row>
    <row r="55" spans="1:11">
      <c r="A55" s="3">
        <v>50</v>
      </c>
      <c r="B55" s="3" t="s">
        <v>86</v>
      </c>
      <c r="C55" s="3" t="s">
        <v>87</v>
      </c>
      <c r="D55" s="3" t="s">
        <v>22</v>
      </c>
      <c r="E55" s="3">
        <v>1</v>
      </c>
      <c r="F55" s="4">
        <v>52519</v>
      </c>
      <c r="G55" s="4">
        <v>51999</v>
      </c>
      <c r="H55" s="4">
        <f t="shared" si="3"/>
        <v>52259</v>
      </c>
      <c r="I55" s="4">
        <f t="shared" si="4"/>
        <v>51999</v>
      </c>
      <c r="J55" s="3" t="str">
        <f t="shared" si="5"/>
        <v>Mi Compadre</v>
      </c>
      <c r="K55" s="3"/>
    </row>
    <row r="56" spans="1:11">
      <c r="A56" s="3">
        <v>51</v>
      </c>
      <c r="B56" s="3" t="s">
        <v>88</v>
      </c>
      <c r="C56" s="3" t="s">
        <v>89</v>
      </c>
      <c r="D56" s="3" t="s">
        <v>22</v>
      </c>
      <c r="E56" s="3">
        <v>1</v>
      </c>
      <c r="F56" s="4">
        <v>98980</v>
      </c>
      <c r="G56" s="4">
        <v>98000</v>
      </c>
      <c r="H56" s="4">
        <f t="shared" si="3"/>
        <v>98490</v>
      </c>
      <c r="I56" s="4">
        <f t="shared" si="4"/>
        <v>98000</v>
      </c>
      <c r="J56" s="3" t="str">
        <f t="shared" si="5"/>
        <v>Mi Compadre</v>
      </c>
      <c r="K56" s="3"/>
    </row>
    <row r="57" spans="1:11">
      <c r="A57" s="3">
        <v>52</v>
      </c>
      <c r="B57" s="3" t="s">
        <v>88</v>
      </c>
      <c r="C57" s="3" t="s">
        <v>90</v>
      </c>
      <c r="D57" s="3" t="s">
        <v>22</v>
      </c>
      <c r="E57" s="3">
        <v>1</v>
      </c>
      <c r="F57" s="4">
        <v>48480</v>
      </c>
      <c r="G57" s="4">
        <v>48000</v>
      </c>
      <c r="H57" s="4">
        <f t="shared" si="3"/>
        <v>48240</v>
      </c>
      <c r="I57" s="4">
        <f t="shared" si="4"/>
        <v>48000</v>
      </c>
      <c r="J57" s="3" t="str">
        <f t="shared" si="5"/>
        <v>Mi Compadre</v>
      </c>
      <c r="K57" s="3"/>
    </row>
    <row r="58" spans="1:11">
      <c r="A58" s="3">
        <v>53</v>
      </c>
      <c r="B58" s="3" t="s">
        <v>91</v>
      </c>
      <c r="C58" s="3" t="s">
        <v>92</v>
      </c>
      <c r="D58" s="3" t="s">
        <v>22</v>
      </c>
      <c r="E58" s="3">
        <v>1</v>
      </c>
      <c r="F58" s="4">
        <v>24240</v>
      </c>
      <c r="G58" s="4">
        <v>24000</v>
      </c>
      <c r="H58" s="4">
        <f t="shared" si="3"/>
        <v>24120</v>
      </c>
      <c r="I58" s="4">
        <f t="shared" si="4"/>
        <v>24000</v>
      </c>
      <c r="J58" s="3" t="str">
        <f t="shared" si="5"/>
        <v>Mi Compadre</v>
      </c>
      <c r="K58" s="3"/>
    </row>
    <row r="59" spans="1:11">
      <c r="A59" s="3">
        <v>54</v>
      </c>
      <c r="B59" s="3" t="s">
        <v>91</v>
      </c>
      <c r="C59" s="3" t="s">
        <v>93</v>
      </c>
      <c r="D59" s="3" t="s">
        <v>22</v>
      </c>
      <c r="E59" s="3">
        <v>1</v>
      </c>
      <c r="F59" s="4">
        <v>242400</v>
      </c>
      <c r="G59" s="4">
        <v>240000</v>
      </c>
      <c r="H59" s="4">
        <f t="shared" si="3"/>
        <v>241200</v>
      </c>
      <c r="I59" s="4">
        <f t="shared" si="4"/>
        <v>240000</v>
      </c>
      <c r="J59" s="3" t="str">
        <f t="shared" si="5"/>
        <v>Mi Compadre</v>
      </c>
      <c r="K59" s="3"/>
    </row>
    <row r="60" spans="1:11">
      <c r="A60" s="3">
        <v>55</v>
      </c>
      <c r="B60" s="3" t="s">
        <v>91</v>
      </c>
      <c r="C60" s="3" t="s">
        <v>94</v>
      </c>
      <c r="D60" s="3" t="s">
        <v>22</v>
      </c>
      <c r="E60" s="3">
        <v>1</v>
      </c>
      <c r="F60" s="4">
        <v>242400</v>
      </c>
      <c r="G60" s="4">
        <v>240000</v>
      </c>
      <c r="H60" s="4">
        <f t="shared" si="3"/>
        <v>241200</v>
      </c>
      <c r="I60" s="4">
        <f t="shared" si="4"/>
        <v>240000</v>
      </c>
      <c r="J60" s="3" t="str">
        <f t="shared" si="5"/>
        <v>Mi Compadre</v>
      </c>
      <c r="K60" s="3"/>
    </row>
    <row r="61" spans="1:11">
      <c r="A61" s="3">
        <v>56</v>
      </c>
      <c r="B61" s="3" t="s">
        <v>95</v>
      </c>
      <c r="C61" s="3" t="s">
        <v>96</v>
      </c>
      <c r="D61" s="3" t="s">
        <v>22</v>
      </c>
      <c r="E61" s="3">
        <v>1</v>
      </c>
      <c r="F61" s="4">
        <v>3030</v>
      </c>
      <c r="G61" s="4">
        <v>3000</v>
      </c>
      <c r="H61" s="4">
        <f t="shared" si="3"/>
        <v>3015</v>
      </c>
      <c r="I61" s="4">
        <f t="shared" si="4"/>
        <v>3000</v>
      </c>
      <c r="J61" s="3" t="str">
        <f t="shared" si="5"/>
        <v>Mi Compadre</v>
      </c>
      <c r="K61" s="3"/>
    </row>
    <row r="62" spans="1:11">
      <c r="A62" s="3">
        <v>57</v>
      </c>
      <c r="B62" s="3" t="s">
        <v>95</v>
      </c>
      <c r="C62" s="3" t="s">
        <v>97</v>
      </c>
      <c r="D62" s="3" t="s">
        <v>22</v>
      </c>
      <c r="E62" s="3">
        <v>1</v>
      </c>
      <c r="F62" s="4">
        <v>3636</v>
      </c>
      <c r="G62" s="4">
        <v>3600</v>
      </c>
      <c r="H62" s="4">
        <f t="shared" si="3"/>
        <v>3618</v>
      </c>
      <c r="I62" s="4">
        <f t="shared" si="4"/>
        <v>3600</v>
      </c>
      <c r="J62" s="3" t="str">
        <f t="shared" si="5"/>
        <v>Mi Compadre</v>
      </c>
      <c r="K62" s="3"/>
    </row>
    <row r="63" spans="1:11">
      <c r="A63" s="3">
        <v>58</v>
      </c>
      <c r="B63" s="3" t="s">
        <v>95</v>
      </c>
      <c r="C63" s="3" t="s">
        <v>98</v>
      </c>
      <c r="D63" s="3" t="s">
        <v>22</v>
      </c>
      <c r="E63" s="3">
        <v>1</v>
      </c>
      <c r="F63" s="4">
        <v>3636</v>
      </c>
      <c r="G63" s="4">
        <v>3600</v>
      </c>
      <c r="H63" s="4">
        <f t="shared" si="3"/>
        <v>3618</v>
      </c>
      <c r="I63" s="4">
        <f t="shared" si="4"/>
        <v>3600</v>
      </c>
      <c r="J63" s="3" t="str">
        <f t="shared" si="5"/>
        <v>Mi Compadre</v>
      </c>
      <c r="K63" s="3"/>
    </row>
    <row r="64" spans="1:11" ht="28">
      <c r="A64" s="3">
        <v>59</v>
      </c>
      <c r="B64" s="3" t="s">
        <v>99</v>
      </c>
      <c r="C64" s="3" t="s">
        <v>100</v>
      </c>
      <c r="D64" s="3" t="s">
        <v>22</v>
      </c>
      <c r="E64" s="3">
        <v>1</v>
      </c>
      <c r="F64" s="4">
        <v>117059</v>
      </c>
      <c r="G64" s="4">
        <v>115900</v>
      </c>
      <c r="H64" s="4">
        <f t="shared" si="3"/>
        <v>116479.5</v>
      </c>
      <c r="I64" s="4">
        <f t="shared" si="4"/>
        <v>115900</v>
      </c>
      <c r="J64" s="3" t="str">
        <f t="shared" si="5"/>
        <v>Mi Compadre</v>
      </c>
      <c r="K64" s="3"/>
    </row>
    <row r="65" spans="1:11">
      <c r="A65" s="3">
        <v>60</v>
      </c>
      <c r="B65" s="3" t="s">
        <v>101</v>
      </c>
      <c r="C65" s="3" t="s">
        <v>102</v>
      </c>
      <c r="D65" s="3" t="s">
        <v>22</v>
      </c>
      <c r="E65" s="3">
        <v>1</v>
      </c>
      <c r="F65" s="4">
        <v>189779</v>
      </c>
      <c r="G65" s="4">
        <v>187900</v>
      </c>
      <c r="H65" s="4">
        <f t="shared" ref="H65:H96" si="6">IFERROR(AVERAGE(F65:G65),0)</f>
        <v>188839.5</v>
      </c>
      <c r="I65" s="4">
        <f t="shared" ref="I65:I96" si="7">IFERROR(MIN(F65:G65),0)</f>
        <v>187900</v>
      </c>
      <c r="J65" s="3" t="str">
        <f t="shared" ref="J65:J96" si="8">IF(F65=G65,"Empate",IF(F65&lt;G65,"AgroAntioquia","Mi Compadre"))</f>
        <v>Mi Compadre</v>
      </c>
      <c r="K65" s="3"/>
    </row>
    <row r="66" spans="1:11">
      <c r="A66" s="3">
        <v>61</v>
      </c>
      <c r="B66" s="3" t="s">
        <v>103</v>
      </c>
      <c r="C66" s="3" t="s">
        <v>104</v>
      </c>
      <c r="D66" s="3" t="s">
        <v>22</v>
      </c>
      <c r="E66" s="3">
        <v>1</v>
      </c>
      <c r="F66" s="4">
        <v>19089</v>
      </c>
      <c r="G66" s="4">
        <v>18900</v>
      </c>
      <c r="H66" s="4">
        <f t="shared" si="6"/>
        <v>18994.5</v>
      </c>
      <c r="I66" s="4">
        <f t="shared" si="7"/>
        <v>18900</v>
      </c>
      <c r="J66" s="3" t="str">
        <f t="shared" si="8"/>
        <v>Mi Compadre</v>
      </c>
      <c r="K66" s="3"/>
    </row>
    <row r="67" spans="1:11">
      <c r="A67" s="3">
        <v>62</v>
      </c>
      <c r="B67" s="3" t="s">
        <v>105</v>
      </c>
      <c r="C67" s="3" t="s">
        <v>106</v>
      </c>
      <c r="D67" s="3" t="s">
        <v>22</v>
      </c>
      <c r="E67" s="3">
        <v>1</v>
      </c>
      <c r="F67" s="4">
        <v>16160</v>
      </c>
      <c r="G67" s="4">
        <v>16000</v>
      </c>
      <c r="H67" s="4">
        <f t="shared" si="6"/>
        <v>16080</v>
      </c>
      <c r="I67" s="4">
        <f t="shared" si="7"/>
        <v>16000</v>
      </c>
      <c r="J67" s="3" t="str">
        <f t="shared" si="8"/>
        <v>Mi Compadre</v>
      </c>
      <c r="K67" s="3"/>
    </row>
    <row r="68" spans="1:11">
      <c r="A68" s="3">
        <v>63</v>
      </c>
      <c r="B68" s="3" t="s">
        <v>105</v>
      </c>
      <c r="C68" s="3" t="s">
        <v>107</v>
      </c>
      <c r="D68" s="3" t="s">
        <v>22</v>
      </c>
      <c r="E68" s="3">
        <v>1</v>
      </c>
      <c r="F68" s="4">
        <v>9090</v>
      </c>
      <c r="G68" s="4">
        <v>9000</v>
      </c>
      <c r="H68" s="4">
        <f t="shared" si="6"/>
        <v>9045</v>
      </c>
      <c r="I68" s="4">
        <f t="shared" si="7"/>
        <v>9000</v>
      </c>
      <c r="J68" s="3" t="str">
        <f t="shared" si="8"/>
        <v>Mi Compadre</v>
      </c>
      <c r="K68" s="3"/>
    </row>
    <row r="69" spans="1:11">
      <c r="A69" s="3">
        <v>64</v>
      </c>
      <c r="B69" s="3" t="s">
        <v>105</v>
      </c>
      <c r="C69" s="3" t="s">
        <v>108</v>
      </c>
      <c r="D69" s="3" t="s">
        <v>22</v>
      </c>
      <c r="E69" s="3">
        <v>1</v>
      </c>
      <c r="F69" s="4">
        <v>5555</v>
      </c>
      <c r="G69" s="4">
        <v>5500</v>
      </c>
      <c r="H69" s="4">
        <f t="shared" si="6"/>
        <v>5527.5</v>
      </c>
      <c r="I69" s="4">
        <f t="shared" si="7"/>
        <v>5500</v>
      </c>
      <c r="J69" s="3" t="str">
        <f t="shared" si="8"/>
        <v>Mi Compadre</v>
      </c>
      <c r="K69" s="3"/>
    </row>
    <row r="70" spans="1:11">
      <c r="A70" s="3">
        <v>65</v>
      </c>
      <c r="B70" s="3" t="s">
        <v>105</v>
      </c>
      <c r="C70" s="3" t="s">
        <v>109</v>
      </c>
      <c r="D70" s="3" t="s">
        <v>22</v>
      </c>
      <c r="E70" s="3">
        <v>1</v>
      </c>
      <c r="F70" s="4">
        <v>2828</v>
      </c>
      <c r="G70" s="4">
        <v>2800</v>
      </c>
      <c r="H70" s="4">
        <f t="shared" si="6"/>
        <v>2814</v>
      </c>
      <c r="I70" s="4">
        <f t="shared" si="7"/>
        <v>2800</v>
      </c>
      <c r="J70" s="3" t="str">
        <f t="shared" si="8"/>
        <v>Mi Compadre</v>
      </c>
      <c r="K70" s="3"/>
    </row>
    <row r="71" spans="1:11">
      <c r="A71" s="3">
        <v>66</v>
      </c>
      <c r="B71" s="3" t="s">
        <v>105</v>
      </c>
      <c r="C71" s="3" t="s">
        <v>110</v>
      </c>
      <c r="D71" s="3" t="s">
        <v>22</v>
      </c>
      <c r="E71" s="3">
        <v>1</v>
      </c>
      <c r="F71" s="4">
        <v>1010</v>
      </c>
      <c r="G71" s="4">
        <v>1000</v>
      </c>
      <c r="H71" s="4">
        <f t="shared" si="6"/>
        <v>1005</v>
      </c>
      <c r="I71" s="4">
        <f t="shared" si="7"/>
        <v>1000</v>
      </c>
      <c r="J71" s="3" t="str">
        <f t="shared" si="8"/>
        <v>Mi Compadre</v>
      </c>
      <c r="K71" s="3"/>
    </row>
    <row r="72" spans="1:11">
      <c r="A72" s="3">
        <v>67</v>
      </c>
      <c r="B72" s="3" t="s">
        <v>105</v>
      </c>
      <c r="C72" s="3" t="s">
        <v>111</v>
      </c>
      <c r="D72" s="3" t="s">
        <v>22</v>
      </c>
      <c r="E72" s="3">
        <v>1</v>
      </c>
      <c r="F72" s="4">
        <v>1617</v>
      </c>
      <c r="G72" s="4">
        <v>1601</v>
      </c>
      <c r="H72" s="4">
        <f t="shared" si="6"/>
        <v>1609</v>
      </c>
      <c r="I72" s="4">
        <f t="shared" si="7"/>
        <v>1601</v>
      </c>
      <c r="J72" s="3" t="str">
        <f t="shared" si="8"/>
        <v>Mi Compadre</v>
      </c>
      <c r="K72" s="3"/>
    </row>
    <row r="73" spans="1:11">
      <c r="A73" s="3">
        <v>68</v>
      </c>
      <c r="B73" s="3" t="s">
        <v>112</v>
      </c>
      <c r="C73" s="3" t="s">
        <v>113</v>
      </c>
      <c r="D73" s="3" t="s">
        <v>22</v>
      </c>
      <c r="E73" s="3">
        <v>1</v>
      </c>
      <c r="F73" s="4">
        <v>164529</v>
      </c>
      <c r="G73" s="4">
        <v>162900</v>
      </c>
      <c r="H73" s="4">
        <f t="shared" si="6"/>
        <v>163714.5</v>
      </c>
      <c r="I73" s="4">
        <f t="shared" si="7"/>
        <v>162900</v>
      </c>
      <c r="J73" s="3" t="str">
        <f t="shared" si="8"/>
        <v>Mi Compadre</v>
      </c>
      <c r="K73" s="3"/>
    </row>
    <row r="74" spans="1:11">
      <c r="A74" s="3">
        <v>69</v>
      </c>
      <c r="B74" s="3" t="s">
        <v>112</v>
      </c>
      <c r="C74" s="3" t="s">
        <v>114</v>
      </c>
      <c r="D74" s="3" t="s">
        <v>22</v>
      </c>
      <c r="E74" s="3">
        <v>1</v>
      </c>
      <c r="F74" s="4">
        <v>184426</v>
      </c>
      <c r="G74" s="4">
        <v>182600</v>
      </c>
      <c r="H74" s="4">
        <f t="shared" si="6"/>
        <v>183513</v>
      </c>
      <c r="I74" s="4">
        <f t="shared" si="7"/>
        <v>182600</v>
      </c>
      <c r="J74" s="3" t="str">
        <f t="shared" si="8"/>
        <v>Mi Compadre</v>
      </c>
      <c r="K74" s="3"/>
    </row>
    <row r="75" spans="1:11" ht="28">
      <c r="A75" s="3">
        <v>70</v>
      </c>
      <c r="B75" s="3" t="s">
        <v>115</v>
      </c>
      <c r="C75" s="3" t="s">
        <v>116</v>
      </c>
      <c r="D75" s="3" t="s">
        <v>22</v>
      </c>
      <c r="E75" s="3">
        <v>1</v>
      </c>
      <c r="F75" s="4">
        <v>15150</v>
      </c>
      <c r="G75" s="4">
        <v>15000</v>
      </c>
      <c r="H75" s="4">
        <f t="shared" si="6"/>
        <v>15075</v>
      </c>
      <c r="I75" s="4">
        <f t="shared" si="7"/>
        <v>15000</v>
      </c>
      <c r="J75" s="3" t="str">
        <f t="shared" si="8"/>
        <v>Mi Compadre</v>
      </c>
      <c r="K75" s="3"/>
    </row>
    <row r="76" spans="1:11" ht="28">
      <c r="A76" s="3">
        <v>71</v>
      </c>
      <c r="B76" s="3" t="s">
        <v>115</v>
      </c>
      <c r="C76" s="3" t="s">
        <v>117</v>
      </c>
      <c r="D76" s="3" t="s">
        <v>22</v>
      </c>
      <c r="E76" s="3">
        <v>1</v>
      </c>
      <c r="F76" s="4">
        <v>25250</v>
      </c>
      <c r="G76" s="4">
        <v>25000</v>
      </c>
      <c r="H76" s="4">
        <f t="shared" si="6"/>
        <v>25125</v>
      </c>
      <c r="I76" s="4">
        <f t="shared" si="7"/>
        <v>25000</v>
      </c>
      <c r="J76" s="3" t="str">
        <f t="shared" si="8"/>
        <v>Mi Compadre</v>
      </c>
      <c r="K76" s="3"/>
    </row>
    <row r="77" spans="1:11" ht="28">
      <c r="A77" s="3">
        <v>72</v>
      </c>
      <c r="B77" s="3" t="s">
        <v>115</v>
      </c>
      <c r="C77" s="3" t="s">
        <v>118</v>
      </c>
      <c r="D77" s="3" t="s">
        <v>22</v>
      </c>
      <c r="E77" s="3">
        <v>1</v>
      </c>
      <c r="F77" s="4">
        <v>30300</v>
      </c>
      <c r="G77" s="4">
        <v>30000</v>
      </c>
      <c r="H77" s="4">
        <f t="shared" si="6"/>
        <v>30150</v>
      </c>
      <c r="I77" s="4">
        <f t="shared" si="7"/>
        <v>30000</v>
      </c>
      <c r="J77" s="3" t="str">
        <f t="shared" si="8"/>
        <v>Mi Compadre</v>
      </c>
      <c r="K77" s="3"/>
    </row>
    <row r="78" spans="1:11">
      <c r="A78" s="3">
        <v>73</v>
      </c>
      <c r="B78" s="3" t="s">
        <v>119</v>
      </c>
      <c r="C78" s="3" t="s">
        <v>120</v>
      </c>
      <c r="D78" s="3" t="s">
        <v>22</v>
      </c>
      <c r="E78" s="3">
        <v>1</v>
      </c>
      <c r="F78" s="4">
        <v>2323</v>
      </c>
      <c r="G78" s="4">
        <v>2300</v>
      </c>
      <c r="H78" s="4">
        <f t="shared" si="6"/>
        <v>2311.5</v>
      </c>
      <c r="I78" s="4">
        <f t="shared" si="7"/>
        <v>2300</v>
      </c>
      <c r="J78" s="3" t="str">
        <f t="shared" si="8"/>
        <v>Mi Compadre</v>
      </c>
      <c r="K78" s="3"/>
    </row>
    <row r="79" spans="1:11">
      <c r="A79" s="3">
        <v>74</v>
      </c>
      <c r="B79" s="3" t="s">
        <v>119</v>
      </c>
      <c r="C79" s="3" t="s">
        <v>121</v>
      </c>
      <c r="D79" s="3" t="s">
        <v>22</v>
      </c>
      <c r="E79" s="3">
        <v>1</v>
      </c>
      <c r="F79" s="4">
        <v>3636</v>
      </c>
      <c r="G79" s="4">
        <v>3600</v>
      </c>
      <c r="H79" s="4">
        <f t="shared" si="6"/>
        <v>3618</v>
      </c>
      <c r="I79" s="4">
        <f t="shared" si="7"/>
        <v>3600</v>
      </c>
      <c r="J79" s="3" t="str">
        <f t="shared" si="8"/>
        <v>Mi Compadre</v>
      </c>
      <c r="K79" s="3"/>
    </row>
    <row r="80" spans="1:11">
      <c r="A80" s="3">
        <v>75</v>
      </c>
      <c r="B80" s="3" t="s">
        <v>122</v>
      </c>
      <c r="C80" s="3" t="s">
        <v>123</v>
      </c>
      <c r="D80" s="3" t="s">
        <v>22</v>
      </c>
      <c r="E80" s="3">
        <v>1</v>
      </c>
      <c r="F80" s="4">
        <v>32320</v>
      </c>
      <c r="G80" s="4">
        <v>32000</v>
      </c>
      <c r="H80" s="4">
        <f t="shared" si="6"/>
        <v>32160</v>
      </c>
      <c r="I80" s="4">
        <f t="shared" si="7"/>
        <v>32000</v>
      </c>
      <c r="J80" s="3" t="str">
        <f t="shared" si="8"/>
        <v>Mi Compadre</v>
      </c>
      <c r="K80" s="3"/>
    </row>
    <row r="81" spans="1:11">
      <c r="A81" s="3">
        <v>76</v>
      </c>
      <c r="B81" s="3" t="s">
        <v>122</v>
      </c>
      <c r="C81" s="3" t="s">
        <v>124</v>
      </c>
      <c r="D81" s="3" t="s">
        <v>22</v>
      </c>
      <c r="E81" s="3">
        <v>1</v>
      </c>
      <c r="F81" s="4">
        <v>9090</v>
      </c>
      <c r="G81" s="4">
        <v>9000</v>
      </c>
      <c r="H81" s="4">
        <f t="shared" si="6"/>
        <v>9045</v>
      </c>
      <c r="I81" s="4">
        <f t="shared" si="7"/>
        <v>9000</v>
      </c>
      <c r="J81" s="3" t="str">
        <f t="shared" si="8"/>
        <v>Mi Compadre</v>
      </c>
      <c r="K81" s="3"/>
    </row>
    <row r="82" spans="1:11">
      <c r="A82" s="3">
        <v>77</v>
      </c>
      <c r="B82" s="3" t="s">
        <v>125</v>
      </c>
      <c r="C82" s="3" t="s">
        <v>126</v>
      </c>
      <c r="D82" s="3" t="s">
        <v>22</v>
      </c>
      <c r="E82" s="3">
        <v>1</v>
      </c>
      <c r="F82" s="4">
        <v>9595</v>
      </c>
      <c r="G82" s="4">
        <v>9500</v>
      </c>
      <c r="H82" s="4">
        <f t="shared" si="6"/>
        <v>9547.5</v>
      </c>
      <c r="I82" s="4">
        <f t="shared" si="7"/>
        <v>9500</v>
      </c>
      <c r="J82" s="3" t="str">
        <f t="shared" si="8"/>
        <v>Mi Compadre</v>
      </c>
      <c r="K82" s="3"/>
    </row>
    <row r="83" spans="1:11">
      <c r="A83" s="3">
        <v>78</v>
      </c>
      <c r="B83" s="3" t="s">
        <v>127</v>
      </c>
      <c r="C83" s="3" t="s">
        <v>128</v>
      </c>
      <c r="D83" s="3" t="s">
        <v>22</v>
      </c>
      <c r="E83" s="3">
        <v>1</v>
      </c>
      <c r="F83" s="4">
        <v>8585</v>
      </c>
      <c r="G83" s="4">
        <v>8500</v>
      </c>
      <c r="H83" s="4">
        <f t="shared" si="6"/>
        <v>8542.5</v>
      </c>
      <c r="I83" s="4">
        <f t="shared" si="7"/>
        <v>8500</v>
      </c>
      <c r="J83" s="3" t="str">
        <f t="shared" si="8"/>
        <v>Mi Compadre</v>
      </c>
      <c r="K83" s="3"/>
    </row>
    <row r="84" spans="1:11">
      <c r="A84" s="3">
        <v>79</v>
      </c>
      <c r="B84" s="3" t="s">
        <v>129</v>
      </c>
      <c r="C84" s="3" t="s">
        <v>130</v>
      </c>
      <c r="D84" s="3" t="s">
        <v>22</v>
      </c>
      <c r="E84" s="3">
        <v>1</v>
      </c>
      <c r="F84" s="4">
        <v>103020</v>
      </c>
      <c r="G84" s="4">
        <v>102000</v>
      </c>
      <c r="H84" s="4">
        <f t="shared" si="6"/>
        <v>102510</v>
      </c>
      <c r="I84" s="4">
        <f t="shared" si="7"/>
        <v>102000</v>
      </c>
      <c r="J84" s="3" t="str">
        <f t="shared" si="8"/>
        <v>Mi Compadre</v>
      </c>
      <c r="K84" s="3"/>
    </row>
    <row r="85" spans="1:11">
      <c r="A85" s="3">
        <v>80</v>
      </c>
      <c r="B85" s="3" t="s">
        <v>131</v>
      </c>
      <c r="C85" s="3" t="s">
        <v>132</v>
      </c>
      <c r="D85" s="3" t="s">
        <v>22</v>
      </c>
      <c r="E85" s="3">
        <v>1</v>
      </c>
      <c r="F85" s="4">
        <v>16968</v>
      </c>
      <c r="G85" s="4">
        <v>16800</v>
      </c>
      <c r="H85" s="4">
        <f t="shared" si="6"/>
        <v>16884</v>
      </c>
      <c r="I85" s="4">
        <f t="shared" si="7"/>
        <v>16800</v>
      </c>
      <c r="J85" s="3" t="str">
        <f t="shared" si="8"/>
        <v>Mi Compadre</v>
      </c>
      <c r="K85" s="3"/>
    </row>
    <row r="86" spans="1:11">
      <c r="A86" s="3">
        <v>81</v>
      </c>
      <c r="B86" s="3" t="s">
        <v>133</v>
      </c>
      <c r="C86" s="3" t="s">
        <v>134</v>
      </c>
      <c r="D86" s="3" t="s">
        <v>22</v>
      </c>
      <c r="E86" s="3">
        <v>1</v>
      </c>
      <c r="F86" s="4">
        <v>19696</v>
      </c>
      <c r="G86" s="4">
        <v>19501</v>
      </c>
      <c r="H86" s="4">
        <f t="shared" si="6"/>
        <v>19598.5</v>
      </c>
      <c r="I86" s="4">
        <f t="shared" si="7"/>
        <v>19501</v>
      </c>
      <c r="J86" s="3" t="str">
        <f t="shared" si="8"/>
        <v>Mi Compadre</v>
      </c>
      <c r="K86" s="3"/>
    </row>
    <row r="87" spans="1:11">
      <c r="A87" s="3">
        <v>82</v>
      </c>
      <c r="B87" s="3" t="s">
        <v>135</v>
      </c>
      <c r="C87" s="3" t="s">
        <v>136</v>
      </c>
      <c r="D87" s="3" t="s">
        <v>22</v>
      </c>
      <c r="E87" s="3">
        <v>1</v>
      </c>
      <c r="F87" s="4">
        <v>126250</v>
      </c>
      <c r="G87" s="4">
        <v>125000</v>
      </c>
      <c r="H87" s="4">
        <f t="shared" si="6"/>
        <v>125625</v>
      </c>
      <c r="I87" s="4">
        <f t="shared" si="7"/>
        <v>125000</v>
      </c>
      <c r="J87" s="3" t="str">
        <f t="shared" si="8"/>
        <v>Mi Compadre</v>
      </c>
      <c r="K87" s="3"/>
    </row>
    <row r="88" spans="1:11">
      <c r="A88" s="3">
        <v>83</v>
      </c>
      <c r="B88" s="3" t="s">
        <v>137</v>
      </c>
      <c r="C88" s="3" t="s">
        <v>138</v>
      </c>
      <c r="D88" s="3" t="s">
        <v>22</v>
      </c>
      <c r="E88" s="3">
        <v>1</v>
      </c>
      <c r="F88" s="4">
        <v>62620</v>
      </c>
      <c r="G88" s="4">
        <v>62000</v>
      </c>
      <c r="H88" s="4">
        <f t="shared" si="6"/>
        <v>62310</v>
      </c>
      <c r="I88" s="4">
        <f t="shared" si="7"/>
        <v>62000</v>
      </c>
      <c r="J88" s="3" t="str">
        <f t="shared" si="8"/>
        <v>Mi Compadre</v>
      </c>
      <c r="K88" s="3"/>
    </row>
    <row r="89" spans="1:11">
      <c r="A89" s="3">
        <v>84</v>
      </c>
      <c r="B89" s="3" t="s">
        <v>139</v>
      </c>
      <c r="C89" s="3" t="s">
        <v>140</v>
      </c>
      <c r="D89" s="3" t="s">
        <v>22</v>
      </c>
      <c r="E89" s="3">
        <v>1</v>
      </c>
      <c r="F89" s="4">
        <v>2828</v>
      </c>
      <c r="G89" s="4">
        <v>2800</v>
      </c>
      <c r="H89" s="4">
        <f t="shared" si="6"/>
        <v>2814</v>
      </c>
      <c r="I89" s="4">
        <f t="shared" si="7"/>
        <v>2800</v>
      </c>
      <c r="J89" s="3" t="str">
        <f t="shared" si="8"/>
        <v>Mi Compadre</v>
      </c>
      <c r="K89" s="3"/>
    </row>
    <row r="90" spans="1:11">
      <c r="A90" s="3">
        <v>85</v>
      </c>
      <c r="B90" s="3" t="s">
        <v>139</v>
      </c>
      <c r="C90" s="3" t="s">
        <v>141</v>
      </c>
      <c r="D90" s="3" t="s">
        <v>22</v>
      </c>
      <c r="E90" s="3">
        <v>1</v>
      </c>
      <c r="F90" s="4">
        <v>2828</v>
      </c>
      <c r="G90" s="4">
        <v>2800</v>
      </c>
      <c r="H90" s="4">
        <f t="shared" si="6"/>
        <v>2814</v>
      </c>
      <c r="I90" s="4">
        <f t="shared" si="7"/>
        <v>2800</v>
      </c>
      <c r="J90" s="3" t="str">
        <f t="shared" si="8"/>
        <v>Mi Compadre</v>
      </c>
      <c r="K90" s="3"/>
    </row>
    <row r="91" spans="1:11">
      <c r="A91" s="3">
        <v>86</v>
      </c>
      <c r="B91" s="3" t="s">
        <v>142</v>
      </c>
      <c r="C91" s="3" t="s">
        <v>143</v>
      </c>
      <c r="D91" s="3" t="s">
        <v>22</v>
      </c>
      <c r="E91" s="3">
        <v>1</v>
      </c>
      <c r="F91" s="4">
        <v>12120</v>
      </c>
      <c r="G91" s="4">
        <v>12000</v>
      </c>
      <c r="H91" s="4">
        <f t="shared" si="6"/>
        <v>12060</v>
      </c>
      <c r="I91" s="4">
        <f t="shared" si="7"/>
        <v>12000</v>
      </c>
      <c r="J91" s="3" t="str">
        <f t="shared" si="8"/>
        <v>Mi Compadre</v>
      </c>
      <c r="K91" s="3"/>
    </row>
    <row r="92" spans="1:11">
      <c r="A92" s="3">
        <v>87</v>
      </c>
      <c r="B92" s="3" t="s">
        <v>142</v>
      </c>
      <c r="C92" s="3" t="s">
        <v>144</v>
      </c>
      <c r="D92" s="3" t="s">
        <v>22</v>
      </c>
      <c r="E92" s="3">
        <v>1</v>
      </c>
      <c r="F92" s="4">
        <v>9090</v>
      </c>
      <c r="G92" s="4">
        <v>9000</v>
      </c>
      <c r="H92" s="4">
        <f t="shared" si="6"/>
        <v>9045</v>
      </c>
      <c r="I92" s="4">
        <f t="shared" si="7"/>
        <v>9000</v>
      </c>
      <c r="J92" s="3" t="str">
        <f t="shared" si="8"/>
        <v>Mi Compadre</v>
      </c>
      <c r="K92" s="3"/>
    </row>
    <row r="93" spans="1:11">
      <c r="A93" s="3">
        <v>88</v>
      </c>
      <c r="B93" s="3" t="s">
        <v>145</v>
      </c>
      <c r="C93" s="3" t="s">
        <v>146</v>
      </c>
      <c r="D93" s="3" t="s">
        <v>22</v>
      </c>
      <c r="E93" s="3">
        <v>1</v>
      </c>
      <c r="F93" s="4">
        <v>163619</v>
      </c>
      <c r="G93" s="4">
        <v>161999</v>
      </c>
      <c r="H93" s="4">
        <f t="shared" si="6"/>
        <v>162809</v>
      </c>
      <c r="I93" s="4">
        <f t="shared" si="7"/>
        <v>161999</v>
      </c>
      <c r="J93" s="3" t="str">
        <f t="shared" si="8"/>
        <v>Mi Compadre</v>
      </c>
      <c r="K93" s="3"/>
    </row>
    <row r="94" spans="1:11">
      <c r="A94" s="3">
        <v>89</v>
      </c>
      <c r="B94" s="3" t="s">
        <v>147</v>
      </c>
      <c r="C94" s="3" t="s">
        <v>148</v>
      </c>
      <c r="D94" s="3" t="s">
        <v>22</v>
      </c>
      <c r="E94" s="3">
        <v>1</v>
      </c>
      <c r="F94" s="4">
        <v>23230</v>
      </c>
      <c r="G94" s="4">
        <v>23000</v>
      </c>
      <c r="H94" s="4">
        <f t="shared" si="6"/>
        <v>23115</v>
      </c>
      <c r="I94" s="4">
        <f t="shared" si="7"/>
        <v>23000</v>
      </c>
      <c r="J94" s="3" t="str">
        <f t="shared" si="8"/>
        <v>Mi Compadre</v>
      </c>
      <c r="K94" s="3"/>
    </row>
    <row r="95" spans="1:11">
      <c r="A95" s="3">
        <v>90</v>
      </c>
      <c r="B95" s="3" t="s">
        <v>147</v>
      </c>
      <c r="C95" s="3" t="s">
        <v>149</v>
      </c>
      <c r="D95" s="3" t="s">
        <v>22</v>
      </c>
      <c r="E95" s="3">
        <v>1</v>
      </c>
      <c r="F95" s="4">
        <v>56560</v>
      </c>
      <c r="G95" s="4">
        <v>56000</v>
      </c>
      <c r="H95" s="4">
        <f t="shared" si="6"/>
        <v>56280</v>
      </c>
      <c r="I95" s="4">
        <f t="shared" si="7"/>
        <v>56000</v>
      </c>
      <c r="J95" s="3" t="str">
        <f t="shared" si="8"/>
        <v>Mi Compadre</v>
      </c>
      <c r="K95" s="3"/>
    </row>
    <row r="96" spans="1:11">
      <c r="A96" s="3">
        <v>91</v>
      </c>
      <c r="B96" s="3" t="s">
        <v>147</v>
      </c>
      <c r="C96" s="3" t="s">
        <v>150</v>
      </c>
      <c r="D96" s="3" t="s">
        <v>22</v>
      </c>
      <c r="E96" s="3">
        <v>1</v>
      </c>
      <c r="F96" s="4">
        <v>23230</v>
      </c>
      <c r="G96" s="4">
        <v>23000</v>
      </c>
      <c r="H96" s="4">
        <f t="shared" si="6"/>
        <v>23115</v>
      </c>
      <c r="I96" s="4">
        <f t="shared" si="7"/>
        <v>23000</v>
      </c>
      <c r="J96" s="3" t="str">
        <f t="shared" si="8"/>
        <v>Mi Compadre</v>
      </c>
      <c r="K96" s="3"/>
    </row>
    <row r="97" spans="1:11">
      <c r="A97" s="3">
        <v>92</v>
      </c>
      <c r="B97" s="3" t="s">
        <v>86</v>
      </c>
      <c r="C97" s="3" t="s">
        <v>151</v>
      </c>
      <c r="D97" s="3" t="s">
        <v>22</v>
      </c>
      <c r="E97" s="3">
        <v>1</v>
      </c>
      <c r="F97" s="4">
        <v>113120</v>
      </c>
      <c r="G97" s="4">
        <v>112000</v>
      </c>
      <c r="H97" s="4">
        <f t="shared" ref="H97:H128" si="9">IFERROR(AVERAGE(F97:G97),0)</f>
        <v>112560</v>
      </c>
      <c r="I97" s="4">
        <f t="shared" ref="I97:I128" si="10">IFERROR(MIN(F97:G97),0)</f>
        <v>112000</v>
      </c>
      <c r="J97" s="3" t="str">
        <f t="shared" ref="J97:J128" si="11">IF(F97=G97,"Empate",IF(F97&lt;G97,"AgroAntioquia","Mi Compadre"))</f>
        <v>Mi Compadre</v>
      </c>
      <c r="K97" s="3"/>
    </row>
    <row r="98" spans="1:11">
      <c r="A98" s="3">
        <v>93</v>
      </c>
      <c r="B98" s="3" t="s">
        <v>86</v>
      </c>
      <c r="C98" s="3" t="s">
        <v>152</v>
      </c>
      <c r="D98" s="3" t="s">
        <v>22</v>
      </c>
      <c r="E98" s="3">
        <v>1</v>
      </c>
      <c r="F98" s="4">
        <v>124230</v>
      </c>
      <c r="G98" s="4">
        <v>123000</v>
      </c>
      <c r="H98" s="4">
        <f t="shared" si="9"/>
        <v>123615</v>
      </c>
      <c r="I98" s="4">
        <f t="shared" si="10"/>
        <v>123000</v>
      </c>
      <c r="J98" s="3" t="str">
        <f t="shared" si="11"/>
        <v>Mi Compadre</v>
      </c>
      <c r="K98" s="3"/>
    </row>
    <row r="99" spans="1:11">
      <c r="A99" s="3">
        <v>94</v>
      </c>
      <c r="B99" s="3" t="s">
        <v>129</v>
      </c>
      <c r="C99" s="3" t="s">
        <v>153</v>
      </c>
      <c r="D99" s="3" t="s">
        <v>22</v>
      </c>
      <c r="E99" s="3">
        <v>1</v>
      </c>
      <c r="F99" s="4">
        <v>86860</v>
      </c>
      <c r="G99" s="4">
        <v>86000</v>
      </c>
      <c r="H99" s="4">
        <f t="shared" si="9"/>
        <v>86430</v>
      </c>
      <c r="I99" s="4">
        <f t="shared" si="10"/>
        <v>86000</v>
      </c>
      <c r="J99" s="3" t="str">
        <f t="shared" si="11"/>
        <v>Mi Compadre</v>
      </c>
      <c r="K99" s="3"/>
    </row>
    <row r="100" spans="1:11">
      <c r="A100" s="3">
        <v>95</v>
      </c>
      <c r="B100" s="3" t="s">
        <v>78</v>
      </c>
      <c r="C100" s="3" t="s">
        <v>154</v>
      </c>
      <c r="D100" s="3" t="s">
        <v>22</v>
      </c>
      <c r="E100" s="3">
        <v>1</v>
      </c>
      <c r="F100" s="4">
        <v>2020</v>
      </c>
      <c r="G100" s="4">
        <v>2000</v>
      </c>
      <c r="H100" s="4">
        <f t="shared" si="9"/>
        <v>2010</v>
      </c>
      <c r="I100" s="4">
        <f t="shared" si="10"/>
        <v>2000</v>
      </c>
      <c r="J100" s="3" t="str">
        <f t="shared" si="11"/>
        <v>Mi Compadre</v>
      </c>
      <c r="K100" s="3"/>
    </row>
    <row r="101" spans="1:11">
      <c r="A101" s="3">
        <v>96</v>
      </c>
      <c r="B101" s="3" t="s">
        <v>78</v>
      </c>
      <c r="C101" s="3" t="s">
        <v>155</v>
      </c>
      <c r="D101" s="3" t="s">
        <v>22</v>
      </c>
      <c r="E101" s="3">
        <v>1</v>
      </c>
      <c r="F101" s="4">
        <v>2626</v>
      </c>
      <c r="G101" s="4">
        <v>2600</v>
      </c>
      <c r="H101" s="4">
        <f t="shared" si="9"/>
        <v>2613</v>
      </c>
      <c r="I101" s="4">
        <f t="shared" si="10"/>
        <v>2600</v>
      </c>
      <c r="J101" s="3" t="str">
        <f t="shared" si="11"/>
        <v>Mi Compadre</v>
      </c>
      <c r="K101" s="3"/>
    </row>
    <row r="102" spans="1:11">
      <c r="A102" s="3">
        <v>97</v>
      </c>
      <c r="B102" s="3" t="s">
        <v>156</v>
      </c>
      <c r="C102" s="3" t="s">
        <v>157</v>
      </c>
      <c r="D102" s="3" t="s">
        <v>22</v>
      </c>
      <c r="E102" s="3">
        <v>1</v>
      </c>
      <c r="F102" s="4">
        <v>39390</v>
      </c>
      <c r="G102" s="4">
        <v>39000</v>
      </c>
      <c r="H102" s="4">
        <f t="shared" si="9"/>
        <v>39195</v>
      </c>
      <c r="I102" s="4">
        <f t="shared" si="10"/>
        <v>39000</v>
      </c>
      <c r="J102" s="3" t="str">
        <f t="shared" si="11"/>
        <v>Mi Compadre</v>
      </c>
      <c r="K102" s="3"/>
    </row>
    <row r="103" spans="1:11">
      <c r="A103" s="3">
        <v>98</v>
      </c>
      <c r="B103" s="3" t="s">
        <v>158</v>
      </c>
      <c r="C103" s="3" t="s">
        <v>159</v>
      </c>
      <c r="D103" s="3" t="s">
        <v>22</v>
      </c>
      <c r="E103" s="3">
        <v>1</v>
      </c>
      <c r="F103" s="4">
        <v>136350</v>
      </c>
      <c r="G103" s="4">
        <v>135000</v>
      </c>
      <c r="H103" s="4">
        <f t="shared" si="9"/>
        <v>135675</v>
      </c>
      <c r="I103" s="4">
        <f t="shared" si="10"/>
        <v>135000</v>
      </c>
      <c r="J103" s="3" t="str">
        <f t="shared" si="11"/>
        <v>Mi Compadre</v>
      </c>
      <c r="K103" s="3"/>
    </row>
    <row r="104" spans="1:11">
      <c r="A104" s="3">
        <v>99</v>
      </c>
      <c r="B104" s="3" t="s">
        <v>160</v>
      </c>
      <c r="C104" s="3" t="s">
        <v>161</v>
      </c>
      <c r="D104" s="3" t="s">
        <v>22</v>
      </c>
      <c r="E104" s="3">
        <v>1</v>
      </c>
      <c r="F104" s="4">
        <v>6565</v>
      </c>
      <c r="G104" s="4">
        <v>6500</v>
      </c>
      <c r="H104" s="4">
        <f t="shared" si="9"/>
        <v>6532.5</v>
      </c>
      <c r="I104" s="4">
        <f t="shared" si="10"/>
        <v>6500</v>
      </c>
      <c r="J104" s="3" t="str">
        <f t="shared" si="11"/>
        <v>Mi Compadre</v>
      </c>
      <c r="K104" s="3"/>
    </row>
    <row r="105" spans="1:11">
      <c r="A105" s="3">
        <v>100</v>
      </c>
      <c r="B105" s="3" t="s">
        <v>160</v>
      </c>
      <c r="C105" s="3" t="s">
        <v>162</v>
      </c>
      <c r="D105" s="3" t="s">
        <v>22</v>
      </c>
      <c r="E105" s="3">
        <v>1</v>
      </c>
      <c r="F105" s="4">
        <v>6565</v>
      </c>
      <c r="G105" s="4">
        <v>6500</v>
      </c>
      <c r="H105" s="4">
        <f t="shared" si="9"/>
        <v>6532.5</v>
      </c>
      <c r="I105" s="4">
        <f t="shared" si="10"/>
        <v>6500</v>
      </c>
      <c r="J105" s="3" t="str">
        <f t="shared" si="11"/>
        <v>Mi Compadre</v>
      </c>
      <c r="K105" s="3"/>
    </row>
    <row r="106" spans="1:11">
      <c r="A106" s="3">
        <v>101</v>
      </c>
      <c r="B106" s="3" t="s">
        <v>163</v>
      </c>
      <c r="C106" s="3" t="s">
        <v>164</v>
      </c>
      <c r="D106" s="3" t="s">
        <v>22</v>
      </c>
      <c r="E106" s="3">
        <v>1</v>
      </c>
      <c r="F106" s="4">
        <v>15352</v>
      </c>
      <c r="G106" s="4">
        <v>15200</v>
      </c>
      <c r="H106" s="4">
        <f t="shared" si="9"/>
        <v>15276</v>
      </c>
      <c r="I106" s="4">
        <f t="shared" si="10"/>
        <v>15200</v>
      </c>
      <c r="J106" s="3" t="str">
        <f t="shared" si="11"/>
        <v>Mi Compadre</v>
      </c>
      <c r="K106" s="3"/>
    </row>
    <row r="107" spans="1:11">
      <c r="A107" s="3">
        <v>102</v>
      </c>
      <c r="B107" s="3" t="s">
        <v>165</v>
      </c>
      <c r="C107" s="3" t="s">
        <v>166</v>
      </c>
      <c r="D107" s="3" t="s">
        <v>22</v>
      </c>
      <c r="E107" s="3">
        <v>1</v>
      </c>
      <c r="F107" s="4">
        <v>485810</v>
      </c>
      <c r="G107" s="4">
        <v>481000</v>
      </c>
      <c r="H107" s="4">
        <f t="shared" si="9"/>
        <v>483405</v>
      </c>
      <c r="I107" s="4">
        <f t="shared" si="10"/>
        <v>481000</v>
      </c>
      <c r="J107" s="3" t="str">
        <f t="shared" si="11"/>
        <v>Mi Compadre</v>
      </c>
      <c r="K107" s="3"/>
    </row>
    <row r="108" spans="1:11">
      <c r="A108" s="3">
        <v>103</v>
      </c>
      <c r="B108" s="3" t="s">
        <v>43</v>
      </c>
      <c r="C108" s="3" t="s">
        <v>167</v>
      </c>
      <c r="D108" s="3" t="s">
        <v>22</v>
      </c>
      <c r="E108" s="3">
        <v>1</v>
      </c>
      <c r="F108" s="4">
        <v>272700</v>
      </c>
      <c r="G108" s="4">
        <v>270000</v>
      </c>
      <c r="H108" s="4">
        <f t="shared" si="9"/>
        <v>271350</v>
      </c>
      <c r="I108" s="4">
        <f t="shared" si="10"/>
        <v>270000</v>
      </c>
      <c r="J108" s="3" t="str">
        <f t="shared" si="11"/>
        <v>Mi Compadre</v>
      </c>
      <c r="K108" s="3"/>
    </row>
    <row r="109" spans="1:11">
      <c r="A109" s="3">
        <v>104</v>
      </c>
      <c r="B109" s="3" t="s">
        <v>168</v>
      </c>
      <c r="C109" s="3" t="s">
        <v>169</v>
      </c>
      <c r="D109" s="3" t="s">
        <v>22</v>
      </c>
      <c r="E109" s="3">
        <v>1</v>
      </c>
      <c r="F109" s="4">
        <v>141299</v>
      </c>
      <c r="G109" s="4">
        <v>139900</v>
      </c>
      <c r="H109" s="4">
        <f t="shared" si="9"/>
        <v>140599.5</v>
      </c>
      <c r="I109" s="4">
        <f t="shared" si="10"/>
        <v>139900</v>
      </c>
      <c r="J109" s="3" t="str">
        <f t="shared" si="11"/>
        <v>Mi Compadre</v>
      </c>
      <c r="K109" s="3"/>
    </row>
    <row r="110" spans="1:11">
      <c r="A110" s="3">
        <v>105</v>
      </c>
      <c r="B110" s="3" t="s">
        <v>170</v>
      </c>
      <c r="C110" s="3" t="s">
        <v>171</v>
      </c>
      <c r="D110" s="3" t="s">
        <v>22</v>
      </c>
      <c r="E110" s="3">
        <v>1</v>
      </c>
      <c r="F110" s="4">
        <v>147460</v>
      </c>
      <c r="G110" s="4">
        <v>146000</v>
      </c>
      <c r="H110" s="4">
        <f t="shared" si="9"/>
        <v>146730</v>
      </c>
      <c r="I110" s="4">
        <f t="shared" si="10"/>
        <v>146000</v>
      </c>
      <c r="J110" s="3" t="str">
        <f t="shared" si="11"/>
        <v>Mi Compadre</v>
      </c>
      <c r="K110" s="3"/>
    </row>
    <row r="111" spans="1:11" ht="28">
      <c r="A111" s="3">
        <v>106</v>
      </c>
      <c r="B111" s="3" t="s">
        <v>172</v>
      </c>
      <c r="C111" s="3" t="s">
        <v>173</v>
      </c>
      <c r="D111" s="3" t="s">
        <v>22</v>
      </c>
      <c r="E111" s="3">
        <v>1</v>
      </c>
      <c r="F111" s="4">
        <v>100900</v>
      </c>
      <c r="G111" s="4">
        <v>99901</v>
      </c>
      <c r="H111" s="4">
        <f t="shared" si="9"/>
        <v>100400.5</v>
      </c>
      <c r="I111" s="4">
        <f t="shared" si="10"/>
        <v>99901</v>
      </c>
      <c r="J111" s="3" t="str">
        <f t="shared" si="11"/>
        <v>Mi Compadre</v>
      </c>
      <c r="K111" s="3"/>
    </row>
    <row r="112" spans="1:11">
      <c r="A112" s="3">
        <v>107</v>
      </c>
      <c r="B112" s="3" t="s">
        <v>174</v>
      </c>
      <c r="C112" s="3" t="s">
        <v>175</v>
      </c>
      <c r="D112" s="3" t="s">
        <v>22</v>
      </c>
      <c r="E112" s="3">
        <v>1</v>
      </c>
      <c r="F112" s="4">
        <v>2001820</v>
      </c>
      <c r="G112" s="4">
        <v>1982000</v>
      </c>
      <c r="H112" s="4">
        <f t="shared" si="9"/>
        <v>1991910</v>
      </c>
      <c r="I112" s="4">
        <f t="shared" si="10"/>
        <v>1982000</v>
      </c>
      <c r="J112" s="3" t="str">
        <f t="shared" si="11"/>
        <v>Mi Compadre</v>
      </c>
      <c r="K112" s="3"/>
    </row>
    <row r="113" spans="1:11">
      <c r="A113" s="3">
        <v>108</v>
      </c>
      <c r="B113" s="3" t="s">
        <v>176</v>
      </c>
      <c r="C113" s="3" t="s">
        <v>177</v>
      </c>
      <c r="D113" s="3" t="s">
        <v>22</v>
      </c>
      <c r="E113" s="3">
        <v>1</v>
      </c>
      <c r="F113" s="4">
        <v>4546</v>
      </c>
      <c r="G113" s="4">
        <v>4501</v>
      </c>
      <c r="H113" s="4">
        <f t="shared" si="9"/>
        <v>4523.5</v>
      </c>
      <c r="I113" s="4">
        <f t="shared" si="10"/>
        <v>4501</v>
      </c>
      <c r="J113" s="3" t="str">
        <f t="shared" si="11"/>
        <v>Mi Compadre</v>
      </c>
      <c r="K113" s="3"/>
    </row>
    <row r="114" spans="1:11">
      <c r="A114" s="3">
        <v>109</v>
      </c>
      <c r="B114" s="3" t="s">
        <v>178</v>
      </c>
      <c r="C114" s="3" t="s">
        <v>179</v>
      </c>
      <c r="D114" s="3" t="s">
        <v>22</v>
      </c>
      <c r="E114" s="3">
        <v>1</v>
      </c>
      <c r="F114" s="4">
        <v>181801</v>
      </c>
      <c r="G114" s="4">
        <v>180001</v>
      </c>
      <c r="H114" s="4">
        <f t="shared" si="9"/>
        <v>180901</v>
      </c>
      <c r="I114" s="4">
        <f t="shared" si="10"/>
        <v>180001</v>
      </c>
      <c r="J114" s="3" t="str">
        <f t="shared" si="11"/>
        <v>Mi Compadre</v>
      </c>
      <c r="K114" s="3"/>
    </row>
    <row r="115" spans="1:11">
      <c r="A115" s="3">
        <v>110</v>
      </c>
      <c r="B115" s="3" t="s">
        <v>180</v>
      </c>
      <c r="C115" s="3" t="s">
        <v>181</v>
      </c>
      <c r="D115" s="3" t="s">
        <v>22</v>
      </c>
      <c r="E115" s="3">
        <v>1</v>
      </c>
      <c r="F115" s="4">
        <v>253</v>
      </c>
      <c r="G115" s="4">
        <v>250</v>
      </c>
      <c r="H115" s="4">
        <f t="shared" si="9"/>
        <v>251.5</v>
      </c>
      <c r="I115" s="4">
        <f t="shared" si="10"/>
        <v>250</v>
      </c>
      <c r="J115" s="3" t="str">
        <f t="shared" si="11"/>
        <v>Mi Compadre</v>
      </c>
      <c r="K115" s="3"/>
    </row>
    <row r="116" spans="1:11">
      <c r="A116" s="3">
        <v>111</v>
      </c>
      <c r="B116" s="3" t="s">
        <v>180</v>
      </c>
      <c r="C116" s="3" t="s">
        <v>182</v>
      </c>
      <c r="D116" s="3" t="s">
        <v>22</v>
      </c>
      <c r="E116" s="3">
        <v>1</v>
      </c>
      <c r="F116" s="4">
        <v>354</v>
      </c>
      <c r="G116" s="4">
        <v>350</v>
      </c>
      <c r="H116" s="4">
        <f t="shared" si="9"/>
        <v>352</v>
      </c>
      <c r="I116" s="4">
        <f t="shared" si="10"/>
        <v>350</v>
      </c>
      <c r="J116" s="3" t="str">
        <f t="shared" si="11"/>
        <v>Mi Compadre</v>
      </c>
      <c r="K116" s="3"/>
    </row>
    <row r="117" spans="1:11">
      <c r="A117" s="3">
        <v>112</v>
      </c>
      <c r="B117" s="3" t="s">
        <v>99</v>
      </c>
      <c r="C117" s="3" t="s">
        <v>183</v>
      </c>
      <c r="D117" s="3" t="s">
        <v>22</v>
      </c>
      <c r="E117" s="3">
        <v>1</v>
      </c>
      <c r="F117" s="4">
        <v>17675</v>
      </c>
      <c r="G117" s="4">
        <v>17500</v>
      </c>
      <c r="H117" s="4">
        <f t="shared" si="9"/>
        <v>17587.5</v>
      </c>
      <c r="I117" s="4">
        <f t="shared" si="10"/>
        <v>17500</v>
      </c>
      <c r="J117" s="3" t="str">
        <f t="shared" si="11"/>
        <v>Mi Compadre</v>
      </c>
      <c r="K117" s="3"/>
    </row>
    <row r="118" spans="1:11">
      <c r="A118" s="3">
        <v>113</v>
      </c>
      <c r="B118" s="3" t="s">
        <v>184</v>
      </c>
      <c r="C118" s="3" t="s">
        <v>185</v>
      </c>
      <c r="D118" s="3" t="s">
        <v>22</v>
      </c>
      <c r="E118" s="3">
        <v>1</v>
      </c>
      <c r="F118" s="4">
        <v>393900</v>
      </c>
      <c r="G118" s="4">
        <v>390000</v>
      </c>
      <c r="H118" s="4">
        <f t="shared" si="9"/>
        <v>391950</v>
      </c>
      <c r="I118" s="4">
        <f t="shared" si="10"/>
        <v>390000</v>
      </c>
      <c r="J118" s="3" t="str">
        <f t="shared" si="11"/>
        <v>Mi Compadre</v>
      </c>
      <c r="K118" s="3"/>
    </row>
    <row r="119" spans="1:11">
      <c r="A119" s="3">
        <v>114</v>
      </c>
      <c r="B119" s="3" t="s">
        <v>186</v>
      </c>
      <c r="C119" s="3" t="s">
        <v>187</v>
      </c>
      <c r="D119" s="3" t="s">
        <v>22</v>
      </c>
      <c r="E119" s="3">
        <v>1</v>
      </c>
      <c r="F119" s="4">
        <v>29290</v>
      </c>
      <c r="G119" s="4">
        <v>29000</v>
      </c>
      <c r="H119" s="4">
        <f t="shared" si="9"/>
        <v>29145</v>
      </c>
      <c r="I119" s="4">
        <f t="shared" si="10"/>
        <v>29000</v>
      </c>
      <c r="J119" s="3" t="str">
        <f t="shared" si="11"/>
        <v>Mi Compadre</v>
      </c>
      <c r="K119" s="3"/>
    </row>
    <row r="120" spans="1:11">
      <c r="A120" s="3">
        <v>115</v>
      </c>
      <c r="B120" s="3" t="s">
        <v>188</v>
      </c>
      <c r="C120" s="3" t="s">
        <v>189</v>
      </c>
      <c r="D120" s="3" t="s">
        <v>22</v>
      </c>
      <c r="E120" s="3">
        <v>1</v>
      </c>
      <c r="F120" s="4">
        <v>24240</v>
      </c>
      <c r="G120" s="4">
        <v>24000</v>
      </c>
      <c r="H120" s="4">
        <f t="shared" si="9"/>
        <v>24120</v>
      </c>
      <c r="I120" s="4">
        <f t="shared" si="10"/>
        <v>24000</v>
      </c>
      <c r="J120" s="3" t="str">
        <f t="shared" si="11"/>
        <v>Mi Compadre</v>
      </c>
      <c r="K120" s="3"/>
    </row>
    <row r="121" spans="1:11">
      <c r="A121" s="3">
        <v>116</v>
      </c>
      <c r="B121" s="3" t="s">
        <v>188</v>
      </c>
      <c r="C121" s="3" t="s">
        <v>190</v>
      </c>
      <c r="D121" s="3" t="s">
        <v>22</v>
      </c>
      <c r="E121" s="3">
        <v>1</v>
      </c>
      <c r="F121" s="4">
        <v>9595</v>
      </c>
      <c r="G121" s="4">
        <v>9500</v>
      </c>
      <c r="H121" s="4">
        <f t="shared" si="9"/>
        <v>9547.5</v>
      </c>
      <c r="I121" s="4">
        <f t="shared" si="10"/>
        <v>9500</v>
      </c>
      <c r="J121" s="3" t="str">
        <f t="shared" si="11"/>
        <v>Mi Compadre</v>
      </c>
      <c r="K121" s="3"/>
    </row>
    <row r="122" spans="1:11">
      <c r="A122" s="3">
        <v>117</v>
      </c>
      <c r="B122" s="3" t="s">
        <v>191</v>
      </c>
      <c r="C122" s="3" t="s">
        <v>192</v>
      </c>
      <c r="D122" s="3" t="s">
        <v>22</v>
      </c>
      <c r="E122" s="3">
        <v>1</v>
      </c>
      <c r="F122" s="4">
        <v>4546</v>
      </c>
      <c r="G122" s="4">
        <v>4501</v>
      </c>
      <c r="H122" s="4">
        <f t="shared" si="9"/>
        <v>4523.5</v>
      </c>
      <c r="I122" s="4">
        <f t="shared" si="10"/>
        <v>4501</v>
      </c>
      <c r="J122" s="3" t="str">
        <f t="shared" si="11"/>
        <v>Mi Compadre</v>
      </c>
      <c r="K122" s="3"/>
    </row>
    <row r="123" spans="1:11">
      <c r="A123" s="3">
        <v>118</v>
      </c>
      <c r="B123" s="3" t="s">
        <v>193</v>
      </c>
      <c r="C123" s="3" t="s">
        <v>194</v>
      </c>
      <c r="D123" s="3" t="s">
        <v>22</v>
      </c>
      <c r="E123" s="3">
        <v>1</v>
      </c>
      <c r="F123" s="4">
        <v>20200</v>
      </c>
      <c r="G123" s="4">
        <v>20000</v>
      </c>
      <c r="H123" s="4">
        <f t="shared" si="9"/>
        <v>20100</v>
      </c>
      <c r="I123" s="4">
        <f t="shared" si="10"/>
        <v>20000</v>
      </c>
      <c r="J123" s="3" t="str">
        <f t="shared" si="11"/>
        <v>Mi Compadre</v>
      </c>
      <c r="K123" s="3"/>
    </row>
    <row r="124" spans="1:11">
      <c r="A124" s="3">
        <v>119</v>
      </c>
      <c r="B124" s="3" t="s">
        <v>193</v>
      </c>
      <c r="C124" s="3" t="s">
        <v>195</v>
      </c>
      <c r="D124" s="3" t="s">
        <v>22</v>
      </c>
      <c r="E124" s="3">
        <v>1</v>
      </c>
      <c r="F124" s="4">
        <v>13130</v>
      </c>
      <c r="G124" s="4">
        <v>13000</v>
      </c>
      <c r="H124" s="4">
        <f t="shared" si="9"/>
        <v>13065</v>
      </c>
      <c r="I124" s="4">
        <f t="shared" si="10"/>
        <v>13000</v>
      </c>
      <c r="J124" s="3" t="str">
        <f t="shared" si="11"/>
        <v>Mi Compadre</v>
      </c>
      <c r="K124" s="3"/>
    </row>
    <row r="125" spans="1:11">
      <c r="A125" s="3">
        <v>120</v>
      </c>
      <c r="B125" s="3" t="s">
        <v>193</v>
      </c>
      <c r="C125" s="3" t="s">
        <v>196</v>
      </c>
      <c r="D125" s="3" t="s">
        <v>22</v>
      </c>
      <c r="E125" s="3">
        <v>1</v>
      </c>
      <c r="F125" s="4">
        <v>10100</v>
      </c>
      <c r="G125" s="4">
        <v>10000</v>
      </c>
      <c r="H125" s="4">
        <f t="shared" si="9"/>
        <v>10050</v>
      </c>
      <c r="I125" s="4">
        <f t="shared" si="10"/>
        <v>10000</v>
      </c>
      <c r="J125" s="3" t="str">
        <f t="shared" si="11"/>
        <v>Mi Compadre</v>
      </c>
      <c r="K125" s="3"/>
    </row>
    <row r="126" spans="1:11">
      <c r="A126" s="3">
        <v>121</v>
      </c>
      <c r="B126" s="3" t="s">
        <v>193</v>
      </c>
      <c r="C126" s="3" t="s">
        <v>197</v>
      </c>
      <c r="D126" s="3" t="s">
        <v>22</v>
      </c>
      <c r="E126" s="3">
        <v>1</v>
      </c>
      <c r="F126" s="4">
        <v>4040</v>
      </c>
      <c r="G126" s="4">
        <v>4000</v>
      </c>
      <c r="H126" s="4">
        <f t="shared" si="9"/>
        <v>4020</v>
      </c>
      <c r="I126" s="4">
        <f t="shared" si="10"/>
        <v>4000</v>
      </c>
      <c r="J126" s="3" t="str">
        <f t="shared" si="11"/>
        <v>Mi Compadre</v>
      </c>
      <c r="K126" s="3"/>
    </row>
    <row r="127" spans="1:11">
      <c r="A127" s="3">
        <v>122</v>
      </c>
      <c r="B127" s="3" t="s">
        <v>193</v>
      </c>
      <c r="C127" s="3" t="s">
        <v>198</v>
      </c>
      <c r="D127" s="3" t="s">
        <v>22</v>
      </c>
      <c r="E127" s="3">
        <v>1</v>
      </c>
      <c r="F127" s="4">
        <v>1516</v>
      </c>
      <c r="G127" s="4">
        <v>1501</v>
      </c>
      <c r="H127" s="4">
        <f t="shared" si="9"/>
        <v>1508.5</v>
      </c>
      <c r="I127" s="4">
        <f t="shared" si="10"/>
        <v>1501</v>
      </c>
      <c r="J127" s="3" t="str">
        <f t="shared" si="11"/>
        <v>Mi Compadre</v>
      </c>
      <c r="K127" s="3"/>
    </row>
    <row r="128" spans="1:11">
      <c r="A128" s="3">
        <v>123</v>
      </c>
      <c r="B128" s="3" t="s">
        <v>193</v>
      </c>
      <c r="C128" s="3" t="s">
        <v>199</v>
      </c>
      <c r="D128" s="3" t="s">
        <v>22</v>
      </c>
      <c r="E128" s="3">
        <v>1</v>
      </c>
      <c r="F128" s="4">
        <v>2020</v>
      </c>
      <c r="G128" s="4">
        <v>2000</v>
      </c>
      <c r="H128" s="4">
        <f t="shared" si="9"/>
        <v>2010</v>
      </c>
      <c r="I128" s="4">
        <f t="shared" si="10"/>
        <v>2000</v>
      </c>
      <c r="J128" s="3" t="str">
        <f t="shared" si="11"/>
        <v>Mi Compadre</v>
      </c>
      <c r="K128" s="3"/>
    </row>
    <row r="129" spans="1:11">
      <c r="A129" s="3">
        <v>124</v>
      </c>
      <c r="B129" s="3" t="s">
        <v>200</v>
      </c>
      <c r="C129" s="3" t="s">
        <v>201</v>
      </c>
      <c r="D129" s="3" t="s">
        <v>22</v>
      </c>
      <c r="E129" s="3">
        <v>1</v>
      </c>
      <c r="F129" s="4">
        <v>347440</v>
      </c>
      <c r="G129" s="4">
        <v>344000</v>
      </c>
      <c r="H129" s="4">
        <f t="shared" ref="H129:H160" si="12">IFERROR(AVERAGE(F129:G129),0)</f>
        <v>345720</v>
      </c>
      <c r="I129" s="4">
        <f t="shared" ref="I129:I160" si="13">IFERROR(MIN(F129:G129),0)</f>
        <v>344000</v>
      </c>
      <c r="J129" s="3" t="str">
        <f t="shared" ref="J129:J160" si="14">IF(F129=G129,"Empate",IF(F129&lt;G129,"AgroAntioquia","Mi Compadre"))</f>
        <v>Mi Compadre</v>
      </c>
      <c r="K129" s="3"/>
    </row>
    <row r="130" spans="1:11">
      <c r="A130" s="3">
        <v>125</v>
      </c>
      <c r="B130" s="3" t="s">
        <v>200</v>
      </c>
      <c r="C130" s="3" t="s">
        <v>202</v>
      </c>
      <c r="D130" s="3" t="s">
        <v>22</v>
      </c>
      <c r="E130" s="3">
        <v>1</v>
      </c>
      <c r="F130" s="4">
        <v>286839</v>
      </c>
      <c r="G130" s="4">
        <v>283999</v>
      </c>
      <c r="H130" s="4">
        <f t="shared" si="12"/>
        <v>285419</v>
      </c>
      <c r="I130" s="4">
        <f t="shared" si="13"/>
        <v>283999</v>
      </c>
      <c r="J130" s="3" t="str">
        <f t="shared" si="14"/>
        <v>Mi Compadre</v>
      </c>
      <c r="K130" s="3"/>
    </row>
    <row r="131" spans="1:11">
      <c r="A131" s="3">
        <v>126</v>
      </c>
      <c r="B131" s="3" t="s">
        <v>203</v>
      </c>
      <c r="C131" s="3" t="s">
        <v>204</v>
      </c>
      <c r="D131" s="3" t="s">
        <v>22</v>
      </c>
      <c r="E131" s="3">
        <v>1</v>
      </c>
      <c r="F131" s="4">
        <v>1413</v>
      </c>
      <c r="G131" s="4">
        <v>1399</v>
      </c>
      <c r="H131" s="4">
        <f t="shared" si="12"/>
        <v>1406</v>
      </c>
      <c r="I131" s="4">
        <f t="shared" si="13"/>
        <v>1399</v>
      </c>
      <c r="J131" s="3" t="str">
        <f t="shared" si="14"/>
        <v>Mi Compadre</v>
      </c>
      <c r="K131" s="3"/>
    </row>
    <row r="132" spans="1:11">
      <c r="A132" s="3">
        <v>127</v>
      </c>
      <c r="B132" s="3" t="s">
        <v>203</v>
      </c>
      <c r="C132" s="3" t="s">
        <v>205</v>
      </c>
      <c r="D132" s="3" t="s">
        <v>22</v>
      </c>
      <c r="E132" s="3">
        <v>1</v>
      </c>
      <c r="F132" s="4">
        <v>1617</v>
      </c>
      <c r="G132" s="4">
        <v>1601</v>
      </c>
      <c r="H132" s="4">
        <f t="shared" si="12"/>
        <v>1609</v>
      </c>
      <c r="I132" s="4">
        <f t="shared" si="13"/>
        <v>1601</v>
      </c>
      <c r="J132" s="3" t="str">
        <f t="shared" si="14"/>
        <v>Mi Compadre</v>
      </c>
      <c r="K132" s="3"/>
    </row>
    <row r="133" spans="1:11">
      <c r="A133" s="3">
        <v>128</v>
      </c>
      <c r="B133" s="3" t="s">
        <v>206</v>
      </c>
      <c r="C133" s="3" t="s">
        <v>207</v>
      </c>
      <c r="D133" s="3" t="s">
        <v>22</v>
      </c>
      <c r="E133" s="3">
        <v>1</v>
      </c>
      <c r="F133" s="4">
        <v>5555</v>
      </c>
      <c r="G133" s="4">
        <v>5500</v>
      </c>
      <c r="H133" s="4">
        <f t="shared" si="12"/>
        <v>5527.5</v>
      </c>
      <c r="I133" s="4">
        <f t="shared" si="13"/>
        <v>5500</v>
      </c>
      <c r="J133" s="3" t="str">
        <f t="shared" si="14"/>
        <v>Mi Compadre</v>
      </c>
      <c r="K133" s="3"/>
    </row>
    <row r="134" spans="1:11" ht="28">
      <c r="A134" s="3">
        <v>129</v>
      </c>
      <c r="B134" s="3" t="s">
        <v>208</v>
      </c>
      <c r="C134" s="3" t="s">
        <v>209</v>
      </c>
      <c r="D134" s="3" t="s">
        <v>22</v>
      </c>
      <c r="E134" s="3">
        <v>1</v>
      </c>
      <c r="F134" s="4">
        <v>44440</v>
      </c>
      <c r="G134" s="4">
        <v>44000</v>
      </c>
      <c r="H134" s="4">
        <f t="shared" si="12"/>
        <v>44220</v>
      </c>
      <c r="I134" s="4">
        <f t="shared" si="13"/>
        <v>44000</v>
      </c>
      <c r="J134" s="3" t="str">
        <f t="shared" si="14"/>
        <v>Mi Compadre</v>
      </c>
      <c r="K134" s="3"/>
    </row>
    <row r="135" spans="1:11">
      <c r="A135" s="3">
        <v>130</v>
      </c>
      <c r="B135" s="3" t="s">
        <v>210</v>
      </c>
      <c r="C135" s="3" t="s">
        <v>211</v>
      </c>
      <c r="D135" s="3" t="s">
        <v>22</v>
      </c>
      <c r="E135" s="3">
        <v>1</v>
      </c>
      <c r="F135" s="4">
        <v>15150</v>
      </c>
      <c r="G135" s="4">
        <v>15000</v>
      </c>
      <c r="H135" s="4">
        <f t="shared" si="12"/>
        <v>15075</v>
      </c>
      <c r="I135" s="4">
        <f t="shared" si="13"/>
        <v>15000</v>
      </c>
      <c r="J135" s="3" t="str">
        <f t="shared" si="14"/>
        <v>Mi Compadre</v>
      </c>
      <c r="K135" s="3"/>
    </row>
    <row r="136" spans="1:11" ht="28">
      <c r="A136" s="3">
        <v>131</v>
      </c>
      <c r="B136" s="3" t="s">
        <v>210</v>
      </c>
      <c r="C136" s="3" t="s">
        <v>212</v>
      </c>
      <c r="D136" s="3" t="s">
        <v>22</v>
      </c>
      <c r="E136" s="3">
        <v>1</v>
      </c>
      <c r="F136" s="4">
        <v>15150</v>
      </c>
      <c r="G136" s="4">
        <v>15000</v>
      </c>
      <c r="H136" s="4">
        <f t="shared" si="12"/>
        <v>15075</v>
      </c>
      <c r="I136" s="4">
        <f t="shared" si="13"/>
        <v>15000</v>
      </c>
      <c r="J136" s="3" t="str">
        <f t="shared" si="14"/>
        <v>Mi Compadre</v>
      </c>
      <c r="K136" s="3"/>
    </row>
    <row r="137" spans="1:11">
      <c r="A137" s="3">
        <v>132</v>
      </c>
      <c r="B137" s="3" t="s">
        <v>142</v>
      </c>
      <c r="C137" s="3" t="s">
        <v>213</v>
      </c>
      <c r="D137" s="3" t="s">
        <v>22</v>
      </c>
      <c r="E137" s="3">
        <v>1</v>
      </c>
      <c r="F137" s="4">
        <v>13130</v>
      </c>
      <c r="G137" s="4">
        <v>13000</v>
      </c>
      <c r="H137" s="4">
        <f t="shared" si="12"/>
        <v>13065</v>
      </c>
      <c r="I137" s="4">
        <f t="shared" si="13"/>
        <v>13000</v>
      </c>
      <c r="J137" s="3" t="str">
        <f t="shared" si="14"/>
        <v>Mi Compadre</v>
      </c>
      <c r="K137" s="3"/>
    </row>
    <row r="138" spans="1:11">
      <c r="A138" s="3">
        <v>133</v>
      </c>
      <c r="B138" s="3" t="s">
        <v>214</v>
      </c>
      <c r="C138" s="3" t="s">
        <v>215</v>
      </c>
      <c r="D138" s="3" t="s">
        <v>22</v>
      </c>
      <c r="E138" s="3">
        <v>1</v>
      </c>
      <c r="F138" s="4">
        <v>13130</v>
      </c>
      <c r="G138" s="4">
        <v>13000</v>
      </c>
      <c r="H138" s="4">
        <f t="shared" si="12"/>
        <v>13065</v>
      </c>
      <c r="I138" s="4">
        <f t="shared" si="13"/>
        <v>13000</v>
      </c>
      <c r="J138" s="3" t="str">
        <f t="shared" si="14"/>
        <v>Mi Compadre</v>
      </c>
      <c r="K138" s="3"/>
    </row>
    <row r="139" spans="1:11">
      <c r="A139" s="3">
        <v>134</v>
      </c>
      <c r="B139" s="3" t="s">
        <v>216</v>
      </c>
      <c r="C139" s="3" t="s">
        <v>217</v>
      </c>
      <c r="D139" s="3" t="s">
        <v>22</v>
      </c>
      <c r="E139" s="3">
        <v>1</v>
      </c>
      <c r="F139" s="4">
        <v>15150</v>
      </c>
      <c r="G139" s="4">
        <v>15000</v>
      </c>
      <c r="H139" s="4">
        <f t="shared" si="12"/>
        <v>15075</v>
      </c>
      <c r="I139" s="4">
        <f t="shared" si="13"/>
        <v>15000</v>
      </c>
      <c r="J139" s="3" t="str">
        <f t="shared" si="14"/>
        <v>Mi Compadre</v>
      </c>
      <c r="K139" s="3"/>
    </row>
    <row r="140" spans="1:11">
      <c r="A140" s="3">
        <v>135</v>
      </c>
      <c r="B140" s="3" t="s">
        <v>216</v>
      </c>
      <c r="C140" s="3" t="s">
        <v>218</v>
      </c>
      <c r="D140" s="3" t="s">
        <v>22</v>
      </c>
      <c r="E140" s="3">
        <v>1</v>
      </c>
      <c r="F140" s="4">
        <v>20200</v>
      </c>
      <c r="G140" s="4">
        <v>20000</v>
      </c>
      <c r="H140" s="4">
        <f t="shared" si="12"/>
        <v>20100</v>
      </c>
      <c r="I140" s="4">
        <f t="shared" si="13"/>
        <v>20000</v>
      </c>
      <c r="J140" s="3" t="str">
        <f t="shared" si="14"/>
        <v>Mi Compadre</v>
      </c>
      <c r="K140" s="3"/>
    </row>
    <row r="141" spans="1:11">
      <c r="A141" s="3">
        <v>136</v>
      </c>
      <c r="B141" s="3" t="s">
        <v>216</v>
      </c>
      <c r="C141" s="3" t="s">
        <v>219</v>
      </c>
      <c r="D141" s="3" t="s">
        <v>22</v>
      </c>
      <c r="E141" s="3">
        <v>1</v>
      </c>
      <c r="F141" s="4">
        <v>10100</v>
      </c>
      <c r="G141" s="4">
        <v>10000</v>
      </c>
      <c r="H141" s="4">
        <f t="shared" si="12"/>
        <v>10050</v>
      </c>
      <c r="I141" s="4">
        <f t="shared" si="13"/>
        <v>10000</v>
      </c>
      <c r="J141" s="3" t="str">
        <f t="shared" si="14"/>
        <v>Mi Compadre</v>
      </c>
      <c r="K141" s="3"/>
    </row>
    <row r="142" spans="1:11">
      <c r="A142" s="3">
        <v>137</v>
      </c>
      <c r="B142" s="3" t="s">
        <v>220</v>
      </c>
      <c r="C142" s="3" t="s">
        <v>221</v>
      </c>
      <c r="D142" s="3" t="s">
        <v>22</v>
      </c>
      <c r="E142" s="3">
        <v>1</v>
      </c>
      <c r="F142" s="4">
        <v>6565</v>
      </c>
      <c r="G142" s="4">
        <v>6500</v>
      </c>
      <c r="H142" s="4">
        <f t="shared" si="12"/>
        <v>6532.5</v>
      </c>
      <c r="I142" s="4">
        <f t="shared" si="13"/>
        <v>6500</v>
      </c>
      <c r="J142" s="3" t="str">
        <f t="shared" si="14"/>
        <v>Mi Compadre</v>
      </c>
      <c r="K142" s="3"/>
    </row>
    <row r="143" spans="1:11">
      <c r="A143" s="3">
        <v>138</v>
      </c>
      <c r="B143" s="3" t="s">
        <v>222</v>
      </c>
      <c r="C143" s="3" t="s">
        <v>223</v>
      </c>
      <c r="D143" s="3" t="s">
        <v>22</v>
      </c>
      <c r="E143" s="3">
        <v>1</v>
      </c>
      <c r="F143" s="4">
        <v>6868</v>
      </c>
      <c r="G143" s="4">
        <v>6800</v>
      </c>
      <c r="H143" s="4">
        <f t="shared" si="12"/>
        <v>6834</v>
      </c>
      <c r="I143" s="4">
        <f t="shared" si="13"/>
        <v>6800</v>
      </c>
      <c r="J143" s="3" t="str">
        <f t="shared" si="14"/>
        <v>Mi Compadre</v>
      </c>
      <c r="K143" s="3"/>
    </row>
    <row r="144" spans="1:11">
      <c r="A144" s="3">
        <v>139</v>
      </c>
      <c r="B144" s="3" t="s">
        <v>224</v>
      </c>
      <c r="C144" s="3" t="s">
        <v>225</v>
      </c>
      <c r="D144" s="3" t="s">
        <v>22</v>
      </c>
      <c r="E144" s="3">
        <v>1</v>
      </c>
      <c r="F144" s="4">
        <v>11110</v>
      </c>
      <c r="G144" s="4">
        <v>11000</v>
      </c>
      <c r="H144" s="4">
        <f t="shared" si="12"/>
        <v>11055</v>
      </c>
      <c r="I144" s="4">
        <f t="shared" si="13"/>
        <v>11000</v>
      </c>
      <c r="J144" s="3" t="str">
        <f t="shared" si="14"/>
        <v>Mi Compadre</v>
      </c>
      <c r="K144" s="3"/>
    </row>
    <row r="145" spans="1:11">
      <c r="A145" s="3">
        <v>140</v>
      </c>
      <c r="B145" s="3" t="s">
        <v>226</v>
      </c>
      <c r="C145" s="3" t="s">
        <v>227</v>
      </c>
      <c r="D145" s="3" t="s">
        <v>22</v>
      </c>
      <c r="E145" s="3">
        <v>1</v>
      </c>
      <c r="F145" s="4">
        <v>29290</v>
      </c>
      <c r="G145" s="4">
        <v>29000</v>
      </c>
      <c r="H145" s="4">
        <f t="shared" si="12"/>
        <v>29145</v>
      </c>
      <c r="I145" s="4">
        <f t="shared" si="13"/>
        <v>29000</v>
      </c>
      <c r="J145" s="3" t="str">
        <f t="shared" si="14"/>
        <v>Mi Compadre</v>
      </c>
      <c r="K145" s="3"/>
    </row>
    <row r="146" spans="1:11">
      <c r="A146" s="3">
        <v>141</v>
      </c>
      <c r="B146" s="3" t="s">
        <v>226</v>
      </c>
      <c r="C146" s="3" t="s">
        <v>228</v>
      </c>
      <c r="D146" s="3" t="s">
        <v>22</v>
      </c>
      <c r="E146" s="3">
        <v>1</v>
      </c>
      <c r="F146" s="4">
        <v>35350</v>
      </c>
      <c r="G146" s="4">
        <v>35000</v>
      </c>
      <c r="H146" s="4">
        <f t="shared" si="12"/>
        <v>35175</v>
      </c>
      <c r="I146" s="4">
        <f t="shared" si="13"/>
        <v>35000</v>
      </c>
      <c r="J146" s="3" t="str">
        <f t="shared" si="14"/>
        <v>Mi Compadre</v>
      </c>
      <c r="K146" s="3"/>
    </row>
    <row r="147" spans="1:11">
      <c r="A147" s="3">
        <v>142</v>
      </c>
      <c r="B147" s="3" t="s">
        <v>51</v>
      </c>
      <c r="C147" s="3" t="s">
        <v>229</v>
      </c>
      <c r="D147" s="3" t="s">
        <v>22</v>
      </c>
      <c r="E147" s="3">
        <v>1</v>
      </c>
      <c r="F147" s="4">
        <v>10100</v>
      </c>
      <c r="G147" s="4">
        <v>10000</v>
      </c>
      <c r="H147" s="4">
        <f t="shared" si="12"/>
        <v>10050</v>
      </c>
      <c r="I147" s="4">
        <f t="shared" si="13"/>
        <v>10000</v>
      </c>
      <c r="J147" s="3" t="str">
        <f t="shared" si="14"/>
        <v>Mi Compadre</v>
      </c>
      <c r="K147" s="3"/>
    </row>
    <row r="148" spans="1:11">
      <c r="A148" s="3">
        <v>143</v>
      </c>
      <c r="B148" s="3" t="s">
        <v>230</v>
      </c>
      <c r="C148" s="3" t="s">
        <v>231</v>
      </c>
      <c r="D148" s="3" t="s">
        <v>22</v>
      </c>
      <c r="E148" s="3">
        <v>1</v>
      </c>
      <c r="F148" s="4">
        <v>38380</v>
      </c>
      <c r="G148" s="4">
        <v>38000</v>
      </c>
      <c r="H148" s="4">
        <f t="shared" si="12"/>
        <v>38190</v>
      </c>
      <c r="I148" s="4">
        <f t="shared" si="13"/>
        <v>38000</v>
      </c>
      <c r="J148" s="3" t="str">
        <f t="shared" si="14"/>
        <v>Mi Compadre</v>
      </c>
      <c r="K148" s="3"/>
    </row>
    <row r="149" spans="1:11">
      <c r="A149" s="3">
        <v>144</v>
      </c>
      <c r="B149" s="3" t="s">
        <v>230</v>
      </c>
      <c r="C149" s="3" t="s">
        <v>232</v>
      </c>
      <c r="D149" s="3" t="s">
        <v>22</v>
      </c>
      <c r="E149" s="3">
        <v>1</v>
      </c>
      <c r="F149" s="4">
        <v>50500</v>
      </c>
      <c r="G149" s="4">
        <v>50000</v>
      </c>
      <c r="H149" s="4">
        <f t="shared" si="12"/>
        <v>50250</v>
      </c>
      <c r="I149" s="4">
        <f t="shared" si="13"/>
        <v>50000</v>
      </c>
      <c r="J149" s="3" t="str">
        <f t="shared" si="14"/>
        <v>Mi Compadre</v>
      </c>
      <c r="K149" s="3"/>
    </row>
    <row r="150" spans="1:11">
      <c r="A150" s="3">
        <v>145</v>
      </c>
      <c r="B150" s="3" t="s">
        <v>230</v>
      </c>
      <c r="C150" s="3" t="s">
        <v>233</v>
      </c>
      <c r="D150" s="3" t="s">
        <v>22</v>
      </c>
      <c r="E150" s="3">
        <v>1</v>
      </c>
      <c r="F150" s="4">
        <v>21210</v>
      </c>
      <c r="G150" s="4">
        <v>21000</v>
      </c>
      <c r="H150" s="4">
        <f t="shared" si="12"/>
        <v>21105</v>
      </c>
      <c r="I150" s="4">
        <f t="shared" si="13"/>
        <v>21000</v>
      </c>
      <c r="J150" s="3" t="str">
        <f t="shared" si="14"/>
        <v>Mi Compadre</v>
      </c>
      <c r="K150" s="3"/>
    </row>
    <row r="151" spans="1:11">
      <c r="A151" s="3">
        <v>146</v>
      </c>
      <c r="B151" s="3" t="s">
        <v>230</v>
      </c>
      <c r="C151" s="3" t="s">
        <v>234</v>
      </c>
      <c r="D151" s="3" t="s">
        <v>22</v>
      </c>
      <c r="E151" s="3">
        <v>1</v>
      </c>
      <c r="F151" s="4">
        <v>14140</v>
      </c>
      <c r="G151" s="4">
        <v>14000</v>
      </c>
      <c r="H151" s="4">
        <f t="shared" si="12"/>
        <v>14070</v>
      </c>
      <c r="I151" s="4">
        <f t="shared" si="13"/>
        <v>14000</v>
      </c>
      <c r="J151" s="3" t="str">
        <f t="shared" si="14"/>
        <v>Mi Compadre</v>
      </c>
      <c r="K151" s="3"/>
    </row>
    <row r="152" spans="1:11">
      <c r="A152" s="3">
        <v>147</v>
      </c>
      <c r="B152" s="3" t="s">
        <v>230</v>
      </c>
      <c r="C152" s="3" t="s">
        <v>235</v>
      </c>
      <c r="D152" s="3" t="s">
        <v>22</v>
      </c>
      <c r="E152" s="3">
        <v>1</v>
      </c>
      <c r="F152" s="4">
        <v>74740</v>
      </c>
      <c r="G152" s="4">
        <v>74000</v>
      </c>
      <c r="H152" s="4">
        <f t="shared" si="12"/>
        <v>74370</v>
      </c>
      <c r="I152" s="4">
        <f t="shared" si="13"/>
        <v>74000</v>
      </c>
      <c r="J152" s="3" t="str">
        <f t="shared" si="14"/>
        <v>Mi Compadre</v>
      </c>
      <c r="K152" s="3"/>
    </row>
    <row r="153" spans="1:11">
      <c r="A153" s="3">
        <v>148</v>
      </c>
      <c r="B153" s="3" t="s">
        <v>230</v>
      </c>
      <c r="C153" s="3" t="s">
        <v>236</v>
      </c>
      <c r="D153" s="3" t="s">
        <v>22</v>
      </c>
      <c r="E153" s="3">
        <v>1</v>
      </c>
      <c r="F153" s="4">
        <v>15150</v>
      </c>
      <c r="G153" s="4">
        <v>15000</v>
      </c>
      <c r="H153" s="4">
        <f t="shared" si="12"/>
        <v>15075</v>
      </c>
      <c r="I153" s="4">
        <f t="shared" si="13"/>
        <v>15000</v>
      </c>
      <c r="J153" s="3" t="str">
        <f t="shared" si="14"/>
        <v>Mi Compadre</v>
      </c>
      <c r="K153" s="3"/>
    </row>
    <row r="154" spans="1:11">
      <c r="A154" s="3">
        <v>149</v>
      </c>
      <c r="B154" s="3" t="s">
        <v>237</v>
      </c>
      <c r="C154" s="3" t="s">
        <v>238</v>
      </c>
      <c r="D154" s="3" t="s">
        <v>22</v>
      </c>
      <c r="E154" s="3">
        <v>1</v>
      </c>
      <c r="F154" s="4">
        <v>27674</v>
      </c>
      <c r="G154" s="4">
        <v>27400</v>
      </c>
      <c r="H154" s="4">
        <f t="shared" si="12"/>
        <v>27537</v>
      </c>
      <c r="I154" s="4">
        <f t="shared" si="13"/>
        <v>27400</v>
      </c>
      <c r="J154" s="3" t="str">
        <f t="shared" si="14"/>
        <v>Mi Compadre</v>
      </c>
      <c r="K154" s="3"/>
    </row>
    <row r="155" spans="1:11">
      <c r="A155" s="3">
        <v>150</v>
      </c>
      <c r="B155" s="3" t="s">
        <v>237</v>
      </c>
      <c r="C155" s="3" t="s">
        <v>239</v>
      </c>
      <c r="D155" s="3" t="s">
        <v>22</v>
      </c>
      <c r="E155" s="3">
        <v>1</v>
      </c>
      <c r="F155" s="4">
        <v>19595</v>
      </c>
      <c r="G155" s="4">
        <v>19401</v>
      </c>
      <c r="H155" s="4">
        <f t="shared" si="12"/>
        <v>19498</v>
      </c>
      <c r="I155" s="4">
        <f t="shared" si="13"/>
        <v>19401</v>
      </c>
      <c r="J155" s="3" t="str">
        <f t="shared" si="14"/>
        <v>Mi Compadre</v>
      </c>
      <c r="K155" s="3"/>
    </row>
    <row r="156" spans="1:11">
      <c r="A156" s="3">
        <v>151</v>
      </c>
      <c r="B156" s="3" t="s">
        <v>237</v>
      </c>
      <c r="C156" s="3" t="s">
        <v>240</v>
      </c>
      <c r="D156" s="3" t="s">
        <v>22</v>
      </c>
      <c r="E156" s="3">
        <v>1</v>
      </c>
      <c r="F156" s="4">
        <v>16160</v>
      </c>
      <c r="G156" s="4">
        <v>16000</v>
      </c>
      <c r="H156" s="4">
        <f t="shared" si="12"/>
        <v>16080</v>
      </c>
      <c r="I156" s="4">
        <f t="shared" si="13"/>
        <v>16000</v>
      </c>
      <c r="J156" s="3" t="str">
        <f t="shared" si="14"/>
        <v>Mi Compadre</v>
      </c>
      <c r="K156" s="3"/>
    </row>
    <row r="157" spans="1:11">
      <c r="A157" s="3">
        <v>152</v>
      </c>
      <c r="B157" s="3" t="s">
        <v>241</v>
      </c>
      <c r="C157" s="3" t="s">
        <v>242</v>
      </c>
      <c r="D157" s="3" t="s">
        <v>22</v>
      </c>
      <c r="E157" s="3">
        <v>1</v>
      </c>
      <c r="F157" s="4">
        <v>19089</v>
      </c>
      <c r="G157" s="4">
        <v>18900</v>
      </c>
      <c r="H157" s="4">
        <f t="shared" si="12"/>
        <v>18994.5</v>
      </c>
      <c r="I157" s="4">
        <f t="shared" si="13"/>
        <v>18900</v>
      </c>
      <c r="J157" s="3" t="str">
        <f t="shared" si="14"/>
        <v>Mi Compadre</v>
      </c>
      <c r="K157" s="3"/>
    </row>
    <row r="158" spans="1:11">
      <c r="A158" s="3">
        <v>153</v>
      </c>
      <c r="B158" s="3" t="s">
        <v>243</v>
      </c>
      <c r="C158" s="3" t="s">
        <v>244</v>
      </c>
      <c r="D158" s="3" t="s">
        <v>22</v>
      </c>
      <c r="E158" s="3">
        <v>1</v>
      </c>
      <c r="F158" s="4">
        <v>3131</v>
      </c>
      <c r="G158" s="4">
        <v>3100</v>
      </c>
      <c r="H158" s="4">
        <f t="shared" si="12"/>
        <v>3115.5</v>
      </c>
      <c r="I158" s="4">
        <f t="shared" si="13"/>
        <v>3100</v>
      </c>
      <c r="J158" s="3" t="str">
        <f t="shared" si="14"/>
        <v>Mi Compadre</v>
      </c>
      <c r="K158" s="3"/>
    </row>
    <row r="159" spans="1:11">
      <c r="A159" s="3">
        <v>154</v>
      </c>
      <c r="B159" s="3" t="s">
        <v>243</v>
      </c>
      <c r="C159" s="3" t="s">
        <v>245</v>
      </c>
      <c r="D159" s="3" t="s">
        <v>22</v>
      </c>
      <c r="E159" s="3">
        <v>1</v>
      </c>
      <c r="F159" s="4">
        <v>4141</v>
      </c>
      <c r="G159" s="4">
        <v>4100</v>
      </c>
      <c r="H159" s="4">
        <f t="shared" si="12"/>
        <v>4120.5</v>
      </c>
      <c r="I159" s="4">
        <f t="shared" si="13"/>
        <v>4100</v>
      </c>
      <c r="J159" s="3" t="str">
        <f t="shared" si="14"/>
        <v>Mi Compadre</v>
      </c>
      <c r="K159" s="3"/>
    </row>
    <row r="160" spans="1:11">
      <c r="A160" s="3">
        <v>155</v>
      </c>
      <c r="B160" s="3" t="s">
        <v>246</v>
      </c>
      <c r="C160" s="3" t="s">
        <v>247</v>
      </c>
      <c r="D160" s="3" t="s">
        <v>22</v>
      </c>
      <c r="E160" s="3">
        <v>1</v>
      </c>
      <c r="F160" s="4">
        <v>3535</v>
      </c>
      <c r="G160" s="4">
        <v>3500</v>
      </c>
      <c r="H160" s="4">
        <f t="shared" si="12"/>
        <v>3517.5</v>
      </c>
      <c r="I160" s="4">
        <f t="shared" si="13"/>
        <v>3500</v>
      </c>
      <c r="J160" s="3" t="str">
        <f t="shared" si="14"/>
        <v>Mi Compadre</v>
      </c>
      <c r="K160" s="3"/>
    </row>
    <row r="161" spans="1:11">
      <c r="A161" s="3">
        <v>156</v>
      </c>
      <c r="B161" s="3" t="s">
        <v>246</v>
      </c>
      <c r="C161" s="3" t="s">
        <v>248</v>
      </c>
      <c r="D161" s="3" t="s">
        <v>22</v>
      </c>
      <c r="E161" s="3">
        <v>1</v>
      </c>
      <c r="F161" s="4">
        <v>2828</v>
      </c>
      <c r="G161" s="4">
        <v>2800</v>
      </c>
      <c r="H161" s="4">
        <f t="shared" ref="H161:H177" si="15">IFERROR(AVERAGE(F161:G161),0)</f>
        <v>2814</v>
      </c>
      <c r="I161" s="4">
        <f t="shared" ref="I161:I177" si="16">IFERROR(MIN(F161:G161),0)</f>
        <v>2800</v>
      </c>
      <c r="J161" s="3" t="str">
        <f t="shared" ref="J161:J177" si="17">IF(F161=G161,"Empate",IF(F161&lt;G161,"AgroAntioquia","Mi Compadre"))</f>
        <v>Mi Compadre</v>
      </c>
      <c r="K161" s="3"/>
    </row>
    <row r="162" spans="1:11">
      <c r="A162" s="3">
        <v>157</v>
      </c>
      <c r="B162" s="3" t="s">
        <v>246</v>
      </c>
      <c r="C162" s="3" t="s">
        <v>249</v>
      </c>
      <c r="D162" s="3" t="s">
        <v>22</v>
      </c>
      <c r="E162" s="3">
        <v>1</v>
      </c>
      <c r="F162" s="4">
        <v>1516</v>
      </c>
      <c r="G162" s="4">
        <v>1501</v>
      </c>
      <c r="H162" s="4">
        <f t="shared" si="15"/>
        <v>1508.5</v>
      </c>
      <c r="I162" s="4">
        <f t="shared" si="16"/>
        <v>1501</v>
      </c>
      <c r="J162" s="3" t="str">
        <f t="shared" si="17"/>
        <v>Mi Compadre</v>
      </c>
      <c r="K162" s="3"/>
    </row>
    <row r="163" spans="1:11">
      <c r="A163" s="3">
        <v>158</v>
      </c>
      <c r="B163" s="3" t="s">
        <v>246</v>
      </c>
      <c r="C163" s="3" t="s">
        <v>250</v>
      </c>
      <c r="D163" s="3" t="s">
        <v>22</v>
      </c>
      <c r="E163" s="3">
        <v>1</v>
      </c>
      <c r="F163" s="4">
        <v>808</v>
      </c>
      <c r="G163" s="4">
        <v>800</v>
      </c>
      <c r="H163" s="4">
        <f t="shared" si="15"/>
        <v>804</v>
      </c>
      <c r="I163" s="4">
        <f t="shared" si="16"/>
        <v>800</v>
      </c>
      <c r="J163" s="3" t="str">
        <f t="shared" si="17"/>
        <v>Mi Compadre</v>
      </c>
      <c r="K163" s="3"/>
    </row>
    <row r="164" spans="1:11">
      <c r="A164" s="3">
        <v>159</v>
      </c>
      <c r="B164" s="3" t="s">
        <v>246</v>
      </c>
      <c r="C164" s="3" t="s">
        <v>251</v>
      </c>
      <c r="D164" s="3" t="s">
        <v>22</v>
      </c>
      <c r="E164" s="3">
        <v>1</v>
      </c>
      <c r="F164" s="4">
        <v>6060</v>
      </c>
      <c r="G164" s="4">
        <v>6000</v>
      </c>
      <c r="H164" s="4">
        <f t="shared" si="15"/>
        <v>6030</v>
      </c>
      <c r="I164" s="4">
        <f t="shared" si="16"/>
        <v>6000</v>
      </c>
      <c r="J164" s="3" t="str">
        <f t="shared" si="17"/>
        <v>Mi Compadre</v>
      </c>
      <c r="K164" s="3"/>
    </row>
    <row r="165" spans="1:11">
      <c r="A165" s="3">
        <v>160</v>
      </c>
      <c r="B165" s="3" t="s">
        <v>246</v>
      </c>
      <c r="C165" s="3" t="s">
        <v>252</v>
      </c>
      <c r="D165" s="3" t="s">
        <v>22</v>
      </c>
      <c r="E165" s="3">
        <v>1</v>
      </c>
      <c r="F165" s="4">
        <v>1010</v>
      </c>
      <c r="G165" s="4">
        <v>1000</v>
      </c>
      <c r="H165" s="4">
        <f t="shared" si="15"/>
        <v>1005</v>
      </c>
      <c r="I165" s="4">
        <f t="shared" si="16"/>
        <v>1000</v>
      </c>
      <c r="J165" s="3" t="str">
        <f t="shared" si="17"/>
        <v>Mi Compadre</v>
      </c>
      <c r="K165" s="3"/>
    </row>
    <row r="166" spans="1:11">
      <c r="A166" s="3">
        <v>161</v>
      </c>
      <c r="B166" s="3" t="s">
        <v>246</v>
      </c>
      <c r="C166" s="3" t="s">
        <v>253</v>
      </c>
      <c r="D166" s="3" t="s">
        <v>22</v>
      </c>
      <c r="E166" s="3">
        <v>1</v>
      </c>
      <c r="F166" s="4">
        <v>5050</v>
      </c>
      <c r="G166" s="4">
        <v>5000</v>
      </c>
      <c r="H166" s="4">
        <f t="shared" si="15"/>
        <v>5025</v>
      </c>
      <c r="I166" s="4">
        <f t="shared" si="16"/>
        <v>5000</v>
      </c>
      <c r="J166" s="3" t="str">
        <f t="shared" si="17"/>
        <v>Mi Compadre</v>
      </c>
      <c r="K166" s="3"/>
    </row>
    <row r="167" spans="1:11">
      <c r="A167" s="3">
        <v>162</v>
      </c>
      <c r="B167" s="3" t="s">
        <v>246</v>
      </c>
      <c r="C167" s="3" t="s">
        <v>254</v>
      </c>
      <c r="D167" s="3" t="s">
        <v>22</v>
      </c>
      <c r="E167" s="3">
        <v>1</v>
      </c>
      <c r="F167" s="4">
        <v>25250</v>
      </c>
      <c r="G167" s="4">
        <v>25000</v>
      </c>
      <c r="H167" s="4">
        <f t="shared" si="15"/>
        <v>25125</v>
      </c>
      <c r="I167" s="4">
        <f t="shared" si="16"/>
        <v>25000</v>
      </c>
      <c r="J167" s="3" t="str">
        <f t="shared" si="17"/>
        <v>Mi Compadre</v>
      </c>
      <c r="K167" s="3"/>
    </row>
    <row r="168" spans="1:11">
      <c r="A168" s="3">
        <v>163</v>
      </c>
      <c r="B168" s="3" t="s">
        <v>246</v>
      </c>
      <c r="C168" s="3" t="s">
        <v>255</v>
      </c>
      <c r="D168" s="3" t="s">
        <v>22</v>
      </c>
      <c r="E168" s="3">
        <v>1</v>
      </c>
      <c r="F168" s="4">
        <v>14140</v>
      </c>
      <c r="G168" s="4">
        <v>14000</v>
      </c>
      <c r="H168" s="4">
        <f t="shared" si="15"/>
        <v>14070</v>
      </c>
      <c r="I168" s="4">
        <f t="shared" si="16"/>
        <v>14000</v>
      </c>
      <c r="J168" s="3" t="str">
        <f t="shared" si="17"/>
        <v>Mi Compadre</v>
      </c>
      <c r="K168" s="3"/>
    </row>
    <row r="169" spans="1:11">
      <c r="A169" s="3">
        <v>164</v>
      </c>
      <c r="B169" s="3" t="s">
        <v>246</v>
      </c>
      <c r="C169" s="3" t="s">
        <v>256</v>
      </c>
      <c r="D169" s="3" t="s">
        <v>22</v>
      </c>
      <c r="E169" s="3">
        <v>1</v>
      </c>
      <c r="F169" s="4">
        <v>5050</v>
      </c>
      <c r="G169" s="4">
        <v>5000</v>
      </c>
      <c r="H169" s="4">
        <f t="shared" si="15"/>
        <v>5025</v>
      </c>
      <c r="I169" s="4">
        <f t="shared" si="16"/>
        <v>5000</v>
      </c>
      <c r="J169" s="3" t="str">
        <f t="shared" si="17"/>
        <v>Mi Compadre</v>
      </c>
      <c r="K169" s="3"/>
    </row>
    <row r="170" spans="1:11">
      <c r="A170" s="3">
        <v>165</v>
      </c>
      <c r="B170" s="3" t="s">
        <v>246</v>
      </c>
      <c r="C170" s="3" t="s">
        <v>257</v>
      </c>
      <c r="D170" s="3" t="s">
        <v>22</v>
      </c>
      <c r="E170" s="3">
        <v>1</v>
      </c>
      <c r="F170" s="4">
        <v>53530</v>
      </c>
      <c r="G170" s="4">
        <v>53000</v>
      </c>
      <c r="H170" s="4">
        <f t="shared" si="15"/>
        <v>53265</v>
      </c>
      <c r="I170" s="4">
        <f t="shared" si="16"/>
        <v>53000</v>
      </c>
      <c r="J170" s="3" t="str">
        <f t="shared" si="17"/>
        <v>Mi Compadre</v>
      </c>
      <c r="K170" s="3"/>
    </row>
    <row r="171" spans="1:11">
      <c r="A171" s="3">
        <v>166</v>
      </c>
      <c r="B171" s="3" t="s">
        <v>246</v>
      </c>
      <c r="C171" s="3" t="s">
        <v>258</v>
      </c>
      <c r="D171" s="3" t="s">
        <v>22</v>
      </c>
      <c r="E171" s="3">
        <v>1</v>
      </c>
      <c r="F171" s="4">
        <v>9090</v>
      </c>
      <c r="G171" s="4">
        <v>9000</v>
      </c>
      <c r="H171" s="4">
        <f t="shared" si="15"/>
        <v>9045</v>
      </c>
      <c r="I171" s="4">
        <f t="shared" si="16"/>
        <v>9000</v>
      </c>
      <c r="J171" s="3" t="str">
        <f t="shared" si="17"/>
        <v>Mi Compadre</v>
      </c>
      <c r="K171" s="3"/>
    </row>
    <row r="172" spans="1:11">
      <c r="A172" s="3">
        <v>167</v>
      </c>
      <c r="B172" s="3" t="s">
        <v>259</v>
      </c>
      <c r="C172" s="3" t="s">
        <v>260</v>
      </c>
      <c r="D172" s="3" t="s">
        <v>22</v>
      </c>
      <c r="E172" s="3">
        <v>1</v>
      </c>
      <c r="F172" s="4">
        <v>26260</v>
      </c>
      <c r="G172" s="4">
        <v>26000</v>
      </c>
      <c r="H172" s="4">
        <f t="shared" si="15"/>
        <v>26130</v>
      </c>
      <c r="I172" s="4">
        <f t="shared" si="16"/>
        <v>26000</v>
      </c>
      <c r="J172" s="3" t="str">
        <f t="shared" si="17"/>
        <v>Mi Compadre</v>
      </c>
      <c r="K172" s="3"/>
    </row>
    <row r="173" spans="1:11">
      <c r="A173" s="3">
        <v>168</v>
      </c>
      <c r="B173" s="3" t="s">
        <v>259</v>
      </c>
      <c r="C173" s="3" t="s">
        <v>261</v>
      </c>
      <c r="D173" s="3" t="s">
        <v>22</v>
      </c>
      <c r="E173" s="3">
        <v>1</v>
      </c>
      <c r="F173" s="4">
        <v>14140</v>
      </c>
      <c r="G173" s="4">
        <v>14000</v>
      </c>
      <c r="H173" s="4">
        <f t="shared" si="15"/>
        <v>14070</v>
      </c>
      <c r="I173" s="4">
        <f t="shared" si="16"/>
        <v>14000</v>
      </c>
      <c r="J173" s="3" t="str">
        <f t="shared" si="17"/>
        <v>Mi Compadre</v>
      </c>
      <c r="K173" s="3"/>
    </row>
    <row r="174" spans="1:11">
      <c r="A174" s="3">
        <v>169</v>
      </c>
      <c r="B174" s="3" t="s">
        <v>259</v>
      </c>
      <c r="C174" s="3" t="s">
        <v>262</v>
      </c>
      <c r="D174" s="3" t="s">
        <v>22</v>
      </c>
      <c r="E174" s="3">
        <v>1</v>
      </c>
      <c r="F174" s="4">
        <v>24240</v>
      </c>
      <c r="G174" s="4">
        <v>24000</v>
      </c>
      <c r="H174" s="4">
        <f t="shared" si="15"/>
        <v>24120</v>
      </c>
      <c r="I174" s="4">
        <f t="shared" si="16"/>
        <v>24000</v>
      </c>
      <c r="J174" s="3" t="str">
        <f t="shared" si="17"/>
        <v>Mi Compadre</v>
      </c>
      <c r="K174" s="3"/>
    </row>
    <row r="175" spans="1:11">
      <c r="A175" s="3">
        <v>170</v>
      </c>
      <c r="B175" s="3" t="s">
        <v>263</v>
      </c>
      <c r="C175" s="3" t="s">
        <v>264</v>
      </c>
      <c r="D175" s="3" t="s">
        <v>22</v>
      </c>
      <c r="E175" s="3">
        <v>1</v>
      </c>
      <c r="F175" s="4">
        <v>46459</v>
      </c>
      <c r="G175" s="4">
        <v>45999</v>
      </c>
      <c r="H175" s="4">
        <f t="shared" si="15"/>
        <v>46229</v>
      </c>
      <c r="I175" s="4">
        <f t="shared" si="16"/>
        <v>45999</v>
      </c>
      <c r="J175" s="3" t="str">
        <f t="shared" si="17"/>
        <v>Mi Compadre</v>
      </c>
      <c r="K175" s="3"/>
    </row>
    <row r="176" spans="1:11">
      <c r="A176" s="3">
        <v>171</v>
      </c>
      <c r="B176" s="3" t="s">
        <v>265</v>
      </c>
      <c r="C176" s="3" t="s">
        <v>266</v>
      </c>
      <c r="D176" s="3" t="s">
        <v>22</v>
      </c>
      <c r="E176" s="3">
        <v>1</v>
      </c>
      <c r="F176" s="4">
        <v>63630</v>
      </c>
      <c r="G176" s="4">
        <v>63000</v>
      </c>
      <c r="H176" s="4">
        <f t="shared" si="15"/>
        <v>63315</v>
      </c>
      <c r="I176" s="4">
        <f t="shared" si="16"/>
        <v>63000</v>
      </c>
      <c r="J176" s="3" t="str">
        <f t="shared" si="17"/>
        <v>Mi Compadre</v>
      </c>
      <c r="K176" s="3"/>
    </row>
    <row r="177" spans="1:11">
      <c r="A177" s="3">
        <v>172</v>
      </c>
      <c r="B177" s="3" t="s">
        <v>265</v>
      </c>
      <c r="C177" s="3" t="s">
        <v>267</v>
      </c>
      <c r="D177" s="3" t="s">
        <v>22</v>
      </c>
      <c r="E177" s="3">
        <v>1</v>
      </c>
      <c r="F177" s="4">
        <v>129280</v>
      </c>
      <c r="G177" s="4">
        <v>128000</v>
      </c>
      <c r="H177" s="4">
        <f t="shared" si="15"/>
        <v>128640</v>
      </c>
      <c r="I177" s="4">
        <f t="shared" si="16"/>
        <v>128000</v>
      </c>
      <c r="J177" s="3" t="str">
        <f t="shared" si="17"/>
        <v>Mi Compadre</v>
      </c>
      <c r="K177" s="3"/>
    </row>
    <row r="178" spans="1:11">
      <c r="F178" s="5"/>
      <c r="G178" s="5"/>
      <c r="H178" s="5"/>
      <c r="I178" s="5"/>
    </row>
    <row r="179" spans="1:11">
      <c r="A179" s="6" t="s">
        <v>268</v>
      </c>
      <c r="B179" s="6"/>
      <c r="C179" s="6"/>
      <c r="D179" s="6"/>
      <c r="E179" s="6"/>
      <c r="F179" s="7">
        <f>SUM(F6:F177)</f>
        <v>12384018</v>
      </c>
      <c r="G179" s="7">
        <f>SUM(G6:G177)</f>
        <v>12261403</v>
      </c>
      <c r="H179" s="7">
        <f>SUM(H6:H177)</f>
        <v>12322710.5</v>
      </c>
      <c r="I179" s="7">
        <f>SUM(I6:I177)</f>
        <v>12261403</v>
      </c>
      <c r="J179" s="6"/>
      <c r="K179" s="6"/>
    </row>
  </sheetData>
  <mergeCells count="3">
    <mergeCell ref="A1:K1"/>
    <mergeCell ref="A2:K2"/>
    <mergeCell ref="A3:K3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/>
  </sheetViews>
  <sheetFormatPr baseColWidth="10" defaultColWidth="9" defaultRowHeight="14"/>
  <cols>
    <col min="1" max="2" width="45" customWidth="1"/>
  </cols>
  <sheetData>
    <row r="1" spans="1:2">
      <c r="A1" s="1" t="s">
        <v>269</v>
      </c>
      <c r="B1" s="1" t="s">
        <v>270</v>
      </c>
    </row>
    <row r="2" spans="1:2">
      <c r="A2" t="s">
        <v>271</v>
      </c>
      <c r="B2" t="s">
        <v>272</v>
      </c>
    </row>
    <row r="3" spans="1:2">
      <c r="A3" t="s">
        <v>273</v>
      </c>
      <c r="B3" t="s">
        <v>274</v>
      </c>
    </row>
    <row r="4" spans="1:2">
      <c r="A4" t="s">
        <v>275</v>
      </c>
      <c r="B4" t="s">
        <v>276</v>
      </c>
    </row>
    <row r="5" spans="1:2">
      <c r="A5" t="s">
        <v>277</v>
      </c>
      <c r="B5" t="s">
        <v>278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Fuentes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PORTATIL</cp:lastModifiedBy>
  <dcterms:created xsi:type="dcterms:W3CDTF">2026-06-28T22:58:02Z</dcterms:created>
  <dcterms:modified xsi:type="dcterms:W3CDTF">2026-09-07T22:45:21Z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2026-06-28T22:56:20Z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4fcae921-c8f8-4ee9-9a43-592a46cdbf4b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