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yra.Wilches\Downloads\"/>
    </mc:Choice>
  </mc:AlternateContent>
  <bookViews>
    <workbookView xWindow="0" yWindow="0" windowWidth="28800" windowHeight="12210" tabRatio="900" activeTab="4"/>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EVALUACION!$B$16:$L$47</definedName>
    <definedName name="_xlnm._FilterDatabase" localSheetId="3" hidden="1">'EVALUACION CON CONTROLES'!$B$15:$Z$15</definedName>
    <definedName name="_xlnm.Print_Area" localSheetId="4">'ASIGNACION Y TRATAMIENTO'!$B$2:$X$61</definedName>
    <definedName name="_xlnm.Print_Area" localSheetId="0">CONTEXTO!$B$2:$F$19</definedName>
    <definedName name="_xlnm.Print_Area" localSheetId="2">EVALUACION!$B$2:$L$76</definedName>
    <definedName name="_xlnm.Print_Area" localSheetId="3">'EVALUACION CON CONTROLES'!$B$2:$R$67</definedName>
    <definedName name="_xlnm.Print_Area" localSheetId="1">'IDENTIFICACION Y ANALISIS'!$B$2:$F$58</definedName>
    <definedName name="contratación">'IDENTIFICACION Y ANALISIS'!$B$30:$B$33</definedName>
    <definedName name="ejecución">'IDENTIFICACION Y ANALISIS'!$B$35:$B$58</definedName>
    <definedName name="OPCIONES">'ASIGNACION Y TRATAMIENTO'!$B$65:$B$67</definedName>
    <definedName name="planeación">'IDENTIFICACION Y ANALISIS'!$B$18:$B$19</definedName>
    <definedName name="selección">'IDENTIFICACION Y ANALISIS'!$B$22:$B$28</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 i="11" l="1"/>
  <c r="J44" i="15"/>
  <c r="I44" i="15"/>
  <c r="J46" i="15"/>
  <c r="P41" i="6" s="1"/>
  <c r="I46" i="15"/>
  <c r="K46" i="15" s="1"/>
  <c r="Q41" i="6" s="1"/>
  <c r="B48" i="15"/>
  <c r="X43" i="6"/>
  <c r="W43" i="6"/>
  <c r="V43" i="6"/>
  <c r="U43" i="6"/>
  <c r="T43" i="6"/>
  <c r="S43" i="6"/>
  <c r="R43" i="6"/>
  <c r="Q43" i="6"/>
  <c r="P43" i="6"/>
  <c r="O43" i="6"/>
  <c r="N43" i="6"/>
  <c r="I43" i="6"/>
  <c r="H43" i="6"/>
  <c r="G43" i="6"/>
  <c r="C43" i="6"/>
  <c r="X42" i="6"/>
  <c r="W42" i="6"/>
  <c r="V42" i="6"/>
  <c r="U42" i="6"/>
  <c r="T42" i="6"/>
  <c r="S42" i="6"/>
  <c r="P42" i="6"/>
  <c r="N42" i="6"/>
  <c r="I42" i="6"/>
  <c r="H42" i="6"/>
  <c r="G42" i="6"/>
  <c r="C42" i="6"/>
  <c r="X41" i="6"/>
  <c r="W41" i="6"/>
  <c r="V41" i="6"/>
  <c r="U41" i="6"/>
  <c r="T41" i="6"/>
  <c r="S41" i="6"/>
  <c r="O41" i="6"/>
  <c r="N41" i="6"/>
  <c r="K41" i="6"/>
  <c r="I41" i="6"/>
  <c r="H41" i="6"/>
  <c r="G41" i="6"/>
  <c r="C41" i="6"/>
  <c r="C11" i="6"/>
  <c r="K50" i="11"/>
  <c r="L50" i="11" s="1"/>
  <c r="K43" i="6" s="1"/>
  <c r="C48" i="15"/>
  <c r="C47" i="15"/>
  <c r="C46" i="15"/>
  <c r="J47" i="15"/>
  <c r="I47" i="15"/>
  <c r="O42" i="6" s="1"/>
  <c r="B47" i="15"/>
  <c r="C45" i="15"/>
  <c r="C40" i="6"/>
  <c r="K49" i="11"/>
  <c r="L49" i="11" s="1"/>
  <c r="K42" i="6" s="1"/>
  <c r="K48" i="11"/>
  <c r="L48" i="11" s="1"/>
  <c r="B46" i="15"/>
  <c r="J48" i="15"/>
  <c r="I48" i="15"/>
  <c r="C44" i="15"/>
  <c r="C39" i="6" s="1"/>
  <c r="C43" i="15"/>
  <c r="C38" i="6" s="1"/>
  <c r="B6" i="15"/>
  <c r="X38" i="6"/>
  <c r="X39" i="6"/>
  <c r="X40" i="6"/>
  <c r="W38" i="6"/>
  <c r="W39" i="6"/>
  <c r="W40" i="6"/>
  <c r="V38" i="6"/>
  <c r="V39" i="6"/>
  <c r="V40" i="6"/>
  <c r="U38" i="6"/>
  <c r="U39" i="6"/>
  <c r="U40" i="6"/>
  <c r="T38" i="6"/>
  <c r="T39" i="6"/>
  <c r="T40" i="6"/>
  <c r="S38" i="6"/>
  <c r="S39" i="6"/>
  <c r="S40" i="6"/>
  <c r="Q38" i="6"/>
  <c r="P38" i="6"/>
  <c r="O38" i="6"/>
  <c r="X12" i="6"/>
  <c r="X13" i="6"/>
  <c r="X14" i="6"/>
  <c r="X15" i="6"/>
  <c r="X16" i="6"/>
  <c r="X17" i="6"/>
  <c r="X18" i="6"/>
  <c r="X19" i="6"/>
  <c r="X20" i="6"/>
  <c r="X21" i="6"/>
  <c r="X22" i="6"/>
  <c r="X23" i="6"/>
  <c r="X24" i="6"/>
  <c r="X25" i="6"/>
  <c r="X26" i="6"/>
  <c r="X27" i="6"/>
  <c r="X28" i="6"/>
  <c r="X29" i="6"/>
  <c r="X30" i="6"/>
  <c r="X31" i="6"/>
  <c r="X32" i="6"/>
  <c r="X33" i="6"/>
  <c r="X34" i="6"/>
  <c r="X35" i="6"/>
  <c r="X36" i="6"/>
  <c r="X37" i="6"/>
  <c r="W12" i="6"/>
  <c r="W13" i="6"/>
  <c r="W14" i="6"/>
  <c r="W15" i="6"/>
  <c r="W16" i="6"/>
  <c r="W17" i="6"/>
  <c r="W18" i="6"/>
  <c r="W19" i="6"/>
  <c r="W20" i="6"/>
  <c r="W21" i="6"/>
  <c r="W22" i="6"/>
  <c r="W23" i="6"/>
  <c r="W24" i="6"/>
  <c r="W25" i="6"/>
  <c r="W26" i="6"/>
  <c r="W27" i="6"/>
  <c r="W28" i="6"/>
  <c r="W29" i="6"/>
  <c r="W30" i="6"/>
  <c r="W31" i="6"/>
  <c r="W32" i="6"/>
  <c r="W33" i="6"/>
  <c r="W34" i="6"/>
  <c r="W35" i="6"/>
  <c r="W36" i="6"/>
  <c r="W37" i="6"/>
  <c r="V12" i="6"/>
  <c r="V13" i="6"/>
  <c r="V14" i="6"/>
  <c r="V15" i="6"/>
  <c r="V16" i="6"/>
  <c r="V17" i="6"/>
  <c r="V18" i="6"/>
  <c r="V19" i="6"/>
  <c r="V20" i="6"/>
  <c r="V21" i="6"/>
  <c r="V22" i="6"/>
  <c r="V23" i="6"/>
  <c r="V24" i="6"/>
  <c r="V25" i="6"/>
  <c r="V26" i="6"/>
  <c r="V27" i="6"/>
  <c r="V28" i="6"/>
  <c r="V29" i="6"/>
  <c r="V30" i="6"/>
  <c r="V31" i="6"/>
  <c r="V32" i="6"/>
  <c r="V33" i="6"/>
  <c r="V34" i="6"/>
  <c r="V35" i="6"/>
  <c r="V36" i="6"/>
  <c r="V37" i="6"/>
  <c r="U12" i="6"/>
  <c r="U13" i="6"/>
  <c r="U14" i="6"/>
  <c r="U15" i="6"/>
  <c r="U16" i="6"/>
  <c r="U17" i="6"/>
  <c r="U18" i="6"/>
  <c r="U19" i="6"/>
  <c r="U20" i="6"/>
  <c r="U21" i="6"/>
  <c r="U22" i="6"/>
  <c r="U23" i="6"/>
  <c r="U24" i="6"/>
  <c r="U25" i="6"/>
  <c r="U26" i="6"/>
  <c r="U27" i="6"/>
  <c r="U28" i="6"/>
  <c r="U29" i="6"/>
  <c r="U30" i="6"/>
  <c r="U31" i="6"/>
  <c r="U32" i="6"/>
  <c r="U33" i="6"/>
  <c r="U34" i="6"/>
  <c r="U35" i="6"/>
  <c r="U36" i="6"/>
  <c r="U37" i="6"/>
  <c r="T12" i="6"/>
  <c r="T13" i="6"/>
  <c r="T14" i="6"/>
  <c r="T15" i="6"/>
  <c r="T16" i="6"/>
  <c r="T17" i="6"/>
  <c r="T18" i="6"/>
  <c r="T19" i="6"/>
  <c r="T20" i="6"/>
  <c r="T21" i="6"/>
  <c r="T22" i="6"/>
  <c r="T23" i="6"/>
  <c r="T24" i="6"/>
  <c r="T25" i="6"/>
  <c r="T26" i="6"/>
  <c r="T27" i="6"/>
  <c r="T28" i="6"/>
  <c r="T29" i="6"/>
  <c r="T30" i="6"/>
  <c r="T31" i="6"/>
  <c r="T32" i="6"/>
  <c r="T33" i="6"/>
  <c r="T34" i="6"/>
  <c r="T35" i="6"/>
  <c r="T36" i="6"/>
  <c r="T37" i="6"/>
  <c r="S12" i="6"/>
  <c r="S13" i="6"/>
  <c r="S14" i="6"/>
  <c r="S15" i="6"/>
  <c r="S16" i="6"/>
  <c r="S17" i="6"/>
  <c r="S18" i="6"/>
  <c r="S19" i="6"/>
  <c r="S20" i="6"/>
  <c r="S21" i="6"/>
  <c r="S22" i="6"/>
  <c r="S23" i="6"/>
  <c r="S24" i="6"/>
  <c r="S25" i="6"/>
  <c r="S26" i="6"/>
  <c r="S27" i="6"/>
  <c r="S28" i="6"/>
  <c r="S29" i="6"/>
  <c r="S30" i="6"/>
  <c r="S31" i="6"/>
  <c r="S32" i="6"/>
  <c r="S33" i="6"/>
  <c r="S34" i="6"/>
  <c r="S35" i="6"/>
  <c r="S36" i="6"/>
  <c r="S37"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J38" i="6"/>
  <c r="I38" i="6"/>
  <c r="I39" i="6"/>
  <c r="I40" i="6"/>
  <c r="H38" i="6"/>
  <c r="H39" i="6"/>
  <c r="H40" i="6"/>
  <c r="I12" i="6"/>
  <c r="I13" i="6"/>
  <c r="I14" i="6"/>
  <c r="I15" i="6"/>
  <c r="I16" i="6"/>
  <c r="I17" i="6"/>
  <c r="I18" i="6"/>
  <c r="I19" i="6"/>
  <c r="I20" i="6"/>
  <c r="I21" i="6"/>
  <c r="I22" i="6"/>
  <c r="I23" i="6"/>
  <c r="I24" i="6"/>
  <c r="I25" i="6"/>
  <c r="I26" i="6"/>
  <c r="I27" i="6"/>
  <c r="I28" i="6"/>
  <c r="I29" i="6"/>
  <c r="I30" i="6"/>
  <c r="I31" i="6"/>
  <c r="I32" i="6"/>
  <c r="I33" i="6"/>
  <c r="I34" i="6"/>
  <c r="I35" i="6"/>
  <c r="I36" i="6"/>
  <c r="I37" i="6"/>
  <c r="H12" i="6"/>
  <c r="H13" i="6"/>
  <c r="H14" i="6"/>
  <c r="H15" i="6"/>
  <c r="H16" i="6"/>
  <c r="H17" i="6"/>
  <c r="H18" i="6"/>
  <c r="H19" i="6"/>
  <c r="H20" i="6"/>
  <c r="H21" i="6"/>
  <c r="H22" i="6"/>
  <c r="H23" i="6"/>
  <c r="H24" i="6"/>
  <c r="H25" i="6"/>
  <c r="H26" i="6"/>
  <c r="H27" i="6"/>
  <c r="H28" i="6"/>
  <c r="H29" i="6"/>
  <c r="H30" i="6"/>
  <c r="H31" i="6"/>
  <c r="H32" i="6"/>
  <c r="H33" i="6"/>
  <c r="H34" i="6"/>
  <c r="H35" i="6"/>
  <c r="H36" i="6"/>
  <c r="H37" i="6"/>
  <c r="G38" i="6"/>
  <c r="G39" i="6"/>
  <c r="G40" i="6"/>
  <c r="G12" i="6"/>
  <c r="G13" i="6"/>
  <c r="G14" i="6"/>
  <c r="G15" i="6"/>
  <c r="G16" i="6"/>
  <c r="G17" i="6"/>
  <c r="G18" i="6"/>
  <c r="G19" i="6"/>
  <c r="G20" i="6"/>
  <c r="G21" i="6"/>
  <c r="G22" i="6"/>
  <c r="G23" i="6"/>
  <c r="G24" i="6"/>
  <c r="G25" i="6"/>
  <c r="G26" i="6"/>
  <c r="G27" i="6"/>
  <c r="G28" i="6"/>
  <c r="G29" i="6"/>
  <c r="G30" i="6"/>
  <c r="G31" i="6"/>
  <c r="G32" i="6"/>
  <c r="G33" i="6"/>
  <c r="G34" i="6"/>
  <c r="G35" i="6"/>
  <c r="G36" i="6"/>
  <c r="G37" i="6"/>
  <c r="B43" i="15"/>
  <c r="J43" i="6" l="1"/>
  <c r="J42" i="6"/>
  <c r="J41" i="6"/>
  <c r="K44" i="15"/>
  <c r="K47" i="15"/>
  <c r="L46" i="15"/>
  <c r="R41" i="6" s="1"/>
  <c r="K48" i="15"/>
  <c r="L48" i="15" s="1"/>
  <c r="L47" i="15" l="1"/>
  <c r="R42" i="6" s="1"/>
  <c r="Q42" i="6"/>
  <c r="K34" i="11"/>
  <c r="C33" i="15"/>
  <c r="C28" i="6" s="1"/>
  <c r="C32" i="15"/>
  <c r="P39" i="6"/>
  <c r="J45" i="15"/>
  <c r="P40" i="6" s="1"/>
  <c r="J41" i="15"/>
  <c r="P36" i="6" s="1"/>
  <c r="J42" i="15"/>
  <c r="P37" i="6" s="1"/>
  <c r="J38" i="15"/>
  <c r="P33" i="6" s="1"/>
  <c r="J39" i="15"/>
  <c r="P34" i="6" s="1"/>
  <c r="J40" i="15"/>
  <c r="P35" i="6" s="1"/>
  <c r="J37" i="15"/>
  <c r="P32" i="6" s="1"/>
  <c r="J34" i="15"/>
  <c r="P29" i="6" s="1"/>
  <c r="J35" i="15"/>
  <c r="P30" i="6" s="1"/>
  <c r="J36" i="15"/>
  <c r="P31" i="6" s="1"/>
  <c r="O39" i="6"/>
  <c r="I45" i="15"/>
  <c r="O40" i="6" s="1"/>
  <c r="I37" i="15"/>
  <c r="O32" i="6" s="1"/>
  <c r="I38" i="15"/>
  <c r="O33" i="6" s="1"/>
  <c r="I39" i="15"/>
  <c r="O34" i="6" s="1"/>
  <c r="I40" i="15"/>
  <c r="O35" i="6" s="1"/>
  <c r="I41" i="15"/>
  <c r="O36" i="6" s="1"/>
  <c r="I42" i="15"/>
  <c r="O37" i="6" s="1"/>
  <c r="I35" i="15"/>
  <c r="O30" i="6" s="1"/>
  <c r="I36" i="15"/>
  <c r="O31" i="6" s="1"/>
  <c r="I34" i="15"/>
  <c r="O29" i="6" s="1"/>
  <c r="I17" i="15"/>
  <c r="O12" i="6" s="1"/>
  <c r="J17" i="15"/>
  <c r="P12" i="6" s="1"/>
  <c r="I18" i="15"/>
  <c r="O13" i="6" s="1"/>
  <c r="J18" i="15"/>
  <c r="P13" i="6" s="1"/>
  <c r="I19" i="15"/>
  <c r="O14" i="6" s="1"/>
  <c r="J19" i="15"/>
  <c r="P14" i="6" s="1"/>
  <c r="I20" i="15"/>
  <c r="O15" i="6" s="1"/>
  <c r="J20" i="15"/>
  <c r="P15" i="6" s="1"/>
  <c r="I21" i="15"/>
  <c r="O16" i="6" s="1"/>
  <c r="J21" i="15"/>
  <c r="P16" i="6" s="1"/>
  <c r="I22" i="15"/>
  <c r="O17" i="6" s="1"/>
  <c r="J22" i="15"/>
  <c r="P17" i="6" s="1"/>
  <c r="I23" i="15"/>
  <c r="O18" i="6" s="1"/>
  <c r="J23" i="15"/>
  <c r="P18" i="6" s="1"/>
  <c r="I24" i="15"/>
  <c r="O19" i="6" s="1"/>
  <c r="J24" i="15"/>
  <c r="P19" i="6" s="1"/>
  <c r="I25" i="15"/>
  <c r="O20" i="6" s="1"/>
  <c r="J25" i="15"/>
  <c r="P20" i="6" s="1"/>
  <c r="I26" i="15"/>
  <c r="O21" i="6" s="1"/>
  <c r="J26" i="15"/>
  <c r="P21" i="6" s="1"/>
  <c r="I27" i="15"/>
  <c r="O22" i="6" s="1"/>
  <c r="J27" i="15"/>
  <c r="P22" i="6" s="1"/>
  <c r="I28" i="15"/>
  <c r="O23" i="6" s="1"/>
  <c r="J28" i="15"/>
  <c r="P23" i="6" s="1"/>
  <c r="I29" i="15"/>
  <c r="O24" i="6" s="1"/>
  <c r="J29" i="15"/>
  <c r="P24" i="6" s="1"/>
  <c r="I30" i="15"/>
  <c r="O25" i="6" s="1"/>
  <c r="J30" i="15"/>
  <c r="P25" i="6" s="1"/>
  <c r="I31" i="15"/>
  <c r="O26" i="6" s="1"/>
  <c r="J31" i="15"/>
  <c r="P26" i="6" s="1"/>
  <c r="I32" i="15"/>
  <c r="O27" i="6" s="1"/>
  <c r="J32" i="15"/>
  <c r="P27" i="6" s="1"/>
  <c r="I33" i="15"/>
  <c r="O28" i="6" s="1"/>
  <c r="J33" i="15"/>
  <c r="P28" i="6" s="1"/>
  <c r="J16" i="15"/>
  <c r="P11" i="6" s="1"/>
  <c r="K44" i="11"/>
  <c r="K43" i="11"/>
  <c r="K42" i="11"/>
  <c r="K41" i="11"/>
  <c r="K39" i="11"/>
  <c r="K38" i="11"/>
  <c r="K37" i="11"/>
  <c r="K35" i="11"/>
  <c r="K33" i="11"/>
  <c r="K32" i="11"/>
  <c r="K31" i="11"/>
  <c r="B45" i="15"/>
  <c r="D37" i="6" s="1"/>
  <c r="B44" i="15"/>
  <c r="D36" i="6" s="1"/>
  <c r="C42" i="15"/>
  <c r="C37" i="6" s="1"/>
  <c r="B42" i="15"/>
  <c r="C41" i="15"/>
  <c r="C36" i="6" s="1"/>
  <c r="E36" i="6" s="1"/>
  <c r="B41" i="15"/>
  <c r="C40" i="15"/>
  <c r="C35" i="6" s="1"/>
  <c r="B40" i="15"/>
  <c r="C39" i="15"/>
  <c r="C34" i="6" s="1"/>
  <c r="B39" i="15"/>
  <c r="C38" i="15"/>
  <c r="C33" i="6" s="1"/>
  <c r="C37" i="15"/>
  <c r="C32" i="6" s="1"/>
  <c r="C36" i="15"/>
  <c r="C35" i="15"/>
  <c r="C30" i="6" s="1"/>
  <c r="C34" i="15"/>
  <c r="C31" i="15"/>
  <c r="C26" i="6" s="1"/>
  <c r="C30" i="15"/>
  <c r="C25" i="6" s="1"/>
  <c r="B38" i="15"/>
  <c r="B37" i="15"/>
  <c r="D32" i="6" s="1"/>
  <c r="B36" i="15"/>
  <c r="D31" i="6" s="1"/>
  <c r="B35" i="15"/>
  <c r="D30" i="6" s="1"/>
  <c r="B34" i="15"/>
  <c r="D29" i="6" s="1"/>
  <c r="B33" i="15"/>
  <c r="D28" i="6" s="1"/>
  <c r="B32" i="15"/>
  <c r="D27" i="6" s="1"/>
  <c r="B31" i="15"/>
  <c r="D26"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17" i="15"/>
  <c r="D12" i="6" s="1"/>
  <c r="C16" i="15"/>
  <c r="L45" i="11"/>
  <c r="K38" i="6" s="1"/>
  <c r="K40" i="11"/>
  <c r="K36" i="11"/>
  <c r="I16" i="15"/>
  <c r="O11" i="6" s="1"/>
  <c r="K17" i="11"/>
  <c r="J11" i="6" s="1"/>
  <c r="C29" i="15"/>
  <c r="C24" i="6" s="1"/>
  <c r="C18" i="15"/>
  <c r="C19" i="15"/>
  <c r="C14" i="6" s="1"/>
  <c r="C20" i="15"/>
  <c r="C21" i="15"/>
  <c r="C16" i="6" s="1"/>
  <c r="C22" i="15"/>
  <c r="C23" i="15"/>
  <c r="C18" i="6" s="1"/>
  <c r="C24" i="15"/>
  <c r="C19" i="6" s="1"/>
  <c r="C25" i="15"/>
  <c r="C20" i="6" s="1"/>
  <c r="C26" i="15"/>
  <c r="C27" i="15"/>
  <c r="C22" i="6" s="1"/>
  <c r="C28" i="15"/>
  <c r="C17" i="15"/>
  <c r="C12" i="6" s="1"/>
  <c r="K47" i="11"/>
  <c r="K46" i="11"/>
  <c r="J39" i="6" s="1"/>
  <c r="K30" i="11"/>
  <c r="K29" i="11"/>
  <c r="K28" i="11"/>
  <c r="K27" i="11"/>
  <c r="J21" i="6" s="1"/>
  <c r="K26" i="11"/>
  <c r="K25" i="11"/>
  <c r="J19" i="6" s="1"/>
  <c r="K24" i="11"/>
  <c r="J18" i="6" s="1"/>
  <c r="K23" i="11"/>
  <c r="K22" i="11"/>
  <c r="K21" i="11"/>
  <c r="K20" i="11"/>
  <c r="K19" i="11"/>
  <c r="K18" i="11"/>
  <c r="J12" i="6" s="1"/>
  <c r="B16" i="15"/>
  <c r="D11" i="6" s="1"/>
  <c r="X11" i="6"/>
  <c r="W11" i="6"/>
  <c r="V11" i="6"/>
  <c r="U11" i="6"/>
  <c r="T11" i="6"/>
  <c r="S11" i="6"/>
  <c r="N11" i="6"/>
  <c r="I11" i="6"/>
  <c r="H11" i="6"/>
  <c r="G11" i="6"/>
  <c r="L22" i="11" l="1"/>
  <c r="K16" i="6" s="1"/>
  <c r="J16" i="6"/>
  <c r="L47" i="11"/>
  <c r="K40" i="6" s="1"/>
  <c r="J40" i="6"/>
  <c r="L31" i="11"/>
  <c r="K25" i="6" s="1"/>
  <c r="J25" i="6"/>
  <c r="L42" i="11"/>
  <c r="K35" i="6" s="1"/>
  <c r="J35" i="6"/>
  <c r="L33" i="11"/>
  <c r="K27" i="6" s="1"/>
  <c r="J27" i="6"/>
  <c r="L44" i="11"/>
  <c r="K37" i="6" s="1"/>
  <c r="J37" i="6"/>
  <c r="L23" i="11"/>
  <c r="K17" i="6" s="1"/>
  <c r="J17" i="6"/>
  <c r="L32" i="11"/>
  <c r="K26" i="6" s="1"/>
  <c r="J26" i="6"/>
  <c r="L43" i="11"/>
  <c r="K36" i="6" s="1"/>
  <c r="J36" i="6"/>
  <c r="L35" i="11"/>
  <c r="K28" i="6" s="1"/>
  <c r="J28" i="6"/>
  <c r="L26" i="11"/>
  <c r="K20" i="6" s="1"/>
  <c r="J20" i="6"/>
  <c r="L37" i="11"/>
  <c r="K30" i="6" s="1"/>
  <c r="J30" i="6"/>
  <c r="L38" i="11"/>
  <c r="K31" i="6" s="1"/>
  <c r="J31" i="6"/>
  <c r="L36" i="11"/>
  <c r="K29" i="6" s="1"/>
  <c r="J29" i="6"/>
  <c r="L39" i="11"/>
  <c r="K32" i="6" s="1"/>
  <c r="J32" i="6"/>
  <c r="L28" i="11"/>
  <c r="K22" i="6" s="1"/>
  <c r="J22" i="6"/>
  <c r="L40" i="11"/>
  <c r="K33" i="6" s="1"/>
  <c r="J33" i="6"/>
  <c r="L20" i="11"/>
  <c r="K14" i="6" s="1"/>
  <c r="J14" i="6"/>
  <c r="L30" i="11"/>
  <c r="K24" i="6" s="1"/>
  <c r="J24" i="6"/>
  <c r="L19" i="11"/>
  <c r="K13" i="6" s="1"/>
  <c r="J13" i="6"/>
  <c r="L29" i="11"/>
  <c r="K23" i="6" s="1"/>
  <c r="J23" i="6"/>
  <c r="L21" i="11"/>
  <c r="K15" i="6" s="1"/>
  <c r="J15" i="6"/>
  <c r="L41" i="11"/>
  <c r="K34" i="6" s="1"/>
  <c r="J34" i="6"/>
  <c r="C21" i="6"/>
  <c r="E21" i="6" s="1"/>
  <c r="C29" i="6"/>
  <c r="E29" i="6" s="1"/>
  <c r="F35" i="6"/>
  <c r="E35" i="6"/>
  <c r="C17" i="6"/>
  <c r="F17" i="6" s="1"/>
  <c r="C31" i="6"/>
  <c r="E31" i="6" s="1"/>
  <c r="C27" i="6"/>
  <c r="E27" i="6" s="1"/>
  <c r="C15" i="6"/>
  <c r="F15" i="6" s="1"/>
  <c r="E11" i="6"/>
  <c r="C23" i="6"/>
  <c r="E23" i="6" s="1"/>
  <c r="C13" i="6"/>
  <c r="E13" i="6" s="1"/>
  <c r="K40" i="15"/>
  <c r="Q35" i="6" s="1"/>
  <c r="K45" i="15"/>
  <c r="L34" i="11"/>
  <c r="K21" i="15"/>
  <c r="Q16" i="6" s="1"/>
  <c r="K36" i="15"/>
  <c r="Q31" i="6" s="1"/>
  <c r="K37" i="15"/>
  <c r="Q32" i="6" s="1"/>
  <c r="K35" i="15"/>
  <c r="K38" i="15"/>
  <c r="Q33" i="6" s="1"/>
  <c r="K34" i="15"/>
  <c r="Q29" i="6" s="1"/>
  <c r="K39" i="15"/>
  <c r="L43" i="15"/>
  <c r="R38" i="6" s="1"/>
  <c r="E24" i="6"/>
  <c r="F24" i="6"/>
  <c r="E19" i="6"/>
  <c r="F19" i="6"/>
  <c r="E25" i="6"/>
  <c r="F25" i="6"/>
  <c r="F32" i="6"/>
  <c r="E32" i="6"/>
  <c r="E18" i="6"/>
  <c r="F18" i="6"/>
  <c r="E26" i="6"/>
  <c r="F26" i="6"/>
  <c r="E28" i="6"/>
  <c r="F28" i="6"/>
  <c r="E12" i="6"/>
  <c r="F12" i="6"/>
  <c r="E22" i="6"/>
  <c r="F22" i="6"/>
  <c r="F30" i="6"/>
  <c r="E30" i="6"/>
  <c r="F37" i="6"/>
  <c r="E37" i="6"/>
  <c r="E20" i="6"/>
  <c r="F20" i="6"/>
  <c r="E16" i="6"/>
  <c r="F16" i="6"/>
  <c r="E14" i="6"/>
  <c r="F14" i="6"/>
  <c r="K42" i="15"/>
  <c r="Q37" i="6" s="1"/>
  <c r="Q39" i="6"/>
  <c r="F36" i="6"/>
  <c r="K41" i="15"/>
  <c r="Q36" i="6" s="1"/>
  <c r="L24" i="11"/>
  <c r="K18" i="6" s="1"/>
  <c r="K23" i="15"/>
  <c r="Q18" i="6" s="1"/>
  <c r="L18" i="11"/>
  <c r="K12" i="6" s="1"/>
  <c r="K24" i="15"/>
  <c r="Q19" i="6" s="1"/>
  <c r="K27" i="15"/>
  <c r="Q22" i="6" s="1"/>
  <c r="K26" i="15"/>
  <c r="Q21" i="6" s="1"/>
  <c r="K25" i="15"/>
  <c r="Q20" i="6" s="1"/>
  <c r="K22" i="15"/>
  <c r="Q17" i="6" s="1"/>
  <c r="K20" i="15"/>
  <c r="Q15" i="6" s="1"/>
  <c r="L25" i="11"/>
  <c r="K19" i="6" s="1"/>
  <c r="K17" i="15"/>
  <c r="Q12" i="6" s="1"/>
  <c r="K28" i="15"/>
  <c r="Q23" i="6" s="1"/>
  <c r="K19" i="15"/>
  <c r="Q14" i="6" s="1"/>
  <c r="K18" i="15"/>
  <c r="Q13" i="6" s="1"/>
  <c r="K33" i="15"/>
  <c r="Q28" i="6" s="1"/>
  <c r="K32" i="15"/>
  <c r="Q27" i="6" s="1"/>
  <c r="K31" i="15"/>
  <c r="Q26" i="6" s="1"/>
  <c r="K29" i="15"/>
  <c r="Q24" i="6" s="1"/>
  <c r="L27" i="11"/>
  <c r="K21" i="6" s="1"/>
  <c r="L46" i="11"/>
  <c r="K39" i="6" s="1"/>
  <c r="K16" i="15"/>
  <c r="K30" i="15"/>
  <c r="Q25" i="6" s="1"/>
  <c r="L17" i="11"/>
  <c r="K11" i="6" s="1"/>
  <c r="F21" i="6" l="1"/>
  <c r="F13" i="6"/>
  <c r="F29" i="6"/>
  <c r="F31" i="6"/>
  <c r="E15" i="6"/>
  <c r="F27" i="6"/>
  <c r="F11" i="6"/>
  <c r="F23" i="6"/>
  <c r="L35" i="15"/>
  <c r="R30" i="6" s="1"/>
  <c r="Q30" i="6"/>
  <c r="E17" i="6"/>
  <c r="L45" i="15"/>
  <c r="R40" i="6" s="1"/>
  <c r="Q40" i="6"/>
  <c r="L39" i="15"/>
  <c r="R34" i="6" s="1"/>
  <c r="Q34" i="6"/>
  <c r="L40" i="15"/>
  <c r="R35" i="6" s="1"/>
  <c r="L37" i="15"/>
  <c r="R32" i="6" s="1"/>
  <c r="L21" i="15"/>
  <c r="R16" i="6" s="1"/>
  <c r="L19" i="15"/>
  <c r="R14" i="6" s="1"/>
  <c r="L36" i="15"/>
  <c r="R31" i="6" s="1"/>
  <c r="L38" i="15"/>
  <c r="R33" i="6" s="1"/>
  <c r="L34" i="15"/>
  <c r="R29" i="6" s="1"/>
  <c r="L29" i="15"/>
  <c r="R24" i="6" s="1"/>
  <c r="L32" i="15"/>
  <c r="R27" i="6" s="1"/>
  <c r="L42" i="15"/>
  <c r="R37" i="6" s="1"/>
  <c r="L22" i="15"/>
  <c r="R17" i="6" s="1"/>
  <c r="L41" i="15"/>
  <c r="R36" i="6" s="1"/>
  <c r="L28" i="15"/>
  <c r="R23" i="6" s="1"/>
  <c r="L17" i="15"/>
  <c r="R12" i="6" s="1"/>
  <c r="L27" i="15"/>
  <c r="R22" i="6" s="1"/>
  <c r="L44" i="15"/>
  <c r="R39" i="6" s="1"/>
  <c r="L33" i="15"/>
  <c r="R28" i="6" s="1"/>
  <c r="L23" i="15"/>
  <c r="R18" i="6" s="1"/>
  <c r="L31" i="15"/>
  <c r="R26" i="6" s="1"/>
  <c r="L18" i="15"/>
  <c r="R13" i="6" s="1"/>
  <c r="L20" i="15"/>
  <c r="R15" i="6" s="1"/>
  <c r="L25" i="15"/>
  <c r="R20" i="6" s="1"/>
  <c r="L24" i="15"/>
  <c r="R19" i="6" s="1"/>
  <c r="L26" i="15"/>
  <c r="R21" i="6" s="1"/>
  <c r="Q11" i="6"/>
  <c r="L16" i="15"/>
  <c r="R11" i="6" s="1"/>
  <c r="L30" i="15"/>
  <c r="R25" i="6" s="1"/>
</calcChain>
</file>

<file path=xl/sharedStrings.xml><?xml version="1.0" encoding="utf-8"?>
<sst xmlns="http://schemas.openxmlformats.org/spreadsheetml/2006/main" count="788" uniqueCount="295">
  <si>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</si>
  <si>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</si>
  <si>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</si>
  <si>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</si>
  <si>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Agentes externos (Organismos de control, veedurías ciudadanas), agentes internos (supervisores, funcionarios y demás usuarios).</t>
    </r>
    <r>
      <rPr>
        <b/>
        <sz val="12"/>
        <color rgb="FF000000"/>
        <rFont val="Garamond"/>
        <family val="1"/>
      </rPr>
      <t xml:space="preserve"> </t>
    </r>
  </si>
  <si>
    <t>Ciudadanía que se beneficia del Proceso de Contratación: Población habitante y en general de la localidad de Antonio Nariño</t>
  </si>
  <si>
    <t>Capacidad de la Entidad Estatal entendida como la disponibilidad de recursos y conocimientos para el Proceso de Contratación: 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</si>
  <si>
    <r>
      <rPr>
        <b/>
        <sz val="12"/>
        <color rgb="FF000000"/>
        <rFont val="Garamond"/>
        <family val="1"/>
      </rPr>
      <t>Suficiencia del presupuesto oficial del Proceso de Contratación:</t>
    </r>
    <r>
      <rPr>
        <sz val="12"/>
        <color rgb="FF000000"/>
        <rFont val="Garamond"/>
        <family val="1"/>
      </rPr>
      <t xml:space="preserve"> De acuerdo al Plan Anual de Adquisiciones se deben estimar los recursos necesarios para el desarrollo del proceso de la contratación, el cual tendrá el soporte presupuestal suficiente para su desarrollo.</t>
    </r>
  </si>
  <si>
    <r>
      <t>Condiciones geográficas y de acceso del lugar en el cual se debe cumplir el objeto del Proceso de Contratación: El suministro, obra o servicio se prestará principalmente en la localidad de Antono Nariño con la cobertura de sus 2 UPZ</t>
    </r>
    <r>
      <rPr>
        <sz val="12"/>
        <color rgb="FF000000"/>
        <rFont val="Garamond"/>
        <family val="1"/>
      </rPr>
      <t>.</t>
    </r>
  </si>
  <si>
    <t>Entorno socio ambiental: Existe la necesidad por parte de la comunidad y aceptación de la misma en adquirir este tipo de vehiculos para servicio de la Policia de la localidad Antono Nariño.</t>
  </si>
  <si>
    <t>Condiciones políticas: N/A</t>
  </si>
  <si>
    <t xml:space="preserve">Factores ambientales.El Estudio previo cuenta con las cláusulas ambientales y Fichas ambientales que debe cumplir el Contratista durante la ejecución. </t>
  </si>
  <si>
    <t xml:space="preserve">Sector del objeto del Proceso de Contratación y su mercado. El estudio de sector cuenta con el analisis de la oferta y demanda para el proceso contractual, encontrando una amplia oferta de empresas privadas y públicas que prestan el servicio. 				</t>
  </si>
  <si>
    <t xml:space="preserve">Experiencia propia y de otras Entidades Estatales en Procesos de Contratación del mismo tipo. El Fondo cuenta con la experiencia adquirida en el adelantamiento de este tipo de procesos. </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</si>
  <si>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</si>
  <si>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</si>
  <si>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</si>
  <si>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</si>
  <si>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</si>
  <si>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</si>
  <si>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</si>
  <si>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</si>
  <si>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</si>
  <si>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</si>
  <si>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tipología de contratación</t>
  </si>
  <si>
    <t>General</t>
  </si>
  <si>
    <t>Interno</t>
  </si>
  <si>
    <t>Operacionales</t>
  </si>
  <si>
    <t xml:space="preserve">Requisitos ponderantes inapropiados para el proceso de selección </t>
  </si>
  <si>
    <t>Especifico</t>
  </si>
  <si>
    <t>SELECCIÓN</t>
  </si>
  <si>
    <t>Suspensión del Proceso de selección</t>
  </si>
  <si>
    <t>Regulatorios</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</si>
  <si>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</si>
  <si>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</si>
  <si>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</si>
  <si>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</si>
  <si>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</si>
  <si>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Externo</t>
  </si>
  <si>
    <t>Selección de contratista que no cuente con la capacidad financiera y/o técnica y/o jurídicas necesarias para la ejecución del contrato.</t>
  </si>
  <si>
    <t>Aceptación viciada por error</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</si>
  <si>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</si>
  <si>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</si>
  <si>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</si>
  <si>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</si>
  <si>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</si>
  <si>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</si>
  <si>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</si>
  <si>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Economicos</t>
  </si>
  <si>
    <t>Cambio de precios en factores de producción.</t>
  </si>
  <si>
    <t>Variación de los precios del mercado</t>
  </si>
  <si>
    <t>Variación de la moneda extranjera</t>
  </si>
  <si>
    <t>Factores políticos o macroeconómicos.</t>
  </si>
  <si>
    <t>Estatal</t>
  </si>
  <si>
    <t>Sociales o Políticos</t>
  </si>
  <si>
    <t>Incumplimiento del objeto o de las obligaciones contractuales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</si>
  <si>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</si>
  <si>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</si>
  <si>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</si>
  <si>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</si>
  <si>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Daños a los equipos objeto de mantenimiento y/o otros bienes</t>
  </si>
  <si>
    <t>Desequilibrio económico del contrato</t>
  </si>
  <si>
    <t>Financieros</t>
  </si>
  <si>
    <t>Imposición de nuevos tributos</t>
  </si>
  <si>
    <t>Imposición de nuevos trámites o permisos</t>
  </si>
  <si>
    <t>Cambios en el marco regulatorio o normatividad aplicable al proyecto.</t>
  </si>
  <si>
    <t>Variación de tasas o tarifas</t>
  </si>
  <si>
    <t>Ejecución en tiempos distintos a los inicialmente programados por circunstancias no imputables a las partes.</t>
  </si>
  <si>
    <t>Elementos de mala calidad o con defectos en su calidad y origen.</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</si>
  <si>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</si>
  <si>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</si>
  <si>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</si>
  <si>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ETAPA</t>
  </si>
  <si>
    <t>Descripción (Que puede pasar y, cómo puede ocurrir)</t>
  </si>
  <si>
    <t>Tratamiento/Controles a ser implementados</t>
  </si>
  <si>
    <t>Probabilidad de Ocurrencia</t>
  </si>
  <si>
    <t>Impacto</t>
  </si>
  <si>
    <t>Calificación Total</t>
  </si>
  <si>
    <t>Prioridad</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</si>
  <si>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</si>
  <si>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</si>
  <si>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</si>
  <si>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</si>
  <si>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</si>
  <si>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</si>
  <si>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Establecimiento de un canal de comunicación abierto. Revisión de los plazos. Ajustes contractuales. Revisión legal de los documentos. Incorporación de cláusulas adicionales. Evaluación de viabilidad. Revisar las condiciones previas</t>
  </si>
  <si>
    <t>NO</t>
  </si>
  <si>
    <t>Formuladores</t>
  </si>
  <si>
    <t xml:space="preserve">Etapa de planeación </t>
  </si>
  <si>
    <t xml:space="preserve">Antes de la selección del contratista </t>
  </si>
  <si>
    <t xml:space="preserve">Revisión jurídica, técnica y económica del contrato durante la formulación, </t>
  </si>
  <si>
    <t xml:space="preserve">Durante la formulación de los pliegos. </t>
  </si>
  <si>
    <t>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t>
  </si>
  <si>
    <t>Formulador</t>
  </si>
  <si>
    <t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t>
  </si>
  <si>
    <t>Formulador y Comité de contratación</t>
  </si>
  <si>
    <t>Etapa de selección</t>
  </si>
  <si>
    <t xml:space="preserve">Revisión
detallada del
proceso por
el comité de
contratación </t>
  </si>
  <si>
    <t>Durante los
comités de
contratación</t>
  </si>
  <si>
    <t>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t>
  </si>
  <si>
    <t xml:space="preserve">Evaluadores </t>
  </si>
  <si>
    <t>Checklists y matrices de verificación para una correcta evaluación</t>
  </si>
  <si>
    <t>Durante la evaluación</t>
  </si>
  <si>
    <t>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t>
  </si>
  <si>
    <t xml:space="preserve">Supervisor y comité técnico . </t>
  </si>
  <si>
    <t xml:space="preserve">Checklist proceso contractual. </t>
  </si>
  <si>
    <t xml:space="preserve">Semanalmente </t>
  </si>
  <si>
    <t>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t>
  </si>
  <si>
    <t>Lineamientos claros de los actos administrativos</t>
  </si>
  <si>
    <t>Mensualmente</t>
  </si>
  <si>
    <t>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t>
  </si>
  <si>
    <t>Formuladores y evaluadores</t>
  </si>
  <si>
    <t xml:space="preserve">Comité de evaluación para respuesta orpotunas. </t>
  </si>
  <si>
    <t>Durante el periodo de observaciones</t>
  </si>
  <si>
    <t xml:space="preserve">Revisión y ajuste de los pliegos de condiciones. Análisis del mercado. Extensión de plazos. Socialización del proceso de selección. Revisión y corrección de observaciones. Estudios técnicos y financieros adecuados. . Reformulación del proceso . </t>
  </si>
  <si>
    <t>SI</t>
  </si>
  <si>
    <t>Formuladores y
Comité de
Contratación</t>
  </si>
  <si>
    <t>Etapa de
planeación</t>
  </si>
  <si>
    <t>Al momento
de la
publicación
del proceso</t>
  </si>
  <si>
    <t>Revisión de
los requisitos
por parte del
comité de
contratación</t>
  </si>
  <si>
    <t>Acorde al
cronograma del
Comité de
contratación.</t>
  </si>
  <si>
    <t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t>
  </si>
  <si>
    <t>Evaluadores del proceso</t>
  </si>
  <si>
    <t>Etapa de
Evaluación</t>
  </si>
  <si>
    <t>Aceptación de
la oferta</t>
  </si>
  <si>
    <t>Aplicación de
los métodos
de evaluación</t>
  </si>
  <si>
    <t>Etapa de
evaluación</t>
  </si>
  <si>
    <t xml:space="preserve">Claridad y precisión en los documentos. Verificación de la oferta y documentación. Capacitación del personal. Notificación de errores. Revisión de acuerdos. Auditoría de control interno, Cláusulas de ajuste. Procedimiento de disputa. </t>
  </si>
  <si>
    <t>Etapa de evaluación</t>
  </si>
  <si>
    <t>Al momento de la aceptación</t>
  </si>
  <si>
    <t>Revisión de los requisitos por parte del comité evaluador</t>
  </si>
  <si>
    <t>Etapa de evaluación.</t>
  </si>
  <si>
    <t>Revisión exhaustiva de documentación
Comunicación continua
Establecimiento de plazos claros
Negociación de términos
Documentación de acuerdos previos
Autorización adecuada
Revisión legal
Manejo de contingencias</t>
  </si>
  <si>
    <t xml:space="preserve">Comité de contratación </t>
  </si>
  <si>
    <t>Antes de la firma del contrato</t>
  </si>
  <si>
    <t xml:space="preserve">Revisión del contrato y seguimiento al mismo. </t>
  </si>
  <si>
    <t>Durante la etapa de contrtación</t>
  </si>
  <si>
    <t>Verificación de requisitos
Plazos claros para la constitución
Revisión de documentos de garantía
Autorización previa
Procedimientos de validación
Comunicación proactiva
Capacitación del personal
Documentación de garantías</t>
  </si>
  <si>
    <t>Supervisión y comité de contratación</t>
  </si>
  <si>
    <t>Validación de requisitos de la garantía.</t>
  </si>
  <si>
    <t>Establecimiento de plazos claros
Planificación anticipada
Sistema de seguimiento
Responsable designado
Capacitación y sensibilización
Revisión y auditoría
Documentación completa
Comunicación efectiva
Procedimientos de emergenci</t>
  </si>
  <si>
    <t>Supervisión</t>
  </si>
  <si>
    <t xml:space="preserve">Seguimiento del proceso </t>
  </si>
  <si>
    <t>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t>
  </si>
  <si>
    <t xml:space="preserve">Evaluación y comité de contratación. </t>
  </si>
  <si>
    <t xml:space="preserve">Establecimiento de mecanismos de respuesta rápida. </t>
  </si>
  <si>
    <t>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t>
  </si>
  <si>
    <t xml:space="preserve">Contratista </t>
  </si>
  <si>
    <t>Durante la
ejecución del contrato</t>
  </si>
  <si>
    <t>Antes de la
terminación del plazo contractual</t>
  </si>
  <si>
    <t xml:space="preserve">Monitoreo y
control por parte del supervisor. </t>
  </si>
  <si>
    <t>Monitoreo de precios de insumos
Revisión y ajuste de presupuestos
Negociación con proveedores
Diversificación de proveedores
Incorporación de cláusulas de ajuste de precios.</t>
  </si>
  <si>
    <t>Durante la ejecución del contrato</t>
  </si>
  <si>
    <t>Antes de la terminación del plazo contractual</t>
  </si>
  <si>
    <t xml:space="preserve">Monitoreo y control por parte del supervisor. Reporte y evaluación de indicadores financieros. </t>
  </si>
  <si>
    <t>Monitoreo de precios del mercado
Revisión periódica del presupuesto
Ajuste de precios de venta
Diversificación de proveedores
Contratos con cláusulas de ajuste de precios
Estrategias de cobertura
Optimización de la cadena de suministro
Evaluación continua de costos</t>
  </si>
  <si>
    <t>Contratista / Entidad</t>
  </si>
  <si>
    <t>Comunicación directa con el contratista por los medios a los que haya lugar</t>
  </si>
  <si>
    <t xml:space="preserve">Diario </t>
  </si>
  <si>
    <t>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t>
  </si>
  <si>
    <t>Monitoreo y control por parte del supervisor</t>
  </si>
  <si>
    <t>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t>
  </si>
  <si>
    <t>Contratista</t>
  </si>
  <si>
    <t>Desde la firma del contrato</t>
  </si>
  <si>
    <t>Cierre o liquidación del contrato</t>
  </si>
  <si>
    <t>Mesa de trabajo</t>
  </si>
  <si>
    <t>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t>
  </si>
  <si>
    <t>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t>
  </si>
  <si>
    <t xml:space="preserve">Informe de seguimiento </t>
  </si>
  <si>
    <t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t>
  </si>
  <si>
    <t xml:space="preserve">Contabilidad/Financiera </t>
  </si>
  <si>
    <t>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t>
  </si>
  <si>
    <t>Revisión del presupuesto</t>
  </si>
  <si>
    <t>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t>
  </si>
  <si>
    <t>Supervisión, apoyo jurídico y comité técnico</t>
  </si>
  <si>
    <t>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t>
  </si>
  <si>
    <t xml:space="preserve">Supervisión y comité técnico </t>
  </si>
  <si>
    <t>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t>
  </si>
  <si>
    <t>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t>
  </si>
  <si>
    <t>Categoria del Riesgo</t>
  </si>
  <si>
    <t>Impacto del Riesgo</t>
  </si>
  <si>
    <t>Probabilidad</t>
  </si>
  <si>
    <t>Catagoria</t>
  </si>
  <si>
    <t>Valoración</t>
  </si>
  <si>
    <t>Categoria</t>
  </si>
  <si>
    <t>Raro (puede ocurrir excepcionalmente)</t>
  </si>
  <si>
    <t>Insignificante</t>
  </si>
  <si>
    <t>Valoración del Riesgo</t>
  </si>
  <si>
    <t>Categoría</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</si>
  <si>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</si>
  <si>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</si>
  <si>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</si>
  <si>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</si>
  <si>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</si>
  <si>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</si>
  <si>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</si>
  <si>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</si>
  <si>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</si>
  <si>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</si>
  <si>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</si>
  <si>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mayoria de circunstancias)</t>
  </si>
  <si>
    <t>Catastrófico</t>
  </si>
  <si>
    <t xml:space="preserve">2, 3 y 4 </t>
  </si>
  <si>
    <t>Riesgo bajo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</si>
  <si>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</si>
  <si>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</si>
  <si>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</si>
  <si>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</si>
  <si>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</si>
  <si>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</si>
  <si>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</si>
  <si>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</si>
  <si>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</si>
  <si>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</si>
  <si>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</si>
  <si>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</si>
  <si>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</si>
  <si>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</si>
  <si>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</si>
  <si>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</si>
  <si>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</si>
  <si>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</si>
  <si>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</si>
  <si>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</si>
  <si>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Consecuencias de la ocurrencia del evento</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</si>
  <si>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</si>
  <si>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</si>
  <si>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</si>
  <si>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</si>
  <si>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</si>
  <si>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</si>
  <si>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</si>
  <si>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</si>
  <si>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</si>
  <si>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Demandas
Investigaciones disciplinarias, fiscales y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</si>
  <si>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</si>
  <si>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</si>
  <si>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</si>
  <si>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</si>
  <si>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</si>
  <si>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</si>
  <si>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</si>
  <si>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Incremento de costos dado el cambio de moneda.Necesidad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</si>
  <si>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</si>
  <si>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</si>
  <si>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</si>
  <si>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</si>
  <si>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</si>
  <si>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</si>
  <si>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</si>
  <si>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</si>
  <si>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</si>
  <si>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se detalla las principales:
Consecuencias
Incremento en los costos operativos. Ajuste en el presupuesto. Revisión de contratos. Planificación financiera afectada. Problemas con el cumplimiento.</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</si>
  <si>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</si>
  <si>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</si>
  <si>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</si>
  <si>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</si>
  <si>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</si>
  <si>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</si>
  <si>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</si>
  <si>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</si>
  <si>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</si>
  <si>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</si>
  <si>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</si>
  <si>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Objeto del Proceso de Contratación: “ADQUIRIR A TÍTULO DE COMPRAVENTA MOTICICLETAS Y ELEMENTOS COMPLEMENTARIOS PARA SU CORRECTO FUNCIONAMIENTO, REQUERIDOS PARA LA DEBIDA OPERACIÓN DE LOS UNIFORMADOS PERTENECIENTES A LA ESTACIÓN DE POLICÍA DE LA LOCALIDAD DE ANTONIO NARIÑO, EN EL MARCO DEL PROYECTO 2266 ACCIONES DE FORTALECIMIENTO INTEGRAL DE CAPACIDADES Y EQUIPAMIENTO PARA LA SEGURIDAD COMUNITARIA”, VIGENCIA 2026”.</t>
  </si>
  <si>
    <t>si</t>
  </si>
  <si>
    <t>FDLAN</t>
  </si>
  <si>
    <t>CONTRATISTA Y FDLAN</t>
  </si>
  <si>
    <r>
      <rPr>
        <b/>
        <u/>
        <sz val="12"/>
        <color rgb="FF000000"/>
        <rFont val="Garamond"/>
        <family val="1"/>
      </rPr>
      <t>Objeto del Proceso de Contratación:</t>
    </r>
    <r>
      <rPr>
        <b/>
        <sz val="12"/>
        <color rgb="FF000000"/>
        <rFont val="Garamond"/>
        <family val="1"/>
      </rPr>
      <t xml:space="preserve">  IMPLEMENTAR ACCIONES DE GESTIÓN AMBIENTAL Y GESTIÓN DEL RIESGOS EN LA LOCALIDAD DE ANTONIO NARIÑO, A TRAVÉS DE LA EJECUCIÓN DE ACTIVIDADES DE EDUCACIÓN AMBIENTAL, EL FORTALECIMIENTO DE HUERTAS URBANAS, EL MANTENIMIENTO DEL ARBOLADO URBANO, LA CAPACITACIÓN EN LA SEPARACIÓN EN LA FUENTE Y EL RECICLAJE, LA EJECUCIÓN DE ACCIONES ORIENTADAS AL FORTALECIMIENTO DE CAPACIDADES COMUNITARIAS EN GESTIÓN DEL RIESGO Y LA IMPLEMENTACIÓN DE MEDIDAS DE MITIGACIÓN </t>
    </r>
  </si>
  <si>
    <r>
      <t>Normativa aplicable al objeto del Proceso de Contratación:</t>
    </r>
    <r>
      <rPr>
        <sz val="12"/>
        <rFont val="Garamond"/>
        <family val="1"/>
      </rPr>
      <t xml:space="preserve"> La modalidad de selección pertinente para contratar los servicios de este proyecto corresponde a la SELECCIÓN ABREVIADA DE MENOR CUANTÍA de conformidad con literal (b) del numeral 2 del Art 2 de la Ley 1150 de 2007 en concordancia con el Capítulo 2, Sección 1, subsección 1 del Decreto 1082 de 2015.
De conformidad con lo establecido en la norma referida el presente proceso de contratación se justifica en atención al objeto a contratar y al valor del presupuesto oficial</t>
    </r>
    <r>
      <rPr>
        <b/>
        <sz val="12"/>
        <rFont val="Garamond"/>
        <family val="1"/>
      </rPr>
      <t xml:space="preserve">
</t>
    </r>
  </si>
  <si>
    <t>Mortalidad o afectación del material vegetal</t>
  </si>
  <si>
    <t>Incumplimiento de especificaciones técnicas y productos</t>
  </si>
  <si>
    <t>Baja participación de hogares, establecimientos comerciales o instituciones</t>
  </si>
  <si>
    <t>Desinterés o abandono de las huertas por parte de la comunidad beneficiaria.</t>
  </si>
  <si>
    <t xml:space="preserve">Objeto Contractual:   IMPLEMENTAR ACCIONES DE GESTIÓN AMBIENTAL Y GESTIÓN DEL RIESGOS EN LA LOCALIDAD DE ANTONIO NARIÑO, A TRAVÉS DE LA EJECUCIÓN DE ACTIVIDADES DE EDUCACIÓN AMBIENTAL, EL FORTALECIMIENTO DE HUERTAS URBANAS, EL MANTENIMIENTO DEL ARBOLADO URBANO, LA CAPACITACIÓN EN LA SEPARACIÓN EN LA FUENTE Y EL RECICLAJE, LA EJECUCIÓN DE ACCIONES ORIENTADAS AL FORTALECIMIENTO DE CAPACIDADES COMUNITARIAS EN GESTIÓN DEL RIESGO Y LA IMPLEMENTACIÓN DE MEDIDAS DE MITIGACIÓN </t>
  </si>
  <si>
    <t>Demoras o insuficiente disponibilidad de materiales, insumos, herramientas, especies vegetales o elementos necesarios para la ejecución de las actividades de educación ambiental, fortalecimiento de huertas urbanas, mantenimiento del arbolado, separación en la fuente, reciclaje y medidas de mitigación.</t>
  </si>
  <si>
    <t>Retrasos en la ejecución de las actividades programadas debido a condiciones climáticas, baja participación comunitaria, dificultades logísticas, indisponibilidad de espacios o reprogramaciones institucionales.</t>
  </si>
  <si>
    <t>Elaborar un plan de adquisiciones y abastecimiento, identificar proveedores alternos, realizar compras anticipadas de insumos críticos y mantener inventarios mínimos para garantizar la continuidad de las actividades.</t>
  </si>
  <si>
    <t>Elaborar un cronograma flexible, establecer planes de contingencia, coordinar previamente con las entidades y comunidades, y definir fechas alternas para la realización de las actividades.</t>
  </si>
  <si>
    <t>Seleccionar especies adaptadas a las condiciones del territorio, implementar planes de mantenimiento, riego, fertilización y control fitosanitario, así como realizar reposición del material vegetal cuando sea necesario.</t>
  </si>
  <si>
    <t>Implementar controles de calidad durante la ejecución, revisión y validación previa de los productos por parte del equipo técnico, y seguimiento permanente por parte de la supervisión del contrato.</t>
  </si>
  <si>
    <t>Diseñar e implementar una estrategia de divulgación y convocatoria, articular acciones con Juntas de Acción Comunal, instituciones educativas, organizaciones sociales y actores locales, y realizar campañas de sensibilización previas a cada actividad.</t>
  </si>
  <si>
    <t>Fortalecer los procesos de capacitación, promover la conformación de comités comunitarios responsables, realizar acompañamiento técnico posterior a la implementación y fomentar la apropiación social de las huertas.</t>
  </si>
  <si>
    <t>Seguimiento periódico al cronograma de suministros, verificación de órdenes de compra, control de inventarios y revisión de tiempos de entrega durante los comités de seguimiento.</t>
  </si>
  <si>
    <t>Seguimiento semanal al cronograma de ejecución, revisión del porcentaje de avance físico, actas de seguimiento y control de actividades reprogramadas.</t>
  </si>
  <si>
    <t>Visitas técnicas de seguimiento, inspecciones periódicas del estado fitosanitario, registros fotográficos e informes de mantenimiento del material vegetal.</t>
  </si>
  <si>
    <t>Revisión técnica de entregables, listas de chequeo, visitas de supervisión, verificación documental y aprobación de productos conforme a los requisitos contractuales.</t>
  </si>
  <si>
    <t>Registro de inscritos y asistentes, seguimiento a indicadores de participación, análisis de cobertura e informes periódicos de asistencia</t>
  </si>
  <si>
    <t>Visitas de seguimiento a las huertas, evaluación de su estado de conservación y funcionamiento, reuniones con la comunidad y reportes periódicos de sostenibilidad.</t>
  </si>
  <si>
    <t>Retrasos en la ejecución de las actividades, incumplimiento del cronograma contractual, reprogramación de jornadas y posible afectación del cumplimiento de las metas e indicadores del proyecto.</t>
  </si>
  <si>
    <t>Aplazamiento de actividades, necesidad de modificar el cronograma, disminución en la cobertura de beneficiarios y riesgo de incumplimiento de los plazos contractuales.</t>
  </si>
  <si>
    <t>Disminución de la cobertura vegetal, pérdida de la inversión realizada, incumplimiento de metas ambientales y necesidad de efectuar reposiciones que incrementen los costos operativos.</t>
  </si>
  <si>
    <t>Rechazo de productos, requerimientos de ajustes, retrasos en la ejecución y en los pagos, imposición de medidas contractuales y afectación del cumplimiento del objeto del contrato.</t>
  </si>
  <si>
    <t>Incumplimiento de las metas de cobertura, disminución del impacto esperado del proyecto y necesidad de realizar jornadas adicionales para alcanzar la población objetivo.</t>
  </si>
  <si>
    <t>Deterioro o pérdida de las huertas urbanas implementadas, disminución del impacto social y ambiental del proyecto, desaprovechamiento de los recursos invertidos y afectación del cumplimiento de las metas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</si>
</sst>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sz val="10"/>
      <color theme="1"/>
      <name val="Garamond"/>
      <family val="1"/>
    </font>
    <font>
      <b/>
      <sz val="12"/>
      <color rgb="FF000000"/>
      <name val="Garamond"/>
      <family val="1"/>
    </font>
    <font>
      <b/>
      <sz val="11"/>
      <name val="Garamond"/>
      <family val="1"/>
    </font>
    <font>
      <b/>
      <sz val="11"/>
      <color indexed="9"/>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2"/>
        <bgColor indexed="64"/>
      </patternFill>
    </fill>
  </fills>
  <borders count="8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371">
    <xf numFmtId="0" fontId="0" fillId="0" borderId="0" xfId="0"/>
    <xf numFmtId="0" fontId="2" fillId="2" borderId="0" xfId="0" applyFont="1" applyFill="1" applyAlignment="1">
      <alignment vertical="top" wrapText="1" readingOrder="1"/>
    </xf>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0" fillId="0" borderId="0" xfId="0" applyAlignment="1">
      <alignment wrapText="1"/>
    </xf>
    <xf numFmtId="0" fontId="7" fillId="0" borderId="26" xfId="0" applyFont="1" applyBorder="1"/>
    <xf numFmtId="0" fontId="7" fillId="0" borderId="26" xfId="0" applyFont="1" applyBorder="1" applyAlignment="1">
      <alignment horizontal="center"/>
    </xf>
    <xf numFmtId="0" fontId="16" fillId="2" borderId="3" xfId="0" applyFont="1" applyFill="1" applyBorder="1" applyAlignment="1">
      <alignment vertical="center" wrapText="1"/>
    </xf>
    <xf numFmtId="0" fontId="16" fillId="0" borderId="1" xfId="0" applyFont="1" applyBorder="1"/>
    <xf numFmtId="0" fontId="16" fillId="0" borderId="0" xfId="0" applyFont="1"/>
    <xf numFmtId="0" fontId="16" fillId="0" borderId="2" xfId="0" applyFont="1" applyBorder="1" applyAlignment="1">
      <alignment horizontal="center"/>
    </xf>
    <xf numFmtId="0" fontId="16" fillId="0" borderId="5" xfId="0" applyFont="1" applyBorder="1"/>
    <xf numFmtId="0" fontId="16" fillId="0" borderId="7" xfId="0" applyFont="1" applyBorder="1"/>
    <xf numFmtId="0" fontId="16" fillId="0" borderId="8" xfId="0" applyFont="1" applyBorder="1" applyAlignment="1">
      <alignment horizontal="center"/>
    </xf>
    <xf numFmtId="0" fontId="17" fillId="4" borderId="1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6" fillId="0" borderId="3" xfId="0" applyFont="1" applyBorder="1" applyAlignment="1">
      <alignment horizontal="center"/>
    </xf>
    <xf numFmtId="0" fontId="11" fillId="0" borderId="1" xfId="0" applyFont="1" applyBorder="1" applyAlignment="1">
      <alignment horizontal="right" vertical="center" textRotation="90"/>
    </xf>
    <xf numFmtId="0" fontId="16" fillId="0" borderId="0" xfId="0" applyFont="1" applyAlignment="1">
      <alignment horizontal="center" vertical="center" wrapText="1"/>
    </xf>
    <xf numFmtId="0" fontId="12" fillId="6" borderId="12" xfId="0" applyFont="1" applyFill="1" applyBorder="1" applyAlignment="1">
      <alignment horizontal="center" vertical="center"/>
    </xf>
    <xf numFmtId="0" fontId="16" fillId="7" borderId="3" xfId="0" applyFont="1" applyFill="1" applyBorder="1" applyAlignment="1">
      <alignment horizontal="center" vertical="center"/>
    </xf>
    <xf numFmtId="0" fontId="12" fillId="6" borderId="3" xfId="0" applyFont="1" applyFill="1" applyBorder="1" applyAlignment="1">
      <alignment vertical="center"/>
    </xf>
    <xf numFmtId="0" fontId="16" fillId="0" borderId="3" xfId="0" applyFont="1" applyBorder="1" applyAlignment="1">
      <alignment vertical="center"/>
    </xf>
    <xf numFmtId="0" fontId="16" fillId="0" borderId="6" xfId="0" applyFont="1" applyBorder="1" applyAlignment="1">
      <alignment vertical="center"/>
    </xf>
    <xf numFmtId="0" fontId="20" fillId="0" borderId="1" xfId="0" applyFont="1" applyBorder="1"/>
    <xf numFmtId="0" fontId="20" fillId="0" borderId="0" xfId="0" applyFont="1" applyAlignment="1">
      <alignment horizontal="center" vertical="center"/>
    </xf>
    <xf numFmtId="0" fontId="20" fillId="0" borderId="2" xfId="0" applyFont="1" applyBorder="1" applyAlignment="1">
      <alignment horizontal="center" vertical="center"/>
    </xf>
    <xf numFmtId="0" fontId="20" fillId="0" borderId="0" xfId="0" applyFont="1"/>
    <xf numFmtId="0" fontId="20" fillId="0" borderId="0" xfId="0" applyFont="1" applyAlignment="1">
      <alignment horizontal="left"/>
    </xf>
    <xf numFmtId="0" fontId="20" fillId="0" borderId="2" xfId="0" applyFont="1" applyBorder="1" applyAlignment="1">
      <alignment horizontal="center"/>
    </xf>
    <xf numFmtId="0" fontId="16" fillId="0" borderId="3" xfId="0" applyFont="1" applyBorder="1" applyAlignment="1">
      <alignment horizontal="center" vertical="center" wrapText="1"/>
    </xf>
    <xf numFmtId="0" fontId="16" fillId="6" borderId="3" xfId="0" applyFont="1" applyFill="1" applyBorder="1" applyAlignment="1">
      <alignment horizontal="center"/>
    </xf>
    <xf numFmtId="0" fontId="16" fillId="8" borderId="3" xfId="0" applyFont="1" applyFill="1" applyBorder="1" applyAlignment="1">
      <alignment horizontal="center" vertical="center"/>
    </xf>
    <xf numFmtId="0" fontId="16" fillId="9" borderId="3" xfId="0" applyFont="1" applyFill="1" applyBorder="1" applyAlignment="1">
      <alignment horizontal="center" vertical="center"/>
    </xf>
    <xf numFmtId="0" fontId="12" fillId="0" borderId="0" xfId="0" applyFont="1" applyAlignment="1">
      <alignment horizontal="center"/>
    </xf>
    <xf numFmtId="0" fontId="16" fillId="10" borderId="3" xfId="0" applyFont="1" applyFill="1" applyBorder="1" applyAlignment="1">
      <alignment horizontal="center" vertical="center"/>
    </xf>
    <xf numFmtId="0" fontId="12" fillId="6" borderId="3" xfId="0" applyFont="1" applyFill="1" applyBorder="1" applyAlignment="1">
      <alignment horizontal="center" vertical="center"/>
    </xf>
    <xf numFmtId="0" fontId="16"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0" xfId="0" applyFont="1" applyAlignment="1">
      <alignment horizontal="center" vertical="center" wrapText="1"/>
    </xf>
    <xf numFmtId="0" fontId="11" fillId="2" borderId="3" xfId="0" applyFont="1" applyFill="1" applyBorder="1" applyAlignment="1">
      <alignment vertical="center" wrapText="1"/>
    </xf>
    <xf numFmtId="0" fontId="13" fillId="0" borderId="3" xfId="0" applyFont="1" applyBorder="1" applyAlignment="1">
      <alignment vertical="center"/>
    </xf>
    <xf numFmtId="0" fontId="16" fillId="0" borderId="3" xfId="0" applyFont="1" applyBorder="1"/>
    <xf numFmtId="0" fontId="16" fillId="0" borderId="3" xfId="0" applyFont="1" applyBorder="1" applyAlignment="1">
      <alignment vertical="center" wrapText="1"/>
    </xf>
    <xf numFmtId="0" fontId="18" fillId="4" borderId="50" xfId="0" applyFont="1" applyFill="1" applyBorder="1" applyAlignment="1">
      <alignment horizontal="center" vertical="center" wrapText="1"/>
    </xf>
    <xf numFmtId="0" fontId="18" fillId="4" borderId="51" xfId="0" applyFont="1" applyFill="1" applyBorder="1" applyAlignment="1">
      <alignment horizontal="center" vertical="center" wrapText="1"/>
    </xf>
    <xf numFmtId="0" fontId="4" fillId="4" borderId="52"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7" fillId="4" borderId="14" xfId="0" applyFont="1" applyFill="1" applyBorder="1" applyAlignment="1">
      <alignment horizontal="center" vertical="center" wrapText="1"/>
    </xf>
    <xf numFmtId="0" fontId="0" fillId="0" borderId="5" xfId="0" applyBorder="1"/>
    <xf numFmtId="0" fontId="0" fillId="0" borderId="7" xfId="0" applyBorder="1"/>
    <xf numFmtId="0" fontId="13" fillId="0" borderId="2" xfId="0" applyFont="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28" fillId="4" borderId="14" xfId="0" applyFont="1" applyFill="1" applyBorder="1" applyAlignment="1">
      <alignment horizontal="center" vertical="center" textRotation="90" wrapText="1"/>
    </xf>
    <xf numFmtId="0" fontId="28" fillId="4" borderId="15"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8" xfId="0" applyFont="1" applyBorder="1" applyAlignment="1">
      <alignment horizontal="center" vertical="center" textRotation="90" wrapText="1"/>
    </xf>
    <xf numFmtId="0" fontId="13" fillId="0" borderId="2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applyFont="1"/>
    <xf numFmtId="0" fontId="27" fillId="6" borderId="3" xfId="0" applyFont="1" applyFill="1" applyBorder="1" applyAlignment="1">
      <alignment horizontal="center" vertical="center" wrapText="1"/>
    </xf>
    <xf numFmtId="0" fontId="27" fillId="6" borderId="3" xfId="0" applyFont="1" applyFill="1" applyBorder="1" applyAlignment="1">
      <alignment horizontal="center" vertical="center"/>
    </xf>
    <xf numFmtId="0" fontId="13" fillId="6" borderId="3" xfId="0" applyFont="1" applyFill="1" applyBorder="1" applyAlignment="1">
      <alignment horizont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7" xfId="0" applyFont="1" applyBorder="1"/>
    <xf numFmtId="0" fontId="13" fillId="0" borderId="8" xfId="0" applyFont="1" applyBorder="1" applyAlignment="1">
      <alignment horizontal="center" vertical="center" wrapText="1"/>
    </xf>
    <xf numFmtId="0" fontId="27" fillId="0" borderId="0" xfId="0" applyFont="1"/>
    <xf numFmtId="0" fontId="13" fillId="0" borderId="57" xfId="0" applyFont="1" applyBorder="1" applyAlignment="1">
      <alignment horizontal="left" vertical="center" wrapText="1"/>
    </xf>
    <xf numFmtId="0" fontId="13" fillId="0" borderId="63" xfId="0" applyFont="1" applyBorder="1" applyAlignment="1">
      <alignment horizontal="left" vertical="center" wrapText="1"/>
    </xf>
    <xf numFmtId="0" fontId="13" fillId="0" borderId="10" xfId="0" applyFont="1" applyBorder="1" applyAlignment="1">
      <alignment horizontal="left" vertical="center" wrapText="1"/>
    </xf>
    <xf numFmtId="0" fontId="13" fillId="0" borderId="66" xfId="0" applyFont="1" applyBorder="1" applyAlignment="1">
      <alignment horizontal="left" vertical="center" wrapText="1"/>
    </xf>
    <xf numFmtId="0" fontId="17" fillId="4" borderId="15" xfId="0" applyFont="1" applyFill="1" applyBorder="1" applyAlignment="1">
      <alignment horizontal="center" vertical="center" wrapText="1"/>
    </xf>
    <xf numFmtId="0" fontId="13" fillId="0" borderId="68" xfId="0" applyFont="1" applyBorder="1" applyAlignment="1">
      <alignment horizontal="left" vertical="center" wrapText="1"/>
    </xf>
    <xf numFmtId="0" fontId="13" fillId="0" borderId="57" xfId="0" applyFont="1" applyBorder="1" applyAlignment="1">
      <alignment horizontal="center" vertical="center" wrapText="1"/>
    </xf>
    <xf numFmtId="0" fontId="13" fillId="0" borderId="57" xfId="0" applyFont="1" applyBorder="1" applyAlignment="1">
      <alignment horizontal="center" vertical="center"/>
    </xf>
    <xf numFmtId="0" fontId="13" fillId="0" borderId="53" xfId="0" applyFont="1" applyBorder="1" applyAlignment="1">
      <alignment horizontal="left" vertical="center" wrapText="1"/>
    </xf>
    <xf numFmtId="0" fontId="13" fillId="0" borderId="67" xfId="0" applyFont="1" applyBorder="1" applyAlignment="1">
      <alignment horizontal="left" vertical="center" wrapText="1"/>
    </xf>
    <xf numFmtId="0" fontId="13" fillId="0" borderId="67" xfId="0" applyFont="1" applyBorder="1" applyAlignment="1">
      <alignment horizontal="center" vertical="center" wrapText="1"/>
    </xf>
    <xf numFmtId="0" fontId="13" fillId="0" borderId="67" xfId="0" applyFont="1" applyBorder="1" applyAlignment="1">
      <alignment horizontal="center" vertical="center"/>
    </xf>
    <xf numFmtId="0" fontId="13" fillId="0" borderId="66" xfId="0" applyFont="1" applyBorder="1" applyAlignment="1">
      <alignment horizontal="center" vertical="center" wrapText="1"/>
    </xf>
    <xf numFmtId="0" fontId="13" fillId="0" borderId="69"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0" xfId="0" applyFont="1" applyBorder="1" applyAlignment="1">
      <alignment horizontal="center" vertical="center"/>
    </xf>
    <xf numFmtId="0" fontId="13" fillId="0" borderId="62" xfId="0" applyFont="1" applyBorder="1" applyAlignment="1">
      <alignment horizontal="left" vertical="center" wrapText="1"/>
    </xf>
    <xf numFmtId="0" fontId="13" fillId="0" borderId="59" xfId="0" applyFont="1" applyBorder="1" applyAlignment="1">
      <alignment horizontal="center" vertical="center" wrapText="1"/>
    </xf>
    <xf numFmtId="0" fontId="13" fillId="0" borderId="63" xfId="0" applyFont="1" applyBorder="1" applyAlignment="1">
      <alignment horizontal="center" vertical="center" wrapText="1"/>
    </xf>
    <xf numFmtId="0" fontId="13" fillId="0" borderId="70" xfId="0" applyFont="1" applyBorder="1" applyAlignment="1">
      <alignment horizontal="left" vertical="center" wrapText="1"/>
    </xf>
    <xf numFmtId="0" fontId="13" fillId="0" borderId="74" xfId="0" applyFont="1" applyBorder="1" applyAlignment="1">
      <alignment horizontal="left" vertical="center" wrapText="1"/>
    </xf>
    <xf numFmtId="0" fontId="11" fillId="2" borderId="30" xfId="0" applyFont="1" applyFill="1" applyBorder="1" applyAlignment="1">
      <alignment horizontal="center" vertical="center" wrapText="1"/>
    </xf>
    <xf numFmtId="0" fontId="13" fillId="0" borderId="17" xfId="0" applyFont="1" applyBorder="1" applyAlignment="1">
      <alignment vertical="center"/>
    </xf>
    <xf numFmtId="0" fontId="13" fillId="0" borderId="18" xfId="0" applyFont="1" applyBorder="1" applyAlignment="1">
      <alignment vertical="center"/>
    </xf>
    <xf numFmtId="0" fontId="16" fillId="2" borderId="18" xfId="0" applyFont="1" applyFill="1" applyBorder="1" applyAlignment="1">
      <alignment vertical="center" wrapText="1"/>
    </xf>
    <xf numFmtId="0" fontId="16" fillId="0" borderId="18" xfId="0" applyFont="1" applyBorder="1"/>
    <xf numFmtId="0" fontId="14" fillId="2" borderId="21" xfId="0" applyFont="1" applyFill="1" applyBorder="1" applyAlignment="1">
      <alignment vertical="center" wrapText="1"/>
    </xf>
    <xf numFmtId="0" fontId="13" fillId="0" borderId="20" xfId="0" applyFont="1" applyBorder="1" applyAlignment="1">
      <alignment vertical="center"/>
    </xf>
    <xf numFmtId="0" fontId="13" fillId="0" borderId="6" xfId="0" applyFont="1" applyBorder="1" applyAlignment="1">
      <alignment vertical="center"/>
    </xf>
    <xf numFmtId="0" fontId="16" fillId="2" borderId="6" xfId="0" applyFont="1" applyFill="1" applyBorder="1" applyAlignment="1">
      <alignment vertical="center" wrapText="1"/>
    </xf>
    <xf numFmtId="0" fontId="16" fillId="0" borderId="6" xfId="0" applyFont="1" applyBorder="1"/>
    <xf numFmtId="0" fontId="14" fillId="2" borderId="22" xfId="0" applyFont="1" applyFill="1" applyBorder="1" applyAlignment="1">
      <alignment vertical="center" wrapText="1"/>
    </xf>
    <xf numFmtId="0" fontId="16" fillId="2" borderId="47" xfId="0" applyFont="1" applyFill="1" applyBorder="1" applyAlignment="1">
      <alignment vertical="center" wrapText="1"/>
    </xf>
    <xf numFmtId="0" fontId="14" fillId="2" borderId="47" xfId="0" applyFont="1" applyFill="1" applyBorder="1" applyAlignment="1">
      <alignment vertical="center" wrapText="1"/>
    </xf>
    <xf numFmtId="0" fontId="13" fillId="0" borderId="19" xfId="0" applyFont="1" applyBorder="1" applyAlignment="1">
      <alignment vertical="center"/>
    </xf>
    <xf numFmtId="0" fontId="14" fillId="2" borderId="9" xfId="0" applyFont="1" applyFill="1" applyBorder="1" applyAlignment="1">
      <alignment vertical="center" wrapText="1"/>
    </xf>
    <xf numFmtId="0" fontId="11" fillId="2" borderId="38" xfId="0" applyFont="1" applyFill="1" applyBorder="1" applyAlignment="1">
      <alignment vertical="center" wrapText="1"/>
    </xf>
    <xf numFmtId="0" fontId="11" fillId="11" borderId="53" xfId="0" applyFont="1" applyFill="1" applyBorder="1" applyAlignment="1">
      <alignment horizontal="center" vertical="center" wrapText="1"/>
    </xf>
    <xf numFmtId="0" fontId="11" fillId="2" borderId="46" xfId="0" applyFont="1" applyFill="1" applyBorder="1" applyAlignment="1">
      <alignment vertical="center" wrapText="1"/>
    </xf>
    <xf numFmtId="0" fontId="16" fillId="2" borderId="45" xfId="0" applyFont="1" applyFill="1" applyBorder="1" applyAlignment="1">
      <alignment vertical="center" wrapText="1"/>
    </xf>
    <xf numFmtId="0" fontId="11" fillId="11" borderId="75" xfId="0" applyFont="1" applyFill="1" applyBorder="1" applyAlignment="1">
      <alignment horizontal="center" vertical="center" wrapText="1"/>
    </xf>
    <xf numFmtId="0" fontId="16" fillId="0" borderId="45" xfId="0" applyFont="1" applyBorder="1" applyAlignment="1">
      <alignment vertical="center" wrapText="1"/>
    </xf>
    <xf numFmtId="0" fontId="16" fillId="0" borderId="47" xfId="0" applyFont="1" applyBorder="1" applyAlignment="1">
      <alignment vertical="center" wrapText="1"/>
    </xf>
    <xf numFmtId="0" fontId="14" fillId="0" borderId="47" xfId="0" applyFont="1" applyBorder="1" applyAlignment="1">
      <alignment vertical="center" wrapText="1"/>
    </xf>
    <xf numFmtId="0" fontId="14" fillId="0" borderId="21" xfId="0" applyFont="1" applyBorder="1" applyAlignment="1">
      <alignment vertical="center" wrapText="1"/>
    </xf>
    <xf numFmtId="0" fontId="14" fillId="0" borderId="9" xfId="0" applyFont="1" applyBorder="1" applyAlignment="1">
      <alignment vertical="center" wrapText="1"/>
    </xf>
    <xf numFmtId="0" fontId="13" fillId="0" borderId="16" xfId="0" applyFont="1" applyBorder="1" applyAlignment="1">
      <alignment vertical="center"/>
    </xf>
    <xf numFmtId="0" fontId="13" fillId="0" borderId="11" xfId="0" applyFont="1" applyBorder="1" applyAlignment="1">
      <alignment vertical="center"/>
    </xf>
    <xf numFmtId="0" fontId="12" fillId="6" borderId="12" xfId="0" applyFont="1" applyFill="1" applyBorder="1" applyAlignment="1">
      <alignment horizontal="center" vertical="center" wrapText="1"/>
    </xf>
    <xf numFmtId="0" fontId="13" fillId="0" borderId="59" xfId="0" applyFont="1" applyBorder="1" applyAlignment="1">
      <alignment horizontal="left" vertical="center" wrapText="1"/>
    </xf>
    <xf numFmtId="0" fontId="13" fillId="0" borderId="3" xfId="0" applyFont="1" applyBorder="1" applyAlignment="1">
      <alignment horizontal="center" vertical="center" textRotation="90" wrapText="1"/>
    </xf>
    <xf numFmtId="0" fontId="13" fillId="0" borderId="51" xfId="0" applyFont="1" applyBorder="1" applyAlignment="1">
      <alignment horizontal="center" vertical="center" wrapText="1"/>
    </xf>
    <xf numFmtId="0" fontId="13" fillId="0" borderId="51" xfId="0" applyFont="1" applyBorder="1" applyAlignment="1">
      <alignment horizontal="center" vertical="center" textRotation="90" wrapText="1"/>
    </xf>
    <xf numFmtId="9" fontId="13" fillId="0" borderId="3" xfId="0" applyNumberFormat="1" applyFont="1" applyBorder="1" applyAlignment="1">
      <alignment horizontal="center" vertical="center" textRotation="90" wrapText="1"/>
    </xf>
    <xf numFmtId="9" fontId="13" fillId="0" borderId="51" xfId="0" applyNumberFormat="1" applyFont="1" applyBorder="1" applyAlignment="1">
      <alignment horizontal="center" vertical="center" textRotation="90" wrapText="1"/>
    </xf>
    <xf numFmtId="9" fontId="13" fillId="0" borderId="18" xfId="0" applyNumberFormat="1" applyFont="1" applyBorder="1" applyAlignment="1">
      <alignment horizontal="center" vertical="center" textRotation="90" wrapText="1"/>
    </xf>
    <xf numFmtId="0" fontId="13" fillId="0" borderId="54" xfId="0" applyFont="1" applyBorder="1" applyAlignment="1">
      <alignment vertical="center"/>
    </xf>
    <xf numFmtId="0" fontId="13" fillId="0" borderId="44" xfId="0" applyFont="1" applyBorder="1" applyAlignment="1">
      <alignment vertical="center"/>
    </xf>
    <xf numFmtId="0" fontId="13" fillId="0" borderId="76" xfId="0" applyFont="1" applyBorder="1" applyAlignment="1">
      <alignment horizontal="left" vertical="center" wrapText="1"/>
    </xf>
    <xf numFmtId="0" fontId="13" fillId="0" borderId="59" xfId="0" applyFont="1" applyBorder="1" applyAlignment="1">
      <alignment horizontal="center" vertical="center"/>
    </xf>
    <xf numFmtId="0" fontId="12" fillId="3" borderId="12" xfId="0" applyFont="1" applyFill="1" applyBorder="1" applyAlignment="1">
      <alignment horizontal="center" vertical="center" wrapText="1"/>
    </xf>
    <xf numFmtId="0" fontId="13" fillId="0" borderId="0" xfId="0" applyFont="1" applyBorder="1" applyAlignment="1">
      <alignment horizontal="left" vertical="center" wrapText="1"/>
    </xf>
    <xf numFmtId="0" fontId="13" fillId="0" borderId="0" xfId="0" applyFont="1" applyBorder="1" applyAlignment="1">
      <alignment horizontal="center" vertical="center" wrapText="1"/>
    </xf>
    <xf numFmtId="0" fontId="13" fillId="0" borderId="0" xfId="0" applyFont="1" applyBorder="1" applyAlignment="1">
      <alignment horizontal="center" vertical="center"/>
    </xf>
    <xf numFmtId="0" fontId="13" fillId="0" borderId="33" xfId="0" applyFont="1" applyBorder="1" applyAlignment="1">
      <alignment horizontal="left" vertical="center" wrapText="1"/>
    </xf>
    <xf numFmtId="0" fontId="13" fillId="0" borderId="33" xfId="0" applyFont="1" applyBorder="1" applyAlignment="1">
      <alignment horizontal="center" vertical="center" wrapText="1"/>
    </xf>
    <xf numFmtId="0" fontId="13" fillId="0" borderId="33" xfId="0" applyFont="1" applyBorder="1" applyAlignment="1">
      <alignment horizontal="center" vertical="center"/>
    </xf>
    <xf numFmtId="0" fontId="13" fillId="0" borderId="0" xfId="0" applyFont="1" applyBorder="1" applyAlignment="1">
      <alignment horizontal="center" vertical="center" textRotation="90" wrapText="1"/>
    </xf>
    <xf numFmtId="0" fontId="13" fillId="0" borderId="34" xfId="0" applyFont="1" applyBorder="1" applyAlignment="1">
      <alignment horizontal="center" vertical="center" wrapText="1"/>
    </xf>
    <xf numFmtId="0" fontId="13" fillId="0" borderId="34" xfId="0" applyFont="1" applyBorder="1" applyAlignment="1">
      <alignment horizontal="center" vertical="center" textRotation="90" wrapText="1"/>
    </xf>
    <xf numFmtId="9" fontId="13" fillId="0" borderId="34" xfId="0" applyNumberFormat="1" applyFont="1" applyBorder="1" applyAlignment="1">
      <alignment horizontal="center" vertical="center" textRotation="90" wrapText="1"/>
    </xf>
    <xf numFmtId="0" fontId="8" fillId="0" borderId="0" xfId="0" applyFont="1" applyAlignment="1">
      <alignment horizontal="left" vertical="center" wrapText="1"/>
    </xf>
    <xf numFmtId="0" fontId="11" fillId="0" borderId="19" xfId="0" applyFont="1" applyBorder="1" applyAlignment="1">
      <alignment horizontal="left" vertical="top" wrapText="1"/>
    </xf>
    <xf numFmtId="0" fontId="11" fillId="0" borderId="3" xfId="0" applyFont="1" applyBorder="1" applyAlignment="1">
      <alignment horizontal="left" vertical="top" wrapText="1"/>
    </xf>
    <xf numFmtId="0" fontId="11" fillId="0" borderId="9" xfId="0" applyFont="1" applyBorder="1" applyAlignment="1">
      <alignment horizontal="left" vertical="top" wrapText="1"/>
    </xf>
    <xf numFmtId="0" fontId="11" fillId="0" borderId="16" xfId="0" applyFont="1" applyBorder="1" applyAlignment="1">
      <alignment horizontal="left" vertical="top" wrapText="1"/>
    </xf>
    <xf numFmtId="0" fontId="11" fillId="0" borderId="27" xfId="0" applyFont="1" applyBorder="1" applyAlignment="1">
      <alignment horizontal="left" vertical="top" wrapText="1"/>
    </xf>
    <xf numFmtId="0" fontId="11" fillId="0" borderId="10" xfId="0" applyFont="1" applyBorder="1" applyAlignment="1">
      <alignment horizontal="left" vertical="top" wrapText="1"/>
    </xf>
    <xf numFmtId="0" fontId="11" fillId="0" borderId="20" xfId="0" applyFont="1" applyBorder="1" applyAlignment="1">
      <alignment horizontal="left" vertical="top" wrapText="1"/>
    </xf>
    <xf numFmtId="0" fontId="11" fillId="0" borderId="6" xfId="0" applyFont="1" applyBorder="1" applyAlignment="1">
      <alignment horizontal="left" vertical="top" wrapText="1"/>
    </xf>
    <xf numFmtId="0" fontId="11" fillId="0" borderId="22" xfId="0" applyFont="1" applyBorder="1" applyAlignment="1">
      <alignment horizontal="left" vertical="top" wrapText="1"/>
    </xf>
    <xf numFmtId="0" fontId="5" fillId="0" borderId="3" xfId="0" applyFont="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24" fillId="0" borderId="19" xfId="0" applyFont="1" applyBorder="1" applyAlignment="1">
      <alignment horizontal="left" vertical="top" wrapText="1"/>
    </xf>
    <xf numFmtId="0" fontId="14" fillId="0" borderId="3" xfId="0" applyFont="1" applyBorder="1" applyAlignment="1">
      <alignment horizontal="left" vertical="top" wrapText="1"/>
    </xf>
    <xf numFmtId="0" fontId="14" fillId="0" borderId="9" xfId="0" applyFont="1" applyBorder="1" applyAlignment="1">
      <alignment horizontal="left" vertical="top" wrapText="1"/>
    </xf>
    <xf numFmtId="0" fontId="14" fillId="0" borderId="28" xfId="0" applyFont="1" applyBorder="1" applyAlignment="1">
      <alignment horizontal="left" vertical="center" wrapText="1"/>
    </xf>
    <xf numFmtId="0" fontId="14" fillId="0" borderId="12" xfId="0" applyFont="1" applyBorder="1" applyAlignment="1">
      <alignment horizontal="left" vertical="center" wrapText="1"/>
    </xf>
    <xf numFmtId="0" fontId="14" fillId="0" borderId="29" xfId="0" applyFont="1" applyBorder="1" applyAlignment="1">
      <alignment horizontal="left" vertical="center" wrapText="1"/>
    </xf>
    <xf numFmtId="0" fontId="26" fillId="0" borderId="19" xfId="0" applyFont="1" applyBorder="1" applyAlignment="1">
      <alignment horizontal="left" vertical="top" wrapText="1"/>
    </xf>
    <xf numFmtId="0" fontId="21" fillId="0" borderId="3" xfId="0" applyFont="1" applyBorder="1" applyAlignment="1">
      <alignment horizontal="left" vertical="top" wrapText="1"/>
    </xf>
    <xf numFmtId="0" fontId="21" fillId="0" borderId="9" xfId="0" applyFont="1" applyBorder="1" applyAlignment="1">
      <alignment horizontal="left" vertical="top" wrapText="1"/>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46" xfId="0" applyFont="1" applyBorder="1" applyAlignment="1">
      <alignment horizontal="center" vertical="center"/>
    </xf>
    <xf numFmtId="0" fontId="10" fillId="0" borderId="0" xfId="0" applyFont="1" applyAlignment="1">
      <alignment horizontal="center" vertical="center"/>
    </xf>
    <xf numFmtId="0" fontId="10" fillId="0" borderId="45" xfId="0" applyFont="1" applyBorder="1" applyAlignment="1">
      <alignment horizontal="center" vertical="center"/>
    </xf>
    <xf numFmtId="0" fontId="10" fillId="0" borderId="41" xfId="0" applyFont="1" applyBorder="1" applyAlignment="1">
      <alignment horizontal="center" vertical="center"/>
    </xf>
    <xf numFmtId="0" fontId="10" fillId="0" borderId="34" xfId="0" applyFont="1" applyBorder="1" applyAlignment="1">
      <alignment horizontal="center" vertical="center"/>
    </xf>
    <xf numFmtId="0" fontId="10" fillId="0" borderId="42" xfId="0" applyFont="1" applyBorder="1" applyAlignment="1">
      <alignment horizontal="center" vertical="center"/>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16" fillId="0" borderId="19" xfId="0" applyFont="1" applyBorder="1" applyAlignment="1">
      <alignment horizontal="left" vertical="center"/>
    </xf>
    <xf numFmtId="0" fontId="16" fillId="0" borderId="3" xfId="0" applyFont="1" applyBorder="1" applyAlignment="1">
      <alignment horizontal="left" vertical="center"/>
    </xf>
    <xf numFmtId="0" fontId="13" fillId="0" borderId="20" xfId="0" applyFont="1" applyBorder="1" applyAlignment="1">
      <alignment horizontal="left" vertical="center"/>
    </xf>
    <xf numFmtId="0" fontId="13" fillId="0" borderId="6" xfId="0" applyFont="1" applyBorder="1" applyAlignment="1">
      <alignment horizontal="left" vertical="center"/>
    </xf>
    <xf numFmtId="0" fontId="13" fillId="0" borderId="16" xfId="0" applyFont="1" applyBorder="1" applyAlignment="1">
      <alignment horizontal="left" vertical="center"/>
    </xf>
    <xf numFmtId="0" fontId="13" fillId="0" borderId="11" xfId="0" applyFont="1" applyBorder="1" applyAlignment="1">
      <alignment horizontal="left" vertical="center"/>
    </xf>
    <xf numFmtId="0" fontId="13" fillId="0" borderId="19" xfId="0" applyFont="1" applyBorder="1" applyAlignment="1">
      <alignment vertical="center"/>
    </xf>
    <xf numFmtId="0" fontId="13" fillId="0" borderId="3" xfId="0" applyFont="1" applyBorder="1" applyAlignment="1">
      <alignment vertical="center"/>
    </xf>
    <xf numFmtId="0" fontId="11" fillId="2" borderId="3"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40"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1"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11" fillId="0" borderId="23" xfId="0" applyFont="1" applyBorder="1" applyAlignment="1">
      <alignment horizontal="left" wrapText="1"/>
    </xf>
    <xf numFmtId="0" fontId="11" fillId="0" borderId="24" xfId="0" applyFont="1" applyBorder="1" applyAlignment="1">
      <alignment horizontal="left" wrapText="1"/>
    </xf>
    <xf numFmtId="0" fontId="11" fillId="0" borderId="1" xfId="0" applyFont="1" applyBorder="1" applyAlignment="1">
      <alignment horizontal="left" wrapText="1"/>
    </xf>
    <xf numFmtId="0" fontId="11" fillId="0" borderId="0" xfId="0" applyFont="1" applyAlignment="1">
      <alignment horizontal="left" wrapText="1"/>
    </xf>
    <xf numFmtId="0" fontId="21" fillId="0" borderId="3" xfId="0" applyFont="1" applyBorder="1" applyAlignment="1">
      <alignment horizontal="left" vertical="center" wrapText="1"/>
    </xf>
    <xf numFmtId="0" fontId="13" fillId="0" borderId="17" xfId="0" applyFont="1" applyBorder="1" applyAlignment="1">
      <alignment vertical="center"/>
    </xf>
    <xf numFmtId="0" fontId="13" fillId="0" borderId="18" xfId="0" applyFont="1" applyBorder="1" applyAlignment="1">
      <alignment vertical="center"/>
    </xf>
    <xf numFmtId="0" fontId="13" fillId="0" borderId="60" xfId="0" applyFont="1" applyBorder="1" applyAlignment="1">
      <alignment horizontal="left" vertical="center" wrapText="1"/>
    </xf>
    <xf numFmtId="0" fontId="13" fillId="0" borderId="49" xfId="0" applyFont="1" applyBorder="1" applyAlignment="1">
      <alignment horizontal="left" vertical="center" wrapText="1"/>
    </xf>
    <xf numFmtId="0" fontId="13" fillId="0" borderId="61" xfId="0" applyFont="1" applyBorder="1" applyAlignment="1">
      <alignment horizontal="left" vertical="center" wrapText="1"/>
    </xf>
    <xf numFmtId="0" fontId="13" fillId="0" borderId="0" xfId="0" applyFont="1" applyBorder="1" applyAlignment="1">
      <alignment horizontal="left" vertical="center" wrapText="1"/>
    </xf>
    <xf numFmtId="0" fontId="13" fillId="0" borderId="77" xfId="0" applyFont="1" applyBorder="1" applyAlignment="1">
      <alignment horizontal="left" vertical="center" wrapText="1"/>
    </xf>
    <xf numFmtId="0" fontId="13" fillId="0" borderId="78" xfId="0" applyFont="1" applyBorder="1" applyAlignment="1">
      <alignment horizontal="left" vertical="center" wrapText="1"/>
    </xf>
    <xf numFmtId="0" fontId="13" fillId="0" borderId="79" xfId="0" applyFont="1" applyBorder="1" applyAlignment="1">
      <alignment horizontal="left" vertical="center" wrapText="1"/>
    </xf>
    <xf numFmtId="0" fontId="13" fillId="0" borderId="80" xfId="0" applyFont="1" applyBorder="1" applyAlignment="1">
      <alignment horizontal="left" vertical="center" wrapText="1"/>
    </xf>
    <xf numFmtId="0" fontId="13" fillId="0" borderId="81" xfId="0" applyFont="1" applyBorder="1" applyAlignment="1">
      <alignment horizontal="left" vertical="center" wrapText="1"/>
    </xf>
    <xf numFmtId="0" fontId="13" fillId="0" borderId="82" xfId="0" applyFont="1" applyBorder="1" applyAlignment="1">
      <alignment horizontal="left" vertical="center" wrapText="1"/>
    </xf>
    <xf numFmtId="0" fontId="16" fillId="0" borderId="3" xfId="0" applyFont="1" applyBorder="1" applyAlignment="1">
      <alignment horizontal="center" vertical="center" wrapText="1"/>
    </xf>
    <xf numFmtId="0" fontId="16" fillId="8" borderId="3" xfId="0" applyFont="1" applyFill="1" applyBorder="1" applyAlignment="1">
      <alignment horizontal="center" vertical="center"/>
    </xf>
    <xf numFmtId="0" fontId="16" fillId="0" borderId="4" xfId="0" applyFont="1" applyBorder="1" applyAlignment="1">
      <alignment horizontal="center" vertical="center" wrapText="1"/>
    </xf>
    <xf numFmtId="0" fontId="16" fillId="0" borderId="11" xfId="0" applyFont="1" applyBorder="1" applyAlignment="1">
      <alignment horizontal="center" vertical="center" wrapText="1"/>
    </xf>
    <xf numFmtId="0" fontId="12" fillId="6" borderId="3" xfId="0" applyFont="1" applyFill="1" applyBorder="1" applyAlignment="1">
      <alignment horizontal="center" vertical="center" wrapText="1"/>
    </xf>
    <xf numFmtId="0" fontId="12" fillId="0" borderId="34" xfId="0" applyFont="1" applyBorder="1" applyAlignment="1">
      <alignment horizontal="center"/>
    </xf>
    <xf numFmtId="0" fontId="12" fillId="0" borderId="0" xfId="0" applyFont="1" applyAlignment="1">
      <alignment horizontal="center"/>
    </xf>
    <xf numFmtId="0" fontId="12" fillId="6" borderId="9" xfId="0" applyFont="1" applyFill="1" applyBorder="1" applyAlignment="1">
      <alignment horizontal="center" vertical="center" wrapText="1"/>
    </xf>
    <xf numFmtId="0" fontId="16" fillId="6" borderId="3" xfId="0" applyFont="1" applyFill="1" applyBorder="1" applyAlignment="1">
      <alignment horizontal="center"/>
    </xf>
    <xf numFmtId="0" fontId="16" fillId="6" borderId="9" xfId="0" applyFont="1" applyFill="1" applyBorder="1" applyAlignment="1">
      <alignment horizontal="center"/>
    </xf>
    <xf numFmtId="0" fontId="16" fillId="0" borderId="9" xfId="0" applyFont="1" applyBorder="1" applyAlignment="1">
      <alignment horizontal="center" vertical="center" wrapText="1"/>
    </xf>
    <xf numFmtId="0" fontId="16" fillId="10" borderId="3" xfId="0" applyFont="1" applyFill="1" applyBorder="1" applyAlignment="1">
      <alignment horizontal="center" vertical="center"/>
    </xf>
    <xf numFmtId="0" fontId="12" fillId="6" borderId="3" xfId="0" applyFont="1" applyFill="1" applyBorder="1" applyAlignment="1">
      <alignment horizontal="center" vertical="center"/>
    </xf>
    <xf numFmtId="0" fontId="16" fillId="9" borderId="3" xfId="0" applyFont="1" applyFill="1" applyBorder="1" applyAlignment="1">
      <alignment horizontal="center" vertical="center"/>
    </xf>
    <xf numFmtId="0" fontId="16" fillId="9" borderId="9"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10" xfId="0" applyFont="1" applyFill="1" applyBorder="1" applyAlignment="1">
      <alignment horizontal="center" vertical="center"/>
    </xf>
    <xf numFmtId="0" fontId="16" fillId="10" borderId="9" xfId="0" applyFont="1" applyFill="1" applyBorder="1" applyAlignment="1">
      <alignment horizontal="center" vertical="center"/>
    </xf>
    <xf numFmtId="0" fontId="11" fillId="0" borderId="35" xfId="0" applyFont="1" applyBorder="1" applyAlignment="1">
      <alignment horizontal="right" vertical="center" textRotation="90"/>
    </xf>
    <xf numFmtId="0" fontId="12" fillId="6" borderId="41" xfId="0" applyFont="1" applyFill="1" applyBorder="1" applyAlignment="1">
      <alignment horizontal="center" vertical="center" wrapText="1"/>
    </xf>
    <xf numFmtId="0" fontId="12" fillId="6" borderId="42" xfId="0" applyFont="1" applyFill="1" applyBorder="1" applyAlignment="1">
      <alignment horizontal="center" vertical="center" wrapText="1"/>
    </xf>
    <xf numFmtId="0" fontId="13" fillId="0" borderId="58" xfId="0" applyFont="1" applyBorder="1" applyAlignment="1">
      <alignment horizontal="left" vertical="center" wrapText="1"/>
    </xf>
    <xf numFmtId="0" fontId="13" fillId="0" borderId="39" xfId="0" applyFont="1" applyBorder="1" applyAlignment="1">
      <alignment horizontal="left" vertical="center" wrapText="1"/>
    </xf>
    <xf numFmtId="0" fontId="13" fillId="0" borderId="59" xfId="0" applyFont="1" applyBorder="1" applyAlignment="1">
      <alignment horizontal="left" vertical="center" wrapText="1"/>
    </xf>
    <xf numFmtId="0" fontId="11" fillId="0" borderId="45" xfId="0" applyFont="1" applyBorder="1" applyAlignment="1">
      <alignment horizontal="right" vertical="center" textRotation="90"/>
    </xf>
    <xf numFmtId="0" fontId="13" fillId="0" borderId="64" xfId="0" applyFont="1" applyBorder="1" applyAlignment="1">
      <alignment horizontal="left" vertical="center" wrapText="1"/>
    </xf>
    <xf numFmtId="0" fontId="13" fillId="0" borderId="55" xfId="0" applyFont="1" applyBorder="1" applyAlignment="1">
      <alignment horizontal="left" vertical="center" wrapText="1"/>
    </xf>
    <xf numFmtId="0" fontId="13" fillId="0" borderId="65" xfId="0" applyFont="1" applyBorder="1" applyAlignment="1">
      <alignment horizontal="left"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71" xfId="0" applyFont="1" applyBorder="1" applyAlignment="1">
      <alignment horizontal="left" vertical="center" wrapText="1"/>
    </xf>
    <xf numFmtId="0" fontId="13" fillId="0" borderId="72" xfId="0" applyFont="1" applyBorder="1" applyAlignment="1">
      <alignment horizontal="left" vertical="center" wrapText="1"/>
    </xf>
    <xf numFmtId="0" fontId="13" fillId="0" borderId="73" xfId="0" applyFont="1" applyBorder="1" applyAlignment="1">
      <alignment horizontal="left" vertical="center" wrapText="1"/>
    </xf>
    <xf numFmtId="0" fontId="20" fillId="0" borderId="1" xfId="0" applyFont="1" applyBorder="1" applyAlignment="1">
      <alignment horizontal="left" vertical="center" wrapText="1"/>
    </xf>
    <xf numFmtId="0" fontId="20" fillId="0" borderId="0" xfId="0" applyFont="1" applyAlignment="1">
      <alignment horizontal="left" vertical="center" wrapText="1"/>
    </xf>
    <xf numFmtId="0" fontId="20" fillId="0" borderId="2" xfId="0" applyFont="1" applyBorder="1" applyAlignment="1">
      <alignment horizontal="left" vertical="center" wrapText="1"/>
    </xf>
    <xf numFmtId="0" fontId="19" fillId="0" borderId="23" xfId="0" applyFont="1" applyBorder="1" applyAlignment="1">
      <alignment horizontal="center" vertical="center"/>
    </xf>
    <xf numFmtId="0" fontId="19" fillId="0" borderId="24" xfId="0" applyFont="1" applyBorder="1" applyAlignment="1">
      <alignment horizontal="center" vertical="center"/>
    </xf>
    <xf numFmtId="0" fontId="19" fillId="0" borderId="25" xfId="0" applyFont="1" applyBorder="1" applyAlignment="1">
      <alignment horizontal="center" vertical="center"/>
    </xf>
    <xf numFmtId="0" fontId="14" fillId="0" borderId="38" xfId="0" applyFont="1" applyBorder="1" applyAlignment="1">
      <alignment horizontal="left" vertical="center" wrapText="1"/>
    </xf>
    <xf numFmtId="0" fontId="14" fillId="0" borderId="40" xfId="0" applyFont="1" applyBorder="1" applyAlignment="1">
      <alignment horizontal="left" vertical="center" wrapText="1"/>
    </xf>
    <xf numFmtId="0" fontId="14" fillId="0" borderId="46" xfId="0" applyFont="1" applyBorder="1" applyAlignment="1">
      <alignment horizontal="left" vertical="center" wrapText="1"/>
    </xf>
    <xf numFmtId="0" fontId="14" fillId="0" borderId="45" xfId="0" applyFont="1" applyBorder="1" applyAlignment="1">
      <alignment horizontal="left" vertical="center" wrapText="1"/>
    </xf>
    <xf numFmtId="0" fontId="14" fillId="0" borderId="41" xfId="0" applyFont="1" applyBorder="1" applyAlignment="1">
      <alignment horizontal="left" vertical="center" wrapText="1"/>
    </xf>
    <xf numFmtId="0" fontId="14" fillId="0" borderId="42" xfId="0" applyFont="1" applyBorder="1" applyAlignment="1">
      <alignment horizontal="left"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1" fillId="2" borderId="31" xfId="0" applyFont="1" applyFill="1" applyBorder="1" applyAlignment="1">
      <alignment horizontal="left" vertical="top" wrapText="1" readingOrder="1"/>
    </xf>
    <xf numFmtId="0" fontId="11" fillId="2" borderId="32" xfId="0" applyFont="1" applyFill="1" applyBorder="1" applyAlignment="1">
      <alignment horizontal="left" vertical="top" wrapText="1" readingOrder="1"/>
    </xf>
    <xf numFmtId="0" fontId="11" fillId="2" borderId="33" xfId="0" applyFont="1" applyFill="1" applyBorder="1" applyAlignment="1">
      <alignment horizontal="left" vertical="top" wrapText="1" readingOrder="1"/>
    </xf>
    <xf numFmtId="0" fontId="17" fillId="4" borderId="14" xfId="0" applyFont="1" applyFill="1" applyBorder="1" applyAlignment="1">
      <alignment horizontal="center" vertical="center" wrapText="1"/>
    </xf>
    <xf numFmtId="0" fontId="13" fillId="0" borderId="20" xfId="0" applyFont="1" applyBorder="1" applyAlignment="1">
      <alignment horizontal="left" vertical="center" wrapText="1"/>
    </xf>
    <xf numFmtId="0" fontId="13" fillId="0" borderId="6" xfId="0" applyFont="1" applyBorder="1" applyAlignment="1">
      <alignment horizontal="left" vertical="center" wrapText="1"/>
    </xf>
    <xf numFmtId="0" fontId="13" fillId="0" borderId="22" xfId="0" applyFont="1" applyBorder="1" applyAlignment="1">
      <alignment horizontal="left" vertical="center" wrapText="1"/>
    </xf>
    <xf numFmtId="0" fontId="13" fillId="0" borderId="17" xfId="0" applyFont="1" applyBorder="1" applyAlignment="1">
      <alignment horizontal="left" vertical="center" wrapText="1"/>
    </xf>
    <xf numFmtId="0" fontId="13" fillId="0" borderId="18" xfId="0" applyFont="1" applyBorder="1" applyAlignment="1">
      <alignment horizontal="left" vertical="center" wrapText="1"/>
    </xf>
    <xf numFmtId="0" fontId="13" fillId="0" borderId="21" xfId="0" applyFont="1" applyBorder="1" applyAlignment="1">
      <alignment horizontal="left" vertical="center" wrapText="1"/>
    </xf>
    <xf numFmtId="0" fontId="13" fillId="0" borderId="19" xfId="0" applyFont="1" applyBorder="1" applyAlignment="1">
      <alignment horizontal="left" vertical="center" wrapText="1"/>
    </xf>
    <xf numFmtId="0" fontId="13" fillId="0" borderId="3" xfId="0" applyFont="1" applyBorder="1" applyAlignment="1">
      <alignment horizontal="left" vertical="center" wrapText="1"/>
    </xf>
    <xf numFmtId="0" fontId="13" fillId="0" borderId="9" xfId="0" applyFont="1" applyBorder="1" applyAlignment="1">
      <alignment horizontal="left" vertical="center" wrapText="1"/>
    </xf>
    <xf numFmtId="0" fontId="12" fillId="0" borderId="36"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7" fillId="4" borderId="31" xfId="0" applyFont="1" applyFill="1" applyBorder="1" applyAlignment="1">
      <alignment horizontal="center" vertical="center" wrapText="1"/>
    </xf>
    <xf numFmtId="0" fontId="17" fillId="4" borderId="32" xfId="0" applyFont="1" applyFill="1" applyBorder="1" applyAlignment="1">
      <alignment horizontal="center" vertical="center" wrapText="1"/>
    </xf>
    <xf numFmtId="0" fontId="17" fillId="4" borderId="37" xfId="0" applyFont="1" applyFill="1" applyBorder="1" applyAlignment="1">
      <alignment horizontal="center" vertical="center" wrapText="1"/>
    </xf>
    <xf numFmtId="0" fontId="13" fillId="0" borderId="56" xfId="0" applyFont="1" applyBorder="1" applyAlignment="1">
      <alignment horizontal="left" vertical="center" wrapText="1"/>
    </xf>
    <xf numFmtId="0" fontId="13" fillId="0" borderId="48" xfId="0" applyFont="1" applyBorder="1" applyAlignment="1">
      <alignment horizontal="left" vertical="center" wrapText="1"/>
    </xf>
    <xf numFmtId="0" fontId="13" fillId="0" borderId="57" xfId="0" applyFont="1" applyBorder="1" applyAlignment="1">
      <alignment horizontal="left" vertical="center" wrapText="1"/>
    </xf>
    <xf numFmtId="0" fontId="16" fillId="0" borderId="27" xfId="0" applyFont="1" applyBorder="1" applyAlignment="1">
      <alignment horizontal="center" vertical="center" wrapText="1"/>
    </xf>
    <xf numFmtId="0" fontId="16" fillId="9" borderId="27" xfId="0" applyFont="1" applyFill="1" applyBorder="1" applyAlignment="1">
      <alignment horizontal="center" vertical="center"/>
    </xf>
    <xf numFmtId="0" fontId="16" fillId="9" borderId="11"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11" xfId="0" applyFont="1" applyFill="1" applyBorder="1" applyAlignment="1">
      <alignment horizontal="center" vertical="center"/>
    </xf>
    <xf numFmtId="0" fontId="16" fillId="6" borderId="4" xfId="0" applyFont="1" applyFill="1" applyBorder="1" applyAlignment="1">
      <alignment horizontal="center"/>
    </xf>
    <xf numFmtId="0" fontId="16" fillId="6" borderId="11" xfId="0" applyFont="1" applyFill="1" applyBorder="1" applyAlignment="1">
      <alignment horizontal="center"/>
    </xf>
    <xf numFmtId="0" fontId="16" fillId="7" borderId="4" xfId="0" applyFont="1" applyFill="1" applyBorder="1" applyAlignment="1">
      <alignment horizontal="center" vertical="center"/>
    </xf>
    <xf numFmtId="0" fontId="16" fillId="7" borderId="11" xfId="0" applyFont="1" applyFill="1" applyBorder="1" applyAlignment="1">
      <alignment horizontal="center" vertical="center"/>
    </xf>
    <xf numFmtId="0" fontId="12" fillId="6" borderId="27" xfId="0" applyFont="1" applyFill="1" applyBorder="1" applyAlignment="1">
      <alignment horizontal="center" vertical="center"/>
    </xf>
    <xf numFmtId="0" fontId="12" fillId="6" borderId="4"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6" fillId="10" borderId="4" xfId="0" applyFont="1" applyFill="1" applyBorder="1" applyAlignment="1">
      <alignment horizontal="center" vertical="center"/>
    </xf>
    <xf numFmtId="0" fontId="16" fillId="10" borderId="11" xfId="0" applyFont="1" applyFill="1" applyBorder="1" applyAlignment="1">
      <alignment horizontal="center" vertical="center"/>
    </xf>
    <xf numFmtId="0" fontId="16" fillId="7" borderId="27"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11" xfId="0" applyFont="1" applyFill="1" applyBorder="1" applyAlignment="1">
      <alignment horizontal="center" vertical="center"/>
    </xf>
    <xf numFmtId="0" fontId="16" fillId="6" borderId="27" xfId="0" applyFont="1" applyFill="1" applyBorder="1" applyAlignment="1">
      <alignment horizontal="center"/>
    </xf>
    <xf numFmtId="0" fontId="12" fillId="6" borderId="27" xfId="0" applyFont="1" applyFill="1" applyBorder="1" applyAlignment="1">
      <alignment horizontal="center" vertical="center" wrapText="1"/>
    </xf>
    <xf numFmtId="0" fontId="16" fillId="8" borderId="27" xfId="0" applyFont="1" applyFill="1" applyBorder="1" applyAlignment="1">
      <alignment horizontal="center" vertical="center"/>
    </xf>
    <xf numFmtId="0" fontId="12" fillId="6" borderId="38"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3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6" fillId="7" borderId="43" xfId="0" applyFont="1" applyFill="1" applyBorder="1" applyAlignment="1">
      <alignment horizontal="center" vertical="center"/>
    </xf>
    <xf numFmtId="0" fontId="16" fillId="7" borderId="44" xfId="0" applyFont="1" applyFill="1" applyBorder="1" applyAlignment="1">
      <alignment horizontal="center" vertical="center"/>
    </xf>
    <xf numFmtId="0" fontId="12" fillId="2" borderId="27" xfId="0" applyFont="1" applyFill="1" applyBorder="1" applyAlignment="1">
      <alignment horizontal="center"/>
    </xf>
    <xf numFmtId="0" fontId="12" fillId="0" borderId="27" xfId="0" applyFont="1" applyBorder="1" applyAlignment="1">
      <alignment horizontal="center"/>
    </xf>
    <xf numFmtId="0" fontId="18" fillId="4" borderId="51" xfId="0" applyFont="1" applyFill="1" applyBorder="1" applyAlignment="1">
      <alignment horizontal="center" vertical="center" wrapText="1"/>
    </xf>
    <xf numFmtId="0" fontId="21" fillId="0" borderId="1" xfId="0" applyFont="1" applyBorder="1" applyAlignment="1">
      <alignment vertical="center" wrapText="1"/>
    </xf>
    <xf numFmtId="0" fontId="21" fillId="0" borderId="0" xfId="0" applyFont="1" applyAlignment="1">
      <alignment vertical="center" wrapText="1"/>
    </xf>
    <xf numFmtId="0" fontId="21" fillId="0" borderId="2"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xf numFmtId="0" fontId="10" fillId="2" borderId="31" xfId="0" applyFont="1" applyFill="1" applyBorder="1" applyAlignment="1">
      <alignment horizontal="left" vertical="top" wrapText="1" readingOrder="1"/>
    </xf>
    <xf numFmtId="0" fontId="10" fillId="2" borderId="32" xfId="0" applyFont="1" applyFill="1" applyBorder="1" applyAlignment="1">
      <alignment horizontal="left" vertical="top" wrapText="1" readingOrder="1"/>
    </xf>
    <xf numFmtId="0" fontId="10" fillId="2" borderId="33" xfId="0" applyFont="1" applyFill="1" applyBorder="1" applyAlignment="1">
      <alignment horizontal="left" vertical="top" wrapText="1" readingOrder="1"/>
    </xf>
    <xf numFmtId="0" fontId="12" fillId="0" borderId="23" xfId="0" applyFont="1" applyBorder="1" applyAlignment="1">
      <alignment horizontal="center" vertical="center"/>
    </xf>
    <xf numFmtId="0" fontId="14" fillId="0" borderId="40" xfId="0" applyFont="1" applyBorder="1" applyAlignment="1">
      <alignment horizontal="left" vertical="center"/>
    </xf>
    <xf numFmtId="0" fontId="14" fillId="0" borderId="46" xfId="0" applyFont="1" applyBorder="1" applyAlignment="1">
      <alignment horizontal="left" vertical="center"/>
    </xf>
    <xf numFmtId="0" fontId="14" fillId="0" borderId="45" xfId="0" applyFont="1" applyBorder="1" applyAlignment="1">
      <alignment horizontal="left" vertical="center"/>
    </xf>
    <xf numFmtId="0" fontId="14" fillId="0" borderId="41" xfId="0" applyFont="1" applyBorder="1" applyAlignment="1">
      <alignment horizontal="left" vertical="center"/>
    </xf>
    <xf numFmtId="0" fontId="14" fillId="0" borderId="42" xfId="0" applyFont="1" applyBorder="1" applyAlignment="1">
      <alignment horizontal="left" vertical="center"/>
    </xf>
    <xf numFmtId="0" fontId="13" fillId="0" borderId="19"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9"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11" xfId="0" applyFont="1" applyFill="1" applyBorder="1" applyAlignment="1">
      <alignment horizontal="center" vertical="center"/>
    </xf>
    <xf numFmtId="0" fontId="27" fillId="6" borderId="3"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11" xfId="0" applyFont="1" applyFill="1" applyBorder="1" applyAlignment="1">
      <alignment horizontal="center" vertic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27" fillId="6" borderId="3" xfId="0" applyFont="1" applyFill="1" applyBorder="1" applyAlignment="1">
      <alignment horizontal="center" vertical="center" wrapText="1"/>
    </xf>
    <xf numFmtId="0" fontId="27" fillId="0" borderId="34" xfId="0" applyFont="1" applyBorder="1" applyAlignment="1">
      <alignment horizontal="center"/>
    </xf>
    <xf numFmtId="0" fontId="10" fillId="0" borderId="3" xfId="0" applyFont="1" applyBorder="1" applyAlignment="1">
      <alignment vertical="center"/>
    </xf>
    <xf numFmtId="0" fontId="10" fillId="0" borderId="3" xfId="0" applyFont="1" applyBorder="1" applyAlignment="1">
      <alignment horizontal="center" vertical="center"/>
    </xf>
    <xf numFmtId="0" fontId="13" fillId="6" borderId="4" xfId="0" applyFont="1" applyFill="1" applyBorder="1" applyAlignment="1">
      <alignment horizontal="center"/>
    </xf>
    <xf numFmtId="0" fontId="13" fillId="6" borderId="11" xfId="0" applyFont="1" applyFill="1" applyBorder="1" applyAlignment="1">
      <alignment horizontal="center"/>
    </xf>
    <xf numFmtId="0" fontId="13" fillId="6" borderId="3" xfId="0" applyFont="1" applyFill="1" applyBorder="1" applyAlignment="1">
      <alignment horizontal="center"/>
    </xf>
    <xf numFmtId="0" fontId="27" fillId="0" borderId="45" xfId="0" applyFont="1" applyBorder="1" applyAlignment="1">
      <alignment horizontal="right" vertical="center" textRotation="90"/>
    </xf>
    <xf numFmtId="0" fontId="13" fillId="0" borderId="3" xfId="0" applyFont="1" applyBorder="1" applyAlignment="1">
      <alignment horizontal="center" vertical="center"/>
    </xf>
    <xf numFmtId="0" fontId="13" fillId="8" borderId="4" xfId="0" applyFont="1" applyFill="1" applyBorder="1" applyAlignment="1">
      <alignment horizontal="center" vertical="center"/>
    </xf>
    <xf numFmtId="0" fontId="13" fillId="8" borderId="11" xfId="0" applyFont="1" applyFill="1" applyBorder="1" applyAlignment="1">
      <alignment horizontal="center" vertical="center"/>
    </xf>
    <xf numFmtId="0" fontId="13" fillId="10" borderId="3" xfId="0" applyFont="1" applyFill="1" applyBorder="1" applyAlignment="1">
      <alignment horizontal="center" vertical="center"/>
    </xf>
    <xf numFmtId="0" fontId="27" fillId="0" borderId="1" xfId="0" applyFont="1" applyBorder="1" applyAlignment="1">
      <alignment horizontal="center" vertical="top" wrapText="1"/>
    </xf>
    <xf numFmtId="0" fontId="27" fillId="0" borderId="0" xfId="0" applyFont="1" applyAlignment="1">
      <alignment horizontal="center" vertical="top" wrapText="1"/>
    </xf>
    <xf numFmtId="0" fontId="11" fillId="0" borderId="23" xfId="0" applyFont="1" applyBorder="1" applyAlignment="1">
      <alignment horizontal="center" vertical="top" wrapText="1"/>
    </xf>
    <xf numFmtId="0" fontId="11" fillId="0" borderId="24" xfId="0" applyFont="1" applyBorder="1" applyAlignment="1">
      <alignment horizontal="center" vertical="top" wrapText="1"/>
    </xf>
    <xf numFmtId="0" fontId="11" fillId="0" borderId="25" xfId="0" applyFont="1" applyBorder="1" applyAlignment="1">
      <alignment horizontal="center" vertical="top" wrapText="1"/>
    </xf>
    <xf numFmtId="0" fontId="27" fillId="2" borderId="0" xfId="0" applyFont="1" applyFill="1" applyAlignment="1">
      <alignment horizontal="center"/>
    </xf>
    <xf numFmtId="0" fontId="27" fillId="6" borderId="4" xfId="0" applyFont="1" applyFill="1" applyBorder="1" applyAlignment="1">
      <alignment horizontal="center" vertical="center"/>
    </xf>
    <xf numFmtId="0" fontId="27" fillId="6" borderId="11" xfId="0" applyFont="1" applyFill="1" applyBorder="1" applyAlignment="1">
      <alignment horizontal="center" vertical="center"/>
    </xf>
  </cellXfs>
  <cellStyles count="1">
    <cellStyle name="Normal" xfId="0" builtinId="0"/>
  </cellStyles>
  <dxfs count="26">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11206</xdr:colOff>
      <xdr:row>1</xdr:row>
      <xdr:rowOff>217955</xdr:rowOff>
    </xdr:from>
    <xdr:to>
      <xdr:col>2</xdr:col>
      <xdr:colOff>1008529</xdr:colOff>
      <xdr:row>3</xdr:row>
      <xdr:rowOff>175746</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1353" y="823073"/>
          <a:ext cx="2263588" cy="8654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45357</xdr:colOff>
      <xdr:row>1</xdr:row>
      <xdr:rowOff>89807</xdr:rowOff>
    </xdr:from>
    <xdr:to>
      <xdr:col>2</xdr:col>
      <xdr:colOff>1347106</xdr:colOff>
      <xdr:row>3</xdr:row>
      <xdr:rowOff>612321</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1107" y="266700"/>
          <a:ext cx="2975428" cy="109401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zoomScale="90" zoomScaleNormal="90" zoomScalePageLayoutView="40" workbookViewId="0">
      <selection activeCell="B8" sqref="B8:F8"/>
    </sheetView>
  </sheetViews>
  <sheetFormatPr baseColWidth="10" defaultColWidth="11.42578125" defaultRowHeight="12.75" x14ac:dyDescent="0.2"/>
  <cols>
    <col min="1" max="1" width="2.42578125" customWidth="1"/>
    <col min="2" max="2" width="42" customWidth="1"/>
    <col min="3" max="3" width="71.42578125" customWidth="1"/>
    <col min="4" max="4" width="36.42578125" customWidth="1"/>
    <col min="5" max="5" width="28.42578125" customWidth="1"/>
    <col min="6" max="6" width="35.85546875" customWidth="1"/>
    <col min="7" max="7" width="2.42578125" customWidth="1"/>
  </cols>
  <sheetData>
    <row r="1" spans="2:6" ht="14.25" customHeight="1" x14ac:dyDescent="0.2"/>
    <row r="2" spans="2:6" ht="84" customHeight="1" x14ac:dyDescent="0.2">
      <c r="B2" s="167"/>
      <c r="C2" s="180" t="s">
        <v>0</v>
      </c>
      <c r="D2" s="181"/>
      <c r="E2" s="182"/>
      <c r="F2" s="189" t="s">
        <v>1</v>
      </c>
    </row>
    <row r="3" spans="2:6" ht="42.75" customHeight="1" x14ac:dyDescent="0.2">
      <c r="B3" s="167"/>
      <c r="C3" s="183"/>
      <c r="D3" s="184"/>
      <c r="E3" s="185"/>
      <c r="F3" s="190"/>
    </row>
    <row r="4" spans="2:6" ht="41.25" customHeight="1" x14ac:dyDescent="0.2">
      <c r="B4" s="167"/>
      <c r="C4" s="186"/>
      <c r="D4" s="187"/>
      <c r="E4" s="188"/>
      <c r="F4" s="175"/>
    </row>
    <row r="5" spans="2:6" ht="37.5" customHeight="1" thickBot="1" x14ac:dyDescent="0.25">
      <c r="B5" s="10"/>
      <c r="C5" s="11"/>
      <c r="D5" s="11"/>
      <c r="E5" s="11"/>
      <c r="F5" s="11"/>
    </row>
    <row r="6" spans="2:6" ht="21" customHeight="1" thickBot="1" x14ac:dyDescent="0.3">
      <c r="B6" s="168" t="s">
        <v>2</v>
      </c>
      <c r="C6" s="169"/>
      <c r="D6" s="169"/>
      <c r="E6" s="169"/>
      <c r="F6" s="170"/>
    </row>
    <row r="7" spans="2:6" ht="78.75" customHeight="1" x14ac:dyDescent="0.2">
      <c r="B7" s="174" t="s">
        <v>3</v>
      </c>
      <c r="C7" s="175"/>
      <c r="D7" s="175"/>
      <c r="E7" s="175"/>
      <c r="F7" s="176"/>
    </row>
    <row r="8" spans="2:6" ht="66" customHeight="1" x14ac:dyDescent="0.2">
      <c r="B8" s="171" t="s">
        <v>268</v>
      </c>
      <c r="C8" s="172"/>
      <c r="D8" s="172"/>
      <c r="E8" s="172"/>
      <c r="F8" s="173"/>
    </row>
    <row r="9" spans="2:6" ht="34.5" customHeight="1" x14ac:dyDescent="0.2">
      <c r="B9" s="171" t="s">
        <v>4</v>
      </c>
      <c r="C9" s="159"/>
      <c r="D9" s="159"/>
      <c r="E9" s="159"/>
      <c r="F9" s="160"/>
    </row>
    <row r="10" spans="2:6" ht="36" customHeight="1" x14ac:dyDescent="0.2">
      <c r="B10" s="158" t="s">
        <v>5</v>
      </c>
      <c r="C10" s="159"/>
      <c r="D10" s="159"/>
      <c r="E10" s="159"/>
      <c r="F10" s="160"/>
    </row>
    <row r="11" spans="2:6" ht="72" customHeight="1" x14ac:dyDescent="0.2">
      <c r="B11" s="158" t="s">
        <v>6</v>
      </c>
      <c r="C11" s="159"/>
      <c r="D11" s="159"/>
      <c r="E11" s="159"/>
      <c r="F11" s="160"/>
    </row>
    <row r="12" spans="2:6" ht="34.5" customHeight="1" x14ac:dyDescent="0.2">
      <c r="B12" s="177" t="s">
        <v>7</v>
      </c>
      <c r="C12" s="178"/>
      <c r="D12" s="178"/>
      <c r="E12" s="178"/>
      <c r="F12" s="179"/>
    </row>
    <row r="13" spans="2:6" ht="44.25" customHeight="1" x14ac:dyDescent="0.2">
      <c r="B13" s="171" t="s">
        <v>8</v>
      </c>
      <c r="C13" s="159"/>
      <c r="D13" s="159"/>
      <c r="E13" s="159"/>
      <c r="F13" s="160"/>
    </row>
    <row r="14" spans="2:6" ht="26.25" customHeight="1" x14ac:dyDescent="0.2">
      <c r="B14" s="158" t="s">
        <v>9</v>
      </c>
      <c r="C14" s="159"/>
      <c r="D14" s="159"/>
      <c r="E14" s="159"/>
      <c r="F14" s="160"/>
    </row>
    <row r="15" spans="2:6" ht="22.5" customHeight="1" x14ac:dyDescent="0.2">
      <c r="B15" s="158" t="s">
        <v>10</v>
      </c>
      <c r="C15" s="159"/>
      <c r="D15" s="159"/>
      <c r="E15" s="159"/>
      <c r="F15" s="160"/>
    </row>
    <row r="16" spans="2:6" ht="33" customHeight="1" x14ac:dyDescent="0.2">
      <c r="B16" s="158" t="s">
        <v>11</v>
      </c>
      <c r="C16" s="159"/>
      <c r="D16" s="159"/>
      <c r="E16" s="159"/>
      <c r="F16" s="160"/>
    </row>
    <row r="17" spans="2:6" ht="36.75" customHeight="1" x14ac:dyDescent="0.2">
      <c r="B17" s="158" t="s">
        <v>12</v>
      </c>
      <c r="C17" s="159"/>
      <c r="D17" s="159"/>
      <c r="E17" s="159"/>
      <c r="F17" s="160"/>
    </row>
    <row r="18" spans="2:6" ht="34.35" customHeight="1" x14ac:dyDescent="0.2">
      <c r="B18" s="161" t="s">
        <v>269</v>
      </c>
      <c r="C18" s="162"/>
      <c r="D18" s="162"/>
      <c r="E18" s="162"/>
      <c r="F18" s="163"/>
    </row>
    <row r="19" spans="2:6" ht="27" customHeight="1" thickBot="1" x14ac:dyDescent="0.25">
      <c r="B19" s="164" t="s">
        <v>13</v>
      </c>
      <c r="C19" s="165"/>
      <c r="D19" s="165"/>
      <c r="E19" s="165"/>
      <c r="F19" s="166"/>
    </row>
    <row r="20" spans="2:6" ht="14.25" customHeight="1" x14ac:dyDescent="0.2">
      <c r="B20" s="5"/>
    </row>
    <row r="21" spans="2:6" x14ac:dyDescent="0.2">
      <c r="B21" s="6"/>
    </row>
    <row r="22" spans="2:6" ht="17.25" customHeight="1" x14ac:dyDescent="0.2">
      <c r="B22" s="157"/>
      <c r="C22" s="157"/>
      <c r="D22" s="157"/>
      <c r="E22" s="157"/>
      <c r="F22" s="157"/>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67"/>
  <sheetViews>
    <sheetView showGridLines="0" topLeftCell="B46" zoomScale="130" zoomScaleNormal="130" zoomScalePageLayoutView="85" workbookViewId="0">
      <selection activeCell="F56" sqref="F56"/>
    </sheetView>
  </sheetViews>
  <sheetFormatPr baseColWidth="10" defaultColWidth="11.42578125" defaultRowHeight="12.75" x14ac:dyDescent="0.2"/>
  <cols>
    <col min="1" max="1" width="5.42578125" customWidth="1"/>
    <col min="2" max="2" width="125.42578125" customWidth="1"/>
    <col min="3" max="3" width="21" bestFit="1" customWidth="1"/>
    <col min="4" max="4" width="20" customWidth="1"/>
    <col min="5" max="5" width="42.42578125" customWidth="1"/>
    <col min="6" max="6" width="31" customWidth="1"/>
    <col min="7" max="7" width="12.42578125" bestFit="1" customWidth="1"/>
  </cols>
  <sheetData>
    <row r="2" spans="2:6" ht="78" customHeight="1" x14ac:dyDescent="0.2">
      <c r="B2" s="167"/>
      <c r="C2" s="180" t="s">
        <v>14</v>
      </c>
      <c r="D2" s="181"/>
      <c r="E2" s="182"/>
      <c r="F2" s="189" t="s">
        <v>1</v>
      </c>
    </row>
    <row r="3" spans="2:6" ht="51" customHeight="1" x14ac:dyDescent="0.2">
      <c r="B3" s="167"/>
      <c r="C3" s="183"/>
      <c r="D3" s="184"/>
      <c r="E3" s="185"/>
      <c r="F3" s="190"/>
    </row>
    <row r="4" spans="2:6" ht="54" customHeight="1" x14ac:dyDescent="0.2">
      <c r="B4" s="167"/>
      <c r="C4" s="186"/>
      <c r="D4" s="187"/>
      <c r="E4" s="188"/>
      <c r="F4" s="175"/>
    </row>
    <row r="5" spans="2:6" ht="24.75" customHeight="1" thickBot="1" x14ac:dyDescent="0.25">
      <c r="B5" s="10"/>
      <c r="C5" s="11"/>
      <c r="D5" s="11"/>
      <c r="E5" s="11"/>
      <c r="F5" s="11"/>
    </row>
    <row r="6" spans="2:6" ht="18" customHeight="1" thickBot="1" x14ac:dyDescent="0.25">
      <c r="B6" s="203" t="s">
        <v>15</v>
      </c>
      <c r="C6" s="204"/>
      <c r="D6" s="204"/>
      <c r="E6" s="204"/>
      <c r="F6" s="205"/>
    </row>
    <row r="7" spans="2:6" ht="42.75" customHeight="1" x14ac:dyDescent="0.2">
      <c r="B7" s="206" t="s">
        <v>16</v>
      </c>
      <c r="C7" s="207"/>
      <c r="D7" s="207"/>
      <c r="E7" s="207"/>
      <c r="F7" s="207"/>
    </row>
    <row r="8" spans="2:6" ht="37.5" customHeight="1" x14ac:dyDescent="0.2">
      <c r="B8" s="208"/>
      <c r="C8" s="209"/>
      <c r="D8" s="209"/>
      <c r="E8" s="209"/>
      <c r="F8" s="209"/>
    </row>
    <row r="9" spans="2:6" ht="43.5" customHeight="1" x14ac:dyDescent="0.2">
      <c r="B9" s="208"/>
      <c r="C9" s="209"/>
      <c r="D9" s="209"/>
      <c r="E9" s="209"/>
      <c r="F9" s="209"/>
    </row>
    <row r="10" spans="2:6" ht="58.5" customHeight="1" x14ac:dyDescent="0.2">
      <c r="B10" s="208"/>
      <c r="C10" s="209"/>
      <c r="D10" s="209"/>
      <c r="E10" s="209"/>
      <c r="F10" s="209"/>
    </row>
    <row r="11" spans="2:6" ht="46.5" customHeight="1" x14ac:dyDescent="0.2">
      <c r="B11" s="208"/>
      <c r="C11" s="209"/>
      <c r="D11" s="209"/>
      <c r="E11" s="209"/>
      <c r="F11" s="209"/>
    </row>
    <row r="12" spans="2:6" ht="47.25" customHeight="1" x14ac:dyDescent="0.2">
      <c r="B12" s="208"/>
      <c r="C12" s="209"/>
      <c r="D12" s="209"/>
      <c r="E12" s="209"/>
      <c r="F12" s="209"/>
    </row>
    <row r="13" spans="2:6" ht="22.5" customHeight="1" x14ac:dyDescent="0.2">
      <c r="B13" s="208"/>
      <c r="C13" s="209"/>
      <c r="D13" s="209"/>
      <c r="E13" s="209"/>
      <c r="F13" s="209"/>
    </row>
    <row r="14" spans="2:6" ht="16.5" customHeight="1" x14ac:dyDescent="0.2">
      <c r="B14" s="202" t="s">
        <v>17</v>
      </c>
      <c r="C14" s="202"/>
      <c r="D14" s="202"/>
      <c r="E14" s="202"/>
      <c r="F14" s="202"/>
    </row>
    <row r="15" spans="2:6" ht="127.5" customHeight="1" x14ac:dyDescent="0.2">
      <c r="B15" s="210" t="s">
        <v>18</v>
      </c>
      <c r="C15" s="210"/>
      <c r="D15" s="210"/>
      <c r="E15" s="210"/>
      <c r="F15" s="210"/>
    </row>
    <row r="16" spans="2:6" ht="19.5" customHeight="1" thickBot="1" x14ac:dyDescent="0.25">
      <c r="B16" s="51"/>
      <c r="C16" s="107" t="s">
        <v>19</v>
      </c>
      <c r="D16" s="199" t="s">
        <v>20</v>
      </c>
      <c r="E16" s="199" t="s">
        <v>21</v>
      </c>
      <c r="F16" s="199" t="s">
        <v>22</v>
      </c>
    </row>
    <row r="17" spans="2:6" ht="21" customHeight="1" thickBot="1" x14ac:dyDescent="0.25">
      <c r="B17" s="122"/>
      <c r="C17" s="123" t="s">
        <v>23</v>
      </c>
      <c r="D17" s="201"/>
      <c r="E17" s="200"/>
      <c r="F17" s="200"/>
    </row>
    <row r="18" spans="2:6" ht="18.75" customHeight="1" x14ac:dyDescent="0.2">
      <c r="B18" s="108" t="s">
        <v>24</v>
      </c>
      <c r="C18" s="109"/>
      <c r="D18" s="110" t="s">
        <v>25</v>
      </c>
      <c r="E18" s="111" t="s">
        <v>26</v>
      </c>
      <c r="F18" s="112" t="s">
        <v>27</v>
      </c>
    </row>
    <row r="19" spans="2:6" ht="18.75" customHeight="1" thickBot="1" x14ac:dyDescent="0.25">
      <c r="B19" s="113" t="s">
        <v>28</v>
      </c>
      <c r="C19" s="114"/>
      <c r="D19" s="115" t="s">
        <v>29</v>
      </c>
      <c r="E19" s="116" t="s">
        <v>26</v>
      </c>
      <c r="F19" s="117" t="s">
        <v>27</v>
      </c>
    </row>
    <row r="20" spans="2:6" ht="24" customHeight="1" thickBot="1" x14ac:dyDescent="0.25">
      <c r="B20" s="124"/>
      <c r="C20" s="123" t="s">
        <v>30</v>
      </c>
      <c r="D20" s="125"/>
      <c r="E20" s="118"/>
      <c r="F20" s="119"/>
    </row>
    <row r="21" spans="2:6" ht="24" customHeight="1" x14ac:dyDescent="0.2">
      <c r="B21" s="108" t="s">
        <v>31</v>
      </c>
      <c r="C21" s="109"/>
      <c r="D21" s="110" t="s">
        <v>25</v>
      </c>
      <c r="E21" s="111" t="s">
        <v>26</v>
      </c>
      <c r="F21" s="112" t="s">
        <v>32</v>
      </c>
    </row>
    <row r="22" spans="2:6" ht="19.5" customHeight="1" x14ac:dyDescent="0.2">
      <c r="B22" s="120" t="s">
        <v>33</v>
      </c>
      <c r="C22" s="52"/>
      <c r="D22" s="18" t="s">
        <v>25</v>
      </c>
      <c r="E22" s="53" t="s">
        <v>26</v>
      </c>
      <c r="F22" s="121" t="s">
        <v>27</v>
      </c>
    </row>
    <row r="23" spans="2:6" ht="19.5" customHeight="1" x14ac:dyDescent="0.2">
      <c r="B23" s="120" t="s">
        <v>34</v>
      </c>
      <c r="C23" s="52"/>
      <c r="D23" s="18" t="s">
        <v>25</v>
      </c>
      <c r="E23" s="53" t="s">
        <v>26</v>
      </c>
      <c r="F23" s="121" t="s">
        <v>27</v>
      </c>
    </row>
    <row r="24" spans="2:6" ht="19.5" customHeight="1" x14ac:dyDescent="0.2">
      <c r="B24" s="120" t="s">
        <v>35</v>
      </c>
      <c r="C24" s="52"/>
      <c r="D24" s="18" t="s">
        <v>25</v>
      </c>
      <c r="E24" s="53" t="s">
        <v>26</v>
      </c>
      <c r="F24" s="121" t="s">
        <v>27</v>
      </c>
    </row>
    <row r="25" spans="2:6" ht="19.5" customHeight="1" x14ac:dyDescent="0.2">
      <c r="B25" s="120" t="s">
        <v>36</v>
      </c>
      <c r="C25" s="52"/>
      <c r="D25" s="18" t="s">
        <v>25</v>
      </c>
      <c r="E25" s="53" t="s">
        <v>26</v>
      </c>
      <c r="F25" s="121" t="s">
        <v>27</v>
      </c>
    </row>
    <row r="26" spans="2:6" ht="19.5" customHeight="1" x14ac:dyDescent="0.2">
      <c r="B26" s="120" t="s">
        <v>37</v>
      </c>
      <c r="C26" s="52"/>
      <c r="D26" s="18" t="s">
        <v>25</v>
      </c>
      <c r="E26" s="53" t="s">
        <v>38</v>
      </c>
      <c r="F26" s="121" t="s">
        <v>27</v>
      </c>
    </row>
    <row r="27" spans="2:6" ht="19.5" customHeight="1" x14ac:dyDescent="0.2">
      <c r="B27" s="120" t="s">
        <v>39</v>
      </c>
      <c r="C27" s="52"/>
      <c r="D27" s="18" t="s">
        <v>25</v>
      </c>
      <c r="E27" s="53" t="s">
        <v>38</v>
      </c>
      <c r="F27" s="121" t="s">
        <v>27</v>
      </c>
    </row>
    <row r="28" spans="2:6" ht="19.5" customHeight="1" thickBot="1" x14ac:dyDescent="0.25">
      <c r="B28" s="113" t="s">
        <v>40</v>
      </c>
      <c r="C28" s="114"/>
      <c r="D28" s="115" t="s">
        <v>25</v>
      </c>
      <c r="E28" s="116" t="s">
        <v>38</v>
      </c>
      <c r="F28" s="117" t="s">
        <v>27</v>
      </c>
    </row>
    <row r="29" spans="2:6" ht="23.25" customHeight="1" thickBot="1" x14ac:dyDescent="0.25">
      <c r="B29" s="124"/>
      <c r="C29" s="123" t="s">
        <v>41</v>
      </c>
      <c r="D29" s="125"/>
      <c r="E29" s="118"/>
      <c r="F29" s="119"/>
    </row>
    <row r="30" spans="2:6" ht="19.5" customHeight="1" x14ac:dyDescent="0.2">
      <c r="B30" s="211" t="s">
        <v>42</v>
      </c>
      <c r="C30" s="212"/>
      <c r="D30" s="110" t="s">
        <v>25</v>
      </c>
      <c r="E30" s="111" t="s">
        <v>38</v>
      </c>
      <c r="F30" s="112" t="s">
        <v>27</v>
      </c>
    </row>
    <row r="31" spans="2:6" ht="19.5" customHeight="1" x14ac:dyDescent="0.2">
      <c r="B31" s="191" t="s">
        <v>43</v>
      </c>
      <c r="C31" s="192"/>
      <c r="D31" s="18" t="s">
        <v>25</v>
      </c>
      <c r="E31" s="53" t="s">
        <v>26</v>
      </c>
      <c r="F31" s="121" t="s">
        <v>27</v>
      </c>
    </row>
    <row r="32" spans="2:6" ht="19.5" customHeight="1" x14ac:dyDescent="0.2">
      <c r="B32" s="197" t="s">
        <v>44</v>
      </c>
      <c r="C32" s="198"/>
      <c r="D32" s="18" t="s">
        <v>25</v>
      </c>
      <c r="E32" s="53" t="s">
        <v>26</v>
      </c>
      <c r="F32" s="121" t="s">
        <v>27</v>
      </c>
    </row>
    <row r="33" spans="2:6" ht="19.5" customHeight="1" thickBot="1" x14ac:dyDescent="0.25">
      <c r="B33" s="193" t="s">
        <v>45</v>
      </c>
      <c r="C33" s="194"/>
      <c r="D33" s="115" t="s">
        <v>25</v>
      </c>
      <c r="E33" s="116" t="s">
        <v>38</v>
      </c>
      <c r="F33" s="117" t="s">
        <v>27</v>
      </c>
    </row>
    <row r="34" spans="2:6" ht="23.25" customHeight="1" thickBot="1" x14ac:dyDescent="0.25">
      <c r="B34" s="124"/>
      <c r="C34" s="126" t="s">
        <v>46</v>
      </c>
      <c r="D34" s="127"/>
      <c r="E34" s="128"/>
      <c r="F34" s="129"/>
    </row>
    <row r="35" spans="2:6" ht="19.5" customHeight="1" x14ac:dyDescent="0.2">
      <c r="B35" s="211" t="s">
        <v>47</v>
      </c>
      <c r="C35" s="212"/>
      <c r="D35" s="110" t="s">
        <v>25</v>
      </c>
      <c r="E35" s="111" t="s">
        <v>38</v>
      </c>
      <c r="F35" s="130" t="s">
        <v>48</v>
      </c>
    </row>
    <row r="36" spans="2:6" ht="19.5" customHeight="1" x14ac:dyDescent="0.2">
      <c r="B36" s="197" t="s">
        <v>49</v>
      </c>
      <c r="C36" s="198"/>
      <c r="D36" s="18" t="s">
        <v>25</v>
      </c>
      <c r="E36" s="53" t="s">
        <v>38</v>
      </c>
      <c r="F36" s="131" t="s">
        <v>48</v>
      </c>
    </row>
    <row r="37" spans="2:6" ht="19.5" customHeight="1" x14ac:dyDescent="0.2">
      <c r="B37" s="197" t="s">
        <v>50</v>
      </c>
      <c r="C37" s="198"/>
      <c r="D37" s="18" t="s">
        <v>25</v>
      </c>
      <c r="E37" s="53" t="s">
        <v>38</v>
      </c>
      <c r="F37" s="131" t="s">
        <v>48</v>
      </c>
    </row>
    <row r="38" spans="2:6" ht="19.5" customHeight="1" x14ac:dyDescent="0.2">
      <c r="B38" s="197" t="s">
        <v>51</v>
      </c>
      <c r="C38" s="198"/>
      <c r="D38" s="18" t="s">
        <v>25</v>
      </c>
      <c r="E38" s="53" t="s">
        <v>38</v>
      </c>
      <c r="F38" s="131" t="s">
        <v>48</v>
      </c>
    </row>
    <row r="39" spans="2:6" ht="19.5" customHeight="1" x14ac:dyDescent="0.2">
      <c r="B39" s="197" t="s">
        <v>52</v>
      </c>
      <c r="C39" s="198"/>
      <c r="D39" s="18" t="s">
        <v>53</v>
      </c>
      <c r="E39" s="53" t="s">
        <v>38</v>
      </c>
      <c r="F39" s="131" t="s">
        <v>54</v>
      </c>
    </row>
    <row r="40" spans="2:6" ht="19.5" customHeight="1" x14ac:dyDescent="0.2">
      <c r="B40" s="197" t="s">
        <v>55</v>
      </c>
      <c r="C40" s="198"/>
      <c r="D40" s="18" t="s">
        <v>25</v>
      </c>
      <c r="E40" s="53" t="s">
        <v>38</v>
      </c>
      <c r="F40" s="131" t="s">
        <v>48</v>
      </c>
    </row>
    <row r="41" spans="2:6" ht="19.5" customHeight="1" x14ac:dyDescent="0.2">
      <c r="B41" s="195" t="s">
        <v>56</v>
      </c>
      <c r="C41" s="196"/>
      <c r="D41" s="18" t="s">
        <v>25</v>
      </c>
      <c r="E41" s="53" t="s">
        <v>38</v>
      </c>
      <c r="F41" s="131" t="s">
        <v>48</v>
      </c>
    </row>
    <row r="42" spans="2:6" ht="21" customHeight="1" x14ac:dyDescent="0.2">
      <c r="B42" s="195" t="s">
        <v>57</v>
      </c>
      <c r="C42" s="196"/>
      <c r="D42" s="18" t="s">
        <v>25</v>
      </c>
      <c r="E42" s="53" t="s">
        <v>38</v>
      </c>
      <c r="F42" s="131" t="s">
        <v>48</v>
      </c>
    </row>
    <row r="43" spans="2:6" ht="19.5" customHeight="1" x14ac:dyDescent="0.2">
      <c r="B43" s="197" t="s">
        <v>58</v>
      </c>
      <c r="C43" s="198"/>
      <c r="D43" s="18" t="s">
        <v>25</v>
      </c>
      <c r="E43" s="53" t="s">
        <v>26</v>
      </c>
      <c r="F43" s="131" t="s">
        <v>48</v>
      </c>
    </row>
    <row r="44" spans="2:6" ht="19.5" customHeight="1" x14ac:dyDescent="0.2">
      <c r="B44" s="197" t="s">
        <v>59</v>
      </c>
      <c r="C44" s="198"/>
      <c r="D44" s="18" t="s">
        <v>29</v>
      </c>
      <c r="E44" s="53" t="s">
        <v>38</v>
      </c>
      <c r="F44" s="131" t="s">
        <v>27</v>
      </c>
    </row>
    <row r="45" spans="2:6" ht="19.5" customHeight="1" x14ac:dyDescent="0.2">
      <c r="B45" s="197" t="s">
        <v>60</v>
      </c>
      <c r="C45" s="198"/>
      <c r="D45" s="18" t="s">
        <v>53</v>
      </c>
      <c r="E45" s="53" t="s">
        <v>38</v>
      </c>
      <c r="F45" s="131" t="s">
        <v>27</v>
      </c>
    </row>
    <row r="46" spans="2:6" ht="19.5" customHeight="1" x14ac:dyDescent="0.2">
      <c r="B46" s="195" t="s">
        <v>61</v>
      </c>
      <c r="C46" s="196"/>
      <c r="D46" s="54" t="s">
        <v>25</v>
      </c>
      <c r="E46" s="53" t="s">
        <v>38</v>
      </c>
      <c r="F46" s="131" t="s">
        <v>62</v>
      </c>
    </row>
    <row r="47" spans="2:6" ht="19.5" customHeight="1" x14ac:dyDescent="0.2">
      <c r="B47" s="197" t="s">
        <v>63</v>
      </c>
      <c r="C47" s="198"/>
      <c r="D47" s="18" t="s">
        <v>25</v>
      </c>
      <c r="E47" s="53" t="s">
        <v>38</v>
      </c>
      <c r="F47" s="131" t="s">
        <v>32</v>
      </c>
    </row>
    <row r="48" spans="2:6" ht="19.5" customHeight="1" x14ac:dyDescent="0.2">
      <c r="B48" s="197" t="s">
        <v>64</v>
      </c>
      <c r="C48" s="198"/>
      <c r="D48" s="18" t="s">
        <v>29</v>
      </c>
      <c r="E48" s="53" t="s">
        <v>38</v>
      </c>
      <c r="F48" s="131" t="s">
        <v>32</v>
      </c>
    </row>
    <row r="49" spans="2:6" ht="19.5" customHeight="1" x14ac:dyDescent="0.2">
      <c r="B49" s="195" t="s">
        <v>65</v>
      </c>
      <c r="C49" s="196"/>
      <c r="D49" s="18" t="s">
        <v>25</v>
      </c>
      <c r="E49" s="53" t="s">
        <v>38</v>
      </c>
      <c r="F49" s="131" t="s">
        <v>32</v>
      </c>
    </row>
    <row r="50" spans="2:6" ht="19.5" customHeight="1" x14ac:dyDescent="0.2">
      <c r="B50" s="197" t="s">
        <v>66</v>
      </c>
      <c r="C50" s="198"/>
      <c r="D50" s="18" t="s">
        <v>25</v>
      </c>
      <c r="E50" s="53" t="s">
        <v>38</v>
      </c>
      <c r="F50" s="131" t="s">
        <v>62</v>
      </c>
    </row>
    <row r="51" spans="2:6" ht="19.5" customHeight="1" x14ac:dyDescent="0.2">
      <c r="B51" s="197" t="s">
        <v>67</v>
      </c>
      <c r="C51" s="198"/>
      <c r="D51" s="54" t="s">
        <v>29</v>
      </c>
      <c r="E51" s="53" t="s">
        <v>38</v>
      </c>
      <c r="F51" s="131" t="s">
        <v>27</v>
      </c>
    </row>
    <row r="52" spans="2:6" ht="19.5" customHeight="1" x14ac:dyDescent="0.2">
      <c r="B52" s="195" t="s">
        <v>68</v>
      </c>
      <c r="C52" s="196"/>
      <c r="D52" s="54" t="s">
        <v>29</v>
      </c>
      <c r="E52" s="53" t="s">
        <v>38</v>
      </c>
      <c r="F52" s="131" t="s">
        <v>27</v>
      </c>
    </row>
    <row r="53" spans="2:6" ht="19.5" customHeight="1" x14ac:dyDescent="0.2">
      <c r="B53" s="120" t="s">
        <v>275</v>
      </c>
      <c r="C53" s="52"/>
      <c r="D53" s="54" t="s">
        <v>29</v>
      </c>
      <c r="E53" s="53" t="s">
        <v>26</v>
      </c>
      <c r="F53" s="131" t="s">
        <v>27</v>
      </c>
    </row>
    <row r="54" spans="2:6" ht="19.5" customHeight="1" x14ac:dyDescent="0.2">
      <c r="B54" s="132" t="s">
        <v>276</v>
      </c>
      <c r="C54" s="133"/>
      <c r="D54" s="54" t="s">
        <v>29</v>
      </c>
      <c r="E54" s="53" t="s">
        <v>38</v>
      </c>
      <c r="F54" s="131" t="s">
        <v>27</v>
      </c>
    </row>
    <row r="55" spans="2:6" ht="19.5" customHeight="1" x14ac:dyDescent="0.2">
      <c r="B55" s="132" t="s">
        <v>270</v>
      </c>
      <c r="C55" s="133"/>
      <c r="D55" s="54" t="s">
        <v>29</v>
      </c>
      <c r="E55" s="53" t="s">
        <v>38</v>
      </c>
      <c r="F55" s="131" t="s">
        <v>27</v>
      </c>
    </row>
    <row r="56" spans="2:6" ht="19.5" customHeight="1" x14ac:dyDescent="0.2">
      <c r="B56" s="120" t="s">
        <v>271</v>
      </c>
      <c r="C56" s="52"/>
      <c r="D56" s="54" t="s">
        <v>29</v>
      </c>
      <c r="E56" s="53" t="s">
        <v>38</v>
      </c>
      <c r="F56" s="131" t="s">
        <v>27</v>
      </c>
    </row>
    <row r="57" spans="2:6" ht="19.5" customHeight="1" x14ac:dyDescent="0.2">
      <c r="B57" s="132" t="s">
        <v>272</v>
      </c>
      <c r="C57" s="133"/>
      <c r="D57" s="18" t="s">
        <v>29</v>
      </c>
      <c r="E57" s="53" t="s">
        <v>38</v>
      </c>
      <c r="F57" s="131" t="s">
        <v>27</v>
      </c>
    </row>
    <row r="58" spans="2:6" ht="16.5" thickBot="1" x14ac:dyDescent="0.25">
      <c r="B58" s="142" t="s">
        <v>273</v>
      </c>
      <c r="C58" s="143"/>
      <c r="D58" s="115" t="s">
        <v>29</v>
      </c>
      <c r="E58" s="116" t="s">
        <v>38</v>
      </c>
      <c r="F58" s="131" t="s">
        <v>27</v>
      </c>
    </row>
    <row r="62" spans="2:6" hidden="1" x14ac:dyDescent="0.2"/>
    <row r="63" spans="2:6" hidden="1" x14ac:dyDescent="0.2">
      <c r="B63" s="5" t="s">
        <v>25</v>
      </c>
    </row>
    <row r="64" spans="2:6" hidden="1" x14ac:dyDescent="0.2">
      <c r="B64" s="6" t="s">
        <v>53</v>
      </c>
    </row>
    <row r="65" spans="2:2" hidden="1" x14ac:dyDescent="0.2">
      <c r="B65" s="6" t="s">
        <v>29</v>
      </c>
    </row>
    <row r="66" spans="2:2" hidden="1" x14ac:dyDescent="0.2"/>
    <row r="67" spans="2:2" hidden="1" x14ac:dyDescent="0.2">
      <c r="B67" t="s">
        <v>26</v>
      </c>
    </row>
  </sheetData>
  <mergeCells count="32">
    <mergeCell ref="B30:C30"/>
    <mergeCell ref="B38:C38"/>
    <mergeCell ref="C2:E4"/>
    <mergeCell ref="B36:C36"/>
    <mergeCell ref="B35:C35"/>
    <mergeCell ref="B32:C32"/>
    <mergeCell ref="F2:F4"/>
    <mergeCell ref="B2:B4"/>
    <mergeCell ref="F16:F17"/>
    <mergeCell ref="E16:E17"/>
    <mergeCell ref="D16:D17"/>
    <mergeCell ref="B14:F14"/>
    <mergeCell ref="B6:F6"/>
    <mergeCell ref="B7:F13"/>
    <mergeCell ref="B15:F15"/>
    <mergeCell ref="B49:C49"/>
    <mergeCell ref="B52:C52"/>
    <mergeCell ref="B51:C51"/>
    <mergeCell ref="B37:C37"/>
    <mergeCell ref="B39:C39"/>
    <mergeCell ref="B40:C40"/>
    <mergeCell ref="B43:C43"/>
    <mergeCell ref="B44:C44"/>
    <mergeCell ref="B45:C45"/>
    <mergeCell ref="B47:C47"/>
    <mergeCell ref="B48:C48"/>
    <mergeCell ref="B50:C50"/>
    <mergeCell ref="B31:C31"/>
    <mergeCell ref="B33:C33"/>
    <mergeCell ref="B41:C41"/>
    <mergeCell ref="B42:C42"/>
    <mergeCell ref="B46:C46"/>
  </mergeCells>
  <phoneticPr fontId="1" type="noConversion"/>
  <dataValidations count="4">
    <dataValidation type="list" allowBlank="1" showInputMessage="1" showErrorMessage="1" sqref="D22:D28 D18:D19 D35:D58 D30:D33">
      <formula1>$B$63:$B$65</formula1>
    </dataValidation>
    <dataValidation type="list" allowBlank="1" showInputMessage="1" showErrorMessage="1" sqref="E22:E28 E18:E19 E30:E33 E35:E58">
      <formula1>$B$67:$B$68</formula1>
    </dataValidation>
    <dataValidation type="list" allowBlank="1" showInputMessage="1" showErrorMessage="1" sqref="E21">
      <formula1>$B$61:$B$62</formula1>
    </dataValidation>
    <dataValidation type="list" allowBlank="1" showInputMessage="1" showErrorMessage="1" sqref="D21">
      <formula1>$B$58:$B$59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81"/>
  <sheetViews>
    <sheetView showGridLines="0" topLeftCell="A48" zoomScale="80" zoomScaleNormal="80" zoomScalePageLayoutView="70" workbookViewId="0">
      <selection activeCell="H50" sqref="H50"/>
    </sheetView>
  </sheetViews>
  <sheetFormatPr baseColWidth="10" defaultColWidth="11.42578125" defaultRowHeight="48" customHeight="1" x14ac:dyDescent="0.2"/>
  <cols>
    <col min="1" max="1" width="4.140625" customWidth="1"/>
    <col min="2" max="2" width="19" customWidth="1"/>
    <col min="3" max="3" width="25.140625" customWidth="1"/>
    <col min="4" max="4" width="14.42578125" customWidth="1"/>
    <col min="5" max="5" width="12.42578125" customWidth="1"/>
    <col min="6" max="6" width="18.42578125" customWidth="1"/>
    <col min="7" max="7" width="24.85546875" customWidth="1"/>
    <col min="8" max="8" width="31.42578125" style="9" customWidth="1"/>
    <col min="9" max="9" width="14.42578125" customWidth="1"/>
    <col min="10" max="10" width="11.85546875" customWidth="1"/>
    <col min="11" max="11" width="14" customWidth="1"/>
    <col min="12" max="12" width="15.42578125" style="3" customWidth="1"/>
    <col min="13" max="13" width="4.85546875" customWidth="1"/>
  </cols>
  <sheetData>
    <row r="1" spans="2:17" ht="48" customHeight="1" x14ac:dyDescent="0.2">
      <c r="H1"/>
      <c r="L1"/>
    </row>
    <row r="2" spans="2:17" ht="24" customHeight="1" x14ac:dyDescent="0.2">
      <c r="B2" s="167"/>
      <c r="C2" s="180" t="s">
        <v>14</v>
      </c>
      <c r="D2" s="181"/>
      <c r="E2" s="181"/>
      <c r="F2" s="181"/>
      <c r="G2" s="181"/>
      <c r="H2" s="181"/>
      <c r="I2" s="181"/>
      <c r="J2" s="182"/>
      <c r="K2" s="263" t="s">
        <v>1</v>
      </c>
      <c r="L2" s="264"/>
    </row>
    <row r="3" spans="2:17" ht="47.25" customHeight="1" x14ac:dyDescent="0.2">
      <c r="B3" s="167"/>
      <c r="C3" s="183"/>
      <c r="D3" s="184"/>
      <c r="E3" s="184"/>
      <c r="F3" s="184"/>
      <c r="G3" s="184"/>
      <c r="H3" s="184"/>
      <c r="I3" s="184"/>
      <c r="J3" s="185"/>
      <c r="K3" s="265"/>
      <c r="L3" s="266"/>
    </row>
    <row r="4" spans="2:17" ht="48" customHeight="1" x14ac:dyDescent="0.2">
      <c r="B4" s="167"/>
      <c r="C4" s="186"/>
      <c r="D4" s="187"/>
      <c r="E4" s="187"/>
      <c r="F4" s="187"/>
      <c r="G4" s="187"/>
      <c r="H4" s="187"/>
      <c r="I4" s="187"/>
      <c r="J4" s="188"/>
      <c r="K4" s="267"/>
      <c r="L4" s="268"/>
    </row>
    <row r="5" spans="2:17" ht="48" customHeight="1" thickBot="1" x14ac:dyDescent="0.25">
      <c r="C5" s="10"/>
      <c r="D5" s="11"/>
      <c r="E5" s="11"/>
      <c r="F5" s="11"/>
      <c r="G5" s="11"/>
      <c r="H5"/>
      <c r="L5"/>
    </row>
    <row r="6" spans="2:17" ht="48" customHeight="1" x14ac:dyDescent="0.2">
      <c r="B6" s="272" t="s">
        <v>274</v>
      </c>
      <c r="C6" s="273"/>
      <c r="D6" s="273"/>
      <c r="E6" s="273"/>
      <c r="F6" s="273"/>
      <c r="G6" s="273"/>
      <c r="H6" s="273"/>
      <c r="I6" s="273"/>
      <c r="J6" s="273"/>
      <c r="K6" s="273"/>
      <c r="L6" s="274"/>
      <c r="M6" s="1"/>
      <c r="N6" s="1"/>
      <c r="O6" s="1"/>
      <c r="P6" s="1"/>
      <c r="Q6" s="1"/>
    </row>
    <row r="7" spans="2:17" ht="12.75" x14ac:dyDescent="0.2">
      <c r="B7" s="260" t="s">
        <v>17</v>
      </c>
      <c r="C7" s="261"/>
      <c r="D7" s="261"/>
      <c r="E7" s="261"/>
      <c r="F7" s="261"/>
      <c r="G7" s="261"/>
      <c r="H7" s="261"/>
      <c r="I7" s="261"/>
      <c r="J7" s="261"/>
      <c r="K7" s="261"/>
      <c r="L7" s="262"/>
    </row>
    <row r="8" spans="2:17" ht="15.75" x14ac:dyDescent="0.25">
      <c r="B8" s="35" t="s">
        <v>216</v>
      </c>
      <c r="C8" s="36"/>
      <c r="D8" s="36"/>
      <c r="E8" s="36"/>
      <c r="F8" s="36"/>
      <c r="G8" s="36"/>
      <c r="H8" s="36"/>
      <c r="I8" s="36"/>
      <c r="J8" s="36"/>
      <c r="K8" s="36"/>
      <c r="L8" s="37"/>
    </row>
    <row r="9" spans="2:17" ht="15.75" x14ac:dyDescent="0.25">
      <c r="B9" s="35" t="s">
        <v>217</v>
      </c>
      <c r="C9" s="38"/>
      <c r="D9" s="38"/>
      <c r="E9" s="38"/>
      <c r="F9" s="38"/>
      <c r="G9" s="38"/>
      <c r="H9" s="38"/>
      <c r="I9" s="39"/>
      <c r="J9" s="38"/>
      <c r="K9" s="38"/>
      <c r="L9" s="40"/>
    </row>
    <row r="10" spans="2:17" ht="15.75" x14ac:dyDescent="0.25">
      <c r="B10" s="35" t="s">
        <v>218</v>
      </c>
      <c r="C10" s="38"/>
      <c r="D10" s="38"/>
      <c r="E10" s="38"/>
      <c r="F10" s="38"/>
      <c r="G10" s="38"/>
      <c r="H10" s="38"/>
      <c r="I10" s="38"/>
      <c r="J10" s="38"/>
      <c r="K10" s="38"/>
      <c r="L10" s="40"/>
    </row>
    <row r="11" spans="2:17" ht="15.75" x14ac:dyDescent="0.25">
      <c r="B11" s="35" t="s">
        <v>219</v>
      </c>
      <c r="C11" s="38"/>
      <c r="D11" s="38"/>
      <c r="E11" s="38"/>
      <c r="F11" s="38"/>
      <c r="G11" s="38"/>
      <c r="H11" s="38"/>
      <c r="I11" s="38"/>
      <c r="J11" s="38"/>
      <c r="K11" s="38"/>
      <c r="L11" s="40"/>
    </row>
    <row r="12" spans="2:17" ht="15.75" x14ac:dyDescent="0.2">
      <c r="B12" s="257" t="s">
        <v>220</v>
      </c>
      <c r="C12" s="258"/>
      <c r="D12" s="258"/>
      <c r="E12" s="258"/>
      <c r="F12" s="258"/>
      <c r="G12" s="258"/>
      <c r="H12" s="258"/>
      <c r="I12" s="258"/>
      <c r="J12" s="258"/>
      <c r="K12" s="258"/>
      <c r="L12" s="259"/>
    </row>
    <row r="13" spans="2:17" ht="15.75" x14ac:dyDescent="0.25">
      <c r="B13" s="35" t="s">
        <v>221</v>
      </c>
      <c r="C13" s="38"/>
      <c r="D13" s="38"/>
      <c r="E13" s="38"/>
      <c r="F13" s="38"/>
      <c r="G13" s="38"/>
      <c r="H13" s="38"/>
      <c r="I13" s="38"/>
      <c r="J13" s="38"/>
      <c r="K13" s="38"/>
      <c r="L13" s="40"/>
    </row>
    <row r="14" spans="2:17" ht="13.5" thickBot="1" x14ac:dyDescent="0.25">
      <c r="B14" s="22"/>
      <c r="C14" s="23"/>
      <c r="D14" s="23"/>
      <c r="E14" s="23"/>
      <c r="F14" s="23"/>
      <c r="G14" s="23"/>
      <c r="H14" s="23"/>
      <c r="I14" s="23"/>
      <c r="J14" s="23"/>
      <c r="K14" s="23"/>
      <c r="L14" s="24"/>
    </row>
    <row r="15" spans="2:17" ht="16.5" thickBot="1" x14ac:dyDescent="0.25">
      <c r="B15" s="288" t="s">
        <v>222</v>
      </c>
      <c r="C15" s="289"/>
      <c r="D15" s="289"/>
      <c r="E15" s="289"/>
      <c r="F15" s="289"/>
      <c r="G15" s="290"/>
      <c r="H15" s="285" t="s">
        <v>223</v>
      </c>
      <c r="I15" s="286"/>
      <c r="J15" s="286"/>
      <c r="K15" s="286"/>
      <c r="L15" s="287"/>
    </row>
    <row r="16" spans="2:17" thickBot="1" x14ac:dyDescent="0.25">
      <c r="B16" s="25" t="s">
        <v>72</v>
      </c>
      <c r="C16" s="275" t="s">
        <v>73</v>
      </c>
      <c r="D16" s="275"/>
      <c r="E16" s="275"/>
      <c r="F16" s="275"/>
      <c r="G16" s="275"/>
      <c r="H16" s="60" t="s">
        <v>224</v>
      </c>
      <c r="I16" s="60" t="s">
        <v>75</v>
      </c>
      <c r="J16" s="60" t="s">
        <v>76</v>
      </c>
      <c r="K16" s="60" t="s">
        <v>77</v>
      </c>
      <c r="L16" s="90" t="s">
        <v>78</v>
      </c>
    </row>
    <row r="17" spans="2:12" ht="75.75" thickBot="1" x14ac:dyDescent="0.25">
      <c r="B17" s="91" t="s">
        <v>23</v>
      </c>
      <c r="C17" s="291" t="s">
        <v>24</v>
      </c>
      <c r="D17" s="292"/>
      <c r="E17" s="292"/>
      <c r="F17" s="292"/>
      <c r="G17" s="293"/>
      <c r="H17" s="86" t="s">
        <v>225</v>
      </c>
      <c r="I17" s="92">
        <v>1</v>
      </c>
      <c r="J17" s="93">
        <v>3</v>
      </c>
      <c r="K17" s="93">
        <f>I17+J17</f>
        <v>4</v>
      </c>
      <c r="L17" s="92" t="str">
        <f t="shared" ref="L17:L35" si="0">IF(K17&lt;=4,"BAJO",IF(K17=5,"MEDIO",IF(K17=6,"ALTO",IF(K17=7,"ALTO","EXTREMO"))))</f>
        <v>BAJO</v>
      </c>
    </row>
    <row r="18" spans="2:12" ht="107.25" customHeight="1" thickBot="1" x14ac:dyDescent="0.25">
      <c r="B18" s="94" t="s">
        <v>23</v>
      </c>
      <c r="C18" s="276" t="s">
        <v>28</v>
      </c>
      <c r="D18" s="277"/>
      <c r="E18" s="277"/>
      <c r="F18" s="277"/>
      <c r="G18" s="278"/>
      <c r="H18" s="95" t="s">
        <v>226</v>
      </c>
      <c r="I18" s="96">
        <v>1</v>
      </c>
      <c r="J18" s="97">
        <v>3</v>
      </c>
      <c r="K18" s="97">
        <f t="shared" ref="K18:K35" si="1">+I18+J18</f>
        <v>4</v>
      </c>
      <c r="L18" s="96" t="str">
        <f t="shared" si="0"/>
        <v>BAJO</v>
      </c>
    </row>
    <row r="19" spans="2:12" ht="152.25" customHeight="1" x14ac:dyDescent="0.2">
      <c r="B19" s="91" t="s">
        <v>30</v>
      </c>
      <c r="C19" s="279" t="s">
        <v>31</v>
      </c>
      <c r="D19" s="280"/>
      <c r="E19" s="280"/>
      <c r="F19" s="280"/>
      <c r="G19" s="281"/>
      <c r="H19" s="86" t="s">
        <v>227</v>
      </c>
      <c r="I19" s="92">
        <v>1</v>
      </c>
      <c r="J19" s="93">
        <v>5</v>
      </c>
      <c r="K19" s="93">
        <f t="shared" si="1"/>
        <v>6</v>
      </c>
      <c r="L19" s="92" t="str">
        <f t="shared" si="0"/>
        <v>ALTO</v>
      </c>
    </row>
    <row r="20" spans="2:12" ht="159.75" customHeight="1" x14ac:dyDescent="0.2">
      <c r="B20" s="99" t="s">
        <v>30</v>
      </c>
      <c r="C20" s="282" t="s">
        <v>33</v>
      </c>
      <c r="D20" s="283"/>
      <c r="E20" s="283"/>
      <c r="F20" s="283"/>
      <c r="G20" s="284"/>
      <c r="H20" s="88" t="s">
        <v>228</v>
      </c>
      <c r="I20" s="100">
        <v>1</v>
      </c>
      <c r="J20" s="101">
        <v>5</v>
      </c>
      <c r="K20" s="101">
        <f t="shared" si="1"/>
        <v>6</v>
      </c>
      <c r="L20" s="100" t="str">
        <f t="shared" si="0"/>
        <v>ALTO</v>
      </c>
    </row>
    <row r="21" spans="2:12" ht="153" customHeight="1" x14ac:dyDescent="0.2">
      <c r="B21" s="99" t="s">
        <v>30</v>
      </c>
      <c r="C21" s="244" t="s">
        <v>34</v>
      </c>
      <c r="D21" s="245"/>
      <c r="E21" s="245"/>
      <c r="F21" s="245"/>
      <c r="G21" s="246"/>
      <c r="H21" s="88" t="s">
        <v>229</v>
      </c>
      <c r="I21" s="100">
        <v>1</v>
      </c>
      <c r="J21" s="101">
        <v>5</v>
      </c>
      <c r="K21" s="101">
        <f t="shared" si="1"/>
        <v>6</v>
      </c>
      <c r="L21" s="100" t="str">
        <f t="shared" si="0"/>
        <v>ALTO</v>
      </c>
    </row>
    <row r="22" spans="2:12" ht="140.25" customHeight="1" x14ac:dyDescent="0.2">
      <c r="B22" s="99" t="s">
        <v>30</v>
      </c>
      <c r="C22" s="213" t="s">
        <v>35</v>
      </c>
      <c r="D22" s="214"/>
      <c r="E22" s="214"/>
      <c r="F22" s="214"/>
      <c r="G22" s="215"/>
      <c r="H22" s="88" t="s">
        <v>230</v>
      </c>
      <c r="I22" s="100">
        <v>2</v>
      </c>
      <c r="J22" s="101">
        <v>3</v>
      </c>
      <c r="K22" s="101">
        <f t="shared" si="1"/>
        <v>5</v>
      </c>
      <c r="L22" s="100" t="str">
        <f t="shared" si="0"/>
        <v>MEDIO</v>
      </c>
    </row>
    <row r="23" spans="2:12" ht="153" customHeight="1" x14ac:dyDescent="0.2">
      <c r="B23" s="99" t="s">
        <v>30</v>
      </c>
      <c r="C23" s="213" t="s">
        <v>36</v>
      </c>
      <c r="D23" s="214"/>
      <c r="E23" s="214"/>
      <c r="F23" s="214"/>
      <c r="G23" s="215"/>
      <c r="H23" s="88" t="s">
        <v>231</v>
      </c>
      <c r="I23" s="100">
        <v>1</v>
      </c>
      <c r="J23" s="101">
        <v>3</v>
      </c>
      <c r="K23" s="101">
        <f t="shared" si="1"/>
        <v>4</v>
      </c>
      <c r="L23" s="100" t="str">
        <f t="shared" si="0"/>
        <v>BAJO</v>
      </c>
    </row>
    <row r="24" spans="2:12" ht="70.5" customHeight="1" x14ac:dyDescent="0.2">
      <c r="B24" s="99" t="s">
        <v>30</v>
      </c>
      <c r="C24" s="213" t="s">
        <v>37</v>
      </c>
      <c r="D24" s="214"/>
      <c r="E24" s="214"/>
      <c r="F24" s="214"/>
      <c r="G24" s="215"/>
      <c r="H24" s="88" t="s">
        <v>232</v>
      </c>
      <c r="I24" s="100">
        <v>2</v>
      </c>
      <c r="J24" s="101">
        <v>4</v>
      </c>
      <c r="K24" s="101">
        <f t="shared" si="1"/>
        <v>6</v>
      </c>
      <c r="L24" s="100" t="str">
        <f t="shared" si="0"/>
        <v>ALTO</v>
      </c>
    </row>
    <row r="25" spans="2:12" ht="70.5" customHeight="1" x14ac:dyDescent="0.2">
      <c r="B25" s="99" t="s">
        <v>30</v>
      </c>
      <c r="C25" s="213" t="s">
        <v>39</v>
      </c>
      <c r="D25" s="214"/>
      <c r="E25" s="214"/>
      <c r="F25" s="214"/>
      <c r="G25" s="215"/>
      <c r="H25" s="88" t="s">
        <v>233</v>
      </c>
      <c r="I25" s="100">
        <v>1</v>
      </c>
      <c r="J25" s="101">
        <v>4</v>
      </c>
      <c r="K25" s="101">
        <f t="shared" si="1"/>
        <v>5</v>
      </c>
      <c r="L25" s="100" t="str">
        <f t="shared" si="0"/>
        <v>MEDIO</v>
      </c>
    </row>
    <row r="26" spans="2:12" ht="70.5" customHeight="1" thickBot="1" x14ac:dyDescent="0.25">
      <c r="B26" s="105" t="s">
        <v>30</v>
      </c>
      <c r="C26" s="248" t="s">
        <v>40</v>
      </c>
      <c r="D26" s="249"/>
      <c r="E26" s="249"/>
      <c r="F26" s="249"/>
      <c r="G26" s="250"/>
      <c r="H26" s="95" t="s">
        <v>234</v>
      </c>
      <c r="I26" s="96">
        <v>1</v>
      </c>
      <c r="J26" s="97">
        <v>2</v>
      </c>
      <c r="K26" s="97">
        <f t="shared" si="1"/>
        <v>3</v>
      </c>
      <c r="L26" s="96" t="str">
        <f t="shared" si="0"/>
        <v>BAJO</v>
      </c>
    </row>
    <row r="27" spans="2:12" ht="144.75" customHeight="1" x14ac:dyDescent="0.2">
      <c r="B27" s="91" t="s">
        <v>41</v>
      </c>
      <c r="C27" s="251" t="s">
        <v>42</v>
      </c>
      <c r="D27" s="252"/>
      <c r="E27" s="252"/>
      <c r="F27" s="252"/>
      <c r="G27" s="253"/>
      <c r="H27" s="86" t="s">
        <v>235</v>
      </c>
      <c r="I27" s="92">
        <v>1</v>
      </c>
      <c r="J27" s="93">
        <v>4</v>
      </c>
      <c r="K27" s="93">
        <f t="shared" si="1"/>
        <v>5</v>
      </c>
      <c r="L27" s="92" t="str">
        <f t="shared" si="0"/>
        <v>MEDIO</v>
      </c>
    </row>
    <row r="28" spans="2:12" ht="201.75" customHeight="1" x14ac:dyDescent="0.2">
      <c r="B28" s="99" t="s">
        <v>41</v>
      </c>
      <c r="C28" s="213" t="s">
        <v>43</v>
      </c>
      <c r="D28" s="214"/>
      <c r="E28" s="214"/>
      <c r="F28" s="214"/>
      <c r="G28" s="215"/>
      <c r="H28" s="88" t="s">
        <v>236</v>
      </c>
      <c r="I28" s="100">
        <v>1</v>
      </c>
      <c r="J28" s="101">
        <v>4</v>
      </c>
      <c r="K28" s="101">
        <f t="shared" si="1"/>
        <v>5</v>
      </c>
      <c r="L28" s="100" t="str">
        <f t="shared" si="0"/>
        <v>MEDIO</v>
      </c>
    </row>
    <row r="29" spans="2:12" ht="166.5" customHeight="1" x14ac:dyDescent="0.2">
      <c r="B29" s="99" t="s">
        <v>41</v>
      </c>
      <c r="C29" s="269" t="s">
        <v>44</v>
      </c>
      <c r="D29" s="270"/>
      <c r="E29" s="270"/>
      <c r="F29" s="270"/>
      <c r="G29" s="271"/>
      <c r="H29" s="88" t="s">
        <v>237</v>
      </c>
      <c r="I29" s="100">
        <v>1</v>
      </c>
      <c r="J29" s="101">
        <v>2</v>
      </c>
      <c r="K29" s="101">
        <f t="shared" si="1"/>
        <v>3</v>
      </c>
      <c r="L29" s="100" t="str">
        <f t="shared" si="0"/>
        <v>BAJO</v>
      </c>
    </row>
    <row r="30" spans="2:12" ht="70.5" customHeight="1" thickBot="1" x14ac:dyDescent="0.25">
      <c r="B30" s="105" t="s">
        <v>41</v>
      </c>
      <c r="C30" s="248" t="s">
        <v>45</v>
      </c>
      <c r="D30" s="249"/>
      <c r="E30" s="249"/>
      <c r="F30" s="249"/>
      <c r="G30" s="250"/>
      <c r="H30" s="95" t="s">
        <v>238</v>
      </c>
      <c r="I30" s="96">
        <v>3</v>
      </c>
      <c r="J30" s="97">
        <v>4</v>
      </c>
      <c r="K30" s="97">
        <f t="shared" si="1"/>
        <v>7</v>
      </c>
      <c r="L30" s="96" t="str">
        <f t="shared" si="0"/>
        <v>ALTO</v>
      </c>
    </row>
    <row r="31" spans="2:12" ht="70.5" customHeight="1" x14ac:dyDescent="0.2">
      <c r="B31" s="91" t="s">
        <v>46</v>
      </c>
      <c r="C31" s="254" t="s">
        <v>47</v>
      </c>
      <c r="D31" s="255"/>
      <c r="E31" s="255"/>
      <c r="F31" s="255"/>
      <c r="G31" s="256"/>
      <c r="H31" s="106" t="s">
        <v>239</v>
      </c>
      <c r="I31" s="92">
        <v>3</v>
      </c>
      <c r="J31" s="93">
        <v>3</v>
      </c>
      <c r="K31" s="93">
        <f t="shared" si="1"/>
        <v>6</v>
      </c>
      <c r="L31" s="92" t="str">
        <f t="shared" si="0"/>
        <v>ALTO</v>
      </c>
    </row>
    <row r="32" spans="2:12" ht="78.75" customHeight="1" x14ac:dyDescent="0.2">
      <c r="B32" s="99" t="s">
        <v>46</v>
      </c>
      <c r="C32" s="213" t="s">
        <v>49</v>
      </c>
      <c r="D32" s="214"/>
      <c r="E32" s="214"/>
      <c r="F32" s="214"/>
      <c r="G32" s="215"/>
      <c r="H32" s="102" t="s">
        <v>240</v>
      </c>
      <c r="I32" s="103">
        <v>1</v>
      </c>
      <c r="J32" s="101">
        <v>4</v>
      </c>
      <c r="K32" s="101">
        <f t="shared" si="1"/>
        <v>5</v>
      </c>
      <c r="L32" s="100" t="str">
        <f t="shared" si="0"/>
        <v>MEDIO</v>
      </c>
    </row>
    <row r="33" spans="2:12" ht="70.5" customHeight="1" x14ac:dyDescent="0.2">
      <c r="B33" s="99" t="s">
        <v>46</v>
      </c>
      <c r="C33" s="213" t="s">
        <v>50</v>
      </c>
      <c r="D33" s="214"/>
      <c r="E33" s="214"/>
      <c r="F33" s="214"/>
      <c r="G33" s="215"/>
      <c r="H33" s="87" t="s">
        <v>241</v>
      </c>
      <c r="I33" s="104">
        <v>2</v>
      </c>
      <c r="J33" s="101">
        <v>4</v>
      </c>
      <c r="K33" s="101">
        <f t="shared" si="1"/>
        <v>6</v>
      </c>
      <c r="L33" s="100" t="str">
        <f t="shared" si="0"/>
        <v>ALTO</v>
      </c>
    </row>
    <row r="34" spans="2:12" ht="70.5" customHeight="1" x14ac:dyDescent="0.2">
      <c r="B34" s="99" t="s">
        <v>46</v>
      </c>
      <c r="C34" s="213" t="s">
        <v>51</v>
      </c>
      <c r="D34" s="214"/>
      <c r="E34" s="214"/>
      <c r="F34" s="214"/>
      <c r="G34" s="215"/>
      <c r="H34" s="87" t="s">
        <v>242</v>
      </c>
      <c r="I34" s="104">
        <v>2</v>
      </c>
      <c r="J34" s="101">
        <v>4</v>
      </c>
      <c r="K34" s="101">
        <f t="shared" si="1"/>
        <v>6</v>
      </c>
      <c r="L34" s="100" t="str">
        <f t="shared" si="0"/>
        <v>ALTO</v>
      </c>
    </row>
    <row r="35" spans="2:12" ht="76.5" customHeight="1" x14ac:dyDescent="0.2">
      <c r="B35" s="99" t="s">
        <v>46</v>
      </c>
      <c r="C35" s="213" t="s">
        <v>52</v>
      </c>
      <c r="D35" s="214"/>
      <c r="E35" s="214"/>
      <c r="F35" s="214"/>
      <c r="G35" s="215"/>
      <c r="H35" s="87" t="s">
        <v>243</v>
      </c>
      <c r="I35" s="104">
        <v>2</v>
      </c>
      <c r="J35" s="101">
        <v>4</v>
      </c>
      <c r="K35" s="101">
        <f t="shared" si="1"/>
        <v>6</v>
      </c>
      <c r="L35" s="100" t="str">
        <f t="shared" si="0"/>
        <v>ALTO</v>
      </c>
    </row>
    <row r="36" spans="2:12" ht="201.75" customHeight="1" x14ac:dyDescent="0.2">
      <c r="B36" s="99" t="s">
        <v>46</v>
      </c>
      <c r="C36" s="213" t="s">
        <v>55</v>
      </c>
      <c r="D36" s="214"/>
      <c r="E36" s="214"/>
      <c r="F36" s="214"/>
      <c r="G36" s="215"/>
      <c r="H36" s="89" t="s">
        <v>244</v>
      </c>
      <c r="I36" s="98">
        <v>2</v>
      </c>
      <c r="J36" s="101">
        <v>4</v>
      </c>
      <c r="K36" s="101">
        <f t="shared" ref="K36:K44" si="2">+I36+J36</f>
        <v>6</v>
      </c>
      <c r="L36" s="100" t="str">
        <f t="shared" ref="L36:L45" si="3">IF(K36&lt;=4,"BAJO",IF(K36=5,"MEDIO",IF(K36=6,"ALTO",IF(K36=7,"ALTO","EXTREMO"))))</f>
        <v>ALTO</v>
      </c>
    </row>
    <row r="37" spans="2:12" ht="90" customHeight="1" x14ac:dyDescent="0.2">
      <c r="B37" s="99" t="s">
        <v>46</v>
      </c>
      <c r="C37" s="213" t="s">
        <v>56</v>
      </c>
      <c r="D37" s="214"/>
      <c r="E37" s="214"/>
      <c r="F37" s="214"/>
      <c r="G37" s="215"/>
      <c r="H37" s="89" t="s">
        <v>245</v>
      </c>
      <c r="I37" s="100">
        <v>2</v>
      </c>
      <c r="J37" s="101">
        <v>4</v>
      </c>
      <c r="K37" s="101">
        <f t="shared" si="2"/>
        <v>6</v>
      </c>
      <c r="L37" s="100" t="str">
        <f t="shared" si="3"/>
        <v>ALTO</v>
      </c>
    </row>
    <row r="38" spans="2:12" ht="70.5" customHeight="1" x14ac:dyDescent="0.2">
      <c r="B38" s="99" t="s">
        <v>46</v>
      </c>
      <c r="C38" s="213" t="s">
        <v>57</v>
      </c>
      <c r="D38" s="214"/>
      <c r="E38" s="214"/>
      <c r="F38" s="214"/>
      <c r="G38" s="215"/>
      <c r="H38" s="89" t="s">
        <v>246</v>
      </c>
      <c r="I38" s="100">
        <v>2</v>
      </c>
      <c r="J38" s="101">
        <v>4</v>
      </c>
      <c r="K38" s="101">
        <f>+I38+J38</f>
        <v>6</v>
      </c>
      <c r="L38" s="100" t="str">
        <f>IF(K38&lt;=4,"BAJO",IF(K38=5,"MEDIO",IF(K38=6,"ALTO",IF(K38=7,"ALTO","EXTREMO"))))</f>
        <v>ALTO</v>
      </c>
    </row>
    <row r="39" spans="2:12" ht="70.5" customHeight="1" x14ac:dyDescent="0.2">
      <c r="B39" s="99" t="s">
        <v>46</v>
      </c>
      <c r="C39" s="213" t="s">
        <v>58</v>
      </c>
      <c r="D39" s="214"/>
      <c r="E39" s="214"/>
      <c r="F39" s="214"/>
      <c r="G39" s="215"/>
      <c r="H39" s="89" t="s">
        <v>247</v>
      </c>
      <c r="I39" s="100">
        <v>2</v>
      </c>
      <c r="J39" s="101">
        <v>3</v>
      </c>
      <c r="K39" s="101">
        <f>+I39+J39</f>
        <v>5</v>
      </c>
      <c r="L39" s="100" t="str">
        <f>IF(K39&lt;=4,"BAJO",IF(K39=5,"MEDIO",IF(K39=6,"ALTO",IF(K39=7,"ALTO","EXTREMO"))))</f>
        <v>MEDIO</v>
      </c>
    </row>
    <row r="40" spans="2:12" ht="270.75" customHeight="1" x14ac:dyDescent="0.2">
      <c r="B40" s="99" t="s">
        <v>46</v>
      </c>
      <c r="C40" s="213" t="s">
        <v>61</v>
      </c>
      <c r="D40" s="214"/>
      <c r="E40" s="214"/>
      <c r="F40" s="214"/>
      <c r="G40" s="215"/>
      <c r="H40" s="88" t="s">
        <v>248</v>
      </c>
      <c r="I40" s="100">
        <v>2</v>
      </c>
      <c r="J40" s="101">
        <v>5</v>
      </c>
      <c r="K40" s="101">
        <f t="shared" si="2"/>
        <v>7</v>
      </c>
      <c r="L40" s="100" t="str">
        <f t="shared" si="3"/>
        <v>ALTO</v>
      </c>
    </row>
    <row r="41" spans="2:12" ht="70.5" customHeight="1" x14ac:dyDescent="0.2">
      <c r="B41" s="99" t="s">
        <v>46</v>
      </c>
      <c r="C41" s="213" t="s">
        <v>63</v>
      </c>
      <c r="D41" s="214"/>
      <c r="E41" s="214"/>
      <c r="F41" s="214"/>
      <c r="G41" s="215"/>
      <c r="H41" s="88" t="s">
        <v>249</v>
      </c>
      <c r="I41" s="100">
        <v>2</v>
      </c>
      <c r="J41" s="101">
        <v>3</v>
      </c>
      <c r="K41" s="101">
        <f t="shared" si="2"/>
        <v>5</v>
      </c>
      <c r="L41" s="100" t="str">
        <f t="shared" si="3"/>
        <v>MEDIO</v>
      </c>
    </row>
    <row r="42" spans="2:12" ht="109.5" customHeight="1" x14ac:dyDescent="0.2">
      <c r="B42" s="99" t="s">
        <v>46</v>
      </c>
      <c r="C42" s="213" t="s">
        <v>64</v>
      </c>
      <c r="D42" s="214"/>
      <c r="E42" s="214"/>
      <c r="F42" s="214"/>
      <c r="G42" s="215"/>
      <c r="H42" s="88" t="s">
        <v>250</v>
      </c>
      <c r="I42" s="100">
        <v>3</v>
      </c>
      <c r="J42" s="101">
        <v>3</v>
      </c>
      <c r="K42" s="101">
        <f t="shared" si="2"/>
        <v>6</v>
      </c>
      <c r="L42" s="100" t="str">
        <f t="shared" si="3"/>
        <v>ALTO</v>
      </c>
    </row>
    <row r="43" spans="2:12" ht="90.75" customHeight="1" x14ac:dyDescent="0.2">
      <c r="B43" s="99" t="s">
        <v>46</v>
      </c>
      <c r="C43" s="213" t="s">
        <v>65</v>
      </c>
      <c r="D43" s="214"/>
      <c r="E43" s="214"/>
      <c r="F43" s="214"/>
      <c r="G43" s="215"/>
      <c r="H43" s="88" t="s">
        <v>251</v>
      </c>
      <c r="I43" s="100">
        <v>1</v>
      </c>
      <c r="J43" s="101">
        <v>3</v>
      </c>
      <c r="K43" s="101">
        <f t="shared" si="2"/>
        <v>4</v>
      </c>
      <c r="L43" s="100" t="str">
        <f t="shared" si="3"/>
        <v>BAJO</v>
      </c>
    </row>
    <row r="44" spans="2:12" ht="174.75" customHeight="1" x14ac:dyDescent="0.2">
      <c r="B44" s="99" t="s">
        <v>46</v>
      </c>
      <c r="C44" s="213" t="s">
        <v>66</v>
      </c>
      <c r="D44" s="214"/>
      <c r="E44" s="214"/>
      <c r="F44" s="214"/>
      <c r="G44" s="215"/>
      <c r="H44" s="88" t="s">
        <v>252</v>
      </c>
      <c r="I44" s="100">
        <v>2</v>
      </c>
      <c r="J44" s="101">
        <v>4</v>
      </c>
      <c r="K44" s="101">
        <f t="shared" si="2"/>
        <v>6</v>
      </c>
      <c r="L44" s="100" t="str">
        <f t="shared" si="3"/>
        <v>ALTO</v>
      </c>
    </row>
    <row r="45" spans="2:12" ht="148.5" customHeight="1" x14ac:dyDescent="0.2">
      <c r="B45" s="99" t="s">
        <v>46</v>
      </c>
      <c r="C45" s="213" t="s">
        <v>275</v>
      </c>
      <c r="D45" s="214"/>
      <c r="E45" s="214"/>
      <c r="F45" s="214"/>
      <c r="G45" s="215"/>
      <c r="H45" s="88" t="s">
        <v>289</v>
      </c>
      <c r="I45" s="100">
        <v>2</v>
      </c>
      <c r="J45" s="101">
        <v>3</v>
      </c>
      <c r="K45" s="101">
        <f>I45+J45</f>
        <v>5</v>
      </c>
      <c r="L45" s="100" t="str">
        <f t="shared" si="3"/>
        <v>MEDIO</v>
      </c>
    </row>
    <row r="46" spans="2:12" ht="192.75" customHeight="1" x14ac:dyDescent="0.2">
      <c r="B46" s="99" t="s">
        <v>46</v>
      </c>
      <c r="C46" s="213" t="s">
        <v>276</v>
      </c>
      <c r="D46" s="214"/>
      <c r="E46" s="214"/>
      <c r="F46" s="214"/>
      <c r="G46" s="215"/>
      <c r="H46" s="88" t="s">
        <v>290</v>
      </c>
      <c r="I46" s="100">
        <v>2</v>
      </c>
      <c r="J46" s="101">
        <v>3</v>
      </c>
      <c r="K46" s="101">
        <f>+I46+J46</f>
        <v>5</v>
      </c>
      <c r="L46" s="100" t="str">
        <f>IF(K46&lt;=4,"BAJO",IF(K46=5,"MEDIO",IF(K46=6,"ALTO",IF(K46=7,"ALTO","EXTREMO"))))</f>
        <v>MEDIO</v>
      </c>
    </row>
    <row r="47" spans="2:12" ht="121.5" customHeight="1" thickBot="1" x14ac:dyDescent="0.25">
      <c r="B47" s="105" t="s">
        <v>46</v>
      </c>
      <c r="C47" s="213" t="s">
        <v>270</v>
      </c>
      <c r="D47" s="214"/>
      <c r="E47" s="214"/>
      <c r="F47" s="214"/>
      <c r="G47" s="215"/>
      <c r="H47" s="95" t="s">
        <v>291</v>
      </c>
      <c r="I47" s="96">
        <v>3</v>
      </c>
      <c r="J47" s="97">
        <v>4</v>
      </c>
      <c r="K47" s="97">
        <f>+I47+J47</f>
        <v>7</v>
      </c>
      <c r="L47" s="96" t="str">
        <f>IF(K47&lt;=4,"BAJO",IF(K47=5,"MEDIO",IF(K47=6,"ALTO",IF(K47=7,"ALTO","EXTREMO"))))</f>
        <v>ALTO</v>
      </c>
    </row>
    <row r="48" spans="2:12" ht="121.5" customHeight="1" thickBot="1" x14ac:dyDescent="0.25">
      <c r="B48" s="105" t="s">
        <v>46</v>
      </c>
      <c r="C48" s="213" t="s">
        <v>271</v>
      </c>
      <c r="D48" s="214"/>
      <c r="E48" s="214"/>
      <c r="F48" s="214"/>
      <c r="G48" s="215"/>
      <c r="H48" s="95" t="s">
        <v>292</v>
      </c>
      <c r="I48" s="96">
        <v>2</v>
      </c>
      <c r="J48" s="97">
        <v>3</v>
      </c>
      <c r="K48" s="97">
        <f>+I48+J48</f>
        <v>5</v>
      </c>
      <c r="L48" s="96" t="str">
        <f>IF(K48&lt;=4,"BAJO",IF(K48=5,"MEDIO",IF(K48=6,"ALTO",IF(K48=7,"ALTO","EXTREMO"))))</f>
        <v>MEDIO</v>
      </c>
    </row>
    <row r="49" spans="2:14" ht="121.5" customHeight="1" thickBot="1" x14ac:dyDescent="0.25">
      <c r="B49" s="144" t="s">
        <v>46</v>
      </c>
      <c r="C49" s="217" t="s">
        <v>272</v>
      </c>
      <c r="D49" s="218"/>
      <c r="E49" s="218"/>
      <c r="F49" s="218"/>
      <c r="G49" s="219"/>
      <c r="H49" s="135" t="s">
        <v>293</v>
      </c>
      <c r="I49" s="103">
        <v>2</v>
      </c>
      <c r="J49" s="145">
        <v>2</v>
      </c>
      <c r="K49" s="145">
        <f>+I49+J49</f>
        <v>4</v>
      </c>
      <c r="L49" s="103" t="str">
        <f>IF(K49&lt;=4,"BAJO",IF(K49=5,"MEDIO",IF(K49=6,"ALTO",IF(K49=7,"ALTO","EXTREMO"))))</f>
        <v>BAJO</v>
      </c>
    </row>
    <row r="50" spans="2:14" ht="121.5" customHeight="1" thickBot="1" x14ac:dyDescent="0.25">
      <c r="B50" s="94" t="s">
        <v>46</v>
      </c>
      <c r="C50" s="220" t="s">
        <v>273</v>
      </c>
      <c r="D50" s="221"/>
      <c r="E50" s="221"/>
      <c r="F50" s="221"/>
      <c r="G50" s="222"/>
      <c r="H50" s="150" t="s">
        <v>294</v>
      </c>
      <c r="I50" s="151">
        <v>2</v>
      </c>
      <c r="J50" s="152">
        <v>2</v>
      </c>
      <c r="K50" s="152">
        <f>+I50+J50</f>
        <v>4</v>
      </c>
      <c r="L50" s="151" t="str">
        <f>IF(K50&lt;=4,"BAJO",IF(K50=5,"MEDIO",IF(K50=6,"ALTO",IF(K50=7,"ALTO","EXTREMO"))))</f>
        <v>BAJO</v>
      </c>
    </row>
    <row r="51" spans="2:14" ht="121.5" customHeight="1" x14ac:dyDescent="0.2">
      <c r="B51" s="147"/>
      <c r="C51" s="216"/>
      <c r="D51" s="216"/>
      <c r="E51" s="216"/>
      <c r="F51" s="216"/>
      <c r="G51" s="216"/>
      <c r="H51" s="147"/>
      <c r="I51" s="148"/>
      <c r="J51" s="149"/>
      <c r="K51" s="149"/>
      <c r="L51" s="148"/>
    </row>
    <row r="52" spans="2:14" ht="12.75" x14ac:dyDescent="0.2">
      <c r="B52" s="241" t="s">
        <v>181</v>
      </c>
      <c r="C52" s="242" t="s">
        <v>182</v>
      </c>
      <c r="D52" s="243"/>
      <c r="E52" s="146" t="s">
        <v>183</v>
      </c>
      <c r="F52" s="20"/>
      <c r="G52" s="247" t="s">
        <v>76</v>
      </c>
      <c r="H52" s="134" t="s">
        <v>184</v>
      </c>
      <c r="I52" s="134" t="s">
        <v>183</v>
      </c>
      <c r="J52" s="20"/>
      <c r="K52" s="20"/>
      <c r="L52" s="21"/>
    </row>
    <row r="53" spans="2:14" ht="12.75" x14ac:dyDescent="0.2">
      <c r="B53" s="241"/>
      <c r="C53" s="225" t="s">
        <v>185</v>
      </c>
      <c r="D53" s="226"/>
      <c r="E53" s="41">
        <v>1</v>
      </c>
      <c r="F53" s="20"/>
      <c r="G53" s="247"/>
      <c r="H53" s="41" t="s">
        <v>186</v>
      </c>
      <c r="I53" s="27">
        <v>1</v>
      </c>
      <c r="J53" s="20"/>
      <c r="K53" s="20"/>
      <c r="L53" s="21"/>
    </row>
    <row r="54" spans="2:14" ht="12.75" x14ac:dyDescent="0.2">
      <c r="B54" s="241"/>
      <c r="C54" s="225" t="s">
        <v>189</v>
      </c>
      <c r="D54" s="226"/>
      <c r="E54" s="41">
        <v>2</v>
      </c>
      <c r="F54" s="20"/>
      <c r="G54" s="247"/>
      <c r="H54" s="41" t="s">
        <v>190</v>
      </c>
      <c r="I54" s="27">
        <v>2</v>
      </c>
      <c r="J54" s="20"/>
      <c r="K54" s="20"/>
      <c r="L54" s="21"/>
      <c r="N54" s="4"/>
    </row>
    <row r="55" spans="2:14" ht="12.75" x14ac:dyDescent="0.2">
      <c r="B55" s="241"/>
      <c r="C55" s="225" t="s">
        <v>193</v>
      </c>
      <c r="D55" s="226"/>
      <c r="E55" s="41">
        <v>3</v>
      </c>
      <c r="F55" s="20"/>
      <c r="G55" s="247"/>
      <c r="H55" s="41" t="s">
        <v>194</v>
      </c>
      <c r="I55" s="27">
        <v>3</v>
      </c>
      <c r="J55" s="20"/>
      <c r="K55" s="20"/>
      <c r="L55" s="21"/>
    </row>
    <row r="56" spans="2:14" ht="12.75" x14ac:dyDescent="0.2">
      <c r="B56" s="241"/>
      <c r="C56" s="225" t="s">
        <v>197</v>
      </c>
      <c r="D56" s="226"/>
      <c r="E56" s="41">
        <v>4</v>
      </c>
      <c r="F56" s="20"/>
      <c r="G56" s="247"/>
      <c r="H56" s="41" t="s">
        <v>198</v>
      </c>
      <c r="I56" s="27">
        <v>4</v>
      </c>
      <c r="J56" s="20"/>
      <c r="K56" s="20"/>
      <c r="L56" s="21"/>
    </row>
    <row r="57" spans="2:14" ht="24.75" customHeight="1" x14ac:dyDescent="0.2">
      <c r="B57" s="241"/>
      <c r="C57" s="225" t="s">
        <v>200</v>
      </c>
      <c r="D57" s="226"/>
      <c r="E57" s="41">
        <v>5</v>
      </c>
      <c r="F57" s="20"/>
      <c r="G57" s="247"/>
      <c r="H57" s="41" t="s">
        <v>201</v>
      </c>
      <c r="I57" s="27">
        <v>5</v>
      </c>
      <c r="J57" s="20"/>
      <c r="K57" s="20"/>
      <c r="L57" s="21"/>
    </row>
    <row r="58" spans="2:14" ht="48" customHeight="1" x14ac:dyDescent="0.2">
      <c r="B58" s="28"/>
      <c r="C58" s="29"/>
      <c r="D58" s="29"/>
      <c r="E58" s="29"/>
      <c r="F58" s="20"/>
      <c r="G58" s="29"/>
      <c r="H58" s="29"/>
      <c r="I58" s="29"/>
      <c r="J58" s="29"/>
      <c r="K58" s="29"/>
      <c r="L58" s="21"/>
    </row>
    <row r="59" spans="2:14" ht="48" customHeight="1" x14ac:dyDescent="0.2">
      <c r="B59" s="28"/>
      <c r="C59" s="228" t="s">
        <v>187</v>
      </c>
      <c r="D59" s="228"/>
      <c r="E59" s="228"/>
      <c r="F59" s="228"/>
      <c r="G59" s="228"/>
      <c r="H59" s="229"/>
      <c r="I59" s="229"/>
      <c r="J59" s="229"/>
      <c r="K59" s="229"/>
      <c r="L59" s="21"/>
    </row>
    <row r="60" spans="2:14" ht="48" customHeight="1" x14ac:dyDescent="0.2">
      <c r="B60" s="28"/>
      <c r="C60" s="223" t="s">
        <v>204</v>
      </c>
      <c r="D60" s="223"/>
      <c r="E60" s="223"/>
      <c r="F60" s="41" t="s">
        <v>205</v>
      </c>
      <c r="G60" s="41" t="s">
        <v>206</v>
      </c>
      <c r="H60" s="41" t="s">
        <v>207</v>
      </c>
      <c r="I60" s="223" t="s">
        <v>208</v>
      </c>
      <c r="J60" s="223"/>
      <c r="K60" s="223" t="s">
        <v>209</v>
      </c>
      <c r="L60" s="233"/>
    </row>
    <row r="61" spans="2:14" ht="48" customHeight="1" x14ac:dyDescent="0.2">
      <c r="B61" s="28"/>
      <c r="C61" s="223" t="s">
        <v>210</v>
      </c>
      <c r="D61" s="223"/>
      <c r="E61" s="223"/>
      <c r="F61" s="41" t="s">
        <v>211</v>
      </c>
      <c r="G61" s="41" t="s">
        <v>212</v>
      </c>
      <c r="H61" s="41" t="s">
        <v>213</v>
      </c>
      <c r="I61" s="223" t="s">
        <v>214</v>
      </c>
      <c r="J61" s="223"/>
      <c r="K61" s="223" t="s">
        <v>215</v>
      </c>
      <c r="L61" s="233"/>
    </row>
    <row r="62" spans="2:14" ht="12.75" x14ac:dyDescent="0.2">
      <c r="B62" s="19"/>
      <c r="C62" s="227" t="s">
        <v>188</v>
      </c>
      <c r="D62" s="227"/>
      <c r="E62" s="227" t="s">
        <v>183</v>
      </c>
      <c r="F62" s="47" t="s">
        <v>186</v>
      </c>
      <c r="G62" s="47" t="s">
        <v>190</v>
      </c>
      <c r="H62" s="30" t="s">
        <v>194</v>
      </c>
      <c r="I62" s="235" t="s">
        <v>198</v>
      </c>
      <c r="J62" s="235"/>
      <c r="K62" s="227" t="s">
        <v>201</v>
      </c>
      <c r="L62" s="230"/>
    </row>
    <row r="63" spans="2:14" ht="12.75" x14ac:dyDescent="0.2">
      <c r="B63" s="19"/>
      <c r="C63" s="227"/>
      <c r="D63" s="227"/>
      <c r="E63" s="227"/>
      <c r="F63" s="42">
        <v>1</v>
      </c>
      <c r="G63" s="42">
        <v>2</v>
      </c>
      <c r="H63" s="42">
        <v>3</v>
      </c>
      <c r="I63" s="231">
        <v>4</v>
      </c>
      <c r="J63" s="231"/>
      <c r="K63" s="231">
        <v>5</v>
      </c>
      <c r="L63" s="232"/>
    </row>
    <row r="64" spans="2:14" ht="45.75" customHeight="1" x14ac:dyDescent="0.2">
      <c r="B64" s="19"/>
      <c r="C64" s="223" t="s">
        <v>185</v>
      </c>
      <c r="D64" s="223"/>
      <c r="E64" s="48">
        <v>1</v>
      </c>
      <c r="F64" s="31">
        <v>2</v>
      </c>
      <c r="G64" s="31">
        <v>3</v>
      </c>
      <c r="H64" s="31">
        <v>4</v>
      </c>
      <c r="I64" s="224">
        <v>5</v>
      </c>
      <c r="J64" s="224"/>
      <c r="K64" s="236">
        <v>6</v>
      </c>
      <c r="L64" s="237"/>
    </row>
    <row r="65" spans="2:12" ht="48" customHeight="1" x14ac:dyDescent="0.2">
      <c r="B65" s="19"/>
      <c r="C65" s="223" t="s">
        <v>189</v>
      </c>
      <c r="D65" s="223"/>
      <c r="E65" s="48">
        <v>2</v>
      </c>
      <c r="F65" s="31">
        <v>3</v>
      </c>
      <c r="G65" s="31">
        <v>4</v>
      </c>
      <c r="H65" s="43">
        <v>5</v>
      </c>
      <c r="I65" s="236">
        <v>6</v>
      </c>
      <c r="J65" s="236"/>
      <c r="K65" s="238">
        <v>7</v>
      </c>
      <c r="L65" s="239"/>
    </row>
    <row r="66" spans="2:12" ht="48" customHeight="1" x14ac:dyDescent="0.2">
      <c r="B66" s="19"/>
      <c r="C66" s="223" t="s">
        <v>193</v>
      </c>
      <c r="D66" s="223"/>
      <c r="E66" s="48">
        <v>3</v>
      </c>
      <c r="F66" s="31">
        <v>4</v>
      </c>
      <c r="G66" s="43">
        <v>5</v>
      </c>
      <c r="H66" s="44">
        <v>6</v>
      </c>
      <c r="I66" s="236">
        <v>7</v>
      </c>
      <c r="J66" s="236"/>
      <c r="K66" s="234">
        <v>8</v>
      </c>
      <c r="L66" s="240"/>
    </row>
    <row r="67" spans="2:12" ht="48" customHeight="1" x14ac:dyDescent="0.2">
      <c r="B67" s="19"/>
      <c r="C67" s="223" t="s">
        <v>197</v>
      </c>
      <c r="D67" s="223"/>
      <c r="E67" s="48">
        <v>4</v>
      </c>
      <c r="F67" s="43">
        <v>5</v>
      </c>
      <c r="G67" s="44">
        <v>6</v>
      </c>
      <c r="H67" s="44">
        <v>7</v>
      </c>
      <c r="I67" s="234">
        <v>8</v>
      </c>
      <c r="J67" s="234"/>
      <c r="K67" s="234">
        <v>9</v>
      </c>
      <c r="L67" s="240"/>
    </row>
    <row r="68" spans="2:12" ht="48" customHeight="1" x14ac:dyDescent="0.2">
      <c r="B68" s="19"/>
      <c r="C68" s="223" t="s">
        <v>200</v>
      </c>
      <c r="D68" s="223"/>
      <c r="E68" s="48">
        <v>5</v>
      </c>
      <c r="F68" s="44">
        <v>6</v>
      </c>
      <c r="G68" s="44">
        <v>7</v>
      </c>
      <c r="H68" s="46">
        <v>8</v>
      </c>
      <c r="I68" s="234">
        <v>9</v>
      </c>
      <c r="J68" s="234"/>
      <c r="K68" s="234">
        <v>10</v>
      </c>
      <c r="L68" s="240"/>
    </row>
    <row r="69" spans="2:12" ht="48" customHeight="1" x14ac:dyDescent="0.2">
      <c r="B69" s="19"/>
      <c r="C69" s="20"/>
      <c r="D69" s="20"/>
      <c r="E69" s="20"/>
      <c r="F69" s="20"/>
      <c r="G69" s="20"/>
      <c r="H69" s="20"/>
      <c r="I69" s="20"/>
      <c r="J69" s="20"/>
      <c r="K69" s="20"/>
      <c r="L69" s="21"/>
    </row>
    <row r="70" spans="2:12" ht="48" customHeight="1" x14ac:dyDescent="0.2">
      <c r="B70" s="19"/>
      <c r="C70" s="20"/>
      <c r="D70" s="20"/>
      <c r="E70" s="20"/>
      <c r="F70" s="20"/>
      <c r="G70" s="228" t="s">
        <v>179</v>
      </c>
      <c r="H70" s="228"/>
      <c r="I70" s="20"/>
      <c r="J70" s="20"/>
      <c r="K70" s="20"/>
      <c r="L70" s="21"/>
    </row>
    <row r="71" spans="2:12" ht="48" customHeight="1" x14ac:dyDescent="0.2">
      <c r="B71" s="19"/>
      <c r="C71" s="20"/>
      <c r="D71" s="20"/>
      <c r="E71" s="20"/>
      <c r="F71" s="20"/>
      <c r="G71" s="47" t="s">
        <v>187</v>
      </c>
      <c r="H71" s="32" t="s">
        <v>188</v>
      </c>
      <c r="I71" s="20"/>
      <c r="J71" s="20"/>
      <c r="K71" s="20"/>
      <c r="L71" s="21"/>
    </row>
    <row r="72" spans="2:12" ht="48" customHeight="1" x14ac:dyDescent="0.2">
      <c r="B72" s="19"/>
      <c r="C72" s="20"/>
      <c r="D72" s="20"/>
      <c r="E72" s="20"/>
      <c r="F72" s="20"/>
      <c r="G72" s="46" t="s">
        <v>191</v>
      </c>
      <c r="H72" s="33" t="s">
        <v>192</v>
      </c>
      <c r="I72" s="20"/>
      <c r="J72" s="20"/>
      <c r="K72" s="20"/>
      <c r="L72" s="21"/>
    </row>
    <row r="73" spans="2:12" ht="48" customHeight="1" x14ac:dyDescent="0.2">
      <c r="B73" s="19"/>
      <c r="C73" s="20"/>
      <c r="D73" s="20"/>
      <c r="E73" s="20"/>
      <c r="F73" s="20"/>
      <c r="G73" s="44" t="s">
        <v>195</v>
      </c>
      <c r="H73" s="33" t="s">
        <v>196</v>
      </c>
      <c r="I73" s="20"/>
      <c r="J73" s="20"/>
      <c r="K73" s="20"/>
      <c r="L73" s="21"/>
    </row>
    <row r="74" spans="2:12" ht="48" customHeight="1" x14ac:dyDescent="0.2">
      <c r="B74" s="19"/>
      <c r="C74" s="20"/>
      <c r="D74" s="20"/>
      <c r="E74" s="20"/>
      <c r="F74" s="20"/>
      <c r="G74" s="43">
        <v>5</v>
      </c>
      <c r="H74" s="33" t="s">
        <v>199</v>
      </c>
      <c r="I74" s="20"/>
      <c r="J74" s="20"/>
      <c r="K74" s="20"/>
      <c r="L74" s="21"/>
    </row>
    <row r="75" spans="2:12" ht="48" customHeight="1" x14ac:dyDescent="0.2">
      <c r="B75" s="19"/>
      <c r="C75" s="20"/>
      <c r="D75" s="20"/>
      <c r="E75" s="20"/>
      <c r="F75" s="20"/>
      <c r="G75" s="31" t="s">
        <v>202</v>
      </c>
      <c r="H75" s="33" t="s">
        <v>203</v>
      </c>
      <c r="I75" s="20"/>
      <c r="J75" s="20"/>
      <c r="K75" s="20"/>
      <c r="L75" s="21"/>
    </row>
    <row r="76" spans="2:12" ht="48" customHeight="1" thickBot="1" x14ac:dyDescent="0.25">
      <c r="B76" s="22"/>
      <c r="C76" s="23"/>
      <c r="D76" s="23"/>
      <c r="E76" s="23"/>
      <c r="F76" s="23"/>
      <c r="G76" s="23"/>
      <c r="H76" s="23"/>
      <c r="I76" s="23"/>
      <c r="J76" s="23"/>
      <c r="K76" s="23"/>
      <c r="L76" s="24"/>
    </row>
    <row r="80" spans="2:12" ht="48" customHeight="1" x14ac:dyDescent="0.2">
      <c r="B80" s="6"/>
    </row>
    <row r="81" spans="2:2" ht="48" customHeight="1" x14ac:dyDescent="0.2">
      <c r="B81" s="6"/>
    </row>
  </sheetData>
  <mergeCells count="81">
    <mergeCell ref="C19:G19"/>
    <mergeCell ref="C20:G20"/>
    <mergeCell ref="H15:L15"/>
    <mergeCell ref="B15:G15"/>
    <mergeCell ref="C17:G17"/>
    <mergeCell ref="C31:G31"/>
    <mergeCell ref="C32:G32"/>
    <mergeCell ref="C41:G41"/>
    <mergeCell ref="C42:G42"/>
    <mergeCell ref="B2:B4"/>
    <mergeCell ref="B12:L12"/>
    <mergeCell ref="B7:L7"/>
    <mergeCell ref="C2:J4"/>
    <mergeCell ref="K2:L4"/>
    <mergeCell ref="C23:G23"/>
    <mergeCell ref="C28:G28"/>
    <mergeCell ref="C30:G30"/>
    <mergeCell ref="C29:G29"/>
    <mergeCell ref="B6:L6"/>
    <mergeCell ref="C16:G16"/>
    <mergeCell ref="C18:G18"/>
    <mergeCell ref="I65:J65"/>
    <mergeCell ref="C21:G21"/>
    <mergeCell ref="C22:G22"/>
    <mergeCell ref="C46:G46"/>
    <mergeCell ref="C47:G47"/>
    <mergeCell ref="C45:G45"/>
    <mergeCell ref="C24:G24"/>
    <mergeCell ref="C25:G25"/>
    <mergeCell ref="C36:G36"/>
    <mergeCell ref="C40:G40"/>
    <mergeCell ref="C54:D54"/>
    <mergeCell ref="C55:D55"/>
    <mergeCell ref="C56:D56"/>
    <mergeCell ref="G52:G57"/>
    <mergeCell ref="C26:G26"/>
    <mergeCell ref="C27:G27"/>
    <mergeCell ref="B52:B57"/>
    <mergeCell ref="C52:D52"/>
    <mergeCell ref="C53:D53"/>
    <mergeCell ref="C66:D66"/>
    <mergeCell ref="C62:D63"/>
    <mergeCell ref="G70:H70"/>
    <mergeCell ref="C65:D65"/>
    <mergeCell ref="K60:L60"/>
    <mergeCell ref="C68:D68"/>
    <mergeCell ref="C67:D67"/>
    <mergeCell ref="I68:J68"/>
    <mergeCell ref="I62:J62"/>
    <mergeCell ref="I60:J60"/>
    <mergeCell ref="I61:J61"/>
    <mergeCell ref="K64:L64"/>
    <mergeCell ref="K65:L65"/>
    <mergeCell ref="K66:L66"/>
    <mergeCell ref="K67:L67"/>
    <mergeCell ref="K68:L68"/>
    <mergeCell ref="I67:J67"/>
    <mergeCell ref="I66:J66"/>
    <mergeCell ref="C61:E61"/>
    <mergeCell ref="C64:D64"/>
    <mergeCell ref="I64:J64"/>
    <mergeCell ref="C57:D57"/>
    <mergeCell ref="C60:E60"/>
    <mergeCell ref="E62:E63"/>
    <mergeCell ref="C59:K59"/>
    <mergeCell ref="K62:L62"/>
    <mergeCell ref="K63:L63"/>
    <mergeCell ref="K61:L61"/>
    <mergeCell ref="I63:J63"/>
    <mergeCell ref="C33:G33"/>
    <mergeCell ref="C35:G35"/>
    <mergeCell ref="C39:G39"/>
    <mergeCell ref="C34:G34"/>
    <mergeCell ref="C43:G43"/>
    <mergeCell ref="C37:G37"/>
    <mergeCell ref="C38:G38"/>
    <mergeCell ref="C48:G48"/>
    <mergeCell ref="C51:G51"/>
    <mergeCell ref="C49:G49"/>
    <mergeCell ref="C50:G50"/>
    <mergeCell ref="C44:G44"/>
  </mergeCells>
  <phoneticPr fontId="1" type="noConversion"/>
  <conditionalFormatting sqref="J17:K47">
    <cfRule type="expression" dxfId="25" priority="9" stopIfTrue="1">
      <formula>"""bajo"""</formula>
    </cfRule>
  </conditionalFormatting>
  <conditionalFormatting sqref="L17:L51">
    <cfRule type="cellIs" dxfId="24" priority="5" stopIfTrue="1" operator="equal">
      <formula>"EXTREMO"</formula>
    </cfRule>
    <cfRule type="cellIs" dxfId="23" priority="6" stopIfTrue="1" operator="equal">
      <formula>"ALTO"</formula>
    </cfRule>
    <cfRule type="cellIs" dxfId="22" priority="7" stopIfTrue="1" operator="equal">
      <formula>"MEDIO"</formula>
    </cfRule>
    <cfRule type="cellIs" dxfId="21" priority="8" stopIfTrue="1" operator="equal">
      <formula>"BAJO"</formula>
    </cfRule>
  </conditionalFormatting>
  <conditionalFormatting sqref="J48:K49">
    <cfRule type="expression" dxfId="20" priority="4" stopIfTrue="1">
      <formula>"""bajo"""</formula>
    </cfRule>
  </conditionalFormatting>
  <conditionalFormatting sqref="J51:K51">
    <cfRule type="expression" dxfId="19" priority="2" stopIfTrue="1">
      <formula>"""bajo"""</formula>
    </cfRule>
  </conditionalFormatting>
  <conditionalFormatting sqref="J50:K50">
    <cfRule type="expression" dxfId="18" priority="1" stopIfTrue="1">
      <formula>"""bajo"""</formula>
    </cfRule>
  </conditionalFormatting>
  <dataValidations count="9">
    <dataValidation type="list" allowBlank="1" showInputMessage="1" showErrorMessage="1" sqref="H15">
      <formula1>$B$80:$B$81</formula1>
    </dataValidation>
    <dataValidation type="list" allowBlank="1" showInputMessage="1" showErrorMessage="1" sqref="C17:G17">
      <formula1>INDIRECT($B$17)</formula1>
    </dataValidation>
    <dataValidation type="list" allowBlank="1" showInputMessage="1" showErrorMessage="1" sqref="C18:G20">
      <formula1>INDIRECT($B$18)</formula1>
    </dataValidation>
    <dataValidation type="list" allowBlank="1" showInputMessage="1" showErrorMessage="1" sqref="E23:G23">
      <formula1>INDIRECT($B$20)</formula1>
    </dataValidation>
    <dataValidation type="list" allowBlank="1" showInputMessage="1" showErrorMessage="1" sqref="E28:G28">
      <formula1>INDIRECT($B$25)</formula1>
    </dataValidation>
    <dataValidation type="list" allowBlank="1" showInputMessage="1" showErrorMessage="1" sqref="E30:G30">
      <formula1>INDIRECT($B$27)</formula1>
    </dataValidation>
    <dataValidation type="list" allowBlank="1" showInputMessage="1" showErrorMessage="1" sqref="I17:I51">
      <formula1>$E$53:$E$57</formula1>
    </dataValidation>
    <dataValidation type="list" allowBlank="1" showInputMessage="1" showErrorMessage="1" sqref="J17:J51">
      <formula1>$I$53:$I$57</formula1>
    </dataValidation>
    <dataValidation type="list" allowBlank="1" showInputMessage="1" showErrorMessage="1" sqref="B17:B51">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67"/>
  <sheetViews>
    <sheetView showGridLines="0" topLeftCell="A35" zoomScale="90" zoomScaleNormal="90" zoomScalePageLayoutView="70" workbookViewId="0">
      <selection activeCell="O38" sqref="O38"/>
    </sheetView>
  </sheetViews>
  <sheetFormatPr baseColWidth="10" defaultColWidth="11.42578125" defaultRowHeight="72" customHeight="1" x14ac:dyDescent="0.2"/>
  <cols>
    <col min="1" max="1" width="2.85546875" customWidth="1"/>
    <col min="2" max="2" width="41.4257812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3" customWidth="1"/>
  </cols>
  <sheetData>
    <row r="2" spans="2:26" ht="72" customHeight="1" x14ac:dyDescent="0.2">
      <c r="B2" s="167"/>
      <c r="C2" s="180" t="s">
        <v>14</v>
      </c>
      <c r="D2" s="181"/>
      <c r="E2" s="181"/>
      <c r="F2" s="181"/>
      <c r="G2" s="181"/>
      <c r="H2" s="181"/>
      <c r="I2" s="181"/>
      <c r="J2" s="181"/>
      <c r="K2" s="181"/>
      <c r="L2" s="181"/>
      <c r="M2" s="181"/>
      <c r="N2" s="181"/>
      <c r="O2" s="181"/>
      <c r="P2" s="182"/>
      <c r="Q2" s="263" t="s">
        <v>1</v>
      </c>
      <c r="R2" s="264"/>
    </row>
    <row r="3" spans="2:26" ht="72" customHeight="1" x14ac:dyDescent="0.2">
      <c r="B3" s="167"/>
      <c r="C3" s="183"/>
      <c r="D3" s="184"/>
      <c r="E3" s="184"/>
      <c r="F3" s="184"/>
      <c r="G3" s="184"/>
      <c r="H3" s="184"/>
      <c r="I3" s="184"/>
      <c r="J3" s="184"/>
      <c r="K3" s="184"/>
      <c r="L3" s="184"/>
      <c r="M3" s="184"/>
      <c r="N3" s="184"/>
      <c r="O3" s="184"/>
      <c r="P3" s="185"/>
      <c r="Q3" s="265"/>
      <c r="R3" s="266"/>
    </row>
    <row r="4" spans="2:26" ht="72" customHeight="1" x14ac:dyDescent="0.2">
      <c r="B4" s="167"/>
      <c r="C4" s="186"/>
      <c r="D4" s="187"/>
      <c r="E4" s="187"/>
      <c r="F4" s="187"/>
      <c r="G4" s="187"/>
      <c r="H4" s="187"/>
      <c r="I4" s="187"/>
      <c r="J4" s="187"/>
      <c r="K4" s="187"/>
      <c r="L4" s="187"/>
      <c r="M4" s="187"/>
      <c r="N4" s="187"/>
      <c r="O4" s="187"/>
      <c r="P4" s="188"/>
      <c r="Q4" s="267"/>
      <c r="R4" s="268"/>
    </row>
    <row r="5" spans="2:26" ht="72" customHeight="1" thickBot="1" x14ac:dyDescent="0.25"/>
    <row r="6" spans="2:26" ht="72" customHeight="1" thickBot="1" x14ac:dyDescent="0.25">
      <c r="B6" s="331" t="str">
        <f>+EVALUACION!B6</f>
        <v xml:space="preserve">Objeto Contractual:   IMPLEMENTAR ACCIONES DE GESTIÓN AMBIENTAL Y GESTIÓN DEL RIESGOS EN LA LOCALIDAD DE ANTONIO NARIÑO, A TRAVÉS DE LA EJECUCIÓN DE ACTIVIDADES DE EDUCACIÓN AMBIENTAL, EL FORTALECIMIENTO DE HUERTAS URBANAS, EL MANTENIMIENTO DEL ARBOLADO URBANO, LA CAPACITACIÓN EN LA SEPARACIÓN EN LA FUENTE Y EL RECICLAJE, LA EJECUCIÓN DE ACCIONES ORIENTADAS AL FORTALECIMIENTO DE CAPACIDADES COMUNITARIAS EN GESTIÓN DEL RIESGO Y LA IMPLEMENTACIÓN DE MEDIDAS DE MITIGACIÓN </v>
      </c>
      <c r="C6" s="332"/>
      <c r="D6" s="332"/>
      <c r="E6" s="332"/>
      <c r="F6" s="332"/>
      <c r="G6" s="332"/>
      <c r="H6" s="332"/>
      <c r="I6" s="332"/>
      <c r="J6" s="332"/>
      <c r="K6" s="332"/>
      <c r="L6" s="332"/>
      <c r="M6" s="332"/>
      <c r="N6" s="332"/>
      <c r="O6" s="332"/>
      <c r="P6" s="332"/>
      <c r="Q6" s="332"/>
      <c r="R6" s="333"/>
      <c r="S6" s="1"/>
      <c r="T6" s="1"/>
      <c r="U6" s="1"/>
      <c r="V6" s="1"/>
      <c r="W6" s="1"/>
      <c r="X6" s="1"/>
      <c r="Y6" s="1"/>
      <c r="Z6" s="1"/>
    </row>
    <row r="7" spans="2:26" ht="12.75" x14ac:dyDescent="0.2">
      <c r="B7" s="334" t="s">
        <v>17</v>
      </c>
      <c r="C7" s="286"/>
      <c r="D7" s="286"/>
      <c r="E7" s="286"/>
      <c r="F7" s="286"/>
      <c r="G7" s="286"/>
      <c r="H7" s="286"/>
      <c r="I7" s="286"/>
      <c r="J7" s="286"/>
      <c r="K7" s="286"/>
      <c r="L7" s="286"/>
      <c r="M7" s="286"/>
      <c r="N7" s="286"/>
      <c r="O7" s="286"/>
      <c r="P7" s="286"/>
      <c r="Q7" s="286"/>
      <c r="R7" s="287"/>
    </row>
    <row r="8" spans="2:26" ht="15.75" x14ac:dyDescent="0.25">
      <c r="B8" s="328" t="s">
        <v>69</v>
      </c>
      <c r="C8" s="329"/>
      <c r="D8" s="329"/>
      <c r="E8" s="329"/>
      <c r="F8" s="329"/>
      <c r="G8" s="329"/>
      <c r="H8" s="329"/>
      <c r="I8" s="329"/>
      <c r="J8" s="329"/>
      <c r="K8" s="329"/>
      <c r="L8" s="329"/>
      <c r="M8" s="329"/>
      <c r="N8" s="329"/>
      <c r="O8" s="329"/>
      <c r="P8" s="329"/>
      <c r="Q8" s="329"/>
      <c r="R8" s="330"/>
    </row>
    <row r="9" spans="2:26" ht="15.75" x14ac:dyDescent="0.2">
      <c r="B9" s="325" t="s">
        <v>70</v>
      </c>
      <c r="C9" s="326"/>
      <c r="D9" s="326"/>
      <c r="E9" s="326"/>
      <c r="F9" s="326"/>
      <c r="G9" s="326"/>
      <c r="H9" s="326"/>
      <c r="I9" s="326"/>
      <c r="J9" s="326"/>
      <c r="K9" s="326"/>
      <c r="L9" s="326"/>
      <c r="M9" s="326"/>
      <c r="N9" s="326"/>
      <c r="O9" s="326"/>
      <c r="P9" s="326"/>
      <c r="Q9" s="326"/>
      <c r="R9" s="327"/>
    </row>
    <row r="10" spans="2:26" ht="15.75" x14ac:dyDescent="0.25">
      <c r="B10" s="328" t="s">
        <v>71</v>
      </c>
      <c r="C10" s="329"/>
      <c r="D10" s="329"/>
      <c r="E10" s="329"/>
      <c r="F10" s="329"/>
      <c r="G10" s="329"/>
      <c r="H10" s="329"/>
      <c r="I10" s="329"/>
      <c r="J10" s="329"/>
      <c r="K10" s="329"/>
      <c r="L10" s="329"/>
      <c r="M10" s="329"/>
      <c r="N10" s="329"/>
      <c r="O10" s="329"/>
      <c r="P10" s="329"/>
      <c r="Q10" s="329"/>
      <c r="R10" s="330"/>
    </row>
    <row r="11" spans="2:26" ht="12.75" x14ac:dyDescent="0.2">
      <c r="B11" s="19"/>
      <c r="R11" s="2"/>
    </row>
    <row r="12" spans="2:26" ht="12.75" x14ac:dyDescent="0.2">
      <c r="B12" s="7"/>
      <c r="R12" s="2"/>
    </row>
    <row r="13" spans="2:26" ht="12.75" x14ac:dyDescent="0.2">
      <c r="B13" s="7"/>
      <c r="R13" s="2"/>
    </row>
    <row r="14" spans="2:26" ht="13.5" thickBot="1" x14ac:dyDescent="0.25">
      <c r="B14" s="61"/>
      <c r="C14" s="62"/>
      <c r="D14" s="62"/>
      <c r="E14" s="62"/>
      <c r="F14" s="62"/>
      <c r="G14" s="62"/>
      <c r="H14" s="62"/>
      <c r="I14" s="62"/>
      <c r="J14" s="62"/>
      <c r="K14" s="62"/>
      <c r="L14" s="62"/>
      <c r="M14" s="62"/>
      <c r="N14" s="62"/>
      <c r="O14" s="62"/>
      <c r="P14" s="62"/>
      <c r="Q14" s="62"/>
      <c r="R14" s="8"/>
    </row>
    <row r="15" spans="2:26" ht="72" customHeight="1" x14ac:dyDescent="0.2">
      <c r="B15" s="55" t="s">
        <v>72</v>
      </c>
      <c r="C15" s="324" t="s">
        <v>73</v>
      </c>
      <c r="D15" s="324"/>
      <c r="E15" s="324"/>
      <c r="F15" s="324"/>
      <c r="G15" s="324" t="s">
        <v>74</v>
      </c>
      <c r="H15" s="324"/>
      <c r="I15" s="56" t="s">
        <v>75</v>
      </c>
      <c r="J15" s="56" t="s">
        <v>76</v>
      </c>
      <c r="K15" s="56" t="s">
        <v>77</v>
      </c>
      <c r="L15" s="56" t="s">
        <v>78</v>
      </c>
      <c r="M15" s="56" t="s">
        <v>79</v>
      </c>
      <c r="N15" s="56" t="s">
        <v>80</v>
      </c>
      <c r="O15" s="56" t="s">
        <v>81</v>
      </c>
      <c r="P15" s="56" t="s">
        <v>82</v>
      </c>
      <c r="Q15" s="56" t="s">
        <v>83</v>
      </c>
      <c r="R15" s="57" t="s">
        <v>84</v>
      </c>
    </row>
    <row r="16" spans="2:26" s="15" customFormat="1" ht="84.75" customHeight="1" x14ac:dyDescent="0.2">
      <c r="B16" s="41" t="str">
        <f>+EVALUACION!B17</f>
        <v>PLANEACIÓN</v>
      </c>
      <c r="C16" s="223" t="str">
        <f>+EVALUACION!C17</f>
        <v>Inadecuada escogencia de la tipología de contratación</v>
      </c>
      <c r="D16" s="223"/>
      <c r="E16" s="223"/>
      <c r="F16" s="223"/>
      <c r="G16" s="223" t="s">
        <v>85</v>
      </c>
      <c r="H16" s="223"/>
      <c r="I16" s="41">
        <f>+EVALUACION!I17</f>
        <v>1</v>
      </c>
      <c r="J16" s="41">
        <f>+EVALUACION!J17</f>
        <v>3</v>
      </c>
      <c r="K16" s="41">
        <f>+I16+J16</f>
        <v>4</v>
      </c>
      <c r="L16" s="41" t="str">
        <f>IF(K16&lt;=4,"BAJO",IF(K16=5,"MEDIO",IF(K16=6,"ALTO",IF(K16=7,"ALTO","EXTREMO"))))</f>
        <v>BAJO</v>
      </c>
      <c r="M16" s="41" t="s">
        <v>86</v>
      </c>
      <c r="N16" s="41" t="s">
        <v>87</v>
      </c>
      <c r="O16" s="41" t="s">
        <v>88</v>
      </c>
      <c r="P16" s="41" t="s">
        <v>89</v>
      </c>
      <c r="Q16" s="41" t="s">
        <v>90</v>
      </c>
      <c r="R16" s="41" t="s">
        <v>91</v>
      </c>
    </row>
    <row r="17" spans="2:18" s="15" customFormat="1" ht="72" customHeight="1" x14ac:dyDescent="0.2">
      <c r="B17" s="41" t="str">
        <f>+EVALUACION!B18</f>
        <v>PLANEACIÓN</v>
      </c>
      <c r="C17" s="223" t="str">
        <f>+EVALUACION!C18</f>
        <v xml:space="preserve">Requisitos ponderantes inapropiados para el proceso de selección </v>
      </c>
      <c r="D17" s="223"/>
      <c r="E17" s="223"/>
      <c r="F17" s="223"/>
      <c r="G17" s="223" t="s">
        <v>92</v>
      </c>
      <c r="H17" s="223"/>
      <c r="I17" s="41">
        <f>+EVALUACION!I18</f>
        <v>1</v>
      </c>
      <c r="J17" s="41">
        <f>+EVALUACION!J18</f>
        <v>3</v>
      </c>
      <c r="K17" s="41">
        <f>+I17+J17</f>
        <v>4</v>
      </c>
      <c r="L17" s="41" t="str">
        <f>IF(K17&lt;=4,"BAJO",IF(K17=5,"MEDIO",IF(K17=6,"ALTO",IF(K17=7,"ALTO","EXTREMO"))))</f>
        <v>BAJO</v>
      </c>
      <c r="M17" s="41" t="s">
        <v>86</v>
      </c>
      <c r="N17" s="41" t="s">
        <v>93</v>
      </c>
      <c r="O17" s="41" t="s">
        <v>88</v>
      </c>
      <c r="P17" s="41" t="s">
        <v>89</v>
      </c>
      <c r="Q17" s="41" t="s">
        <v>90</v>
      </c>
      <c r="R17" s="41" t="s">
        <v>91</v>
      </c>
    </row>
    <row r="18" spans="2:18" s="15" customFormat="1" ht="72" customHeight="1" x14ac:dyDescent="0.2">
      <c r="B18" s="41" t="str">
        <f>+EVALUACION!B19</f>
        <v>SELECCIÓN</v>
      </c>
      <c r="C18" s="223" t="str">
        <f>+EVALUACION!C19</f>
        <v>Suspensión del Proceso de selección</v>
      </c>
      <c r="D18" s="223"/>
      <c r="E18" s="223"/>
      <c r="F18" s="223"/>
      <c r="G18" s="223" t="s">
        <v>94</v>
      </c>
      <c r="H18" s="223"/>
      <c r="I18" s="41">
        <f>+EVALUACION!I19</f>
        <v>1</v>
      </c>
      <c r="J18" s="41">
        <f>+EVALUACION!J19</f>
        <v>5</v>
      </c>
      <c r="K18" s="41">
        <f t="shared" ref="K18:K28" si="0">+I18+J18</f>
        <v>6</v>
      </c>
      <c r="L18" s="41" t="str">
        <f t="shared" ref="L18:L45" si="1">IF(K18&lt;=4,"BAJO",IF(K18=5,"MEDIO",IF(K18=6,"ALTO",IF(K18=7,"ALTO","EXTREMO"))))</f>
        <v>ALTO</v>
      </c>
      <c r="M18" s="41" t="s">
        <v>86</v>
      </c>
      <c r="N18" s="41" t="s">
        <v>95</v>
      </c>
      <c r="O18" s="41" t="s">
        <v>88</v>
      </c>
      <c r="P18" s="41" t="s">
        <v>96</v>
      </c>
      <c r="Q18" s="49" t="s">
        <v>97</v>
      </c>
      <c r="R18" s="49" t="s">
        <v>98</v>
      </c>
    </row>
    <row r="19" spans="2:18" s="15" customFormat="1" ht="72" customHeight="1" x14ac:dyDescent="0.2">
      <c r="B19" s="41" t="str">
        <f>+EVALUACION!B20</f>
        <v>SELECCIÓN</v>
      </c>
      <c r="C19" s="223" t="str">
        <f>+EVALUACION!C20</f>
        <v>Inadecuada evaluación de las ofertas y/o verificación de requisitos habilitantes</v>
      </c>
      <c r="D19" s="223"/>
      <c r="E19" s="223"/>
      <c r="F19" s="223"/>
      <c r="G19" s="223" t="s">
        <v>99</v>
      </c>
      <c r="H19" s="223"/>
      <c r="I19" s="41">
        <f>+EVALUACION!I20</f>
        <v>1</v>
      </c>
      <c r="J19" s="41">
        <f>+EVALUACION!J20</f>
        <v>5</v>
      </c>
      <c r="K19" s="41">
        <f t="shared" si="0"/>
        <v>6</v>
      </c>
      <c r="L19" s="41" t="str">
        <f t="shared" si="1"/>
        <v>ALTO</v>
      </c>
      <c r="M19" s="41" t="s">
        <v>86</v>
      </c>
      <c r="N19" s="41" t="s">
        <v>100</v>
      </c>
      <c r="O19" s="41" t="s">
        <v>96</v>
      </c>
      <c r="P19" s="41" t="s">
        <v>89</v>
      </c>
      <c r="Q19" s="41" t="s">
        <v>101</v>
      </c>
      <c r="R19" s="49" t="s">
        <v>102</v>
      </c>
    </row>
    <row r="20" spans="2:18" s="15" customFormat="1" ht="72" customHeight="1" x14ac:dyDescent="0.2">
      <c r="B20" s="41" t="str">
        <f>+EVALUACION!B21</f>
        <v>SELECCIÓN</v>
      </c>
      <c r="C20" s="223" t="str">
        <f>+EVALUACION!C21</f>
        <v>Inadecuado manejo administrativo del proceso contractual</v>
      </c>
      <c r="D20" s="223"/>
      <c r="E20" s="223"/>
      <c r="F20" s="223"/>
      <c r="G20" s="223" t="s">
        <v>103</v>
      </c>
      <c r="H20" s="223"/>
      <c r="I20" s="41">
        <f>+EVALUACION!I21</f>
        <v>1</v>
      </c>
      <c r="J20" s="41">
        <f>+EVALUACION!J21</f>
        <v>5</v>
      </c>
      <c r="K20" s="41">
        <f t="shared" si="0"/>
        <v>6</v>
      </c>
      <c r="L20" s="41" t="str">
        <f t="shared" si="1"/>
        <v>ALTO</v>
      </c>
      <c r="M20" s="41" t="s">
        <v>86</v>
      </c>
      <c r="N20" s="41" t="s">
        <v>104</v>
      </c>
      <c r="O20" s="41" t="s">
        <v>96</v>
      </c>
      <c r="P20" s="41" t="s">
        <v>89</v>
      </c>
      <c r="Q20" s="41" t="s">
        <v>105</v>
      </c>
      <c r="R20" s="49" t="s">
        <v>106</v>
      </c>
    </row>
    <row r="21" spans="2:18" s="15" customFormat="1" ht="72" customHeight="1" x14ac:dyDescent="0.2">
      <c r="B21" s="41" t="str">
        <f>+EVALUACION!B22</f>
        <v>SELECCIÓN</v>
      </c>
      <c r="C21" s="223" t="str">
        <f>+EVALUACION!C22</f>
        <v>Falta de claridad en la elaboración de los actos administrativos</v>
      </c>
      <c r="D21" s="223"/>
      <c r="E21" s="223"/>
      <c r="F21" s="223"/>
      <c r="G21" s="223" t="s">
        <v>107</v>
      </c>
      <c r="H21" s="223"/>
      <c r="I21" s="41">
        <f>+EVALUACION!I22</f>
        <v>2</v>
      </c>
      <c r="J21" s="41">
        <f>+EVALUACION!J22</f>
        <v>3</v>
      </c>
      <c r="K21" s="41">
        <f t="shared" si="0"/>
        <v>5</v>
      </c>
      <c r="L21" s="41" t="str">
        <f t="shared" si="1"/>
        <v>MEDIO</v>
      </c>
      <c r="M21" s="41" t="s">
        <v>86</v>
      </c>
      <c r="N21" s="41" t="s">
        <v>104</v>
      </c>
      <c r="O21" s="41" t="s">
        <v>96</v>
      </c>
      <c r="P21" s="41" t="s">
        <v>89</v>
      </c>
      <c r="Q21" s="41" t="s">
        <v>108</v>
      </c>
      <c r="R21" s="49" t="s">
        <v>109</v>
      </c>
    </row>
    <row r="22" spans="2:18" s="15" customFormat="1" ht="72" customHeight="1" x14ac:dyDescent="0.2">
      <c r="B22" s="41" t="str">
        <f>+EVALUACION!B23</f>
        <v>SELECCIÓN</v>
      </c>
      <c r="C22" s="223" t="str">
        <f>+EVALUACION!C23</f>
        <v>Contestación inoportuna a todas las observaciones formuladas a los documentos de la contratación</v>
      </c>
      <c r="D22" s="223"/>
      <c r="E22" s="223"/>
      <c r="F22" s="223"/>
      <c r="G22" s="223" t="s">
        <v>110</v>
      </c>
      <c r="H22" s="223"/>
      <c r="I22" s="41">
        <f>+EVALUACION!I23</f>
        <v>1</v>
      </c>
      <c r="J22" s="41">
        <f>+EVALUACION!J23</f>
        <v>3</v>
      </c>
      <c r="K22" s="41">
        <f t="shared" si="0"/>
        <v>4</v>
      </c>
      <c r="L22" s="41" t="str">
        <f t="shared" si="1"/>
        <v>BAJO</v>
      </c>
      <c r="M22" s="41" t="s">
        <v>86</v>
      </c>
      <c r="N22" s="41" t="s">
        <v>111</v>
      </c>
      <c r="O22" s="41" t="s">
        <v>96</v>
      </c>
      <c r="P22" s="41" t="s">
        <v>89</v>
      </c>
      <c r="Q22" s="41" t="s">
        <v>112</v>
      </c>
      <c r="R22" s="49" t="s">
        <v>113</v>
      </c>
    </row>
    <row r="23" spans="2:18" s="15" customFormat="1" ht="72" customHeight="1" x14ac:dyDescent="0.2">
      <c r="B23" s="41" t="str">
        <f>+EVALUACION!B24</f>
        <v>SELECCIÓN</v>
      </c>
      <c r="C23" s="223" t="str">
        <f>+EVALUACION!C24</f>
        <v>Declaratoria de desierta del Proceso de selección</v>
      </c>
      <c r="D23" s="223"/>
      <c r="E23" s="223"/>
      <c r="F23" s="223"/>
      <c r="G23" s="223" t="s">
        <v>114</v>
      </c>
      <c r="H23" s="223"/>
      <c r="I23" s="41">
        <f>+EVALUACION!I24</f>
        <v>2</v>
      </c>
      <c r="J23" s="41">
        <f>+EVALUACION!J24</f>
        <v>4</v>
      </c>
      <c r="K23" s="41">
        <f t="shared" si="0"/>
        <v>6</v>
      </c>
      <c r="L23" s="41" t="str">
        <f t="shared" si="1"/>
        <v>ALTO</v>
      </c>
      <c r="M23" s="41" t="s">
        <v>115</v>
      </c>
      <c r="N23" s="41" t="s">
        <v>116</v>
      </c>
      <c r="O23" s="49" t="s">
        <v>117</v>
      </c>
      <c r="P23" s="49" t="s">
        <v>118</v>
      </c>
      <c r="Q23" s="49" t="s">
        <v>119</v>
      </c>
      <c r="R23" s="49" t="s">
        <v>120</v>
      </c>
    </row>
    <row r="24" spans="2:18" s="15" customFormat="1" ht="72" customHeight="1" x14ac:dyDescent="0.2">
      <c r="B24" s="41" t="str">
        <f>+EVALUACION!B25</f>
        <v>SELECCIÓN</v>
      </c>
      <c r="C24" s="223" t="str">
        <f>+EVALUACION!C25</f>
        <v>Selección de contratista que no cuente con la capacidad financiera y/o técnica y/o jurídicas necesarias para la ejecución del contrato.</v>
      </c>
      <c r="D24" s="223"/>
      <c r="E24" s="223"/>
      <c r="F24" s="223"/>
      <c r="G24" s="223" t="s">
        <v>121</v>
      </c>
      <c r="H24" s="223"/>
      <c r="I24" s="41">
        <f>+EVALUACION!I25</f>
        <v>1</v>
      </c>
      <c r="J24" s="41">
        <f>+EVALUACION!J25</f>
        <v>4</v>
      </c>
      <c r="K24" s="41">
        <f t="shared" si="0"/>
        <v>5</v>
      </c>
      <c r="L24" s="41" t="str">
        <f t="shared" si="1"/>
        <v>MEDIO</v>
      </c>
      <c r="M24" s="41" t="s">
        <v>115</v>
      </c>
      <c r="N24" s="41" t="s">
        <v>122</v>
      </c>
      <c r="O24" s="49" t="s">
        <v>123</v>
      </c>
      <c r="P24" s="49" t="s">
        <v>124</v>
      </c>
      <c r="Q24" s="49" t="s">
        <v>125</v>
      </c>
      <c r="R24" s="49" t="s">
        <v>126</v>
      </c>
    </row>
    <row r="25" spans="2:18" s="15" customFormat="1" ht="72" customHeight="1" x14ac:dyDescent="0.2">
      <c r="B25" s="41" t="str">
        <f>+EVALUACION!B26</f>
        <v>SELECCIÓN</v>
      </c>
      <c r="C25" s="223" t="str">
        <f>+EVALUACION!C26</f>
        <v>Aceptación viciada por error</v>
      </c>
      <c r="D25" s="223"/>
      <c r="E25" s="223"/>
      <c r="F25" s="223"/>
      <c r="G25" s="223" t="s">
        <v>127</v>
      </c>
      <c r="H25" s="223"/>
      <c r="I25" s="41">
        <f>+EVALUACION!I26</f>
        <v>1</v>
      </c>
      <c r="J25" s="41">
        <f>+EVALUACION!J26</f>
        <v>2</v>
      </c>
      <c r="K25" s="41">
        <f t="shared" si="0"/>
        <v>3</v>
      </c>
      <c r="L25" s="41" t="str">
        <f t="shared" si="1"/>
        <v>BAJO</v>
      </c>
      <c r="M25" s="41" t="s">
        <v>115</v>
      </c>
      <c r="N25" s="41" t="s">
        <v>122</v>
      </c>
      <c r="O25" s="49" t="s">
        <v>128</v>
      </c>
      <c r="P25" s="49" t="s">
        <v>129</v>
      </c>
      <c r="Q25" s="49" t="s">
        <v>130</v>
      </c>
      <c r="R25" s="49" t="s">
        <v>131</v>
      </c>
    </row>
    <row r="26" spans="2:18" s="15" customFormat="1" ht="72" customHeight="1" x14ac:dyDescent="0.2">
      <c r="B26" s="41" t="str">
        <f>+EVALUACION!B27</f>
        <v>CONTRATACIÓN</v>
      </c>
      <c r="C26" s="223" t="str">
        <f>+EVALUACION!C27</f>
        <v xml:space="preserve">Riesgo de que no se firme el contrato. </v>
      </c>
      <c r="D26" s="223"/>
      <c r="E26" s="223"/>
      <c r="F26" s="223"/>
      <c r="G26" s="223" t="s">
        <v>132</v>
      </c>
      <c r="H26" s="223"/>
      <c r="I26" s="41">
        <f>+EVALUACION!I27</f>
        <v>1</v>
      </c>
      <c r="J26" s="41">
        <f>+EVALUACION!J27</f>
        <v>4</v>
      </c>
      <c r="K26" s="41">
        <f t="shared" si="0"/>
        <v>5</v>
      </c>
      <c r="L26" s="41" t="str">
        <f t="shared" si="1"/>
        <v>MEDIO</v>
      </c>
      <c r="M26" s="41" t="s">
        <v>115</v>
      </c>
      <c r="N26" s="41" t="s">
        <v>133</v>
      </c>
      <c r="O26" s="41" t="s">
        <v>96</v>
      </c>
      <c r="P26" s="41" t="s">
        <v>134</v>
      </c>
      <c r="Q26" s="41" t="s">
        <v>135</v>
      </c>
      <c r="R26" s="49" t="s">
        <v>136</v>
      </c>
    </row>
    <row r="27" spans="2:18" s="15" customFormat="1" ht="72" customHeight="1" x14ac:dyDescent="0.2">
      <c r="B27" s="41" t="str">
        <f>+EVALUACION!B28</f>
        <v>CONTRATACIÓN</v>
      </c>
      <c r="C27" s="223" t="str">
        <f>+EVALUACION!C28</f>
        <v>Falta de constitución o constitución tardía de la garantía única. Aceptación de garantías que no se ajustan a lo contemplado en el contrato</v>
      </c>
      <c r="D27" s="223"/>
      <c r="E27" s="223"/>
      <c r="F27" s="223"/>
      <c r="G27" s="223" t="s">
        <v>137</v>
      </c>
      <c r="H27" s="223"/>
      <c r="I27" s="41">
        <f>+EVALUACION!I28</f>
        <v>1</v>
      </c>
      <c r="J27" s="41">
        <f>+EVALUACION!J28</f>
        <v>4</v>
      </c>
      <c r="K27" s="41">
        <f t="shared" si="0"/>
        <v>5</v>
      </c>
      <c r="L27" s="41" t="str">
        <f t="shared" si="1"/>
        <v>MEDIO</v>
      </c>
      <c r="M27" s="41" t="s">
        <v>115</v>
      </c>
      <c r="N27" s="41" t="s">
        <v>138</v>
      </c>
      <c r="O27" s="41" t="s">
        <v>96</v>
      </c>
      <c r="P27" s="41" t="s">
        <v>134</v>
      </c>
      <c r="Q27" s="41" t="s">
        <v>139</v>
      </c>
      <c r="R27" s="49" t="s">
        <v>136</v>
      </c>
    </row>
    <row r="28" spans="2:18" s="15" customFormat="1" ht="72" customHeight="1" x14ac:dyDescent="0.2">
      <c r="B28" s="41" t="str">
        <f>+EVALUACION!B29</f>
        <v>CONTRATACIÓN</v>
      </c>
      <c r="C28" s="223" t="str">
        <f>+EVALUACION!C29</f>
        <v>Falta de solicitud o solicitud tardía del registro  presupuestal</v>
      </c>
      <c r="D28" s="223"/>
      <c r="E28" s="223"/>
      <c r="F28" s="223"/>
      <c r="G28" s="223" t="s">
        <v>140</v>
      </c>
      <c r="H28" s="223"/>
      <c r="I28" s="41">
        <f>+EVALUACION!I29</f>
        <v>1</v>
      </c>
      <c r="J28" s="41">
        <f>+EVALUACION!J29</f>
        <v>2</v>
      </c>
      <c r="K28" s="41">
        <f t="shared" si="0"/>
        <v>3</v>
      </c>
      <c r="L28" s="41" t="str">
        <f t="shared" si="1"/>
        <v>BAJO</v>
      </c>
      <c r="M28" s="41" t="s">
        <v>115</v>
      </c>
      <c r="N28" s="41" t="s">
        <v>141</v>
      </c>
      <c r="O28" s="41" t="s">
        <v>96</v>
      </c>
      <c r="P28" s="41" t="s">
        <v>134</v>
      </c>
      <c r="Q28" s="41" t="s">
        <v>142</v>
      </c>
      <c r="R28" s="49" t="s">
        <v>136</v>
      </c>
    </row>
    <row r="29" spans="2:18" s="15" customFormat="1" ht="72" customHeight="1" x14ac:dyDescent="0.2">
      <c r="B29" s="41" t="str">
        <f>+EVALUACION!B30</f>
        <v>CONTRATACIÓN</v>
      </c>
      <c r="C29" s="223" t="str">
        <f>+EVALUACION!C30</f>
        <v>Presentación de reclamos de terceros sobre la selección del oferente que retrasen el perfeccionamiento del contrato.</v>
      </c>
      <c r="D29" s="223"/>
      <c r="E29" s="223"/>
      <c r="F29" s="223"/>
      <c r="G29" s="223" t="s">
        <v>143</v>
      </c>
      <c r="H29" s="223"/>
      <c r="I29" s="41">
        <f>+EVALUACION!I30</f>
        <v>3</v>
      </c>
      <c r="J29" s="41">
        <f>+EVALUACION!J30</f>
        <v>4</v>
      </c>
      <c r="K29" s="41">
        <f t="shared" ref="K29:K45" si="2">+I29+J29</f>
        <v>7</v>
      </c>
      <c r="L29" s="41" t="str">
        <f t="shared" si="1"/>
        <v>ALTO</v>
      </c>
      <c r="M29" s="41" t="s">
        <v>86</v>
      </c>
      <c r="N29" s="41" t="s">
        <v>144</v>
      </c>
      <c r="O29" s="41" t="s">
        <v>96</v>
      </c>
      <c r="P29" s="41" t="s">
        <v>134</v>
      </c>
      <c r="Q29" s="41" t="s">
        <v>145</v>
      </c>
      <c r="R29" s="49" t="s">
        <v>136</v>
      </c>
    </row>
    <row r="30" spans="2:18" s="15" customFormat="1" ht="72" customHeight="1" x14ac:dyDescent="0.2">
      <c r="B30" s="41" t="str">
        <f>+EVALUACION!B31</f>
        <v>EJECUCIÓN</v>
      </c>
      <c r="C30" s="223" t="str">
        <f>+EVALUACION!C31</f>
        <v>Fluctuaciones del valor de la moneda</v>
      </c>
      <c r="D30" s="223"/>
      <c r="E30" s="223"/>
      <c r="F30" s="223"/>
      <c r="G30" s="223" t="s">
        <v>146</v>
      </c>
      <c r="H30" s="223"/>
      <c r="I30" s="41">
        <f>+EVALUACION!I31</f>
        <v>3</v>
      </c>
      <c r="J30" s="41">
        <f>+EVALUACION!J31</f>
        <v>3</v>
      </c>
      <c r="K30" s="41">
        <f t="shared" si="2"/>
        <v>6</v>
      </c>
      <c r="L30" s="41" t="str">
        <f t="shared" si="1"/>
        <v>ALTO</v>
      </c>
      <c r="M30" s="41" t="s">
        <v>115</v>
      </c>
      <c r="N30" s="41" t="s">
        <v>147</v>
      </c>
      <c r="O30" s="41" t="s">
        <v>148</v>
      </c>
      <c r="P30" s="41" t="s">
        <v>149</v>
      </c>
      <c r="Q30" s="41" t="s">
        <v>150</v>
      </c>
      <c r="R30" s="41" t="s">
        <v>106</v>
      </c>
    </row>
    <row r="31" spans="2:18" s="15" customFormat="1" ht="72" customHeight="1" x14ac:dyDescent="0.2">
      <c r="B31" s="41" t="str">
        <f>+EVALUACION!B32</f>
        <v>EJECUCIÓN</v>
      </c>
      <c r="C31" s="223" t="str">
        <f>+EVALUACION!C32</f>
        <v>Cambio de precios en factores de producción.</v>
      </c>
      <c r="D31" s="223"/>
      <c r="E31" s="223"/>
      <c r="F31" s="223"/>
      <c r="G31" s="223" t="s">
        <v>151</v>
      </c>
      <c r="H31" s="223"/>
      <c r="I31" s="41">
        <f>+EVALUACION!I32</f>
        <v>1</v>
      </c>
      <c r="J31" s="41">
        <f>+EVALUACION!J32</f>
        <v>4</v>
      </c>
      <c r="K31" s="41">
        <f t="shared" si="2"/>
        <v>5</v>
      </c>
      <c r="L31" s="41" t="str">
        <f t="shared" si="1"/>
        <v>MEDIO</v>
      </c>
      <c r="M31" s="41" t="s">
        <v>115</v>
      </c>
      <c r="N31" s="41" t="s">
        <v>147</v>
      </c>
      <c r="O31" s="41" t="s">
        <v>152</v>
      </c>
      <c r="P31" s="41" t="s">
        <v>153</v>
      </c>
      <c r="Q31" s="41" t="s">
        <v>154</v>
      </c>
      <c r="R31" s="41" t="s">
        <v>109</v>
      </c>
    </row>
    <row r="32" spans="2:18" s="15" customFormat="1" ht="72" customHeight="1" x14ac:dyDescent="0.2">
      <c r="B32" s="41" t="str">
        <f>+EVALUACION!B33</f>
        <v>EJECUCIÓN</v>
      </c>
      <c r="C32" s="223" t="str">
        <f>+EVALUACION!C33</f>
        <v>Variación de los precios del mercado</v>
      </c>
      <c r="D32" s="223"/>
      <c r="E32" s="223"/>
      <c r="F32" s="223"/>
      <c r="G32" s="223" t="s">
        <v>155</v>
      </c>
      <c r="H32" s="223"/>
      <c r="I32" s="41">
        <f>+EVALUACION!I33</f>
        <v>2</v>
      </c>
      <c r="J32" s="41">
        <f>+EVALUACION!J33</f>
        <v>4</v>
      </c>
      <c r="K32" s="41">
        <f t="shared" si="2"/>
        <v>6</v>
      </c>
      <c r="L32" s="41" t="str">
        <f t="shared" si="1"/>
        <v>ALTO</v>
      </c>
      <c r="M32" s="41" t="s">
        <v>115</v>
      </c>
      <c r="N32" s="41" t="s">
        <v>156</v>
      </c>
      <c r="O32" s="41" t="s">
        <v>152</v>
      </c>
      <c r="P32" s="41" t="s">
        <v>153</v>
      </c>
      <c r="Q32" s="41" t="s">
        <v>157</v>
      </c>
      <c r="R32" s="41" t="s">
        <v>158</v>
      </c>
    </row>
    <row r="33" spans="2:18" s="15" customFormat="1" ht="72" customHeight="1" x14ac:dyDescent="0.2">
      <c r="B33" s="41" t="str">
        <f>+EVALUACION!B35</f>
        <v>EJECUCIÓN</v>
      </c>
      <c r="C33" s="225" t="str">
        <f>+EVALUACION!C35</f>
        <v>Factores políticos o macroeconómicos.</v>
      </c>
      <c r="D33" s="294"/>
      <c r="E33" s="294"/>
      <c r="F33" s="226"/>
      <c r="G33" s="223" t="s">
        <v>159</v>
      </c>
      <c r="H33" s="223"/>
      <c r="I33" s="41">
        <f>+EVALUACION!I35</f>
        <v>2</v>
      </c>
      <c r="J33" s="41">
        <f>+EVALUACION!J35</f>
        <v>4</v>
      </c>
      <c r="K33" s="41">
        <f t="shared" si="2"/>
        <v>6</v>
      </c>
      <c r="L33" s="41" t="str">
        <f t="shared" si="1"/>
        <v>ALTO</v>
      </c>
      <c r="M33" s="41" t="s">
        <v>86</v>
      </c>
      <c r="N33" s="41" t="s">
        <v>147</v>
      </c>
      <c r="O33" s="41" t="s">
        <v>152</v>
      </c>
      <c r="P33" s="41" t="s">
        <v>153</v>
      </c>
      <c r="Q33" s="41" t="s">
        <v>160</v>
      </c>
      <c r="R33" s="41" t="s">
        <v>106</v>
      </c>
    </row>
    <row r="34" spans="2:18" s="15" customFormat="1" ht="72" customHeight="1" x14ac:dyDescent="0.2">
      <c r="B34" s="41" t="str">
        <f>+EVALUACION!B36</f>
        <v>EJECUCIÓN</v>
      </c>
      <c r="C34" s="223" t="str">
        <f>+EVALUACION!C36</f>
        <v>Incumplimiento del objeto o de las obligaciones contractuales</v>
      </c>
      <c r="D34" s="223"/>
      <c r="E34" s="223"/>
      <c r="F34" s="223"/>
      <c r="G34" s="223" t="s">
        <v>161</v>
      </c>
      <c r="H34" s="223"/>
      <c r="I34" s="41">
        <f>+EVALUACION!I36</f>
        <v>2</v>
      </c>
      <c r="J34" s="41">
        <f>+EVALUACION!J36</f>
        <v>4</v>
      </c>
      <c r="K34" s="41">
        <f t="shared" si="2"/>
        <v>6</v>
      </c>
      <c r="L34" s="41" t="str">
        <f t="shared" si="1"/>
        <v>ALTO</v>
      </c>
      <c r="M34" s="41" t="s">
        <v>115</v>
      </c>
      <c r="N34" s="41" t="s">
        <v>162</v>
      </c>
      <c r="O34" s="41" t="s">
        <v>163</v>
      </c>
      <c r="P34" s="41" t="s">
        <v>164</v>
      </c>
      <c r="Q34" s="41" t="s">
        <v>165</v>
      </c>
      <c r="R34" s="41" t="s">
        <v>106</v>
      </c>
    </row>
    <row r="35" spans="2:18" s="15" customFormat="1" ht="72" customHeight="1" x14ac:dyDescent="0.2">
      <c r="B35" s="41" t="str">
        <f>+EVALUACION!B37</f>
        <v>EJECUCIÓN</v>
      </c>
      <c r="C35" s="223" t="str">
        <f>+EVALUACION!C37</f>
        <v>Variación en la disponibilidad o en el costo de los insumos necesarios para prestar los servicios.</v>
      </c>
      <c r="D35" s="223"/>
      <c r="E35" s="223"/>
      <c r="F35" s="223"/>
      <c r="G35" s="223" t="s">
        <v>166</v>
      </c>
      <c r="H35" s="223"/>
      <c r="I35" s="41">
        <f>+EVALUACION!I37</f>
        <v>2</v>
      </c>
      <c r="J35" s="41">
        <f>+EVALUACION!J37</f>
        <v>4</v>
      </c>
      <c r="K35" s="41">
        <f t="shared" si="2"/>
        <v>6</v>
      </c>
      <c r="L35" s="41" t="str">
        <f t="shared" si="1"/>
        <v>ALTO</v>
      </c>
      <c r="M35" s="41" t="s">
        <v>115</v>
      </c>
      <c r="N35" s="41" t="s">
        <v>147</v>
      </c>
      <c r="O35" s="41" t="s">
        <v>163</v>
      </c>
      <c r="P35" s="41" t="s">
        <v>164</v>
      </c>
      <c r="Q35" s="41" t="s">
        <v>165</v>
      </c>
      <c r="R35" s="41" t="s">
        <v>109</v>
      </c>
    </row>
    <row r="36" spans="2:18" s="15" customFormat="1" ht="72" customHeight="1" x14ac:dyDescent="0.2">
      <c r="B36" s="41" t="str">
        <f>+EVALUACION!B38</f>
        <v>EJECUCIÓN</v>
      </c>
      <c r="C36" s="223" t="str">
        <f>+EVALUACION!C38</f>
        <v>Incumplimiento de compromisos adquiridos por el contratista seleccionado con sus subcontratistas, suministradores de bienes y servicios.</v>
      </c>
      <c r="D36" s="223"/>
      <c r="E36" s="223"/>
      <c r="F36" s="223"/>
      <c r="G36" s="223" t="s">
        <v>167</v>
      </c>
      <c r="H36" s="223"/>
      <c r="I36" s="41">
        <f>+EVALUACION!I38</f>
        <v>2</v>
      </c>
      <c r="J36" s="41">
        <f>+EVALUACION!J38</f>
        <v>4</v>
      </c>
      <c r="K36" s="41">
        <f t="shared" si="2"/>
        <v>6</v>
      </c>
      <c r="L36" s="41" t="str">
        <f t="shared" si="1"/>
        <v>ALTO</v>
      </c>
      <c r="M36" s="41" t="s">
        <v>115</v>
      </c>
      <c r="N36" s="41" t="s">
        <v>162</v>
      </c>
      <c r="O36" s="41" t="s">
        <v>163</v>
      </c>
      <c r="P36" s="41" t="s">
        <v>164</v>
      </c>
      <c r="Q36" s="41" t="s">
        <v>168</v>
      </c>
      <c r="R36" s="41" t="s">
        <v>106</v>
      </c>
    </row>
    <row r="37" spans="2:18" s="15" customFormat="1" ht="72" customHeight="1" x14ac:dyDescent="0.2">
      <c r="B37" s="41" t="str">
        <f>+EVALUACION!B39</f>
        <v>EJECUCIÓN</v>
      </c>
      <c r="C37" s="223" t="str">
        <f>+EVALUACION!C39</f>
        <v>Incumplimiento de la administración en los pagos.</v>
      </c>
      <c r="D37" s="223"/>
      <c r="E37" s="223"/>
      <c r="F37" s="223"/>
      <c r="G37" s="223" t="s">
        <v>169</v>
      </c>
      <c r="H37" s="223"/>
      <c r="I37" s="41">
        <f>+EVALUACION!I39</f>
        <v>2</v>
      </c>
      <c r="J37" s="41">
        <f>+EVALUACION!J39</f>
        <v>3</v>
      </c>
      <c r="K37" s="41">
        <f t="shared" si="2"/>
        <v>5</v>
      </c>
      <c r="L37" s="41" t="str">
        <f t="shared" si="1"/>
        <v>MEDIO</v>
      </c>
      <c r="M37" s="41" t="s">
        <v>115</v>
      </c>
      <c r="N37" s="41" t="s">
        <v>170</v>
      </c>
      <c r="O37" s="41" t="s">
        <v>163</v>
      </c>
      <c r="P37" s="41" t="s">
        <v>164</v>
      </c>
      <c r="Q37" s="41" t="s">
        <v>168</v>
      </c>
      <c r="R37" s="41" t="s">
        <v>109</v>
      </c>
    </row>
    <row r="38" spans="2:18" s="15" customFormat="1" ht="72" customHeight="1" x14ac:dyDescent="0.2">
      <c r="B38" s="41" t="str">
        <f>+EVALUACION!B40</f>
        <v>EJECUCIÓN</v>
      </c>
      <c r="C38" s="223" t="str">
        <f>+EVALUACION!C40</f>
        <v>Desequilibrio económico del contrato</v>
      </c>
      <c r="D38" s="223"/>
      <c r="E38" s="223"/>
      <c r="F38" s="223"/>
      <c r="G38" s="223" t="s">
        <v>171</v>
      </c>
      <c r="H38" s="223"/>
      <c r="I38" s="41">
        <f>+EVALUACION!I40</f>
        <v>2</v>
      </c>
      <c r="J38" s="41">
        <f>+EVALUACION!J40</f>
        <v>5</v>
      </c>
      <c r="K38" s="41">
        <f t="shared" si="2"/>
        <v>7</v>
      </c>
      <c r="L38" s="41" t="str">
        <f t="shared" si="1"/>
        <v>ALTO</v>
      </c>
      <c r="M38" s="41" t="s">
        <v>115</v>
      </c>
      <c r="N38" s="41" t="s">
        <v>162</v>
      </c>
      <c r="O38" s="41" t="s">
        <v>163</v>
      </c>
      <c r="P38" s="41" t="s">
        <v>164</v>
      </c>
      <c r="Q38" s="41" t="s">
        <v>172</v>
      </c>
      <c r="R38" s="41" t="s">
        <v>109</v>
      </c>
    </row>
    <row r="39" spans="2:18" s="15" customFormat="1" ht="72" customHeight="1" x14ac:dyDescent="0.2">
      <c r="B39" s="41" t="str">
        <f>+EVALUACION!B41</f>
        <v>EJECUCIÓN</v>
      </c>
      <c r="C39" s="223" t="str">
        <f>+EVALUACION!C41</f>
        <v>Imposición de nuevos tributos</v>
      </c>
      <c r="D39" s="223"/>
      <c r="E39" s="223"/>
      <c r="F39" s="223"/>
      <c r="G39" s="223" t="s">
        <v>173</v>
      </c>
      <c r="H39" s="223"/>
      <c r="I39" s="41">
        <f>+EVALUACION!I41</f>
        <v>2</v>
      </c>
      <c r="J39" s="41">
        <f>+EVALUACION!J41</f>
        <v>3</v>
      </c>
      <c r="K39" s="41">
        <f t="shared" si="2"/>
        <v>5</v>
      </c>
      <c r="L39" s="41" t="str">
        <f t="shared" si="1"/>
        <v>MEDIO</v>
      </c>
      <c r="M39" s="41" t="s">
        <v>115</v>
      </c>
      <c r="N39" s="41" t="s">
        <v>174</v>
      </c>
      <c r="O39" s="41" t="s">
        <v>163</v>
      </c>
      <c r="P39" s="41" t="s">
        <v>164</v>
      </c>
      <c r="Q39" s="41" t="s">
        <v>165</v>
      </c>
      <c r="R39" s="41" t="s">
        <v>109</v>
      </c>
    </row>
    <row r="40" spans="2:18" s="15" customFormat="1" ht="72" customHeight="1" x14ac:dyDescent="0.2">
      <c r="B40" s="41" t="str">
        <f>+EVALUACION!B42</f>
        <v>EJECUCIÓN</v>
      </c>
      <c r="C40" s="223" t="str">
        <f>+EVALUACION!C42</f>
        <v>Imposición de nuevos trámites o permisos</v>
      </c>
      <c r="D40" s="223"/>
      <c r="E40" s="223"/>
      <c r="F40" s="223"/>
      <c r="G40" s="223" t="s">
        <v>175</v>
      </c>
      <c r="H40" s="223"/>
      <c r="I40" s="41">
        <f>+EVALUACION!I42</f>
        <v>3</v>
      </c>
      <c r="J40" s="41">
        <f>+EVALUACION!J42</f>
        <v>3</v>
      </c>
      <c r="K40" s="41">
        <f t="shared" si="2"/>
        <v>6</v>
      </c>
      <c r="L40" s="41" t="str">
        <f t="shared" si="1"/>
        <v>ALTO</v>
      </c>
      <c r="M40" s="41" t="s">
        <v>115</v>
      </c>
      <c r="N40" s="41" t="s">
        <v>176</v>
      </c>
      <c r="O40" s="41" t="s">
        <v>163</v>
      </c>
      <c r="P40" s="41" t="s">
        <v>164</v>
      </c>
      <c r="Q40" s="41" t="s">
        <v>165</v>
      </c>
      <c r="R40" s="41" t="s">
        <v>109</v>
      </c>
    </row>
    <row r="41" spans="2:18" s="15" customFormat="1" ht="72" customHeight="1" x14ac:dyDescent="0.2">
      <c r="B41" s="41" t="str">
        <f>+EVALUACION!B43</f>
        <v>EJECUCIÓN</v>
      </c>
      <c r="C41" s="223" t="str">
        <f>+EVALUACION!C43</f>
        <v>Cambios en el marco regulatorio o normatividad aplicable al proyecto.</v>
      </c>
      <c r="D41" s="223"/>
      <c r="E41" s="223"/>
      <c r="F41" s="223"/>
      <c r="G41" s="223" t="s">
        <v>177</v>
      </c>
      <c r="H41" s="223"/>
      <c r="I41" s="41">
        <f>+EVALUACION!I43</f>
        <v>1</v>
      </c>
      <c r="J41" s="41">
        <f>+EVALUACION!J43</f>
        <v>3</v>
      </c>
      <c r="K41" s="41">
        <f t="shared" si="2"/>
        <v>4</v>
      </c>
      <c r="L41" s="41" t="str">
        <f t="shared" si="1"/>
        <v>BAJO</v>
      </c>
      <c r="M41" s="41" t="s">
        <v>86</v>
      </c>
      <c r="N41" s="41" t="s">
        <v>174</v>
      </c>
      <c r="O41" s="41" t="s">
        <v>163</v>
      </c>
      <c r="P41" s="41" t="s">
        <v>164</v>
      </c>
      <c r="Q41" s="41" t="s">
        <v>165</v>
      </c>
      <c r="R41" s="41" t="s">
        <v>109</v>
      </c>
    </row>
    <row r="42" spans="2:18" s="15" customFormat="1" ht="72" customHeight="1" x14ac:dyDescent="0.2">
      <c r="B42" s="41" t="str">
        <f>+EVALUACION!B44</f>
        <v>EJECUCIÓN</v>
      </c>
      <c r="C42" s="223" t="str">
        <f>+EVALUACION!C44</f>
        <v>Variación de tasas o tarifas</v>
      </c>
      <c r="D42" s="223"/>
      <c r="E42" s="223"/>
      <c r="F42" s="223"/>
      <c r="G42" s="223" t="s">
        <v>178</v>
      </c>
      <c r="H42" s="223"/>
      <c r="I42" s="41">
        <f>+EVALUACION!I44</f>
        <v>2</v>
      </c>
      <c r="J42" s="41">
        <f>+EVALUACION!J44</f>
        <v>4</v>
      </c>
      <c r="K42" s="41">
        <f t="shared" si="2"/>
        <v>6</v>
      </c>
      <c r="L42" s="41" t="str">
        <f t="shared" si="1"/>
        <v>ALTO</v>
      </c>
      <c r="M42" s="41" t="s">
        <v>115</v>
      </c>
      <c r="N42" s="41" t="s">
        <v>147</v>
      </c>
      <c r="O42" s="41" t="s">
        <v>163</v>
      </c>
      <c r="P42" s="41" t="s">
        <v>164</v>
      </c>
      <c r="Q42" s="41" t="s">
        <v>165</v>
      </c>
      <c r="R42" s="41" t="s">
        <v>109</v>
      </c>
    </row>
    <row r="43" spans="2:18" s="15" customFormat="1" ht="156" customHeight="1" x14ac:dyDescent="0.2">
      <c r="B43" s="41" t="str">
        <f>+EVALUACION!B45</f>
        <v>EJECUCIÓN</v>
      </c>
      <c r="C43" s="225" t="str">
        <f>'IDENTIFICACION Y ANALISIS'!B53</f>
        <v>Demoras o insuficiente disponibilidad de materiales, insumos, herramientas, especies vegetales o elementos necesarios para la ejecución de las actividades de educación ambiental, fortalecimiento de huertas urbanas, mantenimiento del arbolado, separación en la fuente, reciclaje y medidas de mitigación.</v>
      </c>
      <c r="D43" s="294"/>
      <c r="E43" s="294"/>
      <c r="F43" s="226"/>
      <c r="G43" s="223" t="s">
        <v>277</v>
      </c>
      <c r="H43" s="223"/>
      <c r="I43" s="41">
        <v>2</v>
      </c>
      <c r="J43" s="41">
        <v>3</v>
      </c>
      <c r="K43" s="41">
        <v>6</v>
      </c>
      <c r="L43" s="41" t="str">
        <f t="shared" si="1"/>
        <v>ALTO</v>
      </c>
      <c r="M43" s="41" t="s">
        <v>265</v>
      </c>
      <c r="N43" s="41" t="s">
        <v>162</v>
      </c>
      <c r="O43" s="41" t="s">
        <v>163</v>
      </c>
      <c r="P43" s="41" t="s">
        <v>164</v>
      </c>
      <c r="Q43" s="41" t="s">
        <v>283</v>
      </c>
      <c r="R43" s="41" t="s">
        <v>158</v>
      </c>
    </row>
    <row r="44" spans="2:18" s="15" customFormat="1" ht="147" customHeight="1" x14ac:dyDescent="0.2">
      <c r="B44" s="41" t="str">
        <f>+EVALUACION!B46</f>
        <v>EJECUCIÓN</v>
      </c>
      <c r="C44" s="223" t="str">
        <f>'IDENTIFICACION Y ANALISIS'!B54</f>
        <v>Retrasos en la ejecución de las actividades programadas debido a condiciones climáticas, baja participación comunitaria, dificultades logísticas, indisponibilidad de espacios o reprogramaciones institucionales.</v>
      </c>
      <c r="D44" s="223"/>
      <c r="E44" s="223"/>
      <c r="F44" s="223"/>
      <c r="G44" s="223" t="s">
        <v>278</v>
      </c>
      <c r="H44" s="223"/>
      <c r="I44" s="41">
        <f>+EVALUACION!I46</f>
        <v>2</v>
      </c>
      <c r="J44" s="41">
        <f>+EVALUACION!J46</f>
        <v>3</v>
      </c>
      <c r="K44" s="41">
        <f t="shared" ref="K44" si="3">+I44+J44</f>
        <v>5</v>
      </c>
      <c r="L44" s="41" t="str">
        <f t="shared" si="1"/>
        <v>MEDIO</v>
      </c>
      <c r="M44" s="41" t="s">
        <v>115</v>
      </c>
      <c r="N44" s="41" t="s">
        <v>147</v>
      </c>
      <c r="O44" s="41" t="s">
        <v>163</v>
      </c>
      <c r="P44" s="41" t="s">
        <v>164</v>
      </c>
      <c r="Q44" s="41" t="s">
        <v>284</v>
      </c>
      <c r="R44" s="41" t="s">
        <v>158</v>
      </c>
    </row>
    <row r="45" spans="2:18" s="15" customFormat="1" ht="72" customHeight="1" x14ac:dyDescent="0.2">
      <c r="B45" s="41" t="str">
        <f>+EVALUACION!B47</f>
        <v>EJECUCIÓN</v>
      </c>
      <c r="C45" s="223" t="str">
        <f>'IDENTIFICACION Y ANALISIS'!B55</f>
        <v>Mortalidad o afectación del material vegetal</v>
      </c>
      <c r="D45" s="223"/>
      <c r="E45" s="223"/>
      <c r="F45" s="223"/>
      <c r="G45" s="223" t="s">
        <v>279</v>
      </c>
      <c r="H45" s="223"/>
      <c r="I45" s="41">
        <f>+EVALUACION!I47</f>
        <v>3</v>
      </c>
      <c r="J45" s="41">
        <f>+EVALUACION!J47</f>
        <v>4</v>
      </c>
      <c r="K45" s="41">
        <f t="shared" si="2"/>
        <v>7</v>
      </c>
      <c r="L45" s="41" t="str">
        <f t="shared" si="1"/>
        <v>ALTO</v>
      </c>
      <c r="M45" s="41" t="s">
        <v>115</v>
      </c>
      <c r="N45" s="41" t="s">
        <v>162</v>
      </c>
      <c r="O45" s="41" t="s">
        <v>163</v>
      </c>
      <c r="P45" s="41" t="s">
        <v>164</v>
      </c>
      <c r="Q45" s="41" t="s">
        <v>285</v>
      </c>
      <c r="R45" s="41" t="s">
        <v>158</v>
      </c>
    </row>
    <row r="46" spans="2:18" s="15" customFormat="1" ht="72" customHeight="1" x14ac:dyDescent="0.2">
      <c r="B46" s="41" t="str">
        <f>+EVALUACION!B48</f>
        <v>EJECUCIÓN</v>
      </c>
      <c r="C46" s="223" t="str">
        <f>'IDENTIFICACION Y ANALISIS'!B56</f>
        <v>Incumplimiento de especificaciones técnicas y productos</v>
      </c>
      <c r="D46" s="223"/>
      <c r="E46" s="223"/>
      <c r="F46" s="223"/>
      <c r="G46" s="223" t="s">
        <v>280</v>
      </c>
      <c r="H46" s="223"/>
      <c r="I46" s="41">
        <f>+EVALUACION!I48</f>
        <v>2</v>
      </c>
      <c r="J46" s="41">
        <f>+EVALUACION!J48</f>
        <v>3</v>
      </c>
      <c r="K46" s="41">
        <f t="shared" ref="K46" si="4">+I46+J46</f>
        <v>5</v>
      </c>
      <c r="L46" s="41" t="str">
        <f t="shared" ref="L46:L48" si="5">IF(K46&lt;=4,"BAJO",IF(K46=5,"MEDIO",IF(K46=6,"ALTO",IF(K46=7,"ALTO","EXTREMO"))))</f>
        <v>MEDIO</v>
      </c>
      <c r="M46" s="41" t="s">
        <v>115</v>
      </c>
      <c r="N46" s="41" t="s">
        <v>162</v>
      </c>
      <c r="O46" s="41" t="s">
        <v>163</v>
      </c>
      <c r="P46" s="41" t="s">
        <v>164</v>
      </c>
      <c r="Q46" s="41" t="s">
        <v>286</v>
      </c>
      <c r="R46" s="41" t="s">
        <v>158</v>
      </c>
    </row>
    <row r="47" spans="2:18" s="15" customFormat="1" ht="72" customHeight="1" x14ac:dyDescent="0.2">
      <c r="B47" s="41" t="str">
        <f>+EVALUACION!B49</f>
        <v>EJECUCIÓN</v>
      </c>
      <c r="C47" s="223" t="str">
        <f>'IDENTIFICACION Y ANALISIS'!B57</f>
        <v>Baja participación de hogares, establecimientos comerciales o instituciones</v>
      </c>
      <c r="D47" s="223"/>
      <c r="E47" s="223"/>
      <c r="F47" s="223"/>
      <c r="G47" s="223" t="s">
        <v>281</v>
      </c>
      <c r="H47" s="223"/>
      <c r="I47" s="41">
        <f>+EVALUACION!I49</f>
        <v>2</v>
      </c>
      <c r="J47" s="41">
        <f>+EVALUACION!J49</f>
        <v>2</v>
      </c>
      <c r="K47" s="41">
        <f t="shared" ref="K47" si="6">+I47+J47</f>
        <v>4</v>
      </c>
      <c r="L47" s="41" t="str">
        <f t="shared" ref="L47" si="7">IF(K47&lt;=4,"BAJO",IF(K47=5,"MEDIO",IF(K47=6,"ALTO",IF(K47=7,"ALTO","EXTREMO"))))</f>
        <v>BAJO</v>
      </c>
      <c r="M47" s="41" t="s">
        <v>115</v>
      </c>
      <c r="N47" s="41" t="s">
        <v>162</v>
      </c>
      <c r="O47" s="41" t="s">
        <v>163</v>
      </c>
      <c r="P47" s="41" t="s">
        <v>164</v>
      </c>
      <c r="Q47" s="41" t="s">
        <v>287</v>
      </c>
      <c r="R47" s="41" t="s">
        <v>158</v>
      </c>
    </row>
    <row r="48" spans="2:18" s="15" customFormat="1" ht="72" customHeight="1" x14ac:dyDescent="0.2">
      <c r="B48" s="41" t="str">
        <f>+EVALUACION!B50</f>
        <v>EJECUCIÓN</v>
      </c>
      <c r="C48" s="223" t="str">
        <f>'IDENTIFICACION Y ANALISIS'!B58</f>
        <v>Desinterés o abandono de las huertas por parte de la comunidad beneficiaria.</v>
      </c>
      <c r="D48" s="223"/>
      <c r="E48" s="223"/>
      <c r="F48" s="223"/>
      <c r="G48" s="223" t="s">
        <v>282</v>
      </c>
      <c r="H48" s="223"/>
      <c r="I48" s="41">
        <f>+EVALUACION!I51</f>
        <v>0</v>
      </c>
      <c r="J48" s="41">
        <f>+EVALUACION!J51</f>
        <v>0</v>
      </c>
      <c r="K48" s="41">
        <f t="shared" ref="K48" si="8">+I48+J48</f>
        <v>0</v>
      </c>
      <c r="L48" s="41" t="str">
        <f t="shared" si="5"/>
        <v>BAJO</v>
      </c>
      <c r="M48" s="41" t="s">
        <v>115</v>
      </c>
      <c r="N48" s="41" t="s">
        <v>162</v>
      </c>
      <c r="O48" s="41" t="s">
        <v>163</v>
      </c>
      <c r="P48" s="41" t="s">
        <v>164</v>
      </c>
      <c r="Q48" s="41" t="s">
        <v>288</v>
      </c>
      <c r="R48" s="41" t="s">
        <v>158</v>
      </c>
    </row>
    <row r="49" spans="2:23" ht="72" customHeight="1" x14ac:dyDescent="0.2">
      <c r="B49" s="19"/>
      <c r="C49" s="322" t="s">
        <v>179</v>
      </c>
      <c r="D49" s="322"/>
      <c r="E49" s="322"/>
      <c r="F49" s="322"/>
      <c r="G49" s="20"/>
      <c r="H49" s="323" t="s">
        <v>180</v>
      </c>
      <c r="I49" s="323"/>
      <c r="J49" s="323"/>
      <c r="K49" s="323"/>
      <c r="L49" s="45"/>
      <c r="M49" s="45"/>
      <c r="N49" s="45"/>
      <c r="O49" s="45"/>
      <c r="P49" s="45"/>
      <c r="Q49" s="45"/>
      <c r="R49" s="2"/>
    </row>
    <row r="50" spans="2:23" ht="72" customHeight="1" x14ac:dyDescent="0.2">
      <c r="B50" s="241" t="s">
        <v>181</v>
      </c>
      <c r="C50" s="304" t="s">
        <v>182</v>
      </c>
      <c r="D50" s="312"/>
      <c r="E50" s="305"/>
      <c r="F50" s="26" t="s">
        <v>183</v>
      </c>
      <c r="G50" s="20"/>
      <c r="H50" s="304" t="s">
        <v>184</v>
      </c>
      <c r="I50" s="305"/>
      <c r="J50" s="304" t="s">
        <v>183</v>
      </c>
      <c r="K50" s="305"/>
      <c r="L50" s="29"/>
      <c r="M50" s="29"/>
      <c r="N50" s="228" t="s">
        <v>179</v>
      </c>
      <c r="O50" s="228"/>
      <c r="P50" s="228"/>
      <c r="Q50" s="29"/>
      <c r="R50" s="2"/>
    </row>
    <row r="51" spans="2:23" ht="72" customHeight="1" x14ac:dyDescent="0.2">
      <c r="B51" s="241"/>
      <c r="C51" s="225" t="s">
        <v>185</v>
      </c>
      <c r="D51" s="294"/>
      <c r="E51" s="226"/>
      <c r="F51" s="41">
        <v>1</v>
      </c>
      <c r="G51" s="20"/>
      <c r="H51" s="225" t="s">
        <v>186</v>
      </c>
      <c r="I51" s="226"/>
      <c r="J51" s="225">
        <v>1</v>
      </c>
      <c r="K51" s="226"/>
      <c r="L51" s="29"/>
      <c r="M51" s="29"/>
      <c r="N51" s="297" t="s">
        <v>187</v>
      </c>
      <c r="O51" s="298"/>
      <c r="P51" s="32" t="s">
        <v>188</v>
      </c>
      <c r="Q51" s="29"/>
      <c r="R51" s="2"/>
    </row>
    <row r="52" spans="2:23" ht="72" customHeight="1" x14ac:dyDescent="0.2">
      <c r="B52" s="241"/>
      <c r="C52" s="225" t="s">
        <v>189</v>
      </c>
      <c r="D52" s="294"/>
      <c r="E52" s="226"/>
      <c r="F52" s="41">
        <v>2</v>
      </c>
      <c r="G52" s="20"/>
      <c r="H52" s="225" t="s">
        <v>190</v>
      </c>
      <c r="I52" s="226"/>
      <c r="J52" s="225">
        <v>2</v>
      </c>
      <c r="K52" s="226"/>
      <c r="L52" s="29"/>
      <c r="M52" s="29"/>
      <c r="N52" s="306" t="s">
        <v>191</v>
      </c>
      <c r="O52" s="307"/>
      <c r="P52" s="33" t="s">
        <v>192</v>
      </c>
      <c r="Q52" s="29"/>
      <c r="R52" s="2"/>
      <c r="T52" s="4"/>
      <c r="U52" s="4"/>
      <c r="V52" s="4"/>
      <c r="W52" s="4"/>
    </row>
    <row r="53" spans="2:23" ht="72" customHeight="1" x14ac:dyDescent="0.2">
      <c r="B53" s="241"/>
      <c r="C53" s="225" t="s">
        <v>193</v>
      </c>
      <c r="D53" s="294"/>
      <c r="E53" s="226"/>
      <c r="F53" s="41">
        <v>3</v>
      </c>
      <c r="G53" s="20"/>
      <c r="H53" s="225" t="s">
        <v>194</v>
      </c>
      <c r="I53" s="226"/>
      <c r="J53" s="225">
        <v>3</v>
      </c>
      <c r="K53" s="226"/>
      <c r="L53" s="29"/>
      <c r="M53" s="29"/>
      <c r="N53" s="238" t="s">
        <v>195</v>
      </c>
      <c r="O53" s="296"/>
      <c r="P53" s="33" t="s">
        <v>196</v>
      </c>
      <c r="Q53" s="29"/>
      <c r="R53" s="2"/>
    </row>
    <row r="54" spans="2:23" ht="72" customHeight="1" x14ac:dyDescent="0.2">
      <c r="B54" s="241"/>
      <c r="C54" s="225" t="s">
        <v>197</v>
      </c>
      <c r="D54" s="294"/>
      <c r="E54" s="226"/>
      <c r="F54" s="41">
        <v>4</v>
      </c>
      <c r="G54" s="20"/>
      <c r="H54" s="225" t="s">
        <v>198</v>
      </c>
      <c r="I54" s="226"/>
      <c r="J54" s="225">
        <v>4</v>
      </c>
      <c r="K54" s="226"/>
      <c r="L54" s="29"/>
      <c r="M54" s="29"/>
      <c r="N54" s="309">
        <v>5</v>
      </c>
      <c r="O54" s="310"/>
      <c r="P54" s="33" t="s">
        <v>199</v>
      </c>
      <c r="Q54" s="29"/>
      <c r="R54" s="2"/>
    </row>
    <row r="55" spans="2:23" ht="72" customHeight="1" x14ac:dyDescent="0.2">
      <c r="B55" s="241"/>
      <c r="C55" s="225" t="s">
        <v>200</v>
      </c>
      <c r="D55" s="294"/>
      <c r="E55" s="226"/>
      <c r="F55" s="41">
        <v>5</v>
      </c>
      <c r="G55" s="20"/>
      <c r="H55" s="225" t="s">
        <v>201</v>
      </c>
      <c r="I55" s="226"/>
      <c r="J55" s="225">
        <v>5</v>
      </c>
      <c r="K55" s="226"/>
      <c r="L55" s="29"/>
      <c r="M55" s="29"/>
      <c r="N55" s="320" t="s">
        <v>202</v>
      </c>
      <c r="O55" s="321"/>
      <c r="P55" s="34" t="s">
        <v>203</v>
      </c>
      <c r="Q55" s="29"/>
      <c r="R55" s="2"/>
    </row>
    <row r="56" spans="2:23" ht="72" customHeight="1" x14ac:dyDescent="0.2">
      <c r="B56" s="19"/>
      <c r="C56" s="20"/>
      <c r="D56" s="20"/>
      <c r="E56" s="20"/>
      <c r="F56" s="20"/>
      <c r="G56" s="20"/>
      <c r="H56" s="20"/>
      <c r="I56" s="20"/>
      <c r="J56" s="20"/>
      <c r="K56" s="20"/>
      <c r="L56" s="20"/>
      <c r="M56" s="20"/>
      <c r="N56" s="20"/>
      <c r="O56" s="20"/>
      <c r="P56" s="20"/>
      <c r="Q56" s="20"/>
      <c r="R56" s="2"/>
    </row>
    <row r="57" spans="2:23" ht="72" customHeight="1" x14ac:dyDescent="0.2">
      <c r="B57" s="19"/>
      <c r="C57" s="228" t="s">
        <v>187</v>
      </c>
      <c r="D57" s="228"/>
      <c r="E57" s="228"/>
      <c r="F57" s="228"/>
      <c r="G57" s="228"/>
      <c r="H57" s="228"/>
      <c r="I57" s="228"/>
      <c r="J57" s="228"/>
      <c r="K57" s="228"/>
      <c r="L57" s="228"/>
      <c r="M57" s="228"/>
      <c r="N57" s="228"/>
      <c r="O57" s="228"/>
      <c r="P57" s="228"/>
      <c r="Q57" s="228"/>
      <c r="R57" s="2"/>
    </row>
    <row r="58" spans="2:23" ht="72" customHeight="1" x14ac:dyDescent="0.2">
      <c r="B58" s="19"/>
      <c r="C58" s="225" t="s">
        <v>204</v>
      </c>
      <c r="D58" s="294"/>
      <c r="E58" s="294"/>
      <c r="F58" s="226"/>
      <c r="G58" s="225" t="s">
        <v>205</v>
      </c>
      <c r="H58" s="226"/>
      <c r="I58" s="225" t="s">
        <v>206</v>
      </c>
      <c r="J58" s="294"/>
      <c r="K58" s="226"/>
      <c r="L58" s="225" t="s">
        <v>207</v>
      </c>
      <c r="M58" s="226"/>
      <c r="N58" s="225" t="s">
        <v>208</v>
      </c>
      <c r="O58" s="226"/>
      <c r="P58" s="225" t="s">
        <v>209</v>
      </c>
      <c r="Q58" s="226"/>
      <c r="R58" s="2"/>
    </row>
    <row r="59" spans="2:23" ht="72" customHeight="1" x14ac:dyDescent="0.2">
      <c r="B59" s="19"/>
      <c r="C59" s="225" t="s">
        <v>210</v>
      </c>
      <c r="D59" s="294"/>
      <c r="E59" s="294"/>
      <c r="F59" s="226"/>
      <c r="G59" s="225" t="s">
        <v>211</v>
      </c>
      <c r="H59" s="226"/>
      <c r="I59" s="225" t="s">
        <v>212</v>
      </c>
      <c r="J59" s="294"/>
      <c r="K59" s="226"/>
      <c r="L59" s="225" t="s">
        <v>213</v>
      </c>
      <c r="M59" s="226"/>
      <c r="N59" s="225" t="s">
        <v>214</v>
      </c>
      <c r="O59" s="226"/>
      <c r="P59" s="225" t="s">
        <v>215</v>
      </c>
      <c r="Q59" s="226"/>
      <c r="R59" s="2"/>
    </row>
    <row r="60" spans="2:23" ht="72" customHeight="1" x14ac:dyDescent="0.2">
      <c r="B60" s="19"/>
      <c r="C60" s="314" t="s">
        <v>182</v>
      </c>
      <c r="D60" s="315"/>
      <c r="E60" s="316"/>
      <c r="F60" s="318" t="s">
        <v>183</v>
      </c>
      <c r="G60" s="297" t="s">
        <v>186</v>
      </c>
      <c r="H60" s="298"/>
      <c r="I60" s="297" t="s">
        <v>190</v>
      </c>
      <c r="J60" s="303"/>
      <c r="K60" s="298"/>
      <c r="L60" s="297" t="s">
        <v>194</v>
      </c>
      <c r="M60" s="298"/>
      <c r="N60" s="297" t="s">
        <v>198</v>
      </c>
      <c r="O60" s="298"/>
      <c r="P60" s="304" t="s">
        <v>201</v>
      </c>
      <c r="Q60" s="305"/>
      <c r="R60" s="2"/>
    </row>
    <row r="61" spans="2:23" ht="72" customHeight="1" x14ac:dyDescent="0.2">
      <c r="B61" s="19"/>
      <c r="C61" s="242"/>
      <c r="D61" s="317"/>
      <c r="E61" s="243"/>
      <c r="F61" s="319"/>
      <c r="G61" s="299">
        <v>1</v>
      </c>
      <c r="H61" s="300"/>
      <c r="I61" s="299">
        <v>2</v>
      </c>
      <c r="J61" s="311"/>
      <c r="K61" s="300"/>
      <c r="L61" s="299">
        <v>3</v>
      </c>
      <c r="M61" s="300"/>
      <c r="N61" s="299">
        <v>4</v>
      </c>
      <c r="O61" s="300"/>
      <c r="P61" s="299">
        <v>5</v>
      </c>
      <c r="Q61" s="300"/>
      <c r="R61" s="2"/>
    </row>
    <row r="62" spans="2:23" ht="72" customHeight="1" x14ac:dyDescent="0.2">
      <c r="B62" s="19"/>
      <c r="C62" s="225" t="s">
        <v>185</v>
      </c>
      <c r="D62" s="294"/>
      <c r="E62" s="226"/>
      <c r="F62" s="48">
        <v>1</v>
      </c>
      <c r="G62" s="301">
        <v>2</v>
      </c>
      <c r="H62" s="302"/>
      <c r="I62" s="301">
        <v>3</v>
      </c>
      <c r="J62" s="308"/>
      <c r="K62" s="302"/>
      <c r="L62" s="301">
        <v>4</v>
      </c>
      <c r="M62" s="302"/>
      <c r="N62" s="309">
        <v>5</v>
      </c>
      <c r="O62" s="310"/>
      <c r="P62" s="238">
        <v>6</v>
      </c>
      <c r="Q62" s="296"/>
      <c r="R62" s="2"/>
    </row>
    <row r="63" spans="2:23" ht="72" customHeight="1" x14ac:dyDescent="0.2">
      <c r="B63" s="19"/>
      <c r="C63" s="225" t="s">
        <v>189</v>
      </c>
      <c r="D63" s="294"/>
      <c r="E63" s="226"/>
      <c r="F63" s="48">
        <v>2</v>
      </c>
      <c r="G63" s="301">
        <v>3</v>
      </c>
      <c r="H63" s="302"/>
      <c r="I63" s="301">
        <v>4</v>
      </c>
      <c r="J63" s="308"/>
      <c r="K63" s="302"/>
      <c r="L63" s="309">
        <v>5</v>
      </c>
      <c r="M63" s="310"/>
      <c r="N63" s="238">
        <v>6</v>
      </c>
      <c r="O63" s="296"/>
      <c r="P63" s="238">
        <v>7</v>
      </c>
      <c r="Q63" s="296"/>
      <c r="R63" s="2"/>
    </row>
    <row r="64" spans="2:23" ht="72" customHeight="1" x14ac:dyDescent="0.2">
      <c r="B64" s="19"/>
      <c r="C64" s="225" t="s">
        <v>193</v>
      </c>
      <c r="D64" s="294"/>
      <c r="E64" s="226"/>
      <c r="F64" s="48">
        <v>3</v>
      </c>
      <c r="G64" s="301">
        <v>4</v>
      </c>
      <c r="H64" s="302"/>
      <c r="I64" s="309">
        <v>5</v>
      </c>
      <c r="J64" s="313"/>
      <c r="K64" s="310"/>
      <c r="L64" s="238">
        <v>6</v>
      </c>
      <c r="M64" s="296"/>
      <c r="N64" s="238">
        <v>7</v>
      </c>
      <c r="O64" s="296"/>
      <c r="P64" s="306">
        <v>8</v>
      </c>
      <c r="Q64" s="307"/>
      <c r="R64" s="2"/>
    </row>
    <row r="65" spans="2:18" ht="72" customHeight="1" x14ac:dyDescent="0.2">
      <c r="B65" s="19"/>
      <c r="C65" s="225" t="s">
        <v>197</v>
      </c>
      <c r="D65" s="294"/>
      <c r="E65" s="226"/>
      <c r="F65" s="48">
        <v>4</v>
      </c>
      <c r="G65" s="309">
        <v>5</v>
      </c>
      <c r="H65" s="310"/>
      <c r="I65" s="238">
        <v>6</v>
      </c>
      <c r="J65" s="295"/>
      <c r="K65" s="296"/>
      <c r="L65" s="238">
        <v>7</v>
      </c>
      <c r="M65" s="296"/>
      <c r="N65" s="306">
        <v>8</v>
      </c>
      <c r="O65" s="307"/>
      <c r="P65" s="306">
        <v>9</v>
      </c>
      <c r="Q65" s="307"/>
      <c r="R65" s="2"/>
    </row>
    <row r="66" spans="2:18" ht="72" customHeight="1" x14ac:dyDescent="0.2">
      <c r="B66" s="19"/>
      <c r="C66" s="225" t="s">
        <v>200</v>
      </c>
      <c r="D66" s="294"/>
      <c r="E66" s="226"/>
      <c r="F66" s="48">
        <v>5</v>
      </c>
      <c r="G66" s="238">
        <v>6</v>
      </c>
      <c r="H66" s="296"/>
      <c r="I66" s="238">
        <v>7</v>
      </c>
      <c r="J66" s="295"/>
      <c r="K66" s="296"/>
      <c r="L66" s="306">
        <v>8</v>
      </c>
      <c r="M66" s="307"/>
      <c r="N66" s="306">
        <v>9</v>
      </c>
      <c r="O66" s="307"/>
      <c r="P66" s="306">
        <v>10</v>
      </c>
      <c r="Q66" s="307"/>
      <c r="R66" s="2"/>
    </row>
    <row r="67" spans="2:18" ht="72" customHeight="1" thickBot="1" x14ac:dyDescent="0.25">
      <c r="B67" s="22"/>
      <c r="C67" s="23"/>
      <c r="D67" s="23"/>
      <c r="E67" s="23"/>
      <c r="F67" s="23"/>
      <c r="G67" s="23"/>
      <c r="H67" s="23"/>
      <c r="I67" s="23"/>
      <c r="J67" s="23"/>
      <c r="K67" s="23"/>
      <c r="L67" s="23"/>
      <c r="M67" s="23"/>
      <c r="N67" s="23"/>
      <c r="O67" s="23"/>
      <c r="P67" s="23"/>
      <c r="Q67" s="23"/>
      <c r="R67" s="8"/>
    </row>
  </sheetData>
  <autoFilter ref="B15:Z45">
    <filterColumn colId="1" showButton="0"/>
    <filterColumn colId="2" showButton="0"/>
    <filterColumn colId="3" showButton="0"/>
    <filterColumn colId="5" showButton="0"/>
  </autoFilter>
  <mergeCells count="158">
    <mergeCell ref="C28:F28"/>
    <mergeCell ref="G28:H28"/>
    <mergeCell ref="C25:F25"/>
    <mergeCell ref="G25:H25"/>
    <mergeCell ref="B2:B4"/>
    <mergeCell ref="Q2:R4"/>
    <mergeCell ref="B9:R9"/>
    <mergeCell ref="B8:R8"/>
    <mergeCell ref="B10:R10"/>
    <mergeCell ref="C21:F21"/>
    <mergeCell ref="G21:H21"/>
    <mergeCell ref="C18:F18"/>
    <mergeCell ref="G18:H18"/>
    <mergeCell ref="C22:F22"/>
    <mergeCell ref="G22:H22"/>
    <mergeCell ref="B6:R6"/>
    <mergeCell ref="B7:R7"/>
    <mergeCell ref="G16:H16"/>
    <mergeCell ref="G15:H15"/>
    <mergeCell ref="C20:F20"/>
    <mergeCell ref="G20:H20"/>
    <mergeCell ref="G26:H26"/>
    <mergeCell ref="C27:F27"/>
    <mergeCell ref="C16:F16"/>
    <mergeCell ref="C19:F19"/>
    <mergeCell ref="G19:H19"/>
    <mergeCell ref="C17:F17"/>
    <mergeCell ref="G17:H17"/>
    <mergeCell ref="C15:F15"/>
    <mergeCell ref="C2:P4"/>
    <mergeCell ref="C23:F23"/>
    <mergeCell ref="G23:H23"/>
    <mergeCell ref="G27:H27"/>
    <mergeCell ref="P58:Q58"/>
    <mergeCell ref="P59:Q59"/>
    <mergeCell ref="L60:M60"/>
    <mergeCell ref="I66:K66"/>
    <mergeCell ref="P66:Q66"/>
    <mergeCell ref="N66:O66"/>
    <mergeCell ref="G63:H63"/>
    <mergeCell ref="C24:F24"/>
    <mergeCell ref="G24:H24"/>
    <mergeCell ref="G30:H30"/>
    <mergeCell ref="C31:F31"/>
    <mergeCell ref="G31:H31"/>
    <mergeCell ref="C32:F32"/>
    <mergeCell ref="G32:H32"/>
    <mergeCell ref="C65:E65"/>
    <mergeCell ref="G64:H64"/>
    <mergeCell ref="G65:H65"/>
    <mergeCell ref="G29:H29"/>
    <mergeCell ref="C30:F30"/>
    <mergeCell ref="H51:I51"/>
    <mergeCell ref="C49:F49"/>
    <mergeCell ref="H49:K49"/>
    <mergeCell ref="C29:F29"/>
    <mergeCell ref="C26:F26"/>
    <mergeCell ref="C52:E52"/>
    <mergeCell ref="H52:I52"/>
    <mergeCell ref="J53:K53"/>
    <mergeCell ref="J50:K50"/>
    <mergeCell ref="C51:E51"/>
    <mergeCell ref="J52:K52"/>
    <mergeCell ref="N53:O53"/>
    <mergeCell ref="N58:O58"/>
    <mergeCell ref="N59:O59"/>
    <mergeCell ref="L58:M58"/>
    <mergeCell ref="L59:M59"/>
    <mergeCell ref="N54:O54"/>
    <mergeCell ref="N55:O55"/>
    <mergeCell ref="C66:E66"/>
    <mergeCell ref="N50:P50"/>
    <mergeCell ref="N51:O51"/>
    <mergeCell ref="N52:O52"/>
    <mergeCell ref="C53:E53"/>
    <mergeCell ref="H53:I53"/>
    <mergeCell ref="B50:B55"/>
    <mergeCell ref="C50:E50"/>
    <mergeCell ref="H50:I50"/>
    <mergeCell ref="C62:E62"/>
    <mergeCell ref="C63:E63"/>
    <mergeCell ref="C64:E64"/>
    <mergeCell ref="C58:F58"/>
    <mergeCell ref="C59:F59"/>
    <mergeCell ref="I64:K64"/>
    <mergeCell ref="C54:E54"/>
    <mergeCell ref="C55:E55"/>
    <mergeCell ref="H55:I55"/>
    <mergeCell ref="J55:K55"/>
    <mergeCell ref="C60:E61"/>
    <mergeCell ref="J54:K54"/>
    <mergeCell ref="F60:F61"/>
    <mergeCell ref="H54:I54"/>
    <mergeCell ref="G58:H58"/>
    <mergeCell ref="L66:M66"/>
    <mergeCell ref="L64:M64"/>
    <mergeCell ref="L61:M61"/>
    <mergeCell ref="G66:H66"/>
    <mergeCell ref="I63:K63"/>
    <mergeCell ref="N61:O61"/>
    <mergeCell ref="N62:O62"/>
    <mergeCell ref="N63:O63"/>
    <mergeCell ref="N64:O64"/>
    <mergeCell ref="N65:O65"/>
    <mergeCell ref="L65:M65"/>
    <mergeCell ref="L62:M62"/>
    <mergeCell ref="L63:M63"/>
    <mergeCell ref="I61:K61"/>
    <mergeCell ref="I62:K62"/>
    <mergeCell ref="C33:F33"/>
    <mergeCell ref="G33:H33"/>
    <mergeCell ref="I65:K65"/>
    <mergeCell ref="C57:Q57"/>
    <mergeCell ref="G60:H60"/>
    <mergeCell ref="G61:H61"/>
    <mergeCell ref="G62:H62"/>
    <mergeCell ref="P62:Q62"/>
    <mergeCell ref="P63:Q63"/>
    <mergeCell ref="I60:K60"/>
    <mergeCell ref="P61:Q61"/>
    <mergeCell ref="N60:O60"/>
    <mergeCell ref="P60:Q60"/>
    <mergeCell ref="P64:Q64"/>
    <mergeCell ref="P65:Q65"/>
    <mergeCell ref="C34:F34"/>
    <mergeCell ref="C35:F35"/>
    <mergeCell ref="C36:F36"/>
    <mergeCell ref="C37:F37"/>
    <mergeCell ref="G59:H59"/>
    <mergeCell ref="C45:F45"/>
    <mergeCell ref="I58:K58"/>
    <mergeCell ref="I59:K59"/>
    <mergeCell ref="J51:K51"/>
    <mergeCell ref="C38:F38"/>
    <mergeCell ref="C39:F39"/>
    <mergeCell ref="C40:F40"/>
    <mergeCell ref="C41:F41"/>
    <mergeCell ref="C42:F42"/>
    <mergeCell ref="C43:F43"/>
    <mergeCell ref="G34:H34"/>
    <mergeCell ref="G35:H35"/>
    <mergeCell ref="G36:H36"/>
    <mergeCell ref="G37:H37"/>
    <mergeCell ref="G38:H38"/>
    <mergeCell ref="G39:H39"/>
    <mergeCell ref="G40:H40"/>
    <mergeCell ref="C46:F46"/>
    <mergeCell ref="G46:H46"/>
    <mergeCell ref="C48:F48"/>
    <mergeCell ref="G48:H48"/>
    <mergeCell ref="C47:F47"/>
    <mergeCell ref="G47:H47"/>
    <mergeCell ref="G41:H41"/>
    <mergeCell ref="G42:H42"/>
    <mergeCell ref="G43:H43"/>
    <mergeCell ref="G44:H44"/>
    <mergeCell ref="G45:H45"/>
    <mergeCell ref="C44:F44"/>
  </mergeCells>
  <conditionalFormatting sqref="M26:R48 K16:K48">
    <cfRule type="expression" dxfId="17" priority="7" stopIfTrue="1">
      <formula>"""bajo"""</formula>
    </cfRule>
  </conditionalFormatting>
  <conditionalFormatting sqref="L16:L48">
    <cfRule type="cellIs" dxfId="16" priority="3" stopIfTrue="1" operator="equal">
      <formula>"EXTREMO"</formula>
    </cfRule>
    <cfRule type="cellIs" dxfId="15" priority="4" stopIfTrue="1" operator="equal">
      <formula>"ALTO"</formula>
    </cfRule>
    <cfRule type="cellIs" dxfId="14" priority="5" stopIfTrue="1" operator="equal">
      <formula>"MEDIO"</formula>
    </cfRule>
    <cfRule type="cellIs" dxfId="13" priority="6" stopIfTrue="1" operator="equal">
      <formula>"BAJO"</formula>
    </cfRule>
  </conditionalFormatting>
  <conditionalFormatting sqref="M23:M25">
    <cfRule type="expression" dxfId="12" priority="78" stopIfTrue="1">
      <formula>"""bajo"""</formula>
    </cfRule>
  </conditionalFormatting>
  <conditionalFormatting sqref="M16:Q22">
    <cfRule type="expression" dxfId="11" priority="48" stopIfTrue="1">
      <formula>"""bajo"""</formula>
    </cfRule>
  </conditionalFormatting>
  <conditionalFormatting sqref="N23:Q24">
    <cfRule type="expression" dxfId="10" priority="44" stopIfTrue="1">
      <formula>"""bajo"""</formula>
    </cfRule>
  </conditionalFormatting>
  <conditionalFormatting sqref="N25:R25">
    <cfRule type="expression" dxfId="9" priority="40" stopIfTrue="1">
      <formula>"""bajo"""</formula>
    </cfRule>
  </conditionalFormatting>
  <conditionalFormatting sqref="R16:R24">
    <cfRule type="expression" dxfId="8" priority="43"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72"/>
  <sheetViews>
    <sheetView showGridLines="0" tabSelected="1" topLeftCell="E18" zoomScaleNormal="100" zoomScaleSheetLayoutView="25" zoomScalePageLayoutView="70" workbookViewId="0">
      <selection activeCell="M19" sqref="M19"/>
    </sheetView>
  </sheetViews>
  <sheetFormatPr baseColWidth="10" defaultColWidth="11.42578125" defaultRowHeight="14.25" x14ac:dyDescent="0.2"/>
  <cols>
    <col min="1" max="1" width="4.42578125" style="14" customWidth="1"/>
    <col min="2" max="2" width="25.140625" style="14" bestFit="1" customWidth="1"/>
    <col min="3" max="3" width="42" style="14" customWidth="1"/>
    <col min="4" max="4" width="17.42578125" style="14" customWidth="1"/>
    <col min="5" max="5" width="22.42578125" style="14" customWidth="1"/>
    <col min="6" max="6" width="15.140625" style="14" customWidth="1"/>
    <col min="7" max="7" width="17.42578125" style="14" customWidth="1"/>
    <col min="8" max="8" width="5.140625" style="14" customWidth="1"/>
    <col min="9" max="9" width="4.42578125" style="14" customWidth="1"/>
    <col min="10" max="10" width="5.85546875" style="14" customWidth="1"/>
    <col min="11" max="11" width="5.42578125" style="14" customWidth="1"/>
    <col min="12" max="12" width="14.140625" style="14" customWidth="1"/>
    <col min="13" max="13" width="5.42578125" style="14" customWidth="1"/>
    <col min="14" max="14" width="18" style="14" customWidth="1"/>
    <col min="15" max="15" width="5.42578125" style="14" customWidth="1"/>
    <col min="16" max="16" width="6.42578125" style="14" customWidth="1"/>
    <col min="17" max="17" width="8.42578125" style="14" customWidth="1"/>
    <col min="18" max="18" width="6" style="14" customWidth="1"/>
    <col min="19" max="19" width="9.42578125" style="14" customWidth="1"/>
    <col min="20" max="20" width="12.85546875" style="14" customWidth="1"/>
    <col min="21" max="21" width="11.42578125" style="14"/>
    <col min="22" max="22" width="10.85546875" style="14" customWidth="1"/>
    <col min="23" max="23" width="15.42578125" style="14" customWidth="1"/>
    <col min="24" max="24" width="13.85546875" style="14" customWidth="1"/>
    <col min="25" max="16384" width="11.42578125" style="14"/>
  </cols>
  <sheetData>
    <row r="1" spans="2:24" s="12" customFormat="1" x14ac:dyDescent="0.2">
      <c r="S1" s="13"/>
    </row>
    <row r="2" spans="2:24" s="12" customFormat="1" ht="22.5" customHeight="1" x14ac:dyDescent="0.2">
      <c r="B2" s="353"/>
      <c r="C2" s="354" t="s">
        <v>14</v>
      </c>
      <c r="D2" s="354"/>
      <c r="E2" s="354"/>
      <c r="F2" s="354"/>
      <c r="G2" s="354"/>
      <c r="H2" s="354"/>
      <c r="I2" s="354"/>
      <c r="J2" s="354"/>
      <c r="K2" s="354"/>
      <c r="L2" s="354"/>
      <c r="M2" s="354"/>
      <c r="N2" s="354"/>
      <c r="O2" s="354"/>
      <c r="P2" s="354"/>
      <c r="Q2" s="354"/>
      <c r="R2" s="354"/>
      <c r="S2" s="354"/>
      <c r="T2" s="354"/>
      <c r="U2" s="354"/>
      <c r="V2" s="354"/>
      <c r="W2" s="263" t="s">
        <v>1</v>
      </c>
      <c r="X2" s="335"/>
    </row>
    <row r="3" spans="2:24" s="12" customFormat="1" ht="22.5" customHeight="1" x14ac:dyDescent="0.2">
      <c r="B3" s="353"/>
      <c r="C3" s="354"/>
      <c r="D3" s="354"/>
      <c r="E3" s="354"/>
      <c r="F3" s="354"/>
      <c r="G3" s="354"/>
      <c r="H3" s="354"/>
      <c r="I3" s="354"/>
      <c r="J3" s="354"/>
      <c r="K3" s="354"/>
      <c r="L3" s="354"/>
      <c r="M3" s="354"/>
      <c r="N3" s="354"/>
      <c r="O3" s="354"/>
      <c r="P3" s="354"/>
      <c r="Q3" s="354"/>
      <c r="R3" s="354"/>
      <c r="S3" s="354"/>
      <c r="T3" s="354"/>
      <c r="U3" s="354"/>
      <c r="V3" s="354"/>
      <c r="W3" s="336"/>
      <c r="X3" s="337"/>
    </row>
    <row r="4" spans="2:24" s="12" customFormat="1" ht="67.5" customHeight="1" x14ac:dyDescent="0.2">
      <c r="B4" s="353"/>
      <c r="C4" s="354"/>
      <c r="D4" s="354"/>
      <c r="E4" s="354"/>
      <c r="F4" s="354"/>
      <c r="G4" s="354"/>
      <c r="H4" s="354"/>
      <c r="I4" s="354"/>
      <c r="J4" s="354"/>
      <c r="K4" s="354"/>
      <c r="L4" s="354"/>
      <c r="M4" s="354"/>
      <c r="N4" s="354"/>
      <c r="O4" s="354"/>
      <c r="P4" s="354"/>
      <c r="Q4" s="354"/>
      <c r="R4" s="354"/>
      <c r="S4" s="354"/>
      <c r="T4" s="354"/>
      <c r="U4" s="354"/>
      <c r="V4" s="354"/>
      <c r="W4" s="338"/>
      <c r="X4" s="339"/>
    </row>
    <row r="5" spans="2:24" s="12" customFormat="1" ht="15" thickBot="1" x14ac:dyDescent="0.25">
      <c r="B5" s="16"/>
      <c r="C5" s="16"/>
      <c r="D5" s="16"/>
      <c r="E5" s="16"/>
      <c r="F5" s="16"/>
      <c r="G5" s="16"/>
      <c r="H5" s="16"/>
      <c r="I5" s="16"/>
      <c r="J5" s="16"/>
      <c r="K5" s="16"/>
      <c r="L5" s="16"/>
      <c r="M5" s="16"/>
      <c r="N5" s="16"/>
      <c r="O5" s="16"/>
      <c r="P5" s="16"/>
      <c r="Q5" s="16"/>
      <c r="R5" s="16"/>
      <c r="S5" s="17"/>
      <c r="T5" s="16"/>
      <c r="U5" s="16"/>
      <c r="V5" s="16"/>
      <c r="W5" s="16"/>
      <c r="X5" s="16"/>
    </row>
    <row r="6" spans="2:24" ht="59.25" customHeight="1" x14ac:dyDescent="0.2">
      <c r="B6" s="365" t="s">
        <v>264</v>
      </c>
      <c r="C6" s="366"/>
      <c r="D6" s="366"/>
      <c r="E6" s="366"/>
      <c r="F6" s="366"/>
      <c r="G6" s="366"/>
      <c r="H6" s="366"/>
      <c r="I6" s="366"/>
      <c r="J6" s="366"/>
      <c r="K6" s="366"/>
      <c r="L6" s="366"/>
      <c r="M6" s="366"/>
      <c r="N6" s="366"/>
      <c r="O6" s="366"/>
      <c r="P6" s="366"/>
      <c r="Q6" s="366"/>
      <c r="R6" s="366"/>
      <c r="S6" s="366"/>
      <c r="T6" s="366"/>
      <c r="U6" s="366"/>
      <c r="V6" s="366"/>
      <c r="W6" s="366"/>
      <c r="X6" s="367"/>
    </row>
    <row r="7" spans="2:24" s="50" customFormat="1" ht="15" x14ac:dyDescent="0.2">
      <c r="B7" s="340" t="s">
        <v>253</v>
      </c>
      <c r="C7" s="341"/>
      <c r="D7" s="341"/>
      <c r="E7" s="341"/>
      <c r="F7" s="341"/>
      <c r="G7" s="341"/>
      <c r="H7" s="341"/>
      <c r="I7" s="341"/>
      <c r="J7" s="341"/>
      <c r="K7" s="341"/>
      <c r="L7" s="341"/>
      <c r="M7" s="341"/>
      <c r="N7" s="341"/>
      <c r="O7" s="341"/>
      <c r="P7" s="341"/>
      <c r="Q7" s="341"/>
      <c r="R7" s="341"/>
      <c r="S7" s="341"/>
      <c r="T7" s="341"/>
      <c r="U7" s="341"/>
      <c r="V7" s="341"/>
      <c r="W7" s="341"/>
      <c r="X7" s="342"/>
    </row>
    <row r="8" spans="2:24" s="50" customFormat="1" ht="15" x14ac:dyDescent="0.2">
      <c r="B8" s="340"/>
      <c r="C8" s="341"/>
      <c r="D8" s="341"/>
      <c r="E8" s="341"/>
      <c r="F8" s="341"/>
      <c r="G8" s="341"/>
      <c r="H8" s="341"/>
      <c r="I8" s="341"/>
      <c r="J8" s="341"/>
      <c r="K8" s="341"/>
      <c r="L8" s="341"/>
      <c r="M8" s="341"/>
      <c r="N8" s="341"/>
      <c r="O8" s="341"/>
      <c r="P8" s="341"/>
      <c r="Q8" s="341"/>
      <c r="R8" s="341"/>
      <c r="S8" s="341"/>
      <c r="T8" s="341"/>
      <c r="U8" s="341"/>
      <c r="V8" s="341"/>
      <c r="W8" s="341"/>
      <c r="X8" s="342"/>
    </row>
    <row r="9" spans="2:24" s="50" customFormat="1" ht="15.75" thickBot="1" x14ac:dyDescent="0.25">
      <c r="B9" s="363"/>
      <c r="C9" s="364"/>
      <c r="D9" s="364"/>
      <c r="E9" s="364"/>
      <c r="F9" s="364"/>
      <c r="G9" s="364"/>
      <c r="H9" s="364"/>
      <c r="I9" s="364"/>
      <c r="J9" s="364"/>
      <c r="K9" s="364"/>
      <c r="L9" s="364"/>
      <c r="M9" s="364"/>
      <c r="N9" s="364"/>
      <c r="O9" s="364"/>
      <c r="P9" s="364"/>
      <c r="Q9" s="364"/>
      <c r="R9" s="364"/>
      <c r="X9" s="63"/>
    </row>
    <row r="10" spans="2:24" s="50" customFormat="1" ht="105.75" thickBot="1" x14ac:dyDescent="0.25">
      <c r="B10" s="64" t="s">
        <v>254</v>
      </c>
      <c r="C10" s="65" t="s">
        <v>73</v>
      </c>
      <c r="D10" s="66" t="s">
        <v>255</v>
      </c>
      <c r="E10" s="66" t="s">
        <v>256</v>
      </c>
      <c r="F10" s="66" t="s">
        <v>257</v>
      </c>
      <c r="G10" s="65" t="s">
        <v>224</v>
      </c>
      <c r="H10" s="66" t="s">
        <v>181</v>
      </c>
      <c r="I10" s="66" t="s">
        <v>76</v>
      </c>
      <c r="J10" s="66" t="s">
        <v>258</v>
      </c>
      <c r="K10" s="66" t="s">
        <v>78</v>
      </c>
      <c r="L10" s="66" t="s">
        <v>259</v>
      </c>
      <c r="M10" s="65" t="s">
        <v>260</v>
      </c>
      <c r="N10" s="65" t="s">
        <v>74</v>
      </c>
      <c r="O10" s="66" t="s">
        <v>181</v>
      </c>
      <c r="P10" s="66" t="s">
        <v>76</v>
      </c>
      <c r="Q10" s="66" t="s">
        <v>258</v>
      </c>
      <c r="R10" s="66" t="s">
        <v>78</v>
      </c>
      <c r="S10" s="65" t="s">
        <v>79</v>
      </c>
      <c r="T10" s="65" t="s">
        <v>80</v>
      </c>
      <c r="U10" s="65" t="s">
        <v>81</v>
      </c>
      <c r="V10" s="65" t="s">
        <v>82</v>
      </c>
      <c r="W10" s="65" t="s">
        <v>261</v>
      </c>
      <c r="X10" s="67" t="s">
        <v>84</v>
      </c>
    </row>
    <row r="11" spans="2:24" s="50" customFormat="1" ht="210.75" thickBot="1" x14ac:dyDescent="0.25">
      <c r="B11" s="68">
        <v>1</v>
      </c>
      <c r="C11" s="69" t="str">
        <f>+'EVALUACION CON CONTROLES'!C16:F16</f>
        <v>Inadecuada escogencia de la tipología de contratación</v>
      </c>
      <c r="D11" s="70" t="str">
        <f>+'EVALUACION CON CONTROLES'!B16</f>
        <v>PLANEACIÓN</v>
      </c>
      <c r="E11" s="70" t="str">
        <f>VLOOKUP(C11,'IDENTIFICACION Y ANALISIS'!$B$18:$F$58,3,FALSE)</f>
        <v>General</v>
      </c>
      <c r="F11" s="70" t="str">
        <f>VLOOKUP(C11,'IDENTIFICACION Y ANALISIS'!$B$18:$F$58,4,FALSE)</f>
        <v>Interno</v>
      </c>
      <c r="G11" s="69" t="str">
        <f>+EVALUACION!H17</f>
        <v xml:space="preserve">Retrasos en la ejecución, dificultades en la asignación de recursos, claúsulas deficientes, demandas, litigios, percepción negativa de la gestión pública. </v>
      </c>
      <c r="H11" s="69">
        <f>+EVALUACION!I17</f>
        <v>1</v>
      </c>
      <c r="I11" s="69">
        <f>+EVALUACION!J17</f>
        <v>3</v>
      </c>
      <c r="J11" s="69">
        <f>+EVALUACION!K17</f>
        <v>4</v>
      </c>
      <c r="K11" s="70" t="str">
        <f>+EVALUACION!L17</f>
        <v>BAJO</v>
      </c>
      <c r="L11" s="69" t="s">
        <v>266</v>
      </c>
      <c r="M11" s="141">
        <v>1</v>
      </c>
      <c r="N11" s="69" t="str">
        <f>+'EVALUACION CON CONTROLES'!G16</f>
        <v>Establecimiento de un canal de comunicación abierto. Revisión de los plazos. Ajustes contractuales. Revisión legal de los documentos. Incorporación de cláusulas adicionales. Evaluación de viabilidad. Revisar las condiciones previas</v>
      </c>
      <c r="O11" s="69">
        <f>+'EVALUACION CON CONTROLES'!I16</f>
        <v>1</v>
      </c>
      <c r="P11" s="69">
        <f>+'EVALUACION CON CONTROLES'!J16</f>
        <v>3</v>
      </c>
      <c r="Q11" s="69">
        <f>+'EVALUACION CON CONTROLES'!K16</f>
        <v>4</v>
      </c>
      <c r="R11" s="70" t="str">
        <f>+'EVALUACION CON CONTROLES'!L16</f>
        <v>BAJO</v>
      </c>
      <c r="S11" s="69" t="str">
        <f>+'EVALUACION CON CONTROLES'!M16</f>
        <v>NO</v>
      </c>
      <c r="T11" s="69" t="str">
        <f>+'EVALUACION CON CONTROLES'!N16</f>
        <v>Formuladores</v>
      </c>
      <c r="U11" s="69" t="str">
        <f>+'EVALUACION CON CONTROLES'!O16</f>
        <v xml:space="preserve">Etapa de planeación </v>
      </c>
      <c r="V11" s="69" t="str">
        <f>+'EVALUACION CON CONTROLES'!P16</f>
        <v xml:space="preserve">Antes de la selección del contratista </v>
      </c>
      <c r="W11" s="69" t="str">
        <f>+'EVALUACION CON CONTROLES'!Q16</f>
        <v xml:space="preserve">Revisión jurídica, técnica y económica del contrato durante la formulación, </v>
      </c>
      <c r="X11" s="71" t="str">
        <f>+'EVALUACION CON CONTROLES'!R16</f>
        <v xml:space="preserve">Durante la formulación de los pliegos. </v>
      </c>
    </row>
    <row r="12" spans="2:24" s="50" customFormat="1" ht="300.75" thickBot="1" x14ac:dyDescent="0.25">
      <c r="B12" s="68">
        <v>2</v>
      </c>
      <c r="C12" s="69" t="str">
        <f>+'EVALUACION CON CONTROLES'!C17:F17</f>
        <v xml:space="preserve">Requisitos ponderantes inapropiados para el proceso de selección </v>
      </c>
      <c r="D12" s="70" t="str">
        <f>+'EVALUACION CON CONTROLES'!B17</f>
        <v>PLANEACIÓN</v>
      </c>
      <c r="E12" s="70" t="str">
        <f>VLOOKUP(C12,'IDENTIFICACION Y ANALISIS'!$B$18:$F$58,3,FALSE)</f>
        <v>Especifico</v>
      </c>
      <c r="F12" s="70" t="str">
        <f>VLOOKUP(C12,'IDENTIFICACION Y ANALISIS'!$B$18:$F$58,4,FALSE)</f>
        <v>Interno</v>
      </c>
      <c r="G12" s="69" t="str">
        <f>+EVALUACION!H18</f>
        <v>Contratistas seleccionados no cualificados, prioridad a facotres irrelevantes, baja calidad en el proyecto, exclusión de oferentes adecuados, ventajas sobre oferentes inadecuados, incumplimiento normativo y corrupción.</v>
      </c>
      <c r="H12" s="69">
        <f>+EVALUACION!I18</f>
        <v>1</v>
      </c>
      <c r="I12" s="69">
        <f>+EVALUACION!J18</f>
        <v>3</v>
      </c>
      <c r="J12" s="69">
        <f>+EVALUACION!K18</f>
        <v>4</v>
      </c>
      <c r="K12" s="70" t="str">
        <f>+EVALUACION!L18</f>
        <v>BAJO</v>
      </c>
      <c r="L12" s="69" t="s">
        <v>266</v>
      </c>
      <c r="M12" s="141">
        <v>1</v>
      </c>
      <c r="N12" s="69" t="str">
        <f>+'EVALUACION CON CONTROLES'!G17</f>
        <v>Revisión de pertinencia y alineación con el objeto del contrato. Ajustes basados en las necesidades del proyecto. Análisis de procesos de selección previos. Benchmarking. Asesoramiento legal. Equilibrio en los pesos asignados. Eliminar criterios irrelevantes. Revisión conjunta del equipo evaluador. Consulta con el mercado. Emisión de adendas o modificaciones:</v>
      </c>
      <c r="O12" s="69">
        <f>+'EVALUACION CON CONTROLES'!I17</f>
        <v>1</v>
      </c>
      <c r="P12" s="69">
        <f>+'EVALUACION CON CONTROLES'!J17</f>
        <v>3</v>
      </c>
      <c r="Q12" s="69">
        <f>+'EVALUACION CON CONTROLES'!K17</f>
        <v>4</v>
      </c>
      <c r="R12" s="70" t="str">
        <f>+'EVALUACION CON CONTROLES'!L17</f>
        <v>BAJO</v>
      </c>
      <c r="S12" s="69" t="str">
        <f>+'EVALUACION CON CONTROLES'!M17</f>
        <v>NO</v>
      </c>
      <c r="T12" s="69" t="str">
        <f>+'EVALUACION CON CONTROLES'!N17</f>
        <v>Formulador</v>
      </c>
      <c r="U12" s="69" t="str">
        <f>+'EVALUACION CON CONTROLES'!O17</f>
        <v xml:space="preserve">Etapa de planeación </v>
      </c>
      <c r="V12" s="69" t="str">
        <f>+'EVALUACION CON CONTROLES'!P17</f>
        <v xml:space="preserve">Antes de la selección del contratista </v>
      </c>
      <c r="W12" s="69" t="str">
        <f>+'EVALUACION CON CONTROLES'!Q17</f>
        <v xml:space="preserve">Revisión jurídica, técnica y económica del contrato durante la formulación, </v>
      </c>
      <c r="X12" s="71" t="str">
        <f>+'EVALUACION CON CONTROLES'!R17</f>
        <v xml:space="preserve">Durante la formulación de los pliegos. </v>
      </c>
    </row>
    <row r="13" spans="2:24" s="50" customFormat="1" ht="330.75" thickBot="1" x14ac:dyDescent="0.25">
      <c r="B13" s="68">
        <v>3</v>
      </c>
      <c r="C13" s="69" t="str">
        <f>+'EVALUACION CON CONTROLES'!C18:F18</f>
        <v>Suspensión del Proceso de selección</v>
      </c>
      <c r="D13" s="70" t="str">
        <f>+'EVALUACION CON CONTROLES'!B18</f>
        <v>SELECCIÓN</v>
      </c>
      <c r="E13" s="70" t="str">
        <f>VLOOKUP(C13,'IDENTIFICACION Y ANALISIS'!$B$18:$F$58,3,FALSE)</f>
        <v>General</v>
      </c>
      <c r="F13" s="70" t="str">
        <f>VLOOKUP(C13,'IDENTIFICACION Y ANALISIS'!$B$18:$F$58,4,FALSE)</f>
        <v>Interno</v>
      </c>
      <c r="G13" s="69" t="str">
        <f>+EVALUACION!H19</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3" s="69">
        <f>+EVALUACION!I19</f>
        <v>1</v>
      </c>
      <c r="I13" s="69">
        <f>+EVALUACION!J19</f>
        <v>5</v>
      </c>
      <c r="J13" s="69">
        <f>+EVALUACION!K19</f>
        <v>6</v>
      </c>
      <c r="K13" s="70" t="str">
        <f>+EVALUACION!L19</f>
        <v>ALTO</v>
      </c>
      <c r="L13" s="69" t="s">
        <v>266</v>
      </c>
      <c r="M13" s="141">
        <v>1</v>
      </c>
      <c r="N13" s="69" t="str">
        <f>+'EVALUACION CON CONTROLES'!G18</f>
        <v xml:space="preserve">Análisis de cuasa raíz. Evaluación legal administrativa. Subsanación de requisitos. Reprogramación del cronograma. Validación técnica y legal de modificaciones. Consulta con entidades reguladoras. Seguimiento de la implementación de los cambios. Evaluación del impacto de la suspensión. Capacitación en normativas de contratación. </v>
      </c>
      <c r="O13" s="69">
        <f>+'EVALUACION CON CONTROLES'!I18</f>
        <v>1</v>
      </c>
      <c r="P13" s="69">
        <f>+'EVALUACION CON CONTROLES'!J18</f>
        <v>5</v>
      </c>
      <c r="Q13" s="69">
        <f>+'EVALUACION CON CONTROLES'!K18</f>
        <v>6</v>
      </c>
      <c r="R13" s="70" t="str">
        <f>+'EVALUACION CON CONTROLES'!L18</f>
        <v>ALTO</v>
      </c>
      <c r="S13" s="69" t="str">
        <f>+'EVALUACION CON CONTROLES'!M18</f>
        <v>NO</v>
      </c>
      <c r="T13" s="69" t="str">
        <f>+'EVALUACION CON CONTROLES'!N18</f>
        <v>Formulador y Comité de contratación</v>
      </c>
      <c r="U13" s="69" t="str">
        <f>+'EVALUACION CON CONTROLES'!O18</f>
        <v xml:space="preserve">Etapa de planeación </v>
      </c>
      <c r="V13" s="69" t="str">
        <f>+'EVALUACION CON CONTROLES'!P18</f>
        <v>Etapa de selección</v>
      </c>
      <c r="W13" s="69" t="str">
        <f>+'EVALUACION CON CONTROLES'!Q18</f>
        <v xml:space="preserve">Revisión
detallada del
proceso por
el comité de
contratación </v>
      </c>
      <c r="X13" s="71" t="str">
        <f>+'EVALUACION CON CONTROLES'!R18</f>
        <v>Durante los
comités de
contratación</v>
      </c>
    </row>
    <row r="14" spans="2:24" s="50" customFormat="1" ht="375.75" thickBot="1" x14ac:dyDescent="0.25">
      <c r="B14" s="68">
        <v>4</v>
      </c>
      <c r="C14" s="69" t="str">
        <f>+'EVALUACION CON CONTROLES'!C19:F19</f>
        <v>Inadecuada evaluación de las ofertas y/o verificación de requisitos habilitantes</v>
      </c>
      <c r="D14" s="70" t="str">
        <f>+'EVALUACION CON CONTROLES'!B19</f>
        <v>SELECCIÓN</v>
      </c>
      <c r="E14" s="70" t="str">
        <f>VLOOKUP(C14,'IDENTIFICACION Y ANALISIS'!$B$18:$F$58,3,FALSE)</f>
        <v>General</v>
      </c>
      <c r="F14" s="70" t="str">
        <f>VLOOKUP(C14,'IDENTIFICACION Y ANALISIS'!$B$18:$F$58,4,FALSE)</f>
        <v>Interno</v>
      </c>
      <c r="G14" s="69" t="str">
        <f>+EVALUACION!H20</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14" s="69">
        <f>+EVALUACION!I20</f>
        <v>1</v>
      </c>
      <c r="I14" s="69">
        <f>+EVALUACION!J20</f>
        <v>5</v>
      </c>
      <c r="J14" s="69">
        <f>+EVALUACION!K20</f>
        <v>6</v>
      </c>
      <c r="K14" s="70" t="str">
        <f>+EVALUACION!L20</f>
        <v>ALTO</v>
      </c>
      <c r="L14" s="69" t="s">
        <v>266</v>
      </c>
      <c r="M14" s="141">
        <v>1</v>
      </c>
      <c r="N14" s="69" t="str">
        <f>+'EVALUACION CON CONTROLES'!G19</f>
        <v>Redefinición de los criterios. Entrenamiento en evaluación y verificación de requisitos. Auditoría de la evaluación. Checklists y matrices de verificación. Revisión legal especializada. Involucramiento de expertos técnicos. Ampliación del tiempo de evaluación. Informe de evaluación al ente de control. Revisión de los procedimientos internos.</v>
      </c>
      <c r="O14" s="69">
        <f>+'EVALUACION CON CONTROLES'!I19</f>
        <v>1</v>
      </c>
      <c r="P14" s="69">
        <f>+'EVALUACION CON CONTROLES'!J19</f>
        <v>5</v>
      </c>
      <c r="Q14" s="69">
        <f>+'EVALUACION CON CONTROLES'!K19</f>
        <v>6</v>
      </c>
      <c r="R14" s="70" t="str">
        <f>+'EVALUACION CON CONTROLES'!L19</f>
        <v>ALTO</v>
      </c>
      <c r="S14" s="69" t="str">
        <f>+'EVALUACION CON CONTROLES'!M19</f>
        <v>NO</v>
      </c>
      <c r="T14" s="69" t="str">
        <f>+'EVALUACION CON CONTROLES'!N19</f>
        <v xml:space="preserve">Evaluadores </v>
      </c>
      <c r="U14" s="69" t="str">
        <f>+'EVALUACION CON CONTROLES'!O19</f>
        <v>Etapa de selección</v>
      </c>
      <c r="V14" s="69" t="str">
        <f>+'EVALUACION CON CONTROLES'!P19</f>
        <v xml:space="preserve">Antes de la selección del contratista </v>
      </c>
      <c r="W14" s="69" t="str">
        <f>+'EVALUACION CON CONTROLES'!Q19</f>
        <v>Checklists y matrices de verificación para una correcta evaluación</v>
      </c>
      <c r="X14" s="71" t="str">
        <f>+'EVALUACION CON CONTROLES'!R19</f>
        <v>Durante la evaluación</v>
      </c>
    </row>
    <row r="15" spans="2:24" s="50" customFormat="1" ht="375.75" thickBot="1" x14ac:dyDescent="0.25">
      <c r="B15" s="68">
        <v>5</v>
      </c>
      <c r="C15" s="69" t="str">
        <f>+'EVALUACION CON CONTROLES'!C20:F20</f>
        <v>Inadecuado manejo administrativo del proceso contractual</v>
      </c>
      <c r="D15" s="70" t="str">
        <f>+'EVALUACION CON CONTROLES'!B20</f>
        <v>SELECCIÓN</v>
      </c>
      <c r="E15" s="70" t="str">
        <f>VLOOKUP(C15,'IDENTIFICACION Y ANALISIS'!$B$18:$F$58,3,FALSE)</f>
        <v>General</v>
      </c>
      <c r="F15" s="70" t="str">
        <f>VLOOKUP(C15,'IDENTIFICACION Y ANALISIS'!$B$18:$F$58,4,FALSE)</f>
        <v>Interno</v>
      </c>
      <c r="G15" s="69" t="str">
        <f>+EVALUACION!H21</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15" s="69">
        <f>+EVALUACION!I21</f>
        <v>1</v>
      </c>
      <c r="I15" s="69">
        <f>+EVALUACION!J21</f>
        <v>5</v>
      </c>
      <c r="J15" s="69">
        <f>+EVALUACION!K21</f>
        <v>6</v>
      </c>
      <c r="K15" s="70" t="str">
        <f>+EVALUACION!L21</f>
        <v>ALTO</v>
      </c>
      <c r="L15" s="69" t="s">
        <v>266</v>
      </c>
      <c r="M15" s="141">
        <v>1</v>
      </c>
      <c r="N15" s="69" t="str">
        <f>+'EVALUACION CON CONTROLES'!G20</f>
        <v>Estandarización de procedimientos administrativos. Sistema de seguimiento. Capacitación del personal administrativo.  Designar a un coordinador o gestor administrativo que supervise de manera integral el cumplimiento de los trámite. Sistemas de gestión documental.Métricas administrativas. Sistemas de auditoría y garantizar una comunicación efectiva entre las áreas involucradas.</v>
      </c>
      <c r="O15" s="69">
        <f>+'EVALUACION CON CONTROLES'!I20</f>
        <v>1</v>
      </c>
      <c r="P15" s="69">
        <f>+'EVALUACION CON CONTROLES'!J20</f>
        <v>5</v>
      </c>
      <c r="Q15" s="69">
        <f>+'EVALUACION CON CONTROLES'!K20</f>
        <v>6</v>
      </c>
      <c r="R15" s="70" t="str">
        <f>+'EVALUACION CON CONTROLES'!L20</f>
        <v>ALTO</v>
      </c>
      <c r="S15" s="69" t="str">
        <f>+'EVALUACION CON CONTROLES'!M20</f>
        <v>NO</v>
      </c>
      <c r="T15" s="69" t="str">
        <f>+'EVALUACION CON CONTROLES'!N20</f>
        <v xml:space="preserve">Supervisor y comité técnico . </v>
      </c>
      <c r="U15" s="69" t="str">
        <f>+'EVALUACION CON CONTROLES'!O20</f>
        <v>Etapa de selección</v>
      </c>
      <c r="V15" s="69" t="str">
        <f>+'EVALUACION CON CONTROLES'!P20</f>
        <v xml:space="preserve">Antes de la selección del contratista </v>
      </c>
      <c r="W15" s="69" t="str">
        <f>+'EVALUACION CON CONTROLES'!Q20</f>
        <v xml:space="preserve">Checklist proceso contractual. </v>
      </c>
      <c r="X15" s="71" t="str">
        <f>+'EVALUACION CON CONTROLES'!R20</f>
        <v xml:space="preserve">Semanalmente </v>
      </c>
    </row>
    <row r="16" spans="2:24" s="50" customFormat="1" ht="375.75" thickBot="1" x14ac:dyDescent="0.25">
      <c r="B16" s="68">
        <v>6</v>
      </c>
      <c r="C16" s="69" t="str">
        <f>+'EVALUACION CON CONTROLES'!C21:F21</f>
        <v>Falta de claridad en la elaboración de los actos administrativos</v>
      </c>
      <c r="D16" s="70" t="str">
        <f>+'EVALUACION CON CONTROLES'!B21</f>
        <v>SELECCIÓN</v>
      </c>
      <c r="E16" s="70" t="str">
        <f>VLOOKUP(C16,'IDENTIFICACION Y ANALISIS'!$B$18:$F$58,3,FALSE)</f>
        <v>General</v>
      </c>
      <c r="F16" s="70" t="str">
        <f>VLOOKUP(C16,'IDENTIFICACION Y ANALISIS'!$B$18:$F$58,4,FALSE)</f>
        <v>Interno</v>
      </c>
      <c r="G16" s="69" t="str">
        <f>+EVALUACION!H22</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16" s="69">
        <f>+EVALUACION!I22</f>
        <v>2</v>
      </c>
      <c r="I16" s="69">
        <f>+EVALUACION!J22</f>
        <v>3</v>
      </c>
      <c r="J16" s="69">
        <f>+EVALUACION!K22</f>
        <v>5</v>
      </c>
      <c r="K16" s="70" t="str">
        <f>+EVALUACION!L22</f>
        <v>MEDIO</v>
      </c>
      <c r="L16" s="69" t="s">
        <v>266</v>
      </c>
      <c r="M16" s="141">
        <v>1</v>
      </c>
      <c r="N16" s="69" t="str">
        <f>+'EVALUACION CON CONTROLES'!G21</f>
        <v>Entrenamiento en lenguaje claro. Formación en negativas. Entrenamiento en lenguaje claro. Entrenamiento en lenguaje claro. Mejora continua y revisión de la calidad. Claridad en los fundamentos y la motivación de las decisiones. Lenguaje accesible y comprensible. Auditoría interna. Mecanismos de retroalimentación y corrección. Digitalización y automatización de procesos. Claridad en los plazos y términos.</v>
      </c>
      <c r="O16" s="69">
        <f>+'EVALUACION CON CONTROLES'!I21</f>
        <v>2</v>
      </c>
      <c r="P16" s="69">
        <f>+'EVALUACION CON CONTROLES'!J21</f>
        <v>3</v>
      </c>
      <c r="Q16" s="69">
        <f>+'EVALUACION CON CONTROLES'!K21</f>
        <v>5</v>
      </c>
      <c r="R16" s="70" t="str">
        <f>+'EVALUACION CON CONTROLES'!L21</f>
        <v>MEDIO</v>
      </c>
      <c r="S16" s="69" t="str">
        <f>+'EVALUACION CON CONTROLES'!M21</f>
        <v>NO</v>
      </c>
      <c r="T16" s="69" t="str">
        <f>+'EVALUACION CON CONTROLES'!N21</f>
        <v xml:space="preserve">Supervisor y comité técnico . </v>
      </c>
      <c r="U16" s="69" t="str">
        <f>+'EVALUACION CON CONTROLES'!O21</f>
        <v>Etapa de selección</v>
      </c>
      <c r="V16" s="69" t="str">
        <f>+'EVALUACION CON CONTROLES'!P21</f>
        <v xml:space="preserve">Antes de la selección del contratista </v>
      </c>
      <c r="W16" s="69" t="str">
        <f>+'EVALUACION CON CONTROLES'!Q21</f>
        <v>Lineamientos claros de los actos administrativos</v>
      </c>
      <c r="X16" s="71" t="str">
        <f>+'EVALUACION CON CONTROLES'!R21</f>
        <v>Mensualmente</v>
      </c>
    </row>
    <row r="17" spans="2:24" s="50" customFormat="1" ht="375.75" thickBot="1" x14ac:dyDescent="0.25">
      <c r="B17" s="68">
        <v>7</v>
      </c>
      <c r="C17" s="69" t="str">
        <f>+'EVALUACION CON CONTROLES'!C22:F22</f>
        <v>Contestación inoportuna a todas las observaciones formuladas a los documentos de la contratación</v>
      </c>
      <c r="D17" s="70" t="str">
        <f>+'EVALUACION CON CONTROLES'!B22</f>
        <v>SELECCIÓN</v>
      </c>
      <c r="E17" s="70" t="str">
        <f>VLOOKUP(C17,'IDENTIFICACION Y ANALISIS'!$B$18:$F$58,3,FALSE)</f>
        <v>General</v>
      </c>
      <c r="F17" s="70" t="str">
        <f>VLOOKUP(C17,'IDENTIFICACION Y ANALISIS'!$B$18:$F$58,4,FALSE)</f>
        <v>Interno</v>
      </c>
      <c r="G17" s="69" t="str">
        <f>+EVALUACION!H23</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17" s="69">
        <f>+EVALUACION!I23</f>
        <v>1</v>
      </c>
      <c r="I17" s="69">
        <f>+EVALUACION!J23</f>
        <v>3</v>
      </c>
      <c r="J17" s="69">
        <f>+EVALUACION!K23</f>
        <v>4</v>
      </c>
      <c r="K17" s="70" t="str">
        <f>+EVALUACION!L23</f>
        <v>BAJO</v>
      </c>
      <c r="L17" s="69" t="s">
        <v>266</v>
      </c>
      <c r="M17" s="141">
        <v>1</v>
      </c>
      <c r="N17" s="69" t="str">
        <f>+'EVALUACION CON CONTROLES'!G22</f>
        <v>Establecimiento de plazos estrictos para la respuesta. Establecimiento de plazos estrictos para la respuesta. Asignación de responsabilidades. Priorizar las observaciones según su importancia. Procedimiento estandarizado para contestar observaciones. Capacitación del personal en la gestión de observaciones. Comunicación proactiva con los interesados. Auditoría de los tiempos de respuesta.</v>
      </c>
      <c r="O17" s="69">
        <f>+'EVALUACION CON CONTROLES'!I22</f>
        <v>1</v>
      </c>
      <c r="P17" s="69">
        <f>+'EVALUACION CON CONTROLES'!J22</f>
        <v>3</v>
      </c>
      <c r="Q17" s="69">
        <f>+'EVALUACION CON CONTROLES'!K22</f>
        <v>4</v>
      </c>
      <c r="R17" s="70" t="str">
        <f>+'EVALUACION CON CONTROLES'!L22</f>
        <v>BAJO</v>
      </c>
      <c r="S17" s="69" t="str">
        <f>+'EVALUACION CON CONTROLES'!M22</f>
        <v>NO</v>
      </c>
      <c r="T17" s="69" t="str">
        <f>+'EVALUACION CON CONTROLES'!N22</f>
        <v>Formuladores y evaluadores</v>
      </c>
      <c r="U17" s="69" t="str">
        <f>+'EVALUACION CON CONTROLES'!O22</f>
        <v>Etapa de selección</v>
      </c>
      <c r="V17" s="69" t="str">
        <f>+'EVALUACION CON CONTROLES'!P22</f>
        <v xml:space="preserve">Antes de la selección del contratista </v>
      </c>
      <c r="W17" s="69" t="str">
        <f>+'EVALUACION CON CONTROLES'!Q22</f>
        <v xml:space="preserve">Comité de evaluación para respuesta orpotunas. </v>
      </c>
      <c r="X17" s="71" t="str">
        <f>+'EVALUACION CON CONTROLES'!R22</f>
        <v>Durante el periodo de observaciones</v>
      </c>
    </row>
    <row r="18" spans="2:24" s="50" customFormat="1" ht="225.75" thickBot="1" x14ac:dyDescent="0.25">
      <c r="B18" s="68">
        <v>8</v>
      </c>
      <c r="C18" s="69" t="str">
        <f>+'EVALUACION CON CONTROLES'!C23:F23</f>
        <v>Declaratoria de desierta del Proceso de selección</v>
      </c>
      <c r="D18" s="70" t="str">
        <f>+'EVALUACION CON CONTROLES'!B23</f>
        <v>SELECCIÓN</v>
      </c>
      <c r="E18" s="70" t="str">
        <f>VLOOKUP(C18,'IDENTIFICACION Y ANALISIS'!$B$18:$F$58,3,FALSE)</f>
        <v>General</v>
      </c>
      <c r="F18" s="70" t="str">
        <f>VLOOKUP(C18,'IDENTIFICACION Y ANALISIS'!$B$18:$F$58,4,FALSE)</f>
        <v>Externo</v>
      </c>
      <c r="G18" s="69" t="str">
        <f>+EVALUACION!H24</f>
        <v>Incumplimiento en la satisfacción de las necesidades de la entidad. Incumplimiento de las metas propuestas por la entidad.</v>
      </c>
      <c r="H18" s="69">
        <f>+EVALUACION!I24</f>
        <v>2</v>
      </c>
      <c r="I18" s="69">
        <f>+EVALUACION!J24</f>
        <v>4</v>
      </c>
      <c r="J18" s="69">
        <f>+EVALUACION!K24</f>
        <v>6</v>
      </c>
      <c r="K18" s="70" t="str">
        <f>+EVALUACION!L24</f>
        <v>ALTO</v>
      </c>
      <c r="L18" s="69" t="s">
        <v>266</v>
      </c>
      <c r="M18" s="141">
        <v>1</v>
      </c>
      <c r="N18" s="69" t="str">
        <f>+'EVALUACION CON CONTROLES'!G23</f>
        <v xml:space="preserve">Revisión y ajuste de los pliegos de condiciones. Análisis del mercado. Extensión de plazos. Socialización del proceso de selección. Revisión y corrección de observaciones. Estudios técnicos y financieros adecuados. . Reformulación del proceso . </v>
      </c>
      <c r="O18" s="69">
        <f>+'EVALUACION CON CONTROLES'!I23</f>
        <v>2</v>
      </c>
      <c r="P18" s="69">
        <f>+'EVALUACION CON CONTROLES'!J23</f>
        <v>4</v>
      </c>
      <c r="Q18" s="69">
        <f>+'EVALUACION CON CONTROLES'!K23</f>
        <v>6</v>
      </c>
      <c r="R18" s="70" t="str">
        <f>+'EVALUACION CON CONTROLES'!L23</f>
        <v>ALTO</v>
      </c>
      <c r="S18" s="69" t="str">
        <f>+'EVALUACION CON CONTROLES'!M23</f>
        <v>SI</v>
      </c>
      <c r="T18" s="69" t="str">
        <f>+'EVALUACION CON CONTROLES'!N23</f>
        <v>Formuladores y
Comité de
Contratación</v>
      </c>
      <c r="U18" s="69" t="str">
        <f>+'EVALUACION CON CONTROLES'!O23</f>
        <v>Etapa de
planeación</v>
      </c>
      <c r="V18" s="69" t="str">
        <f>+'EVALUACION CON CONTROLES'!P23</f>
        <v>Al momento
de la
publicación
del proceso</v>
      </c>
      <c r="W18" s="69" t="str">
        <f>+'EVALUACION CON CONTROLES'!Q23</f>
        <v>Revisión de
los requisitos
por parte del
comité de
contratación</v>
      </c>
      <c r="X18" s="71" t="str">
        <f>+'EVALUACION CON CONTROLES'!R23</f>
        <v>Acorde al
cronograma del
Comité de
contratación.</v>
      </c>
    </row>
    <row r="19" spans="2:24" s="50" customFormat="1" ht="345.75" thickBot="1" x14ac:dyDescent="0.25">
      <c r="B19" s="68">
        <v>9</v>
      </c>
      <c r="C19" s="69" t="str">
        <f>+'EVALUACION CON CONTROLES'!C24:F24</f>
        <v>Selección de contratista que no cuente con la capacidad financiera y/o técnica y/o jurídicas necesarias para la ejecución del contrato.</v>
      </c>
      <c r="D19" s="70" t="str">
        <f>+'EVALUACION CON CONTROLES'!B24</f>
        <v>SELECCIÓN</v>
      </c>
      <c r="E19" s="70" t="str">
        <f>VLOOKUP(C19,'IDENTIFICACION Y ANALISIS'!$B$18:$F$58,3,FALSE)</f>
        <v>General</v>
      </c>
      <c r="F19" s="70" t="str">
        <f>VLOOKUP(C19,'IDENTIFICACION Y ANALISIS'!$B$18:$F$58,4,FALSE)</f>
        <v>Externo</v>
      </c>
      <c r="G19" s="69" t="str">
        <f>+EVALUACION!H25</f>
        <v>Investigaciones disciplinarias, fiscales y penales. Demandas. Pone en riesgo la adecuada ejecución del contrato. sanciones disciplinarias, fiscales y/o penales.</v>
      </c>
      <c r="H19" s="69">
        <f>+EVALUACION!I25</f>
        <v>1</v>
      </c>
      <c r="I19" s="69">
        <f>+EVALUACION!J25</f>
        <v>4</v>
      </c>
      <c r="J19" s="69">
        <f>+EVALUACION!K25</f>
        <v>5</v>
      </c>
      <c r="K19" s="70" t="str">
        <f>+EVALUACION!L25</f>
        <v>MEDIO</v>
      </c>
      <c r="L19" s="69" t="s">
        <v>266</v>
      </c>
      <c r="M19" s="141">
        <v>1</v>
      </c>
      <c r="N19" s="69" t="str">
        <f>+'EVALUACION CON CONTROLES'!G24</f>
        <v xml:space="preserve">Requisitos específicos en los pliegos. Verificar criterios de selección. Evaluación técnica y financiera rigurosa. Revisión de cumplimiento normativo. Auditoría previa a la adjudicación. Monitoreo y seguimiento post-adjudicación. Requisitos de garantía y seguros. Revisión de historial de contratos anteriores. Procedimiento de corrección y sanción. </v>
      </c>
      <c r="O19" s="69">
        <f>+'EVALUACION CON CONTROLES'!I24</f>
        <v>1</v>
      </c>
      <c r="P19" s="69">
        <f>+'EVALUACION CON CONTROLES'!J24</f>
        <v>4</v>
      </c>
      <c r="Q19" s="69">
        <f>+'EVALUACION CON CONTROLES'!K24</f>
        <v>5</v>
      </c>
      <c r="R19" s="70" t="str">
        <f>+'EVALUACION CON CONTROLES'!L24</f>
        <v>MEDIO</v>
      </c>
      <c r="S19" s="69" t="str">
        <f>+'EVALUACION CON CONTROLES'!M24</f>
        <v>SI</v>
      </c>
      <c r="T19" s="69" t="str">
        <f>+'EVALUACION CON CONTROLES'!N24</f>
        <v>Evaluadores del proceso</v>
      </c>
      <c r="U19" s="69" t="str">
        <f>+'EVALUACION CON CONTROLES'!O24</f>
        <v>Etapa de
Evaluación</v>
      </c>
      <c r="V19" s="69" t="str">
        <f>+'EVALUACION CON CONTROLES'!P24</f>
        <v>Aceptación de
la oferta</v>
      </c>
      <c r="W19" s="69" t="str">
        <f>+'EVALUACION CON CONTROLES'!Q24</f>
        <v>Aplicación de
los métodos
de evaluación</v>
      </c>
      <c r="X19" s="71" t="str">
        <f>+'EVALUACION CON CONTROLES'!R24</f>
        <v>Etapa de
evaluación</v>
      </c>
    </row>
    <row r="20" spans="2:24" s="50" customFormat="1" ht="210.75" thickBot="1" x14ac:dyDescent="0.25">
      <c r="B20" s="68">
        <v>10</v>
      </c>
      <c r="C20" s="69" t="str">
        <f>+'EVALUACION CON CONTROLES'!C25:F25</f>
        <v>Aceptación viciada por error</v>
      </c>
      <c r="D20" s="70" t="str">
        <f>+'EVALUACION CON CONTROLES'!B25</f>
        <v>SELECCIÓN</v>
      </c>
      <c r="E20" s="70" t="str">
        <f>VLOOKUP(C20,'IDENTIFICACION Y ANALISIS'!$B$18:$F$58,3,FALSE)</f>
        <v>General</v>
      </c>
      <c r="F20" s="70" t="str">
        <f>VLOOKUP(C20,'IDENTIFICACION Y ANALISIS'!$B$18:$F$58,4,FALSE)</f>
        <v>Externo</v>
      </c>
      <c r="G20" s="69" t="str">
        <f>+EVALUACION!H26</f>
        <v>Demandas
Investigaciones disciplinarias, fiscales y penales</v>
      </c>
      <c r="H20" s="69">
        <f>+EVALUACION!I26</f>
        <v>1</v>
      </c>
      <c r="I20" s="69">
        <f>+EVALUACION!J26</f>
        <v>2</v>
      </c>
      <c r="J20" s="69">
        <f>+EVALUACION!K26</f>
        <v>3</v>
      </c>
      <c r="K20" s="70" t="str">
        <f>+EVALUACION!L26</f>
        <v>BAJO</v>
      </c>
      <c r="L20" s="69" t="s">
        <v>266</v>
      </c>
      <c r="M20" s="141">
        <v>1</v>
      </c>
      <c r="N20" s="69" t="str">
        <f>+'EVALUACION CON CONTROLES'!G25</f>
        <v xml:space="preserve">Claridad y precisión en los documentos. Verificación de la oferta y documentación. Capacitación del personal. Notificación de errores. Revisión de acuerdos. Auditoría de control interno, Cláusulas de ajuste. Procedimiento de disputa. </v>
      </c>
      <c r="O20" s="69">
        <f>+'EVALUACION CON CONTROLES'!I25</f>
        <v>1</v>
      </c>
      <c r="P20" s="69">
        <f>+'EVALUACION CON CONTROLES'!J25</f>
        <v>2</v>
      </c>
      <c r="Q20" s="69">
        <f>+'EVALUACION CON CONTROLES'!K25</f>
        <v>3</v>
      </c>
      <c r="R20" s="70" t="str">
        <f>+'EVALUACION CON CONTROLES'!L25</f>
        <v>BAJO</v>
      </c>
      <c r="S20" s="69" t="str">
        <f>+'EVALUACION CON CONTROLES'!M25</f>
        <v>SI</v>
      </c>
      <c r="T20" s="69" t="str">
        <f>+'EVALUACION CON CONTROLES'!N25</f>
        <v>Evaluadores del proceso</v>
      </c>
      <c r="U20" s="69" t="str">
        <f>+'EVALUACION CON CONTROLES'!O25</f>
        <v>Etapa de evaluación</v>
      </c>
      <c r="V20" s="69" t="str">
        <f>+'EVALUACION CON CONTROLES'!P25</f>
        <v>Al momento de la aceptación</v>
      </c>
      <c r="W20" s="69" t="str">
        <f>+'EVALUACION CON CONTROLES'!Q25</f>
        <v>Revisión de los requisitos por parte del comité evaluador</v>
      </c>
      <c r="X20" s="71" t="str">
        <f>+'EVALUACION CON CONTROLES'!R25</f>
        <v>Etapa de evaluación.</v>
      </c>
    </row>
    <row r="21" spans="2:24" s="50" customFormat="1" ht="330.75" thickBot="1" x14ac:dyDescent="0.25">
      <c r="B21" s="68">
        <v>11</v>
      </c>
      <c r="C21" s="69" t="str">
        <f>+'EVALUACION CON CONTROLES'!C26:F26</f>
        <v xml:space="preserve">Riesgo de que no se firme el contrato. </v>
      </c>
      <c r="D21" s="70" t="str">
        <f>+'EVALUACION CON CONTROLES'!B26</f>
        <v>CONTRATACIÓN</v>
      </c>
      <c r="E21" s="70" t="str">
        <f>VLOOKUP(C21,'IDENTIFICACION Y ANALISIS'!$B$18:$F$58,3,FALSE)</f>
        <v>General</v>
      </c>
      <c r="F21" s="70" t="str">
        <f>VLOOKUP(C21,'IDENTIFICACION Y ANALISIS'!$B$18:$F$58,4,FALSE)</f>
        <v>Externo</v>
      </c>
      <c r="G21" s="69" t="str">
        <f>+EVALUACION!H27</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21" s="69">
        <f>+EVALUACION!I27</f>
        <v>1</v>
      </c>
      <c r="I21" s="69">
        <f>+EVALUACION!J27</f>
        <v>4</v>
      </c>
      <c r="J21" s="69">
        <f>+EVALUACION!K27</f>
        <v>5</v>
      </c>
      <c r="K21" s="70" t="str">
        <f>+EVALUACION!L27</f>
        <v>MEDIO</v>
      </c>
      <c r="L21" s="69" t="s">
        <v>267</v>
      </c>
      <c r="M21" s="141">
        <v>0.5</v>
      </c>
      <c r="N21" s="69" t="str">
        <f>+'EVALUACION CON CONTROLES'!G26</f>
        <v>Revisión exhaustiva de documentación
Comunicación continua
Establecimiento de plazos claros
Negociación de términos
Documentación de acuerdos previos
Autorización adecuada
Revisión legal
Manejo de contingencias</v>
      </c>
      <c r="O21" s="69">
        <f>+'EVALUACION CON CONTROLES'!I26</f>
        <v>1</v>
      </c>
      <c r="P21" s="69">
        <f>+'EVALUACION CON CONTROLES'!J26</f>
        <v>4</v>
      </c>
      <c r="Q21" s="69">
        <f>+'EVALUACION CON CONTROLES'!K26</f>
        <v>5</v>
      </c>
      <c r="R21" s="70" t="str">
        <f>+'EVALUACION CON CONTROLES'!L26</f>
        <v>MEDIO</v>
      </c>
      <c r="S21" s="69" t="str">
        <f>+'EVALUACION CON CONTROLES'!M26</f>
        <v>SI</v>
      </c>
      <c r="T21" s="69" t="str">
        <f>+'EVALUACION CON CONTROLES'!N26</f>
        <v xml:space="preserve">Comité de contratación </v>
      </c>
      <c r="U21" s="69" t="str">
        <f>+'EVALUACION CON CONTROLES'!O26</f>
        <v>Etapa de selección</v>
      </c>
      <c r="V21" s="69" t="str">
        <f>+'EVALUACION CON CONTROLES'!P26</f>
        <v>Antes de la firma del contrato</v>
      </c>
      <c r="W21" s="69" t="str">
        <f>+'EVALUACION CON CONTROLES'!Q26</f>
        <v xml:space="preserve">Revisión del contrato y seguimiento al mismo. </v>
      </c>
      <c r="X21" s="71" t="str">
        <f>+'EVALUACION CON CONTROLES'!R26</f>
        <v>Durante la etapa de contrtación</v>
      </c>
    </row>
    <row r="22" spans="2:24" s="50" customFormat="1" ht="409.6" thickBot="1" x14ac:dyDescent="0.25">
      <c r="B22" s="68">
        <v>12</v>
      </c>
      <c r="C22" s="69" t="str">
        <f>+'EVALUACION CON CONTROLES'!C27:F27</f>
        <v>Falta de constitución o constitución tardía de la garantía única. Aceptación de garantías que no se ajustan a lo contemplado en el contrato</v>
      </c>
      <c r="D22" s="70" t="str">
        <f>+'EVALUACION CON CONTROLES'!B27</f>
        <v>CONTRATACIÓN</v>
      </c>
      <c r="E22" s="70" t="str">
        <f>VLOOKUP(C22,'IDENTIFICACION Y ANALISIS'!$B$18:$F$58,3,FALSE)</f>
        <v>General</v>
      </c>
      <c r="F22" s="70" t="str">
        <f>VLOOKUP(C22,'IDENTIFICACION Y ANALISIS'!$B$18:$F$58,4,FALSE)</f>
        <v>Interno</v>
      </c>
      <c r="G22" s="69" t="str">
        <f>+EVALUACION!H28</f>
        <v xml:space="preserve">Desequilibrio financiero, incapacidad para reclamar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22" s="69">
        <f>+EVALUACION!I28</f>
        <v>1</v>
      </c>
      <c r="I22" s="69">
        <f>+EVALUACION!J28</f>
        <v>4</v>
      </c>
      <c r="J22" s="69">
        <f>+EVALUACION!K28</f>
        <v>5</v>
      </c>
      <c r="K22" s="70" t="str">
        <f>+EVALUACION!L28</f>
        <v>MEDIO</v>
      </c>
      <c r="L22" s="69" t="s">
        <v>267</v>
      </c>
      <c r="M22" s="141">
        <v>0.5</v>
      </c>
      <c r="N22" s="69" t="str">
        <f>+'EVALUACION CON CONTROLES'!G27</f>
        <v>Verificación de requisitos
Plazos claros para la constitución
Revisión de documentos de garantía
Autorización previa
Procedimientos de validación
Comunicación proactiva
Capacitación del personal
Documentación de garantías</v>
      </c>
      <c r="O22" s="69">
        <f>+'EVALUACION CON CONTROLES'!I27</f>
        <v>1</v>
      </c>
      <c r="P22" s="69">
        <f>+'EVALUACION CON CONTROLES'!J27</f>
        <v>4</v>
      </c>
      <c r="Q22" s="69">
        <f>+'EVALUACION CON CONTROLES'!K27</f>
        <v>5</v>
      </c>
      <c r="R22" s="70" t="str">
        <f>+'EVALUACION CON CONTROLES'!L27</f>
        <v>MEDIO</v>
      </c>
      <c r="S22" s="69" t="str">
        <f>+'EVALUACION CON CONTROLES'!M27</f>
        <v>SI</v>
      </c>
      <c r="T22" s="69" t="str">
        <f>+'EVALUACION CON CONTROLES'!N27</f>
        <v>Supervisión y comité de contratación</v>
      </c>
      <c r="U22" s="69" t="str">
        <f>+'EVALUACION CON CONTROLES'!O27</f>
        <v>Etapa de selección</v>
      </c>
      <c r="V22" s="69" t="str">
        <f>+'EVALUACION CON CONTROLES'!P27</f>
        <v>Antes de la firma del contrato</v>
      </c>
      <c r="W22" s="69" t="str">
        <f>+'EVALUACION CON CONTROLES'!Q27</f>
        <v>Validación de requisitos de la garantía.</v>
      </c>
      <c r="X22" s="71" t="str">
        <f>+'EVALUACION CON CONTROLES'!R27</f>
        <v>Durante la etapa de contrtación</v>
      </c>
    </row>
    <row r="23" spans="2:24" s="50" customFormat="1" ht="360.75" thickBot="1" x14ac:dyDescent="0.25">
      <c r="B23" s="68">
        <v>13</v>
      </c>
      <c r="C23" s="69" t="str">
        <f>+'EVALUACION CON CONTROLES'!C28:F28</f>
        <v>Falta de solicitud o solicitud tardía del registro  presupuestal</v>
      </c>
      <c r="D23" s="70" t="str">
        <f>+'EVALUACION CON CONTROLES'!B28</f>
        <v>CONTRATACIÓN</v>
      </c>
      <c r="E23" s="70" t="str">
        <f>VLOOKUP(C23,'IDENTIFICACION Y ANALISIS'!$B$18:$F$58,3,FALSE)</f>
        <v>General</v>
      </c>
      <c r="F23" s="70" t="str">
        <f>VLOOKUP(C23,'IDENTIFICACION Y ANALISIS'!$B$18:$F$58,4,FALSE)</f>
        <v>Interno</v>
      </c>
      <c r="G23" s="69" t="str">
        <f>+EVALUACION!H29</f>
        <v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v>
      </c>
      <c r="H23" s="69">
        <f>+EVALUACION!I29</f>
        <v>1</v>
      </c>
      <c r="I23" s="69">
        <f>+EVALUACION!J29</f>
        <v>2</v>
      </c>
      <c r="J23" s="69">
        <f>+EVALUACION!K29</f>
        <v>3</v>
      </c>
      <c r="K23" s="70" t="str">
        <f>+EVALUACION!L29</f>
        <v>BAJO</v>
      </c>
      <c r="L23" s="69" t="s">
        <v>266</v>
      </c>
      <c r="M23" s="141">
        <v>1</v>
      </c>
      <c r="N23" s="69" t="str">
        <f>+'EVALUACION CON CONTROLES'!G28</f>
        <v>Establecimiento de plazos claros
Planificación anticipada
Sistema de seguimiento
Responsable designado
Capacitación y sensibilización
Revisión y auditoría
Documentación completa
Comunicación efectiva
Procedimientos de emergenci</v>
      </c>
      <c r="O23" s="69">
        <f>+'EVALUACION CON CONTROLES'!I28</f>
        <v>1</v>
      </c>
      <c r="P23" s="69">
        <f>+'EVALUACION CON CONTROLES'!J28</f>
        <v>2</v>
      </c>
      <c r="Q23" s="69">
        <f>+'EVALUACION CON CONTROLES'!K28</f>
        <v>3</v>
      </c>
      <c r="R23" s="70" t="str">
        <f>+'EVALUACION CON CONTROLES'!L28</f>
        <v>BAJO</v>
      </c>
      <c r="S23" s="69" t="str">
        <f>+'EVALUACION CON CONTROLES'!M28</f>
        <v>SI</v>
      </c>
      <c r="T23" s="69" t="str">
        <f>+'EVALUACION CON CONTROLES'!N28</f>
        <v>Supervisión</v>
      </c>
      <c r="U23" s="69" t="str">
        <f>+'EVALUACION CON CONTROLES'!O28</f>
        <v>Etapa de selección</v>
      </c>
      <c r="V23" s="69" t="str">
        <f>+'EVALUACION CON CONTROLES'!P28</f>
        <v>Antes de la firma del contrato</v>
      </c>
      <c r="W23" s="69" t="str">
        <f>+'EVALUACION CON CONTROLES'!Q28</f>
        <v xml:space="preserve">Seguimiento del proceso </v>
      </c>
      <c r="X23" s="71" t="str">
        <f>+'EVALUACION CON CONTROLES'!R28</f>
        <v>Durante la etapa de contrtación</v>
      </c>
    </row>
    <row r="24" spans="2:24" s="50" customFormat="1" ht="300.75" thickBot="1" x14ac:dyDescent="0.25">
      <c r="B24" s="68">
        <v>14</v>
      </c>
      <c r="C24" s="69" t="str">
        <f>+'EVALUACION CON CONTROLES'!C29:F29</f>
        <v>Presentación de reclamos de terceros sobre la selección del oferente que retrasen el perfeccionamiento del contrato.</v>
      </c>
      <c r="D24" s="70" t="str">
        <f>+'EVALUACION CON CONTROLES'!B29</f>
        <v>CONTRATACIÓN</v>
      </c>
      <c r="E24" s="70" t="str">
        <f>VLOOKUP(C24,'IDENTIFICACION Y ANALISIS'!$B$18:$F$58,3,FALSE)</f>
        <v>General</v>
      </c>
      <c r="F24" s="70" t="str">
        <f>VLOOKUP(C24,'IDENTIFICACION Y ANALISIS'!$B$18:$F$58,4,FALSE)</f>
        <v>Externo</v>
      </c>
      <c r="G24" s="69" t="str">
        <f>+EVALUACION!H30</f>
        <v xml:space="preserve">Retrasos en la adjudicación del proceso, inclusive la declaratorio desierta del proceso de selección </v>
      </c>
      <c r="H24" s="69">
        <f>+EVALUACION!I30</f>
        <v>3</v>
      </c>
      <c r="I24" s="69">
        <f>+EVALUACION!J30</f>
        <v>4</v>
      </c>
      <c r="J24" s="69">
        <f>+EVALUACION!K30</f>
        <v>7</v>
      </c>
      <c r="K24" s="70" t="str">
        <f>+EVALUACION!L30</f>
        <v>ALTO</v>
      </c>
      <c r="L24" s="69" t="s">
        <v>267</v>
      </c>
      <c r="M24" s="141">
        <v>0.5</v>
      </c>
      <c r="N24" s="69" t="str">
        <f>+'EVALUACION CON CONTROLES'!G29</f>
        <v>Revisión exhaustiva de la selección
Establecimiento de procedimientos claros de reclamo
Documentación detallada
Comunicación proactiva
Gestión de conflictos
Plazos para resolución
Consulta con asesores legales
Manejo de evidencia
Transparencia en el proceso
Procedimientos de contingencia</v>
      </c>
      <c r="O24" s="69">
        <f>+'EVALUACION CON CONTROLES'!I29</f>
        <v>3</v>
      </c>
      <c r="P24" s="69">
        <f>+'EVALUACION CON CONTROLES'!J29</f>
        <v>4</v>
      </c>
      <c r="Q24" s="69">
        <f>+'EVALUACION CON CONTROLES'!K29</f>
        <v>7</v>
      </c>
      <c r="R24" s="70" t="str">
        <f>+'EVALUACION CON CONTROLES'!L29</f>
        <v>ALTO</v>
      </c>
      <c r="S24" s="69" t="str">
        <f>+'EVALUACION CON CONTROLES'!M29</f>
        <v>NO</v>
      </c>
      <c r="T24" s="69" t="str">
        <f>+'EVALUACION CON CONTROLES'!N29</f>
        <v xml:space="preserve">Evaluación y comité de contratación. </v>
      </c>
      <c r="U24" s="69" t="str">
        <f>+'EVALUACION CON CONTROLES'!O29</f>
        <v>Etapa de selección</v>
      </c>
      <c r="V24" s="69" t="str">
        <f>+'EVALUACION CON CONTROLES'!P29</f>
        <v>Antes de la firma del contrato</v>
      </c>
      <c r="W24" s="69" t="str">
        <f>+'EVALUACION CON CONTROLES'!Q29</f>
        <v xml:space="preserve">Establecimiento de mecanismos de respuesta rápida. </v>
      </c>
      <c r="X24" s="71" t="str">
        <f>+'EVALUACION CON CONTROLES'!R29</f>
        <v>Durante la etapa de contrtación</v>
      </c>
    </row>
    <row r="25" spans="2:24" s="50" customFormat="1" ht="315.75" thickBot="1" x14ac:dyDescent="0.25">
      <c r="B25" s="68">
        <v>15</v>
      </c>
      <c r="C25" s="69" t="str">
        <f>+'EVALUACION CON CONTROLES'!C30:F30</f>
        <v>Fluctuaciones del valor de la moneda</v>
      </c>
      <c r="D25" s="70" t="str">
        <f>+'EVALUACION CON CONTROLES'!B30</f>
        <v>EJECUCIÓN</v>
      </c>
      <c r="E25" s="70" t="str">
        <f>VLOOKUP(C25,'IDENTIFICACION Y ANALISIS'!$B$18:$F$58,3,FALSE)</f>
        <v>General</v>
      </c>
      <c r="F25" s="70" t="str">
        <f>VLOOKUP(C25,'IDENTIFICACION Y ANALISIS'!$B$18:$F$58,4,FALSE)</f>
        <v>Externo</v>
      </c>
      <c r="G25" s="69" t="str">
        <f>+EVALUACION!H31</f>
        <v xml:space="preserve">Aumento de los costos del contrato. Demoras en la ejecución del contrato. Posible desequilibrio económico </v>
      </c>
      <c r="H25" s="69">
        <f>+EVALUACION!I31</f>
        <v>3</v>
      </c>
      <c r="I25" s="69">
        <f>+EVALUACION!J31</f>
        <v>3</v>
      </c>
      <c r="J25" s="69">
        <f>+EVALUACION!K31</f>
        <v>6</v>
      </c>
      <c r="K25" s="70" t="str">
        <f>+EVALUACION!L31</f>
        <v>ALTO</v>
      </c>
      <c r="L25" s="69" t="s">
        <v>263</v>
      </c>
      <c r="M25" s="141">
        <v>1</v>
      </c>
      <c r="N25" s="69" t="str">
        <f>+'EVALUACION CON CONTROLES'!G30</f>
        <v>Revisión y ajuste de contratos
Monitoreo continuo del mercado
Diversificación de ingresos y costos
Planificación financiera flexible
Evaluación periódica del impacto
Consulta con expertos en finanzas
Uso de instrumentos financieros derivados
Ajuste de precios y tarifas
Control y gestión de riesgos cambiarios</v>
      </c>
      <c r="O25" s="69">
        <f>+'EVALUACION CON CONTROLES'!I30</f>
        <v>3</v>
      </c>
      <c r="P25" s="69">
        <f>+'EVALUACION CON CONTROLES'!J30</f>
        <v>3</v>
      </c>
      <c r="Q25" s="69">
        <f>+'EVALUACION CON CONTROLES'!K30</f>
        <v>6</v>
      </c>
      <c r="R25" s="70" t="str">
        <f>+'EVALUACION CON CONTROLES'!L30</f>
        <v>ALTO</v>
      </c>
      <c r="S25" s="69" t="str">
        <f>+'EVALUACION CON CONTROLES'!M30</f>
        <v>SI</v>
      </c>
      <c r="T25" s="69" t="str">
        <f>+'EVALUACION CON CONTROLES'!N30</f>
        <v xml:space="preserve">Contratista </v>
      </c>
      <c r="U25" s="69" t="str">
        <f>+'EVALUACION CON CONTROLES'!O30</f>
        <v>Durante la
ejecución del contrato</v>
      </c>
      <c r="V25" s="69" t="str">
        <f>+'EVALUACION CON CONTROLES'!P30</f>
        <v>Antes de la
terminación del plazo contractual</v>
      </c>
      <c r="W25" s="69" t="str">
        <f>+'EVALUACION CON CONTROLES'!Q30</f>
        <v xml:space="preserve">Monitoreo y
control por parte del supervisor. </v>
      </c>
      <c r="X25" s="71" t="str">
        <f>+'EVALUACION CON CONTROLES'!R30</f>
        <v xml:space="preserve">Semanalmente </v>
      </c>
    </row>
    <row r="26" spans="2:24" s="50" customFormat="1" ht="165.75" thickBot="1" x14ac:dyDescent="0.25">
      <c r="B26" s="68">
        <v>16</v>
      </c>
      <c r="C26" s="69" t="str">
        <f>+'EVALUACION CON CONTROLES'!C31:F31</f>
        <v>Cambio de precios en factores de producción.</v>
      </c>
      <c r="D26" s="70" t="str">
        <f>+'EVALUACION CON CONTROLES'!B31</f>
        <v>EJECUCIÓN</v>
      </c>
      <c r="E26" s="70" t="str">
        <f>VLOOKUP(C26,'IDENTIFICACION Y ANALISIS'!$B$18:$F$58,3,FALSE)</f>
        <v>General</v>
      </c>
      <c r="F26" s="70" t="str">
        <f>VLOOKUP(C26,'IDENTIFICACION Y ANALISIS'!$B$18:$F$58,4,FALSE)</f>
        <v>Externo</v>
      </c>
      <c r="G26" s="69" t="str">
        <f>+EVALUACION!H32</f>
        <v xml:space="preserve">Renegociación de términos contractuales. Aumento de los costos del contrato. Demoras en la ejecución del contrato. Posible desequilibrio económico.Reducción de la calidad. </v>
      </c>
      <c r="H26" s="69">
        <f>+EVALUACION!I32</f>
        <v>1</v>
      </c>
      <c r="I26" s="69">
        <f>+EVALUACION!J32</f>
        <v>4</v>
      </c>
      <c r="J26" s="69">
        <f>+EVALUACION!K32</f>
        <v>5</v>
      </c>
      <c r="K26" s="70" t="str">
        <f>+EVALUACION!L32</f>
        <v>MEDIO</v>
      </c>
      <c r="L26" s="69" t="s">
        <v>263</v>
      </c>
      <c r="M26" s="141">
        <v>1</v>
      </c>
      <c r="N26" s="69" t="str">
        <f>+'EVALUACION CON CONTROLES'!G31</f>
        <v>Monitoreo de precios de insumos
Revisión y ajuste de presupuestos
Negociación con proveedores
Diversificación de proveedores
Incorporación de cláusulas de ajuste de precios.</v>
      </c>
      <c r="O26" s="69">
        <f>+'EVALUACION CON CONTROLES'!I31</f>
        <v>1</v>
      </c>
      <c r="P26" s="69">
        <f>+'EVALUACION CON CONTROLES'!J31</f>
        <v>4</v>
      </c>
      <c r="Q26" s="69">
        <f>+'EVALUACION CON CONTROLES'!K31</f>
        <v>5</v>
      </c>
      <c r="R26" s="70" t="str">
        <f>+'EVALUACION CON CONTROLES'!L31</f>
        <v>MEDIO</v>
      </c>
      <c r="S26" s="69" t="str">
        <f>+'EVALUACION CON CONTROLES'!M31</f>
        <v>SI</v>
      </c>
      <c r="T26" s="69" t="str">
        <f>+'EVALUACION CON CONTROLES'!N31</f>
        <v xml:space="preserve">Contratista </v>
      </c>
      <c r="U26" s="69" t="str">
        <f>+'EVALUACION CON CONTROLES'!O31</f>
        <v>Durante la ejecución del contrato</v>
      </c>
      <c r="V26" s="69" t="str">
        <f>+'EVALUACION CON CONTROLES'!P31</f>
        <v>Antes de la terminación del plazo contractual</v>
      </c>
      <c r="W26" s="69" t="str">
        <f>+'EVALUACION CON CONTROLES'!Q31</f>
        <v xml:space="preserve">Monitoreo y control por parte del supervisor. Reporte y evaluación de indicadores financieros. </v>
      </c>
      <c r="X26" s="71" t="str">
        <f>+'EVALUACION CON CONTROLES'!R31</f>
        <v>Mensualmente</v>
      </c>
    </row>
    <row r="27" spans="2:24" s="50" customFormat="1" ht="270.75" thickBot="1" x14ac:dyDescent="0.25">
      <c r="B27" s="68">
        <v>17</v>
      </c>
      <c r="C27" s="69" t="str">
        <f>+'EVALUACION CON CONTROLES'!C32:F32</f>
        <v>Variación de los precios del mercado</v>
      </c>
      <c r="D27" s="70" t="str">
        <f>+'EVALUACION CON CONTROLES'!B32</f>
        <v>EJECUCIÓN</v>
      </c>
      <c r="E27" s="70" t="str">
        <f>VLOOKUP(C27,'IDENTIFICACION Y ANALISIS'!$B$18:$F$58,3,FALSE)</f>
        <v>General</v>
      </c>
      <c r="F27" s="70" t="str">
        <f>VLOOKUP(C27,'IDENTIFICACION Y ANALISIS'!$B$18:$F$58,4,FALSE)</f>
        <v>Externo</v>
      </c>
      <c r="G27" s="69" t="str">
        <f>+EVALUACION!H33</f>
        <v>Incremento de costos.Necesidad de renegociación.Demoras en la ejecución. Revisión de cláusulas contractuales. Impacto en la calidad.</v>
      </c>
      <c r="H27" s="69">
        <f>+EVALUACION!I33</f>
        <v>2</v>
      </c>
      <c r="I27" s="69">
        <f>+EVALUACION!J33</f>
        <v>4</v>
      </c>
      <c r="J27" s="69">
        <f>+EVALUACION!K33</f>
        <v>6</v>
      </c>
      <c r="K27" s="70" t="str">
        <f>+EVALUACION!L33</f>
        <v>ALTO</v>
      </c>
      <c r="L27" s="69" t="s">
        <v>263</v>
      </c>
      <c r="M27" s="141">
        <v>1</v>
      </c>
      <c r="N27" s="69" t="str">
        <f>+'EVALUACION CON CONTROLES'!G32</f>
        <v>Monitoreo de precios del mercado
Revisión periódica del presupuesto
Ajuste de precios de venta
Diversificación de proveedores
Contratos con cláusulas de ajuste de precios
Estrategias de cobertura
Optimización de la cadena de suministro
Evaluación continua de costos</v>
      </c>
      <c r="O27" s="69">
        <f>+'EVALUACION CON CONTROLES'!I32</f>
        <v>2</v>
      </c>
      <c r="P27" s="69">
        <f>+'EVALUACION CON CONTROLES'!J32</f>
        <v>4</v>
      </c>
      <c r="Q27" s="69">
        <f>+'EVALUACION CON CONTROLES'!K32</f>
        <v>6</v>
      </c>
      <c r="R27" s="70" t="str">
        <f>+'EVALUACION CON CONTROLES'!L32</f>
        <v>ALTO</v>
      </c>
      <c r="S27" s="69" t="str">
        <f>+'EVALUACION CON CONTROLES'!M32</f>
        <v>SI</v>
      </c>
      <c r="T27" s="69" t="str">
        <f>+'EVALUACION CON CONTROLES'!N32</f>
        <v>Contratista / Entidad</v>
      </c>
      <c r="U27" s="69" t="str">
        <f>+'EVALUACION CON CONTROLES'!O32</f>
        <v>Durante la ejecución del contrato</v>
      </c>
      <c r="V27" s="69" t="str">
        <f>+'EVALUACION CON CONTROLES'!P32</f>
        <v>Antes de la terminación del plazo contractual</v>
      </c>
      <c r="W27" s="69" t="str">
        <f>+'EVALUACION CON CONTROLES'!Q32</f>
        <v>Comunicación directa con el contratista por los medios a los que haya lugar</v>
      </c>
      <c r="X27" s="71" t="str">
        <f>+'EVALUACION CON CONTROLES'!R32</f>
        <v xml:space="preserve">Diario </v>
      </c>
    </row>
    <row r="28" spans="2:24" s="50" customFormat="1" ht="300.75" thickBot="1" x14ac:dyDescent="0.25">
      <c r="B28" s="68">
        <v>18</v>
      </c>
      <c r="C28" s="69" t="str">
        <f>+'EVALUACION CON CONTROLES'!C33:F33</f>
        <v>Factores políticos o macroeconómicos.</v>
      </c>
      <c r="D28" s="70" t="str">
        <f>+'EVALUACION CON CONTROLES'!B33</f>
        <v>EJECUCIÓN</v>
      </c>
      <c r="E28" s="70" t="str">
        <f>VLOOKUP(C28,'IDENTIFICACION Y ANALISIS'!$B$18:$F$58,3,FALSE)</f>
        <v>Estatal</v>
      </c>
      <c r="F28" s="70" t="str">
        <f>VLOOKUP(C28,'IDENTIFICACION Y ANALISIS'!$B$18:$F$58,4,FALSE)</f>
        <v>Externo</v>
      </c>
      <c r="G28" s="69" t="str">
        <f>+EVALUACION!H35</f>
        <v xml:space="preserve">Cambios en la normativa.Incremento en los costos. Demoras en la ejecución. Aumento del riesgo financiero. Desbalance contractual. Impacto en la seguridad jurídica. </v>
      </c>
      <c r="H28" s="69">
        <f>+EVALUACION!I35</f>
        <v>2</v>
      </c>
      <c r="I28" s="69">
        <f>+EVALUACION!J35</f>
        <v>4</v>
      </c>
      <c r="J28" s="69">
        <f>+EVALUACION!K35</f>
        <v>6</v>
      </c>
      <c r="K28" s="70" t="str">
        <f>+EVALUACION!L35</f>
        <v>ALTO</v>
      </c>
      <c r="L28" s="69" t="s">
        <v>267</v>
      </c>
      <c r="M28" s="141">
        <v>0.5</v>
      </c>
      <c r="N28" s="69" t="str">
        <f>+'EVALUACION CON CONTROLES'!G33</f>
        <v>Monitoreo de indicadores macroeconómicos
Análisis de riesgos políticos.Evaluación de impacto en el negocio
Planificación de contingencias
Consultoría con expertos en riesgos políticos
Revisión y ajuste de estrategias financieras
Uso de seguros de riesgo político
Establecimiento de relaciones con autoridades locales</v>
      </c>
      <c r="O28" s="69">
        <f>+'EVALUACION CON CONTROLES'!I33</f>
        <v>2</v>
      </c>
      <c r="P28" s="69">
        <f>+'EVALUACION CON CONTROLES'!J33</f>
        <v>4</v>
      </c>
      <c r="Q28" s="69">
        <f>+'EVALUACION CON CONTROLES'!K33</f>
        <v>6</v>
      </c>
      <c r="R28" s="70" t="str">
        <f>+'EVALUACION CON CONTROLES'!L33</f>
        <v>ALTO</v>
      </c>
      <c r="S28" s="69" t="str">
        <f>+'EVALUACION CON CONTROLES'!M33</f>
        <v>NO</v>
      </c>
      <c r="T28" s="69" t="str">
        <f>+'EVALUACION CON CONTROLES'!N33</f>
        <v xml:space="preserve">Contratista </v>
      </c>
      <c r="U28" s="69" t="str">
        <f>+'EVALUACION CON CONTROLES'!O33</f>
        <v>Durante la ejecución del contrato</v>
      </c>
      <c r="V28" s="69" t="str">
        <f>+'EVALUACION CON CONTROLES'!P33</f>
        <v>Antes de la terminación del plazo contractual</v>
      </c>
      <c r="W28" s="69" t="str">
        <f>+'EVALUACION CON CONTROLES'!Q33</f>
        <v>Monitoreo y control por parte del supervisor</v>
      </c>
      <c r="X28" s="71" t="str">
        <f>+'EVALUACION CON CONTROLES'!R33</f>
        <v xml:space="preserve">Semanalmente </v>
      </c>
    </row>
    <row r="29" spans="2:24" s="50" customFormat="1" ht="409.6" thickBot="1" x14ac:dyDescent="0.25">
      <c r="B29" s="68">
        <v>19</v>
      </c>
      <c r="C29" s="69" t="str">
        <f>+'EVALUACION CON CONTROLES'!C34:F34</f>
        <v>Incumplimiento del objeto o de las obligaciones contractuales</v>
      </c>
      <c r="D29" s="70" t="str">
        <f>+'EVALUACION CON CONTROLES'!B34</f>
        <v>EJECUCIÓN</v>
      </c>
      <c r="E29" s="70" t="str">
        <f>VLOOKUP(C29,'IDENTIFICACION Y ANALISIS'!$B$18:$F$58,3,FALSE)</f>
        <v>General</v>
      </c>
      <c r="F29" s="70" t="str">
        <f>VLOOKUP(C29,'IDENTIFICACION Y ANALISIS'!$B$18:$F$58,4,FALSE)</f>
        <v>Externo</v>
      </c>
      <c r="G29" s="69" t="str">
        <f>+EVALUACION!H36</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29" s="69">
        <f>+EVALUACION!I36</f>
        <v>2</v>
      </c>
      <c r="I29" s="69">
        <f>+EVALUACION!J36</f>
        <v>4</v>
      </c>
      <c r="J29" s="69">
        <f>+EVALUACION!K36</f>
        <v>6</v>
      </c>
      <c r="K29" s="70" t="str">
        <f>+EVALUACION!L36</f>
        <v>ALTO</v>
      </c>
      <c r="L29" s="69" t="s">
        <v>267</v>
      </c>
      <c r="M29" s="141">
        <v>0.5</v>
      </c>
      <c r="N29" s="69" t="str">
        <f>+'EVALUACION CON CONTROLES'!G34</f>
        <v>Definición clara de términos y obligaciones
Establecimiento de plazos y cronogramas detallados
Monitoreo continuo del cumplimiento
Revisión y auditoría periódica
Cláusulas contractuales de penalización
Comunicación y coordinación regular
Planificación de contingencias
Capacitación y formación del personal</v>
      </c>
      <c r="O29" s="69">
        <f>+'EVALUACION CON CONTROLES'!I34</f>
        <v>2</v>
      </c>
      <c r="P29" s="69">
        <f>+'EVALUACION CON CONTROLES'!J34</f>
        <v>4</v>
      </c>
      <c r="Q29" s="69">
        <f>+'EVALUACION CON CONTROLES'!K34</f>
        <v>6</v>
      </c>
      <c r="R29" s="70" t="str">
        <f>+'EVALUACION CON CONTROLES'!L34</f>
        <v>ALTO</v>
      </c>
      <c r="S29" s="69" t="str">
        <f>+'EVALUACION CON CONTROLES'!M34</f>
        <v>SI</v>
      </c>
      <c r="T29" s="69" t="str">
        <f>+'EVALUACION CON CONTROLES'!N34</f>
        <v>Contratista</v>
      </c>
      <c r="U29" s="69" t="str">
        <f>+'EVALUACION CON CONTROLES'!O34</f>
        <v>Desde la firma del contrato</v>
      </c>
      <c r="V29" s="69" t="str">
        <f>+'EVALUACION CON CONTROLES'!P34</f>
        <v>Cierre o liquidación del contrato</v>
      </c>
      <c r="W29" s="69" t="str">
        <f>+'EVALUACION CON CONTROLES'!Q34</f>
        <v>Mesa de trabajo</v>
      </c>
      <c r="X29" s="71" t="str">
        <f>+'EVALUACION CON CONTROLES'!R34</f>
        <v xml:space="preserve">Semanalmente </v>
      </c>
    </row>
    <row r="30" spans="2:24" s="50" customFormat="1" ht="345.75" thickBot="1" x14ac:dyDescent="0.25">
      <c r="B30" s="68">
        <v>20</v>
      </c>
      <c r="C30" s="69" t="str">
        <f>+'EVALUACION CON CONTROLES'!C35:F35</f>
        <v>Variación en la disponibilidad o en el costo de los insumos necesarios para prestar los servicios.</v>
      </c>
      <c r="D30" s="70" t="str">
        <f>+'EVALUACION CON CONTROLES'!B35</f>
        <v>EJECUCIÓN</v>
      </c>
      <c r="E30" s="70" t="str">
        <f>VLOOKUP(C30,'IDENTIFICACION Y ANALISIS'!$B$18:$F$58,3,FALSE)</f>
        <v>General</v>
      </c>
      <c r="F30" s="70" t="str">
        <f>VLOOKUP(C30,'IDENTIFICACION Y ANALISIS'!$B$18:$F$58,4,FALSE)</f>
        <v>Externo</v>
      </c>
      <c r="G30" s="69" t="str">
        <f>+EVALUACION!H37</f>
        <v>Incremento en los costos de operación. Escasez de insumos. Demoras en la ejecución. Reducción de la calidad.Reajuste de precios. Aumento de la incertidumbre. Impacto en la competitividad.</v>
      </c>
      <c r="H30" s="69">
        <f>+EVALUACION!I37</f>
        <v>2</v>
      </c>
      <c r="I30" s="69">
        <f>+EVALUACION!J37</f>
        <v>4</v>
      </c>
      <c r="J30" s="69">
        <f>+EVALUACION!K37</f>
        <v>6</v>
      </c>
      <c r="K30" s="70" t="str">
        <f>+EVALUACION!L37</f>
        <v>ALTO</v>
      </c>
      <c r="L30" s="69" t="s">
        <v>263</v>
      </c>
      <c r="M30" s="141">
        <v>1</v>
      </c>
      <c r="N30" s="69" t="str">
        <f>+'EVALUACION CON CONTROLES'!G35</f>
        <v>Monitoreo continuo de proveedores
Diversificación de fuentes de suministro
Negociación de contratos con cláusulas de ajuste
Mantenimiento de inventarios de seguridad
Evaluación periódica del mercado de insumos
Desarrollo de relaciones sólidas con proveedores
Revisión de presupuestos y costos
Planificación de contingencias</v>
      </c>
      <c r="O30" s="69">
        <f>+'EVALUACION CON CONTROLES'!I35</f>
        <v>2</v>
      </c>
      <c r="P30" s="69">
        <f>+'EVALUACION CON CONTROLES'!J35</f>
        <v>4</v>
      </c>
      <c r="Q30" s="69">
        <f>+'EVALUACION CON CONTROLES'!K35</f>
        <v>6</v>
      </c>
      <c r="R30" s="70" t="str">
        <f>+'EVALUACION CON CONTROLES'!L35</f>
        <v>ALTO</v>
      </c>
      <c r="S30" s="69" t="str">
        <f>+'EVALUACION CON CONTROLES'!M35</f>
        <v>SI</v>
      </c>
      <c r="T30" s="69" t="str">
        <f>+'EVALUACION CON CONTROLES'!N35</f>
        <v xml:space="preserve">Contratista </v>
      </c>
      <c r="U30" s="69" t="str">
        <f>+'EVALUACION CON CONTROLES'!O35</f>
        <v>Desde la firma del contrato</v>
      </c>
      <c r="V30" s="69" t="str">
        <f>+'EVALUACION CON CONTROLES'!P35</f>
        <v>Cierre o liquidación del contrato</v>
      </c>
      <c r="W30" s="69" t="str">
        <f>+'EVALUACION CON CONTROLES'!Q35</f>
        <v>Mesa de trabajo</v>
      </c>
      <c r="X30" s="71" t="str">
        <f>+'EVALUACION CON CONTROLES'!R35</f>
        <v>Mensualmente</v>
      </c>
    </row>
    <row r="31" spans="2:24" s="50" customFormat="1" ht="345.75" thickBot="1" x14ac:dyDescent="0.25">
      <c r="B31" s="68">
        <v>21</v>
      </c>
      <c r="C31" s="69" t="str">
        <f>+'EVALUACION CON CONTROLES'!C36:F36</f>
        <v>Incumplimiento de compromisos adquiridos por el contratista seleccionado con sus subcontratistas, suministradores de bienes y servicios.</v>
      </c>
      <c r="D31" s="70" t="str">
        <f>+'EVALUACION CON CONTROLES'!B36</f>
        <v>EJECUCIÓN</v>
      </c>
      <c r="E31" s="70" t="str">
        <f>VLOOKUP(C31,'IDENTIFICACION Y ANALISIS'!$B$18:$F$58,3,FALSE)</f>
        <v>General</v>
      </c>
      <c r="F31" s="70" t="str">
        <f>VLOOKUP(C31,'IDENTIFICACION Y ANALISIS'!$B$18:$F$58,4,FALSE)</f>
        <v>Externo</v>
      </c>
      <c r="G31" s="69" t="str">
        <f>+EVALUACION!H38</f>
        <v xml:space="preserve">Retrasos en el proyecto. Aumento de costos. Compromiso de la calidad.Conflictos legales. Interrupciones en el flujo de trabajo. Necesidad de reestructuración del contrato.Riesgo de incumplimiento de los objetivos del proyecto. </v>
      </c>
      <c r="H31" s="69">
        <f>+EVALUACION!I38</f>
        <v>2</v>
      </c>
      <c r="I31" s="69">
        <f>+EVALUACION!J38</f>
        <v>4</v>
      </c>
      <c r="J31" s="69">
        <f>+EVALUACION!K38</f>
        <v>6</v>
      </c>
      <c r="K31" s="70" t="str">
        <f>+EVALUACION!L38</f>
        <v>ALTO</v>
      </c>
      <c r="L31" s="69" t="s">
        <v>267</v>
      </c>
      <c r="M31" s="141">
        <v>0.5</v>
      </c>
      <c r="N31" s="69" t="str">
        <f>+'EVALUACION CON CONTROLES'!G36</f>
        <v>Definición clara de compromisos contractuales
Monitoreo regular del cumplimiento
Revisión y gestión de contratos con subcontratistas
Establecimiento de plazos y cronogramas detallados
Auditorías y seguimientos periódicos
Comunicación y coordinación efectiva
Cláusulas de penalización por incumplimiento
Planificación de contingencias</v>
      </c>
      <c r="O31" s="69">
        <f>+'EVALUACION CON CONTROLES'!I36</f>
        <v>2</v>
      </c>
      <c r="P31" s="69">
        <f>+'EVALUACION CON CONTROLES'!J36</f>
        <v>4</v>
      </c>
      <c r="Q31" s="69">
        <f>+'EVALUACION CON CONTROLES'!K36</f>
        <v>6</v>
      </c>
      <c r="R31" s="70" t="str">
        <f>+'EVALUACION CON CONTROLES'!L36</f>
        <v>ALTO</v>
      </c>
      <c r="S31" s="69" t="str">
        <f>+'EVALUACION CON CONTROLES'!M36</f>
        <v>SI</v>
      </c>
      <c r="T31" s="69" t="str">
        <f>+'EVALUACION CON CONTROLES'!N36</f>
        <v>Contratista</v>
      </c>
      <c r="U31" s="69" t="str">
        <f>+'EVALUACION CON CONTROLES'!O36</f>
        <v>Desde la firma del contrato</v>
      </c>
      <c r="V31" s="69" t="str">
        <f>+'EVALUACION CON CONTROLES'!P36</f>
        <v>Cierre o liquidación del contrato</v>
      </c>
      <c r="W31" s="69" t="str">
        <f>+'EVALUACION CON CONTROLES'!Q36</f>
        <v xml:space="preserve">Informe de seguimiento </v>
      </c>
      <c r="X31" s="71" t="str">
        <f>+'EVALUACION CON CONTROLES'!R36</f>
        <v xml:space="preserve">Semanalmente </v>
      </c>
    </row>
    <row r="32" spans="2:24" s="50" customFormat="1" ht="300.75" thickBot="1" x14ac:dyDescent="0.25">
      <c r="B32" s="68">
        <v>22</v>
      </c>
      <c r="C32" s="69" t="str">
        <f>+'EVALUACION CON CONTROLES'!C37:F37</f>
        <v>Incumplimiento de la administración en los pagos.</v>
      </c>
      <c r="D32" s="70" t="str">
        <f>+'EVALUACION CON CONTROLES'!B37</f>
        <v>EJECUCIÓN</v>
      </c>
      <c r="E32" s="70" t="str">
        <f>VLOOKUP(C32,'IDENTIFICACION Y ANALISIS'!$B$18:$F$58,3,FALSE)</f>
        <v>General</v>
      </c>
      <c r="F32" s="70" t="str">
        <f>VLOOKUP(C32,'IDENTIFICACION Y ANALISIS'!$B$18:$F$58,4,FALSE)</f>
        <v>Interno</v>
      </c>
      <c r="G32" s="69" t="str">
        <f>+EVALUACION!H39</f>
        <v xml:space="preserve">Retrasos en la ejecución. Interrupción de servicios. Aumento de costos.Conflictos contractuales. Problemas de flujo de caja. Riesgo de penalidades. </v>
      </c>
      <c r="H32" s="69">
        <f>+EVALUACION!I39</f>
        <v>2</v>
      </c>
      <c r="I32" s="69">
        <f>+EVALUACION!J39</f>
        <v>3</v>
      </c>
      <c r="J32" s="69">
        <f>+EVALUACION!K39</f>
        <v>5</v>
      </c>
      <c r="K32" s="70" t="str">
        <f>+EVALUACION!L39</f>
        <v>MEDIO</v>
      </c>
      <c r="L32" s="69" t="s">
        <v>267</v>
      </c>
      <c r="M32" s="141">
        <v>1</v>
      </c>
      <c r="N32" s="69" t="str">
        <f>+'EVALUACION CON CONTROLES'!G37</f>
        <v xml:space="preserve">Establecimiento de cronogramas de pagos claros
Monitoreo regular de fechas de vencimiento
Implementación de procedimientos de control interno
Automatización de procesos de pago
Revisión periódica del flujo de caja
Política de pagos y gestión de proveedores
Comunicación proactiva con proveedores
</v>
      </c>
      <c r="O32" s="69">
        <f>+'EVALUACION CON CONTROLES'!I37</f>
        <v>2</v>
      </c>
      <c r="P32" s="69">
        <f>+'EVALUACION CON CONTROLES'!J37</f>
        <v>3</v>
      </c>
      <c r="Q32" s="69">
        <f>+'EVALUACION CON CONTROLES'!K37</f>
        <v>5</v>
      </c>
      <c r="R32" s="70" t="str">
        <f>+'EVALUACION CON CONTROLES'!L37</f>
        <v>MEDIO</v>
      </c>
      <c r="S32" s="69" t="str">
        <f>+'EVALUACION CON CONTROLES'!M37</f>
        <v>SI</v>
      </c>
      <c r="T32" s="69" t="str">
        <f>+'EVALUACION CON CONTROLES'!N37</f>
        <v xml:space="preserve">Contabilidad/Financiera </v>
      </c>
      <c r="U32" s="69" t="str">
        <f>+'EVALUACION CON CONTROLES'!O37</f>
        <v>Desde la firma del contrato</v>
      </c>
      <c r="V32" s="69" t="str">
        <f>+'EVALUACION CON CONTROLES'!P37</f>
        <v>Cierre o liquidación del contrato</v>
      </c>
      <c r="W32" s="69" t="str">
        <f>+'EVALUACION CON CONTROLES'!Q37</f>
        <v xml:space="preserve">Informe de seguimiento </v>
      </c>
      <c r="X32" s="71" t="str">
        <f>+'EVALUACION CON CONTROLES'!R37</f>
        <v>Mensualmente</v>
      </c>
    </row>
    <row r="33" spans="2:24" s="50" customFormat="1" ht="409.6" thickBot="1" x14ac:dyDescent="0.25">
      <c r="B33" s="68">
        <v>23</v>
      </c>
      <c r="C33" s="69" t="str">
        <f>+'EVALUACION CON CONTROLES'!C38:F38</f>
        <v>Desequilibrio económico del contrato</v>
      </c>
      <c r="D33" s="70" t="s">
        <v>46</v>
      </c>
      <c r="E33" s="70" t="s">
        <v>29</v>
      </c>
      <c r="F33" s="70" t="s">
        <v>38</v>
      </c>
      <c r="G33" s="69" t="str">
        <f>+EVALUACION!H40</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33" s="69">
        <f>+EVALUACION!I40</f>
        <v>2</v>
      </c>
      <c r="I33" s="69">
        <f>+EVALUACION!J40</f>
        <v>5</v>
      </c>
      <c r="J33" s="69">
        <f>+EVALUACION!K40</f>
        <v>7</v>
      </c>
      <c r="K33" s="70" t="str">
        <f>+EVALUACION!L40</f>
        <v>ALTO</v>
      </c>
      <c r="L33" s="69" t="s">
        <v>267</v>
      </c>
      <c r="M33" s="141">
        <v>0.5</v>
      </c>
      <c r="N33" s="69" t="str">
        <f>+'EVALUACION CON CONTROLES'!G38</f>
        <v>Revisión y ajuste de términos contractuales
Cláusulas de ajuste de precios
Monitoreo continuo de costos y gastos
Evaluación periódica del equilibrio económico
Documentación de cambios y justificaciones
Negociación de modificaciones contractuales
Planificación financiera y reservas
Análisis de impacto de variaciones económicas
Revisión de informes financieros y de progreso
Consulta con asesores legales y financieros</v>
      </c>
      <c r="O33" s="69">
        <f>+'EVALUACION CON CONTROLES'!I38</f>
        <v>2</v>
      </c>
      <c r="P33" s="69">
        <f>+'EVALUACION CON CONTROLES'!J38</f>
        <v>5</v>
      </c>
      <c r="Q33" s="69">
        <f>+'EVALUACION CON CONTROLES'!K38</f>
        <v>7</v>
      </c>
      <c r="R33" s="70" t="str">
        <f>+'EVALUACION CON CONTROLES'!L38</f>
        <v>ALTO</v>
      </c>
      <c r="S33" s="69" t="str">
        <f>+'EVALUACION CON CONTROLES'!M38</f>
        <v>SI</v>
      </c>
      <c r="T33" s="69" t="str">
        <f>+'EVALUACION CON CONTROLES'!N38</f>
        <v>Contratista</v>
      </c>
      <c r="U33" s="69" t="str">
        <f>+'EVALUACION CON CONTROLES'!O38</f>
        <v>Desde la firma del contrato</v>
      </c>
      <c r="V33" s="69" t="str">
        <f>+'EVALUACION CON CONTROLES'!P38</f>
        <v>Cierre o liquidación del contrato</v>
      </c>
      <c r="W33" s="69" t="str">
        <f>+'EVALUACION CON CONTROLES'!Q38</f>
        <v>Revisión del presupuesto</v>
      </c>
      <c r="X33" s="71" t="str">
        <f>+'EVALUACION CON CONTROLES'!R38</f>
        <v>Mensualmente</v>
      </c>
    </row>
    <row r="34" spans="2:24" s="50" customFormat="1" ht="270.75" thickBot="1" x14ac:dyDescent="0.25">
      <c r="B34" s="68">
        <v>24</v>
      </c>
      <c r="C34" s="69" t="str">
        <f>+'EVALUACION CON CONTROLES'!C39:F39</f>
        <v>Imposición de nuevos tributos</v>
      </c>
      <c r="D34" s="70" t="s">
        <v>46</v>
      </c>
      <c r="E34" s="70" t="s">
        <v>29</v>
      </c>
      <c r="F34" s="70" t="s">
        <v>38</v>
      </c>
      <c r="G34" s="69" t="str">
        <f>+EVALUACION!H41</f>
        <v>Incremento de costos operativos. Reajuste del presupuesto. Impacto en la competitividad. Cambio en la estructura de precios.Alteración en la planificación financiera.</v>
      </c>
      <c r="H34" s="69">
        <f>+EVALUACION!I41</f>
        <v>2</v>
      </c>
      <c r="I34" s="69">
        <f>+EVALUACION!J41</f>
        <v>3</v>
      </c>
      <c r="J34" s="69">
        <f>+EVALUACION!K41</f>
        <v>5</v>
      </c>
      <c r="K34" s="70" t="str">
        <f>+EVALUACION!L41</f>
        <v>MEDIO</v>
      </c>
      <c r="L34" s="69" t="s">
        <v>267</v>
      </c>
      <c r="M34" s="141">
        <v>0.5</v>
      </c>
      <c r="N34" s="69" t="str">
        <f>+'EVALUACION CON CONTROLES'!G39</f>
        <v>Monitoreo de cambios legislativos
Consulta con asesores fiscales
Revisión de normativa fiscal actual
Evaluación del impacto financiero
Ajuste en la planificación presupuestaria
Documentación de obligaciones fiscales
Capacitación en temas fiscales
Uso de herramientas de gestión fiscal</v>
      </c>
      <c r="O34" s="69">
        <f>+'EVALUACION CON CONTROLES'!I39</f>
        <v>2</v>
      </c>
      <c r="P34" s="69">
        <f>+'EVALUACION CON CONTROLES'!J39</f>
        <v>3</v>
      </c>
      <c r="Q34" s="69">
        <f>+'EVALUACION CON CONTROLES'!K39</f>
        <v>5</v>
      </c>
      <c r="R34" s="70" t="str">
        <f>+'EVALUACION CON CONTROLES'!L39</f>
        <v>MEDIO</v>
      </c>
      <c r="S34" s="69" t="str">
        <f>+'EVALUACION CON CONTROLES'!M39</f>
        <v>SI</v>
      </c>
      <c r="T34" s="69" t="str">
        <f>+'EVALUACION CON CONTROLES'!N39</f>
        <v>Supervisión, apoyo jurídico y comité técnico</v>
      </c>
      <c r="U34" s="69" t="str">
        <f>+'EVALUACION CON CONTROLES'!O39</f>
        <v>Desde la firma del contrato</v>
      </c>
      <c r="V34" s="69" t="str">
        <f>+'EVALUACION CON CONTROLES'!P39</f>
        <v>Cierre o liquidación del contrato</v>
      </c>
      <c r="W34" s="69" t="str">
        <f>+'EVALUACION CON CONTROLES'!Q39</f>
        <v>Mesa de trabajo</v>
      </c>
      <c r="X34" s="71" t="str">
        <f>+'EVALUACION CON CONTROLES'!R39</f>
        <v>Mensualmente</v>
      </c>
    </row>
    <row r="35" spans="2:24" s="50" customFormat="1" ht="330.75" thickBot="1" x14ac:dyDescent="0.25">
      <c r="B35" s="68">
        <v>25</v>
      </c>
      <c r="C35" s="69" t="str">
        <f>+'EVALUACION CON CONTROLES'!C40:F40</f>
        <v>Imposición de nuevos trámites o permisos</v>
      </c>
      <c r="D35" s="70" t="s">
        <v>46</v>
      </c>
      <c r="E35" s="70" t="str">
        <f>VLOOKUP(C35,'IDENTIFICACION Y ANALISIS'!$B$18:$F$58,3,FALSE)</f>
        <v>Especifico</v>
      </c>
      <c r="F35" s="70" t="str">
        <f>VLOOKUP(C35,'IDENTIFICACION Y ANALISIS'!$B$18:$F$58,4,FALSE)</f>
        <v>Externo</v>
      </c>
      <c r="G35" s="69" t="str">
        <f>+EVALUACION!H42</f>
        <v>Incremento en los costos operativos.Retrasos en la ejecución.Aumento en la carga burocrática.Reducción de la eficiencia.Necesidad de capacitación.Riesgo de incumplimiento.</v>
      </c>
      <c r="H35" s="69">
        <f>+EVALUACION!I42</f>
        <v>3</v>
      </c>
      <c r="I35" s="69">
        <f>+EVALUACION!J42</f>
        <v>3</v>
      </c>
      <c r="J35" s="69">
        <f>+EVALUACION!K42</f>
        <v>6</v>
      </c>
      <c r="K35" s="70" t="str">
        <f>+EVALUACION!L42</f>
        <v>ALTO</v>
      </c>
      <c r="L35" s="69" t="s">
        <v>267</v>
      </c>
      <c r="M35" s="141">
        <v>0.5</v>
      </c>
      <c r="N35" s="69" t="str">
        <f>+'EVALUACION CON CONTROLES'!G40</f>
        <v>Consulta con asesores legales y regulatorios
Revisión y actualización de requisitos de permisos
Documentación y seguimiento de trámites
Capacitación del personal en nuevos procedimientos
Establecimiento de un sistema de gestión de permisos
Planificación anticipada y ajustes en el cronograma
Comunicación con autoridades regulatorias</v>
      </c>
      <c r="O35" s="69">
        <f>+'EVALUACION CON CONTROLES'!I40</f>
        <v>3</v>
      </c>
      <c r="P35" s="69">
        <f>+'EVALUACION CON CONTROLES'!J40</f>
        <v>3</v>
      </c>
      <c r="Q35" s="69">
        <f>+'EVALUACION CON CONTROLES'!K40</f>
        <v>6</v>
      </c>
      <c r="R35" s="70" t="str">
        <f>+'EVALUACION CON CONTROLES'!L40</f>
        <v>ALTO</v>
      </c>
      <c r="S35" s="69" t="str">
        <f>+'EVALUACION CON CONTROLES'!M40</f>
        <v>SI</v>
      </c>
      <c r="T35" s="69" t="str">
        <f>+'EVALUACION CON CONTROLES'!N40</f>
        <v xml:space="preserve">Supervisión y comité técnico </v>
      </c>
      <c r="U35" s="69" t="str">
        <f>+'EVALUACION CON CONTROLES'!O40</f>
        <v>Desde la firma del contrato</v>
      </c>
      <c r="V35" s="69" t="str">
        <f>+'EVALUACION CON CONTROLES'!P40</f>
        <v>Cierre o liquidación del contrato</v>
      </c>
      <c r="W35" s="69" t="str">
        <f>+'EVALUACION CON CONTROLES'!Q40</f>
        <v>Mesa de trabajo</v>
      </c>
      <c r="X35" s="71" t="str">
        <f>+'EVALUACION CON CONTROLES'!R40</f>
        <v>Mensualmente</v>
      </c>
    </row>
    <row r="36" spans="2:24" s="50" customFormat="1" ht="375.75" thickBot="1" x14ac:dyDescent="0.25">
      <c r="B36" s="68">
        <v>26</v>
      </c>
      <c r="C36" s="69" t="str">
        <f>+'EVALUACION CON CONTROLES'!C41:F41</f>
        <v>Cambios en el marco regulatorio o normatividad aplicable al proyecto.</v>
      </c>
      <c r="D36" s="70" t="str">
        <f>+'EVALUACION CON CONTROLES'!B44</f>
        <v>EJECUCIÓN</v>
      </c>
      <c r="E36" s="70" t="str">
        <f>VLOOKUP(C36,'IDENTIFICACION Y ANALISIS'!$B$18:$F$58,3,FALSE)</f>
        <v>General</v>
      </c>
      <c r="F36" s="70" t="str">
        <f>VLOOKUP(C36,'IDENTIFICACION Y ANALISIS'!$B$18:$F$58,4,FALSE)</f>
        <v>Externo</v>
      </c>
      <c r="G36" s="69" t="str">
        <f>+EVALUACION!H43</f>
        <v>Adaptación y ajuste de procesos. Incremento en los costos. Retrasos en el proyecto. Requerimientos adicionales de documentación. Impacto en la viabilidad financiera. Riesgo de incumplimiento.</v>
      </c>
      <c r="H36" s="69">
        <f>+EVALUACION!I43</f>
        <v>1</v>
      </c>
      <c r="I36" s="69">
        <f>+EVALUACION!J43</f>
        <v>3</v>
      </c>
      <c r="J36" s="69">
        <f>+EVALUACION!K43</f>
        <v>4</v>
      </c>
      <c r="K36" s="70" t="str">
        <f>+EVALUACION!L43</f>
        <v>BAJO</v>
      </c>
      <c r="L36" s="69" t="s">
        <v>267</v>
      </c>
      <c r="M36" s="141">
        <v>0.5</v>
      </c>
      <c r="N36" s="69" t="str">
        <f>+'EVALUACION CON CONTROLES'!G41</f>
        <v>Monitoreo continuo de cambios regulatorios
Consulta con asesores legales y expertos en regulación
Revisión y actualización periódica de la normativa aplicable
Documentación de requisitos y cambios normativos
Capacitación del personal sobre nuevas normativas
Evaluación del impacto de los cambios en el proyecto
Implementación de procedimientos para la adaptación a nuevas normativas</v>
      </c>
      <c r="O36" s="69">
        <f>+'EVALUACION CON CONTROLES'!I41</f>
        <v>1</v>
      </c>
      <c r="P36" s="69">
        <f>+'EVALUACION CON CONTROLES'!J41</f>
        <v>3</v>
      </c>
      <c r="Q36" s="69">
        <f>+'EVALUACION CON CONTROLES'!K41</f>
        <v>4</v>
      </c>
      <c r="R36" s="70" t="str">
        <f>+'EVALUACION CON CONTROLES'!L41</f>
        <v>BAJO</v>
      </c>
      <c r="S36" s="69" t="str">
        <f>+'EVALUACION CON CONTROLES'!M41</f>
        <v>NO</v>
      </c>
      <c r="T36" s="69" t="str">
        <f>+'EVALUACION CON CONTROLES'!N41</f>
        <v>Supervisión, apoyo jurídico y comité técnico</v>
      </c>
      <c r="U36" s="69" t="str">
        <f>+'EVALUACION CON CONTROLES'!O41</f>
        <v>Desde la firma del contrato</v>
      </c>
      <c r="V36" s="69" t="str">
        <f>+'EVALUACION CON CONTROLES'!P41</f>
        <v>Cierre o liquidación del contrato</v>
      </c>
      <c r="W36" s="69" t="str">
        <f>+'EVALUACION CON CONTROLES'!Q41</f>
        <v>Mesa de trabajo</v>
      </c>
      <c r="X36" s="71" t="str">
        <f>+'EVALUACION CON CONTROLES'!R41</f>
        <v>Mensualmente</v>
      </c>
    </row>
    <row r="37" spans="2:24" s="50" customFormat="1" ht="360.75" thickBot="1" x14ac:dyDescent="0.25">
      <c r="B37" s="68">
        <v>27</v>
      </c>
      <c r="C37" s="69" t="str">
        <f>+'EVALUACION CON CONTROLES'!C42:F42</f>
        <v>Variación de tasas o tarifas</v>
      </c>
      <c r="D37" s="70" t="str">
        <f>+'EVALUACION CON CONTROLES'!B45</f>
        <v>EJECUCIÓN</v>
      </c>
      <c r="E37" s="70" t="str">
        <f>VLOOKUP(C37,'IDENTIFICACION Y ANALISIS'!$B$18:$F$58,3,FALSE)</f>
        <v>General</v>
      </c>
      <c r="F37" s="138" t="str">
        <f>VLOOKUP(C37,'IDENTIFICACION Y ANALISIS'!$B$18:$F$58,4,FALSE)</f>
        <v>Externo</v>
      </c>
      <c r="G37" s="137" t="str">
        <f>+EVALUACION!H44</f>
        <v xml:space="preserve">
La variación de tasas o tarifas puede tener varias consecuencias para un proyecto o una empresa. A continuación, se detalla las principales:
Consecuencias
Incremento en los costos operativos. Ajuste en el presupuesto. Revisión de contratos. Planificación financiera afectada. Problemas con el cumplimiento.</v>
      </c>
      <c r="H37" s="137">
        <f>+EVALUACION!I44</f>
        <v>2</v>
      </c>
      <c r="I37" s="137">
        <f>+EVALUACION!J44</f>
        <v>4</v>
      </c>
      <c r="J37" s="137">
        <f>+EVALUACION!K44</f>
        <v>6</v>
      </c>
      <c r="K37" s="138" t="str">
        <f>+EVALUACION!L44</f>
        <v>ALTO</v>
      </c>
      <c r="L37" s="137" t="s">
        <v>267</v>
      </c>
      <c r="M37" s="140">
        <v>0.5</v>
      </c>
      <c r="N37" s="69" t="str">
        <f>+'EVALUACION CON CONTROLES'!G42</f>
        <v>Monitoreo de tasas y tarifas del mercado
Revisión y ajuste de presupuestos y precios
Negociación de tarifas fijas o contratos a largo plazo
Evaluación del impacto financiero de las variaciones
Implementación de cláusulas de ajuste en contratos
Diversificación de proveedores y servicios
Planificación financiera y reservas para cambios
Consulta con asesores financieros</v>
      </c>
      <c r="O37" s="69">
        <f>+'EVALUACION CON CONTROLES'!I42</f>
        <v>2</v>
      </c>
      <c r="P37" s="69">
        <f>+'EVALUACION CON CONTROLES'!J42</f>
        <v>4</v>
      </c>
      <c r="Q37" s="69">
        <f>+'EVALUACION CON CONTROLES'!K42</f>
        <v>6</v>
      </c>
      <c r="R37" s="70" t="str">
        <f>+'EVALUACION CON CONTROLES'!L42</f>
        <v>ALTO</v>
      </c>
      <c r="S37" s="69" t="str">
        <f>+'EVALUACION CON CONTROLES'!M42</f>
        <v>SI</v>
      </c>
      <c r="T37" s="69" t="str">
        <f>+'EVALUACION CON CONTROLES'!N42</f>
        <v xml:space="preserve">Contratista </v>
      </c>
      <c r="U37" s="69" t="str">
        <f>+'EVALUACION CON CONTROLES'!O42</f>
        <v>Desde la firma del contrato</v>
      </c>
      <c r="V37" s="69" t="str">
        <f>+'EVALUACION CON CONTROLES'!P42</f>
        <v>Cierre o liquidación del contrato</v>
      </c>
      <c r="W37" s="69" t="str">
        <f>+'EVALUACION CON CONTROLES'!Q42</f>
        <v>Mesa de trabajo</v>
      </c>
      <c r="X37" s="71" t="str">
        <f>+'EVALUACION CON CONTROLES'!R42</f>
        <v>Mensualmente</v>
      </c>
    </row>
    <row r="38" spans="2:24" s="50" customFormat="1" ht="195.75" thickBot="1" x14ac:dyDescent="0.25">
      <c r="B38" s="68">
        <v>28</v>
      </c>
      <c r="C38" s="69" t="str">
        <f>+'EVALUACION CON CONTROLES'!C43:F43</f>
        <v>Demoras o insuficiente disponibilidad de materiales, insumos, herramientas, especies vegetales o elementos necesarios para la ejecución de las actividades de educación ambiental, fortalecimiento de huertas urbanas, mantenimiento del arbolado, separación en la fuente, reciclaje y medidas de mitigación.</v>
      </c>
      <c r="D38" s="70" t="s">
        <v>46</v>
      </c>
      <c r="E38" s="136" t="s">
        <v>29</v>
      </c>
      <c r="F38" s="136" t="s">
        <v>38</v>
      </c>
      <c r="G38" s="58" t="str">
        <f>+EVALUACION!H45</f>
        <v>Retrasos en la ejecución de las actividades, incumplimiento del cronograma contractual, reprogramación de jornadas y posible afectación del cumplimiento de las metas e indicadores del proyecto.</v>
      </c>
      <c r="H38" s="58">
        <f>+EVALUACION!I45</f>
        <v>2</v>
      </c>
      <c r="I38" s="58">
        <f>+EVALUACION!J45</f>
        <v>3</v>
      </c>
      <c r="J38" s="58">
        <f>+EVALUACION!K45</f>
        <v>5</v>
      </c>
      <c r="K38" s="136" t="str">
        <f>+EVALUACION!L45</f>
        <v>MEDIO</v>
      </c>
      <c r="L38" s="58" t="s">
        <v>263</v>
      </c>
      <c r="M38" s="139">
        <v>1</v>
      </c>
      <c r="N38" s="69" t="str">
        <f>+'EVALUACION CON CONTROLES'!G43</f>
        <v>Elaborar un plan de adquisiciones y abastecimiento, identificar proveedores alternos, realizar compras anticipadas de insumos críticos y mantener inventarios mínimos para garantizar la continuidad de las actividades.</v>
      </c>
      <c r="O38" s="69">
        <f>+'EVALUACION CON CONTROLES'!I43</f>
        <v>2</v>
      </c>
      <c r="P38" s="69">
        <f>+'EVALUACION CON CONTROLES'!J43</f>
        <v>3</v>
      </c>
      <c r="Q38" s="69">
        <f>+'EVALUACION CON CONTROLES'!K43</f>
        <v>6</v>
      </c>
      <c r="R38" s="70" t="str">
        <f>+'EVALUACION CON CONTROLES'!L43</f>
        <v>ALTO</v>
      </c>
      <c r="S38" s="69" t="str">
        <f>+'EVALUACION CON CONTROLES'!M43</f>
        <v>si</v>
      </c>
      <c r="T38" s="69" t="str">
        <f>+'EVALUACION CON CONTROLES'!N43</f>
        <v>Contratista</v>
      </c>
      <c r="U38" s="69" t="str">
        <f>+'EVALUACION CON CONTROLES'!O43</f>
        <v>Desde la firma del contrato</v>
      </c>
      <c r="V38" s="69" t="str">
        <f>+'EVALUACION CON CONTROLES'!P43</f>
        <v>Cierre o liquidación del contrato</v>
      </c>
      <c r="W38" s="69" t="str">
        <f>+'EVALUACION CON CONTROLES'!Q43</f>
        <v>Seguimiento periódico al cronograma de suministros, verificación de órdenes de compra, control de inventarios y revisión de tiempos de entrega durante los comités de seguimiento.</v>
      </c>
      <c r="X38" s="71" t="str">
        <f>+'EVALUACION CON CONTROLES'!R43</f>
        <v xml:space="preserve">Diario </v>
      </c>
    </row>
    <row r="39" spans="2:24" s="50" customFormat="1" ht="180.75" thickBot="1" x14ac:dyDescent="0.25">
      <c r="B39" s="68">
        <v>29</v>
      </c>
      <c r="C39" s="69" t="str">
        <f>+'EVALUACION CON CONTROLES'!C44:F44</f>
        <v>Retrasos en la ejecución de las actividades programadas debido a condiciones climáticas, baja participación comunitaria, dificultades logísticas, indisponibilidad de espacios o reprogramaciones institucionales.</v>
      </c>
      <c r="D39" s="70" t="s">
        <v>46</v>
      </c>
      <c r="E39" s="136" t="s">
        <v>29</v>
      </c>
      <c r="F39" s="136" t="s">
        <v>38</v>
      </c>
      <c r="G39" s="58" t="str">
        <f>+EVALUACION!H46</f>
        <v>Aplazamiento de actividades, necesidad de modificar el cronograma, disminución en la cobertura de beneficiarios y riesgo de incumplimiento de los plazos contractuales.</v>
      </c>
      <c r="H39" s="58">
        <f>+EVALUACION!I46</f>
        <v>2</v>
      </c>
      <c r="I39" s="58">
        <f>+EVALUACION!J46</f>
        <v>3</v>
      </c>
      <c r="J39" s="58">
        <f>+EVALUACION!K46</f>
        <v>5</v>
      </c>
      <c r="K39" s="136" t="str">
        <f>+EVALUACION!L46</f>
        <v>MEDIO</v>
      </c>
      <c r="L39" s="58" t="s">
        <v>263</v>
      </c>
      <c r="M39" s="139">
        <v>1</v>
      </c>
      <c r="N39" s="69" t="str">
        <f>+'EVALUACION CON CONTROLES'!G44</f>
        <v>Elaborar un cronograma flexible, establecer planes de contingencia, coordinar previamente con las entidades y comunidades, y definir fechas alternas para la realización de las actividades.</v>
      </c>
      <c r="O39" s="69">
        <f>+'EVALUACION CON CONTROLES'!I44</f>
        <v>2</v>
      </c>
      <c r="P39" s="69">
        <f>+'EVALUACION CON CONTROLES'!J44</f>
        <v>3</v>
      </c>
      <c r="Q39" s="69">
        <f>+'EVALUACION CON CONTROLES'!K44</f>
        <v>5</v>
      </c>
      <c r="R39" s="70" t="str">
        <f>+'EVALUACION CON CONTROLES'!L44</f>
        <v>MEDIO</v>
      </c>
      <c r="S39" s="69" t="str">
        <f>+'EVALUACION CON CONTROLES'!M44</f>
        <v>SI</v>
      </c>
      <c r="T39" s="69" t="str">
        <f>+'EVALUACION CON CONTROLES'!N44</f>
        <v xml:space="preserve">Contratista </v>
      </c>
      <c r="U39" s="69" t="str">
        <f>+'EVALUACION CON CONTROLES'!O44</f>
        <v>Desde la firma del contrato</v>
      </c>
      <c r="V39" s="69" t="str">
        <f>+'EVALUACION CON CONTROLES'!P44</f>
        <v>Cierre o liquidación del contrato</v>
      </c>
      <c r="W39" s="69" t="str">
        <f>+'EVALUACION CON CONTROLES'!Q44</f>
        <v>Seguimiento semanal al cronograma de ejecución, revisión del porcentaje de avance físico, actas de seguimiento y control de actividades reprogramadas.</v>
      </c>
      <c r="X39" s="71" t="str">
        <f>+'EVALUACION CON CONTROLES'!R44</f>
        <v xml:space="preserve">Diario </v>
      </c>
    </row>
    <row r="40" spans="2:24" s="50" customFormat="1" ht="195.75" thickBot="1" x14ac:dyDescent="0.25">
      <c r="B40" s="68">
        <v>30</v>
      </c>
      <c r="C40" s="69" t="str">
        <f>+'EVALUACION CON CONTROLES'!C45:F45</f>
        <v>Mortalidad o afectación del material vegetal</v>
      </c>
      <c r="D40" s="70" t="s">
        <v>46</v>
      </c>
      <c r="E40" s="136" t="s">
        <v>29</v>
      </c>
      <c r="F40" s="136" t="s">
        <v>38</v>
      </c>
      <c r="G40" s="58" t="str">
        <f>+EVALUACION!H47</f>
        <v>Disminución de la cobertura vegetal, pérdida de la inversión realizada, incumplimiento de metas ambientales y necesidad de efectuar reposiciones que incrementen los costos operativos.</v>
      </c>
      <c r="H40" s="58">
        <f>+EVALUACION!I47</f>
        <v>3</v>
      </c>
      <c r="I40" s="58">
        <f>+EVALUACION!J47</f>
        <v>4</v>
      </c>
      <c r="J40" s="58">
        <f>+EVALUACION!K47</f>
        <v>7</v>
      </c>
      <c r="K40" s="136" t="str">
        <f>+EVALUACION!L47</f>
        <v>ALTO</v>
      </c>
      <c r="L40" s="58" t="s">
        <v>263</v>
      </c>
      <c r="M40" s="139">
        <v>1</v>
      </c>
      <c r="N40" s="69" t="str">
        <f>+'EVALUACION CON CONTROLES'!G45</f>
        <v>Seleccionar especies adaptadas a las condiciones del territorio, implementar planes de mantenimiento, riego, fertilización y control fitosanitario, así como realizar reposición del material vegetal cuando sea necesario.</v>
      </c>
      <c r="O40" s="69">
        <f>+'EVALUACION CON CONTROLES'!I45</f>
        <v>3</v>
      </c>
      <c r="P40" s="69">
        <f>+'EVALUACION CON CONTROLES'!J45</f>
        <v>4</v>
      </c>
      <c r="Q40" s="69">
        <f>+'EVALUACION CON CONTROLES'!K45</f>
        <v>7</v>
      </c>
      <c r="R40" s="70" t="str">
        <f>+'EVALUACION CON CONTROLES'!L45</f>
        <v>ALTO</v>
      </c>
      <c r="S40" s="69" t="str">
        <f>+'EVALUACION CON CONTROLES'!M45</f>
        <v>SI</v>
      </c>
      <c r="T40" s="69" t="str">
        <f>+'EVALUACION CON CONTROLES'!N45</f>
        <v>Contratista</v>
      </c>
      <c r="U40" s="69" t="str">
        <f>+'EVALUACION CON CONTROLES'!O45</f>
        <v>Desde la firma del contrato</v>
      </c>
      <c r="V40" s="69" t="str">
        <f>+'EVALUACION CON CONTROLES'!P45</f>
        <v>Cierre o liquidación del contrato</v>
      </c>
      <c r="W40" s="69" t="str">
        <f>+'EVALUACION CON CONTROLES'!Q45</f>
        <v>Visitas técnicas de seguimiento, inspecciones periódicas del estado fitosanitario, registros fotográficos e informes de mantenimiento del material vegetal.</v>
      </c>
      <c r="X40" s="71" t="str">
        <f>+'EVALUACION CON CONTROLES'!R45</f>
        <v xml:space="preserve">Diario </v>
      </c>
    </row>
    <row r="41" spans="2:24" s="50" customFormat="1" ht="180.75" thickBot="1" x14ac:dyDescent="0.25">
      <c r="B41" s="68">
        <v>31</v>
      </c>
      <c r="C41" s="69" t="str">
        <f>+'EVALUACION CON CONTROLES'!C46:F46</f>
        <v>Incumplimiento de especificaciones técnicas y productos</v>
      </c>
      <c r="D41" s="70" t="s">
        <v>46</v>
      </c>
      <c r="E41" s="136" t="s">
        <v>29</v>
      </c>
      <c r="F41" s="136" t="s">
        <v>38</v>
      </c>
      <c r="G41" s="58" t="str">
        <f>+EVALUACION!H48</f>
        <v>Rechazo de productos, requerimientos de ajustes, retrasos en la ejecución y en los pagos, imposición de medidas contractuales y afectación del cumplimiento del objeto del contrato.</v>
      </c>
      <c r="H41" s="58">
        <f>+EVALUACION!I48</f>
        <v>2</v>
      </c>
      <c r="I41" s="58">
        <f>+EVALUACION!J48</f>
        <v>3</v>
      </c>
      <c r="J41" s="58">
        <f>+EVALUACION!K48</f>
        <v>5</v>
      </c>
      <c r="K41" s="136" t="str">
        <f>+EVALUACION!L48</f>
        <v>MEDIO</v>
      </c>
      <c r="L41" s="58" t="s">
        <v>263</v>
      </c>
      <c r="M41" s="139">
        <v>1</v>
      </c>
      <c r="N41" s="69" t="str">
        <f>+'EVALUACION CON CONTROLES'!G46</f>
        <v>Implementar controles de calidad durante la ejecución, revisión y validación previa de los productos por parte del equipo técnico, y seguimiento permanente por parte de la supervisión del contrato.</v>
      </c>
      <c r="O41" s="69">
        <f>+'EVALUACION CON CONTROLES'!I46</f>
        <v>2</v>
      </c>
      <c r="P41" s="69">
        <f>+'EVALUACION CON CONTROLES'!J46</f>
        <v>3</v>
      </c>
      <c r="Q41" s="69">
        <f>+'EVALUACION CON CONTROLES'!K46</f>
        <v>5</v>
      </c>
      <c r="R41" s="70" t="str">
        <f>+'EVALUACION CON CONTROLES'!L46</f>
        <v>MEDIO</v>
      </c>
      <c r="S41" s="69" t="str">
        <f>+'EVALUACION CON CONTROLES'!M46</f>
        <v>SI</v>
      </c>
      <c r="T41" s="69" t="str">
        <f>+'EVALUACION CON CONTROLES'!N46</f>
        <v>Contratista</v>
      </c>
      <c r="U41" s="69" t="str">
        <f>+'EVALUACION CON CONTROLES'!O46</f>
        <v>Desde la firma del contrato</v>
      </c>
      <c r="V41" s="69" t="str">
        <f>+'EVALUACION CON CONTROLES'!P46</f>
        <v>Cierre o liquidación del contrato</v>
      </c>
      <c r="W41" s="69" t="str">
        <f>+'EVALUACION CON CONTROLES'!Q46</f>
        <v>Revisión técnica de entregables, listas de chequeo, visitas de supervisión, verificación documental y aprobación de productos conforme a los requisitos contractuales.</v>
      </c>
      <c r="X41" s="71" t="str">
        <f>+'EVALUACION CON CONTROLES'!R46</f>
        <v xml:space="preserve">Diario </v>
      </c>
    </row>
    <row r="42" spans="2:24" s="50" customFormat="1" ht="255.75" thickBot="1" x14ac:dyDescent="0.25">
      <c r="B42" s="68">
        <v>32</v>
      </c>
      <c r="C42" s="69" t="str">
        <f>+'EVALUACION CON CONTROLES'!C47:F47</f>
        <v>Baja participación de hogares, establecimientos comerciales o instituciones</v>
      </c>
      <c r="D42" s="70" t="s">
        <v>46</v>
      </c>
      <c r="E42" s="136" t="s">
        <v>29</v>
      </c>
      <c r="F42" s="136" t="s">
        <v>38</v>
      </c>
      <c r="G42" s="58" t="str">
        <f>+EVALUACION!H49</f>
        <v>Incumplimiento de las metas de cobertura, disminución del impacto esperado del proyecto y necesidad de realizar jornadas adicionales para alcanzar la población objetivo.</v>
      </c>
      <c r="H42" s="58">
        <f>+EVALUACION!I49</f>
        <v>2</v>
      </c>
      <c r="I42" s="58">
        <f>+EVALUACION!J49</f>
        <v>2</v>
      </c>
      <c r="J42" s="58">
        <f>+EVALUACION!K49</f>
        <v>4</v>
      </c>
      <c r="K42" s="136" t="str">
        <f>+EVALUACION!L49</f>
        <v>BAJO</v>
      </c>
      <c r="L42" s="58" t="s">
        <v>263</v>
      </c>
      <c r="M42" s="139">
        <v>1</v>
      </c>
      <c r="N42" s="69" t="str">
        <f>+'EVALUACION CON CONTROLES'!G47</f>
        <v>Diseñar e implementar una estrategia de divulgación y convocatoria, articular acciones con Juntas de Acción Comunal, instituciones educativas, organizaciones sociales y actores locales, y realizar campañas de sensibilización previas a cada actividad.</v>
      </c>
      <c r="O42" s="69">
        <f>+'EVALUACION CON CONTROLES'!I47</f>
        <v>2</v>
      </c>
      <c r="P42" s="69">
        <f>+'EVALUACION CON CONTROLES'!J47</f>
        <v>2</v>
      </c>
      <c r="Q42" s="69">
        <f>+'EVALUACION CON CONTROLES'!K47</f>
        <v>4</v>
      </c>
      <c r="R42" s="70" t="str">
        <f>+'EVALUACION CON CONTROLES'!L47</f>
        <v>BAJO</v>
      </c>
      <c r="S42" s="69" t="str">
        <f>+'EVALUACION CON CONTROLES'!M47</f>
        <v>SI</v>
      </c>
      <c r="T42" s="69" t="str">
        <f>+'EVALUACION CON CONTROLES'!N47</f>
        <v>Contratista</v>
      </c>
      <c r="U42" s="69" t="str">
        <f>+'EVALUACION CON CONTROLES'!O47</f>
        <v>Desde la firma del contrato</v>
      </c>
      <c r="V42" s="69" t="str">
        <f>+'EVALUACION CON CONTROLES'!P47</f>
        <v>Cierre o liquidación del contrato</v>
      </c>
      <c r="W42" s="69" t="str">
        <f>+'EVALUACION CON CONTROLES'!Q47</f>
        <v>Registro de inscritos y asistentes, seguimiento a indicadores de participación, análisis de cobertura e informes periódicos de asistencia</v>
      </c>
      <c r="X42" s="71" t="str">
        <f>+'EVALUACION CON CONTROLES'!R47</f>
        <v xml:space="preserve">Diario </v>
      </c>
    </row>
    <row r="43" spans="2:24" s="50" customFormat="1" ht="225" x14ac:dyDescent="0.2">
      <c r="B43" s="68">
        <v>33</v>
      </c>
      <c r="C43" s="69" t="str">
        <f>+'EVALUACION CON CONTROLES'!C48:F48</f>
        <v>Desinterés o abandono de las huertas por parte de la comunidad beneficiaria.</v>
      </c>
      <c r="D43" s="70" t="s">
        <v>46</v>
      </c>
      <c r="E43" s="136" t="s">
        <v>29</v>
      </c>
      <c r="F43" s="136" t="s">
        <v>38</v>
      </c>
      <c r="G43" s="58" t="str">
        <f>+EVALUACION!H50</f>
        <v>Deterioro o pérdida de las huertas urbanas implementadas, disminución del impacto social y ambiental del proyecto, desaprovechamiento de los recursos invertidos y afectación del cumplimiento de las metas del proyecto.</v>
      </c>
      <c r="H43" s="58">
        <f>+EVALUACION!I50</f>
        <v>2</v>
      </c>
      <c r="I43" s="58">
        <f>+EVALUACION!J50</f>
        <v>2</v>
      </c>
      <c r="J43" s="58">
        <f>+EVALUACION!K50</f>
        <v>4</v>
      </c>
      <c r="K43" s="136" t="str">
        <f>+EVALUACION!L50</f>
        <v>BAJO</v>
      </c>
      <c r="L43" s="58" t="s">
        <v>263</v>
      </c>
      <c r="M43" s="139">
        <v>1</v>
      </c>
      <c r="N43" s="69" t="str">
        <f>+'EVALUACION CON CONTROLES'!G48</f>
        <v>Fortalecer los procesos de capacitación, promover la conformación de comités comunitarios responsables, realizar acompañamiento técnico posterior a la implementación y fomentar la apropiación social de las huertas.</v>
      </c>
      <c r="O43" s="69">
        <f>+'EVALUACION CON CONTROLES'!I48</f>
        <v>0</v>
      </c>
      <c r="P43" s="69">
        <f>+'EVALUACION CON CONTROLES'!J48</f>
        <v>0</v>
      </c>
      <c r="Q43" s="69">
        <f>+'EVALUACION CON CONTROLES'!K48</f>
        <v>0</v>
      </c>
      <c r="R43" s="70" t="str">
        <f>+'EVALUACION CON CONTROLES'!L48</f>
        <v>BAJO</v>
      </c>
      <c r="S43" s="69" t="str">
        <f>+'EVALUACION CON CONTROLES'!M48</f>
        <v>SI</v>
      </c>
      <c r="T43" s="69" t="str">
        <f>+'EVALUACION CON CONTROLES'!N48</f>
        <v>Contratista</v>
      </c>
      <c r="U43" s="69" t="str">
        <f>+'EVALUACION CON CONTROLES'!O48</f>
        <v>Desde la firma del contrato</v>
      </c>
      <c r="V43" s="69" t="str">
        <f>+'EVALUACION CON CONTROLES'!P48</f>
        <v>Cierre o liquidación del contrato</v>
      </c>
      <c r="W43" s="69" t="str">
        <f>+'EVALUACION CON CONTROLES'!Q48</f>
        <v>Visitas de seguimiento a las huertas, evaluación de su estado de conservación y funcionamiento, reuniones con la comunidad y reportes periódicos de sostenibilidad.</v>
      </c>
      <c r="X43" s="71" t="str">
        <f>+'EVALUACION CON CONTROLES'!R48</f>
        <v xml:space="preserve">Diario </v>
      </c>
    </row>
    <row r="44" spans="2:24" s="50" customFormat="1" ht="15" x14ac:dyDescent="0.2">
      <c r="B44" s="72"/>
      <c r="C44" s="148"/>
      <c r="D44" s="153"/>
      <c r="E44" s="153"/>
      <c r="F44" s="153"/>
      <c r="G44" s="148"/>
      <c r="H44" s="148"/>
      <c r="I44" s="148"/>
      <c r="J44" s="154"/>
      <c r="K44" s="155"/>
      <c r="L44" s="154"/>
      <c r="M44" s="156"/>
      <c r="N44" s="148"/>
      <c r="O44" s="148"/>
      <c r="P44" s="148"/>
      <c r="Q44" s="148"/>
      <c r="R44" s="153"/>
      <c r="S44" s="148"/>
      <c r="T44" s="148"/>
      <c r="U44" s="148"/>
      <c r="V44" s="148"/>
      <c r="W44" s="148"/>
      <c r="X44" s="63"/>
    </row>
    <row r="45" spans="2:24" s="50" customFormat="1" ht="15" x14ac:dyDescent="0.25">
      <c r="B45" s="72"/>
      <c r="E45" s="73"/>
      <c r="F45" s="368" t="s">
        <v>262</v>
      </c>
      <c r="G45" s="368"/>
      <c r="H45" s="73"/>
      <c r="I45" s="73"/>
      <c r="J45" s="352" t="s">
        <v>180</v>
      </c>
      <c r="K45" s="352"/>
      <c r="L45" s="352"/>
      <c r="M45" s="352"/>
      <c r="X45" s="63"/>
    </row>
    <row r="46" spans="2:24" s="50" customFormat="1" ht="15" x14ac:dyDescent="0.25">
      <c r="B46" s="72"/>
      <c r="E46" s="358" t="s">
        <v>181</v>
      </c>
      <c r="F46" s="74" t="s">
        <v>182</v>
      </c>
      <c r="G46" s="74" t="s">
        <v>183</v>
      </c>
      <c r="H46" s="73"/>
      <c r="I46" s="73"/>
      <c r="J46" s="351" t="s">
        <v>184</v>
      </c>
      <c r="K46" s="351"/>
      <c r="L46" s="351" t="s">
        <v>183</v>
      </c>
      <c r="M46" s="351"/>
      <c r="X46" s="63"/>
    </row>
    <row r="47" spans="2:24" s="50" customFormat="1" ht="60" x14ac:dyDescent="0.25">
      <c r="B47" s="72"/>
      <c r="E47" s="358"/>
      <c r="F47" s="58" t="s">
        <v>185</v>
      </c>
      <c r="G47" s="58">
        <v>1</v>
      </c>
      <c r="H47" s="73"/>
      <c r="I47" s="73"/>
      <c r="J47" s="341" t="s">
        <v>186</v>
      </c>
      <c r="K47" s="341"/>
      <c r="L47" s="341">
        <v>1</v>
      </c>
      <c r="M47" s="341"/>
      <c r="X47" s="63"/>
    </row>
    <row r="48" spans="2:24" s="50" customFormat="1" ht="45" x14ac:dyDescent="0.25">
      <c r="B48" s="72"/>
      <c r="E48" s="358"/>
      <c r="F48" s="58" t="s">
        <v>189</v>
      </c>
      <c r="G48" s="58">
        <v>2</v>
      </c>
      <c r="H48" s="73"/>
      <c r="I48" s="73"/>
      <c r="J48" s="341" t="s">
        <v>190</v>
      </c>
      <c r="K48" s="341"/>
      <c r="L48" s="341">
        <v>2</v>
      </c>
      <c r="M48" s="341"/>
      <c r="X48" s="63"/>
    </row>
    <row r="49" spans="2:24" s="50" customFormat="1" ht="75" x14ac:dyDescent="0.25">
      <c r="B49" s="72"/>
      <c r="E49" s="358"/>
      <c r="F49" s="58" t="s">
        <v>193</v>
      </c>
      <c r="G49" s="58">
        <v>3</v>
      </c>
      <c r="H49" s="73"/>
      <c r="I49" s="73"/>
      <c r="J49" s="341" t="s">
        <v>194</v>
      </c>
      <c r="K49" s="341"/>
      <c r="L49" s="341">
        <v>3</v>
      </c>
      <c r="M49" s="341"/>
      <c r="X49" s="63"/>
    </row>
    <row r="50" spans="2:24" s="50" customFormat="1" ht="45" x14ac:dyDescent="0.25">
      <c r="B50" s="72"/>
      <c r="E50" s="358"/>
      <c r="F50" s="58" t="s">
        <v>197</v>
      </c>
      <c r="G50" s="58">
        <v>4</v>
      </c>
      <c r="H50" s="73"/>
      <c r="I50" s="73"/>
      <c r="J50" s="341" t="s">
        <v>198</v>
      </c>
      <c r="K50" s="341"/>
      <c r="L50" s="341">
        <v>4</v>
      </c>
      <c r="M50" s="341"/>
      <c r="X50" s="63"/>
    </row>
    <row r="51" spans="2:24" s="50" customFormat="1" ht="60" x14ac:dyDescent="0.25">
      <c r="B51" s="72"/>
      <c r="E51" s="358"/>
      <c r="F51" s="58" t="s">
        <v>200</v>
      </c>
      <c r="G51" s="58">
        <v>5</v>
      </c>
      <c r="H51" s="73"/>
      <c r="I51" s="73"/>
      <c r="J51" s="341" t="s">
        <v>201</v>
      </c>
      <c r="K51" s="341"/>
      <c r="L51" s="341">
        <v>5</v>
      </c>
      <c r="M51" s="341"/>
      <c r="X51" s="63"/>
    </row>
    <row r="52" spans="2:24" s="50" customFormat="1" ht="15" x14ac:dyDescent="0.25">
      <c r="B52" s="72"/>
      <c r="D52" s="73"/>
      <c r="E52" s="73"/>
      <c r="F52" s="73"/>
      <c r="G52" s="73"/>
      <c r="H52" s="73"/>
      <c r="I52" s="73"/>
      <c r="J52" s="73"/>
      <c r="K52" s="73"/>
      <c r="L52" s="73"/>
      <c r="M52" s="73"/>
      <c r="X52" s="63"/>
    </row>
    <row r="53" spans="2:24" s="50" customFormat="1" ht="15" x14ac:dyDescent="0.25">
      <c r="B53" s="72"/>
      <c r="D53" s="352" t="s">
        <v>187</v>
      </c>
      <c r="E53" s="352"/>
      <c r="F53" s="352"/>
      <c r="G53" s="352"/>
      <c r="H53" s="352"/>
      <c r="I53" s="352"/>
      <c r="J53" s="352"/>
      <c r="K53" s="352"/>
      <c r="X53" s="63"/>
    </row>
    <row r="54" spans="2:24" s="50" customFormat="1" ht="15" x14ac:dyDescent="0.25">
      <c r="B54" s="72"/>
      <c r="D54" s="351" t="s">
        <v>182</v>
      </c>
      <c r="E54" s="351" t="s">
        <v>183</v>
      </c>
      <c r="F54" s="346" t="s">
        <v>186</v>
      </c>
      <c r="G54" s="346"/>
      <c r="H54" s="369" t="s">
        <v>190</v>
      </c>
      <c r="I54" s="370"/>
      <c r="J54" s="75" t="s">
        <v>194</v>
      </c>
      <c r="K54" s="75" t="s">
        <v>198</v>
      </c>
      <c r="L54" s="74" t="s">
        <v>201</v>
      </c>
      <c r="P54" s="352" t="s">
        <v>179</v>
      </c>
      <c r="Q54" s="352"/>
      <c r="R54" s="352"/>
      <c r="S54" s="352"/>
      <c r="T54" s="352"/>
      <c r="X54" s="63"/>
    </row>
    <row r="55" spans="2:24" s="50" customFormat="1" ht="15" x14ac:dyDescent="0.25">
      <c r="B55" s="72"/>
      <c r="D55" s="351"/>
      <c r="E55" s="351"/>
      <c r="F55" s="357">
        <v>1</v>
      </c>
      <c r="G55" s="357"/>
      <c r="H55" s="355">
        <v>2</v>
      </c>
      <c r="I55" s="356"/>
      <c r="J55" s="76">
        <v>3</v>
      </c>
      <c r="K55" s="76">
        <v>4</v>
      </c>
      <c r="L55" s="76">
        <v>5</v>
      </c>
      <c r="P55" s="346" t="s">
        <v>187</v>
      </c>
      <c r="Q55" s="346"/>
      <c r="R55" s="346"/>
      <c r="S55" s="346" t="s">
        <v>188</v>
      </c>
      <c r="T55" s="346"/>
      <c r="X55" s="63"/>
    </row>
    <row r="56" spans="2:24" s="50" customFormat="1" ht="30" x14ac:dyDescent="0.2">
      <c r="B56" s="72"/>
      <c r="D56" s="58" t="s">
        <v>185</v>
      </c>
      <c r="E56" s="59">
        <v>1</v>
      </c>
      <c r="F56" s="349">
        <v>2</v>
      </c>
      <c r="G56" s="349"/>
      <c r="H56" s="347">
        <v>3</v>
      </c>
      <c r="I56" s="348"/>
      <c r="J56" s="77">
        <v>4</v>
      </c>
      <c r="K56" s="78">
        <v>5</v>
      </c>
      <c r="L56" s="79">
        <v>6</v>
      </c>
      <c r="P56" s="362" t="s">
        <v>191</v>
      </c>
      <c r="Q56" s="362"/>
      <c r="R56" s="362"/>
      <c r="S56" s="359" t="s">
        <v>192</v>
      </c>
      <c r="T56" s="359"/>
      <c r="X56" s="63"/>
    </row>
    <row r="57" spans="2:24" s="50" customFormat="1" ht="45" x14ac:dyDescent="0.2">
      <c r="B57" s="72"/>
      <c r="D57" s="58" t="s">
        <v>189</v>
      </c>
      <c r="E57" s="59">
        <v>2</v>
      </c>
      <c r="F57" s="349">
        <v>3</v>
      </c>
      <c r="G57" s="349"/>
      <c r="H57" s="347">
        <v>4</v>
      </c>
      <c r="I57" s="348"/>
      <c r="J57" s="78">
        <v>5</v>
      </c>
      <c r="K57" s="79">
        <v>6</v>
      </c>
      <c r="L57" s="79">
        <v>7</v>
      </c>
      <c r="P57" s="343" t="s">
        <v>195</v>
      </c>
      <c r="Q57" s="343"/>
      <c r="R57" s="343"/>
      <c r="S57" s="359" t="s">
        <v>196</v>
      </c>
      <c r="T57" s="359"/>
      <c r="X57" s="63"/>
    </row>
    <row r="58" spans="2:24" s="50" customFormat="1" ht="45" x14ac:dyDescent="0.2">
      <c r="B58" s="72"/>
      <c r="D58" s="58" t="s">
        <v>193</v>
      </c>
      <c r="E58" s="59">
        <v>3</v>
      </c>
      <c r="F58" s="349">
        <v>4</v>
      </c>
      <c r="G58" s="349"/>
      <c r="H58" s="360">
        <v>5</v>
      </c>
      <c r="I58" s="361"/>
      <c r="J58" s="79">
        <v>6</v>
      </c>
      <c r="K58" s="79">
        <v>7</v>
      </c>
      <c r="L58" s="80">
        <v>8</v>
      </c>
      <c r="P58" s="350">
        <v>5</v>
      </c>
      <c r="Q58" s="350"/>
      <c r="R58" s="350"/>
      <c r="S58" s="359" t="s">
        <v>199</v>
      </c>
      <c r="T58" s="359"/>
      <c r="X58" s="63"/>
    </row>
    <row r="59" spans="2:24" s="50" customFormat="1" ht="45" x14ac:dyDescent="0.2">
      <c r="B59" s="72"/>
      <c r="D59" s="58" t="s">
        <v>197</v>
      </c>
      <c r="E59" s="59">
        <v>4</v>
      </c>
      <c r="F59" s="350">
        <v>5</v>
      </c>
      <c r="G59" s="350"/>
      <c r="H59" s="344">
        <v>6</v>
      </c>
      <c r="I59" s="345"/>
      <c r="J59" s="79">
        <v>7</v>
      </c>
      <c r="K59" s="80">
        <v>8</v>
      </c>
      <c r="L59" s="80">
        <v>9</v>
      </c>
      <c r="P59" s="349" t="s">
        <v>202</v>
      </c>
      <c r="Q59" s="349"/>
      <c r="R59" s="349"/>
      <c r="S59" s="359" t="s">
        <v>203</v>
      </c>
      <c r="T59" s="359"/>
      <c r="X59" s="63"/>
    </row>
    <row r="60" spans="2:24" s="50" customFormat="1" ht="45" x14ac:dyDescent="0.2">
      <c r="B60" s="72"/>
      <c r="D60" s="58" t="s">
        <v>200</v>
      </c>
      <c r="E60" s="59">
        <v>5</v>
      </c>
      <c r="F60" s="343">
        <v>6</v>
      </c>
      <c r="G60" s="343"/>
      <c r="H60" s="344">
        <v>7</v>
      </c>
      <c r="I60" s="345"/>
      <c r="J60" s="80">
        <v>8</v>
      </c>
      <c r="K60" s="80">
        <v>9</v>
      </c>
      <c r="L60" s="80">
        <v>10</v>
      </c>
      <c r="X60" s="63"/>
    </row>
    <row r="61" spans="2:24" s="50" customFormat="1" ht="15.75" thickBot="1" x14ac:dyDescent="0.3">
      <c r="B61" s="81"/>
      <c r="C61" s="82"/>
      <c r="D61" s="83"/>
      <c r="E61" s="83"/>
      <c r="F61" s="83"/>
      <c r="G61" s="83"/>
      <c r="H61" s="83"/>
      <c r="I61" s="83"/>
      <c r="J61" s="83"/>
      <c r="K61" s="83"/>
      <c r="L61" s="83"/>
      <c r="M61" s="83"/>
      <c r="N61" s="82"/>
      <c r="O61" s="82"/>
      <c r="P61" s="82"/>
      <c r="Q61" s="82"/>
      <c r="R61" s="82"/>
      <c r="S61" s="82"/>
      <c r="T61" s="82"/>
      <c r="U61" s="82"/>
      <c r="V61" s="82"/>
      <c r="W61" s="82"/>
      <c r="X61" s="84"/>
    </row>
    <row r="62" spans="2:24" s="50" customFormat="1" ht="15" x14ac:dyDescent="0.25">
      <c r="D62" s="73"/>
      <c r="F62" s="73"/>
      <c r="G62" s="73"/>
      <c r="H62" s="73"/>
      <c r="I62" s="73"/>
      <c r="J62" s="73"/>
      <c r="K62" s="73"/>
      <c r="L62" s="73"/>
      <c r="M62" s="73"/>
      <c r="N62" s="73"/>
      <c r="O62" s="73"/>
      <c r="P62" s="73"/>
      <c r="Q62" s="73"/>
      <c r="R62" s="73"/>
    </row>
    <row r="63" spans="2:24" s="50" customFormat="1" ht="15" x14ac:dyDescent="0.25">
      <c r="D63" s="73"/>
      <c r="F63" s="73"/>
      <c r="G63" s="73"/>
      <c r="H63" s="73"/>
      <c r="I63" s="73"/>
      <c r="J63" s="73"/>
      <c r="K63" s="73"/>
      <c r="L63" s="73"/>
      <c r="M63" s="73"/>
      <c r="N63" s="73"/>
      <c r="O63" s="73"/>
      <c r="P63" s="73"/>
      <c r="Q63" s="73"/>
      <c r="R63" s="73"/>
    </row>
    <row r="64" spans="2:24" s="50" customFormat="1" ht="15" x14ac:dyDescent="0.25">
      <c r="D64" s="73"/>
      <c r="F64" s="73"/>
      <c r="G64" s="73"/>
      <c r="H64" s="73"/>
      <c r="I64" s="73"/>
      <c r="J64" s="73"/>
      <c r="K64" s="73"/>
      <c r="L64" s="73"/>
      <c r="M64" s="73"/>
      <c r="N64" s="73"/>
      <c r="O64" s="73"/>
      <c r="P64" s="73"/>
      <c r="Q64" s="73"/>
      <c r="R64" s="73"/>
    </row>
    <row r="65" spans="2:18" s="50" customFormat="1" ht="15" hidden="1" x14ac:dyDescent="0.25">
      <c r="B65" s="50" t="s">
        <v>263</v>
      </c>
      <c r="D65" s="73"/>
      <c r="F65" s="73"/>
      <c r="G65" s="73"/>
      <c r="H65" s="73"/>
      <c r="I65" s="73"/>
      <c r="J65" s="73"/>
      <c r="K65" s="73"/>
      <c r="L65" s="73"/>
      <c r="M65" s="73"/>
      <c r="N65" s="73"/>
      <c r="O65" s="73"/>
      <c r="P65" s="73"/>
      <c r="Q65" s="73"/>
      <c r="R65" s="73"/>
    </row>
    <row r="66" spans="2:18" s="50" customFormat="1" ht="15" hidden="1" x14ac:dyDescent="0.25">
      <c r="B66" s="50" t="s">
        <v>266</v>
      </c>
      <c r="D66" s="85"/>
      <c r="F66" s="73"/>
      <c r="G66" s="85"/>
      <c r="H66" s="85"/>
      <c r="I66" s="85"/>
      <c r="J66" s="85"/>
      <c r="K66" s="85"/>
      <c r="L66" s="85"/>
      <c r="M66" s="85"/>
      <c r="N66" s="85"/>
      <c r="O66" s="85"/>
      <c r="P66" s="85"/>
      <c r="Q66" s="85"/>
      <c r="R66" s="85"/>
    </row>
    <row r="67" spans="2:18" s="50" customFormat="1" ht="30" hidden="1" x14ac:dyDescent="0.25">
      <c r="B67" s="50" t="s">
        <v>267</v>
      </c>
      <c r="D67" s="73"/>
      <c r="F67" s="73"/>
      <c r="G67" s="73"/>
      <c r="H67" s="73"/>
      <c r="I67" s="73"/>
      <c r="J67" s="73"/>
      <c r="K67" s="73"/>
      <c r="L67" s="73"/>
      <c r="M67" s="73"/>
      <c r="N67" s="73"/>
      <c r="O67" s="73"/>
      <c r="P67" s="73"/>
      <c r="Q67" s="73"/>
      <c r="R67" s="73"/>
    </row>
    <row r="68" spans="2:18" x14ac:dyDescent="0.2">
      <c r="D68" s="12"/>
      <c r="F68" s="12"/>
      <c r="G68" s="12"/>
      <c r="H68" s="12"/>
      <c r="I68" s="12"/>
      <c r="J68" s="12"/>
      <c r="K68" s="12"/>
      <c r="L68" s="12"/>
      <c r="M68" s="12"/>
      <c r="N68" s="12"/>
      <c r="O68" s="12"/>
      <c r="P68" s="12"/>
      <c r="Q68" s="12"/>
      <c r="R68" s="12"/>
    </row>
    <row r="69" spans="2:18" x14ac:dyDescent="0.2">
      <c r="D69" s="12"/>
      <c r="F69" s="12"/>
      <c r="G69" s="12"/>
      <c r="H69" s="12"/>
      <c r="I69" s="12"/>
      <c r="J69" s="12"/>
      <c r="K69" s="12"/>
      <c r="L69" s="12"/>
      <c r="M69" s="12"/>
      <c r="N69" s="12"/>
      <c r="O69" s="12"/>
      <c r="P69" s="12"/>
      <c r="Q69" s="12"/>
      <c r="R69" s="12"/>
    </row>
    <row r="70" spans="2:18" x14ac:dyDescent="0.2">
      <c r="D70" s="12"/>
      <c r="F70" s="12"/>
      <c r="G70" s="12"/>
      <c r="H70" s="12"/>
      <c r="I70" s="12"/>
      <c r="J70" s="12"/>
      <c r="K70" s="12"/>
      <c r="L70" s="12"/>
      <c r="M70" s="12"/>
      <c r="N70" s="12"/>
      <c r="O70" s="12"/>
      <c r="P70" s="12"/>
      <c r="Q70" s="12"/>
      <c r="R70" s="12"/>
    </row>
    <row r="71" spans="2:18" x14ac:dyDescent="0.2">
      <c r="D71" s="12"/>
    </row>
    <row r="72" spans="2:18" x14ac:dyDescent="0.2">
      <c r="D72" s="12"/>
    </row>
  </sheetData>
  <mergeCells count="49">
    <mergeCell ref="S59:T59"/>
    <mergeCell ref="P59:R59"/>
    <mergeCell ref="P56:R56"/>
    <mergeCell ref="B9:R9"/>
    <mergeCell ref="B6:X6"/>
    <mergeCell ref="F45:G45"/>
    <mergeCell ref="J45:M45"/>
    <mergeCell ref="H54:I54"/>
    <mergeCell ref="J47:K47"/>
    <mergeCell ref="J48:K48"/>
    <mergeCell ref="L49:M49"/>
    <mergeCell ref="L50:M50"/>
    <mergeCell ref="D53:K53"/>
    <mergeCell ref="F54:G54"/>
    <mergeCell ref="L47:M47"/>
    <mergeCell ref="L48:M48"/>
    <mergeCell ref="S56:T56"/>
    <mergeCell ref="F56:G56"/>
    <mergeCell ref="S57:T57"/>
    <mergeCell ref="S58:T58"/>
    <mergeCell ref="H58:I58"/>
    <mergeCell ref="F57:G57"/>
    <mergeCell ref="J50:K50"/>
    <mergeCell ref="P54:T54"/>
    <mergeCell ref="B2:B4"/>
    <mergeCell ref="C2:V4"/>
    <mergeCell ref="E54:E55"/>
    <mergeCell ref="H55:I55"/>
    <mergeCell ref="J51:K51"/>
    <mergeCell ref="L51:M51"/>
    <mergeCell ref="D54:D55"/>
    <mergeCell ref="F55:G55"/>
    <mergeCell ref="E46:E51"/>
    <mergeCell ref="W2:X4"/>
    <mergeCell ref="B7:X8"/>
    <mergeCell ref="F60:G60"/>
    <mergeCell ref="H60:I60"/>
    <mergeCell ref="P55:R55"/>
    <mergeCell ref="H57:I57"/>
    <mergeCell ref="H56:I56"/>
    <mergeCell ref="F58:G58"/>
    <mergeCell ref="F59:G59"/>
    <mergeCell ref="P58:R58"/>
    <mergeCell ref="H59:I59"/>
    <mergeCell ref="P57:R57"/>
    <mergeCell ref="L46:M46"/>
    <mergeCell ref="J46:K46"/>
    <mergeCell ref="J49:K49"/>
    <mergeCell ref="S55:T55"/>
  </mergeCells>
  <phoneticPr fontId="1" type="noConversion"/>
  <conditionalFormatting sqref="K11:K44">
    <cfRule type="cellIs" dxfId="7" priority="13" stopIfTrue="1" operator="equal">
      <formula>"EXTREMO"</formula>
    </cfRule>
    <cfRule type="cellIs" dxfId="6" priority="14" stopIfTrue="1" operator="equal">
      <formula>"ALTO"</formula>
    </cfRule>
    <cfRule type="cellIs" dxfId="5" priority="15" stopIfTrue="1" operator="equal">
      <formula>"MEDIO"</formula>
    </cfRule>
    <cfRule type="cellIs" dxfId="4" priority="16" stopIfTrue="1" operator="equal">
      <formula>"BAJO"</formula>
    </cfRule>
  </conditionalFormatting>
  <conditionalFormatting sqref="R11:R44">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howInputMessage="1" showErrorMessage="1" sqref="L11:L44">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Mayra Jimena Wilches Gonzalez</cp:lastModifiedBy>
  <cp:revision/>
  <dcterms:created xsi:type="dcterms:W3CDTF">2007-06-14T01:55:06Z</dcterms:created>
  <dcterms:modified xsi:type="dcterms:W3CDTF">2026-08-06T15:04:03Z</dcterms:modified>
  <cp:category/>
  <cp:contentStatus/>
</cp:coreProperties>
</file>