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3"/>
  <workbookPr codeName="ThisWorkbook"/>
  <mc:AlternateContent xmlns:mc="http://schemas.openxmlformats.org/markup-compatibility/2006">
    <mc:Choice Requires="x15">
      <x15ac:absPath xmlns:x15ac="http://schemas.microsoft.com/office/spreadsheetml/2010/11/ac" url="/Users/linac/Documents/Martires/SEGURIDAD/DOCUMENTOS FINALES AJUSTADOS/"/>
    </mc:Choice>
  </mc:AlternateContent>
  <xr:revisionPtr revIDLastSave="0" documentId="13_ncr:1_{D51DB498-CE2D-C349-BEDE-F2751F0C1573}" xr6:coauthVersionLast="47" xr6:coauthVersionMax="47" xr10:uidLastSave="{00000000-0000-0000-0000-000000000000}"/>
  <bookViews>
    <workbookView xWindow="0" yWindow="0" windowWidth="25600" windowHeight="1456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EVALUACION!$B$2:$L$56</definedName>
    <definedName name="_xlnm.Print_Area" localSheetId="3">'EVALUACION CON CONTROLES'!$B$2:$R$48</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TRATAMIENTO'!$B$45:$B$47</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7" i="6" l="1"/>
  <c r="G16" i="6"/>
  <c r="H16" i="6"/>
  <c r="I16" i="6"/>
  <c r="N16" i="6"/>
  <c r="S16" i="6"/>
  <c r="T16" i="6"/>
  <c r="U16" i="6"/>
  <c r="V16" i="6"/>
  <c r="W16" i="6"/>
  <c r="X16" i="6"/>
  <c r="C17" i="15" l="1"/>
  <c r="I16" i="15" l="1"/>
  <c r="O11" i="6" s="1"/>
  <c r="J16" i="15"/>
  <c r="P11" i="6" s="1"/>
  <c r="C16" i="15"/>
  <c r="K17" i="11"/>
  <c r="J11" i="6" s="1"/>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7" i="6"/>
  <c r="H17" i="6"/>
  <c r="I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28" i="15"/>
  <c r="D23" i="6" s="1"/>
  <c r="C28" i="15"/>
  <c r="C23" i="6" s="1"/>
  <c r="I28" i="15"/>
  <c r="J28" i="15"/>
  <c r="P23" i="6" s="1"/>
  <c r="B18" i="15"/>
  <c r="D13" i="6" s="1"/>
  <c r="C18" i="15"/>
  <c r="C13" i="6" s="1"/>
  <c r="I18" i="15"/>
  <c r="J18" i="15"/>
  <c r="P13" i="6" s="1"/>
  <c r="B19" i="15"/>
  <c r="D14" i="6" s="1"/>
  <c r="C19" i="15"/>
  <c r="C14" i="6" s="1"/>
  <c r="I19" i="15"/>
  <c r="O14" i="6" s="1"/>
  <c r="J19" i="15"/>
  <c r="P14" i="6" s="1"/>
  <c r="B20" i="15"/>
  <c r="D15" i="6" s="1"/>
  <c r="C20" i="15"/>
  <c r="C15" i="6" s="1"/>
  <c r="I20" i="15"/>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7" i="15"/>
  <c r="D22" i="6" s="1"/>
  <c r="C27" i="15"/>
  <c r="C22" i="6" s="1"/>
  <c r="F22" i="6" s="1"/>
  <c r="I27" i="15"/>
  <c r="J27" i="15"/>
  <c r="P22" i="6" s="1"/>
  <c r="B17" i="15"/>
  <c r="D12" i="6" s="1"/>
  <c r="C12" i="6"/>
  <c r="I17" i="15"/>
  <c r="J17" i="15"/>
  <c r="P12" i="6" s="1"/>
  <c r="B6" i="15"/>
  <c r="C11" i="6"/>
  <c r="F11" i="6" s="1"/>
  <c r="K29" i="11"/>
  <c r="L29" i="11" s="1"/>
  <c r="K23" i="6" s="1"/>
  <c r="K28" i="11"/>
  <c r="L28" i="11" s="1"/>
  <c r="K22" i="6" s="1"/>
  <c r="K27" i="11"/>
  <c r="L27" i="11" s="1"/>
  <c r="K21" i="6" s="1"/>
  <c r="K26" i="11"/>
  <c r="J20" i="6" s="1"/>
  <c r="K25" i="11"/>
  <c r="J19" i="6" s="1"/>
  <c r="K24" i="11"/>
  <c r="J18" i="6" s="1"/>
  <c r="K23" i="11"/>
  <c r="L23" i="11" s="1"/>
  <c r="K17" i="6" s="1"/>
  <c r="K22" i="11"/>
  <c r="K21" i="11"/>
  <c r="L21" i="11" s="1"/>
  <c r="K15" i="6" s="1"/>
  <c r="K20" i="11"/>
  <c r="L20" i="11" s="1"/>
  <c r="K14" i="6" s="1"/>
  <c r="K19" i="11"/>
  <c r="J13" i="6" s="1"/>
  <c r="K18" i="11"/>
  <c r="J12" i="6" s="1"/>
  <c r="B16" i="15"/>
  <c r="D11" i="6" s="1"/>
  <c r="X11" i="6"/>
  <c r="W11" i="6"/>
  <c r="V11" i="6"/>
  <c r="U11" i="6"/>
  <c r="T11" i="6"/>
  <c r="S11" i="6"/>
  <c r="N11" i="6"/>
  <c r="I11" i="6"/>
  <c r="H11" i="6"/>
  <c r="G11" i="6"/>
  <c r="O15" i="6"/>
  <c r="L22" i="11" l="1"/>
  <c r="K16" i="6" s="1"/>
  <c r="J16" i="6"/>
  <c r="E16" i="6"/>
  <c r="F16" i="6"/>
  <c r="K21" i="15"/>
  <c r="Q16" i="6" s="1"/>
  <c r="J22" i="6"/>
  <c r="L24" i="11"/>
  <c r="K18" i="6" s="1"/>
  <c r="L19" i="11"/>
  <c r="K13" i="6" s="1"/>
  <c r="J23" i="6"/>
  <c r="K23" i="15"/>
  <c r="L23" i="15" s="1"/>
  <c r="R18" i="6" s="1"/>
  <c r="L18" i="11"/>
  <c r="K12" i="6" s="1"/>
  <c r="F17" i="6"/>
  <c r="E17" i="6"/>
  <c r="E21" i="6"/>
  <c r="F21" i="6"/>
  <c r="F19" i="6"/>
  <c r="E19" i="6"/>
  <c r="F20" i="6"/>
  <c r="E20" i="6"/>
  <c r="F18" i="6"/>
  <c r="E18" i="6"/>
  <c r="K24" i="15"/>
  <c r="J21" i="6"/>
  <c r="K26" i="15"/>
  <c r="L26" i="15" s="1"/>
  <c r="R21" i="6" s="1"/>
  <c r="K25" i="15"/>
  <c r="K22" i="15"/>
  <c r="L22" i="15" s="1"/>
  <c r="R17" i="6" s="1"/>
  <c r="E11" i="6"/>
  <c r="L25" i="11"/>
  <c r="K19" i="6" s="1"/>
  <c r="L21" i="15"/>
  <c r="R16" i="6" s="1"/>
  <c r="J15" i="6"/>
  <c r="K17" i="15"/>
  <c r="L17" i="15" s="1"/>
  <c r="R12" i="6" s="1"/>
  <c r="K27" i="15"/>
  <c r="L27" i="15" s="1"/>
  <c r="R22" i="6" s="1"/>
  <c r="K20" i="15"/>
  <c r="Q15" i="6" s="1"/>
  <c r="K19" i="15"/>
  <c r="Q14" i="6" s="1"/>
  <c r="K18" i="15"/>
  <c r="Q13" i="6" s="1"/>
  <c r="K28" i="15"/>
  <c r="L28" i="15" s="1"/>
  <c r="R23" i="6" s="1"/>
  <c r="L26" i="11"/>
  <c r="K20" i="6" s="1"/>
  <c r="O22" i="6"/>
  <c r="E12" i="6"/>
  <c r="F12" i="6"/>
  <c r="F15" i="6"/>
  <c r="E15" i="6"/>
  <c r="F14" i="6"/>
  <c r="E14" i="6"/>
  <c r="E13" i="6"/>
  <c r="F13" i="6"/>
  <c r="E23" i="6"/>
  <c r="F23" i="6"/>
  <c r="K16" i="15"/>
  <c r="L17" i="11"/>
  <c r="K11" i="6" s="1"/>
  <c r="O12" i="6"/>
  <c r="E22" i="6"/>
  <c r="O23" i="6"/>
  <c r="O13" i="6"/>
  <c r="J14" i="6"/>
  <c r="J17" i="6"/>
  <c r="Q21" i="6" l="1"/>
  <c r="L20" i="15"/>
  <c r="R15" i="6" s="1"/>
  <c r="Q17" i="6"/>
  <c r="Q18" i="6"/>
  <c r="Q23" i="6"/>
  <c r="L18" i="15"/>
  <c r="R13" i="6" s="1"/>
  <c r="Q12" i="6"/>
  <c r="L19" i="15"/>
  <c r="R14" i="6" s="1"/>
  <c r="Q22" i="6"/>
  <c r="Q19" i="6"/>
  <c r="L24" i="15"/>
  <c r="R19" i="6" s="1"/>
  <c r="Q20" i="6"/>
  <c r="L25" i="15"/>
  <c r="R20" i="6" s="1"/>
  <c r="Q11" i="6"/>
  <c r="L16" i="15"/>
  <c r="R11" i="6" s="1"/>
</calcChain>
</file>

<file path=xl/sharedStrings.xml><?xml version="1.0" encoding="utf-8"?>
<sst xmlns="http://schemas.openxmlformats.org/spreadsheetml/2006/main" count="484" uniqueCount="208">
  <si>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</si>
  <si>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</si>
  <si>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</si>
  <si>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</si>
  <si>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</si>
  <si>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</si>
  <si>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</si>
  <si>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</si>
  <si>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</si>
  <si>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</si>
  <si>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</si>
  <si>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</si>
  <si>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</si>
  <si>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</si>
  <si>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</si>
  <si>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</si>
  <si>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</si>
  <si>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</si>
  <si>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</si>
  <si>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</si>
  <si>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</si>
  <si>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</si>
  <si>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</si>
  <si>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</si>
  <si>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</si>
  <si>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</si>
  <si>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</si>
  <si>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</si>
  <si>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</si>
  <si>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</si>
  <si>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</si>
  <si>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</si>
  <si>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</si>
  <si>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</si>
  <si>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</si>
  <si>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</si>
  <si>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</si>
  <si>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</si>
  <si>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</si>
  <si>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</si>
  <si>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</si>
  <si>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</si>
  <si>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</si>
  <si>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</si>
  <si>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</si>
  <si>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</si>
  <si>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</si>
  <si>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</si>
  <si>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</si>
  <si>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</si>
  <si>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</si>
  <si>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</si>
  <si>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</si>
  <si>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</si>
  <si>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</si>
  <si>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</si>
  <si>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</si>
  <si>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</si>
  <si>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</si>
  <si>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</si>
  <si>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</si>
  <si>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</si>
  <si>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</si>
  <si>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</si>
  <si>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</si>
  <si>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</si>
  <si>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</si>
  <si>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</si>
  <si>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</si>
  <si>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</si>
  <si>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</si>
  <si>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</si>
  <si>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</si>
  <si>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</si>
  <si>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</si>
  <si>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</si>
  <si>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</si>
  <si>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</si>
  <si>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</si>
  <si>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</si>
  <si>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</si>
  <si>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</si>
  <si>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</si>
  <si>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</si>
  <si>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</si>
  <si>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</si>
  <si>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</si>
  <si>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</si>
  <si>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</si>
  <si>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</si>
  <si>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</si>
  <si>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</si>
  <si>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</si>
  <si>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</si>
  <si>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</si>
  <si>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</si>
  <si>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</si>
  <si>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</si>
  <si>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</si>
  <si>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</si>
  <si>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</si>
  <si>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</si>
  <si>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</si>
  <si>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</si>
  <si>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</si>
  <si>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</si>
  <si>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</si>
  <si>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</si>
  <si>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</si>
  <si>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</si>
  <si>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</si>
  <si>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</si>
  <si>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</si>
  <si>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</si>
  <si>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</si>
  <si>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</si>
  <si>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</si>
  <si>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</si>
  <si>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</si>
  <si>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</si>
  <si>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</si>
  <si>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</si>
  <si>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</si>
  <si>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</si>
  <si>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</si>
  <si>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</si>
  <si>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</si>
  <si>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</si>
  <si>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</si>
  <si>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</si>
  <si>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</si>
  <si>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</si>
  <si>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</si>
  <si>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</si>
  <si>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</si>
  <si>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</si>
  <si>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</si>
  <si>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</si>
  <si>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</si>
  <si>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</si>
  <si>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</si>
  <si>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</si>
  <si>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</si>
  <si>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</si>
  <si>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</si>
  <si>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</si>
  <si>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</si>
  <si>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</si>
  <si>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</si>
  <si>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</si>
  <si>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</si>
  <si>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</si>
  <si>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</si>
  <si>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</si>
  <si>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Objeto del Proceso de Contratación: PRESTAR LOS SERVICIOS PARA LA IMPLEMENTACIÓN DE ESTRATEGIAS PEDAGÓGICAS, COMUNITARIAS Y RESTAURATIVAS ORIENTADAS A FORTALECER LA CONVIVENCIA Y LA SEGURIDAD CIUDADANA Y EL BUENO USO Y APROVECHAMIENTO DEL ESPACIO PÚBLICO EN LA LOCALIDAD DE LOS MÁRTIRES.</t>
  </si>
  <si>
    <r>
      <t xml:space="preserve">Ciudadanía que se beneficia del Proceso de Contratación: </t>
    </r>
    <r>
      <rPr>
        <sz val="12"/>
        <rFont val="Garamond"/>
        <family val="1"/>
      </rPr>
      <t>Proponentes presupuestos participativos, veedurías ciudadanas, vendedores informales, ciudadanía en general, población escolar, jóvenes, líderes comunitarios.</t>
    </r>
  </si>
  <si>
    <r>
      <rPr>
        <b/>
        <u/>
        <sz val="12"/>
        <rFont val="Garamond"/>
        <family val="1"/>
      </rPr>
      <t>Partícipes del Proceso de Contratación:</t>
    </r>
    <r>
      <rPr>
        <b/>
        <sz val="12"/>
        <rFont val="Garamond"/>
        <family val="1"/>
      </rPr>
      <t xml:space="preserve"> </t>
    </r>
    <r>
      <rPr>
        <sz val="12"/>
        <rFont val="Garamond"/>
        <family val="1"/>
      </rPr>
      <t xml:space="preserve"> Formuladores, líder de los proyectos de seguridad, </t>
    </r>
  </si>
  <si>
    <r>
      <t xml:space="preserve">Condiciones geográficas y de acceso del lugar en el cual se debe cumplir el objeto del Proceso de Contratación: </t>
    </r>
    <r>
      <rPr>
        <sz val="12"/>
        <rFont val="Garamond"/>
        <family val="1"/>
      </rPr>
      <t>El servicio se prestará en la Localidad de Los Mártires</t>
    </r>
  </si>
  <si>
    <r>
      <t>Entorno socio ambiental:</t>
    </r>
    <r>
      <rPr>
        <i/>
        <sz val="12"/>
        <rFont val="Garamond"/>
        <family val="1"/>
      </rPr>
      <t xml:space="preserve"> </t>
    </r>
    <r>
      <rPr>
        <sz val="12"/>
        <rFont val="Garamond"/>
        <family val="1"/>
      </rPr>
      <t xml:space="preserve">Factores como la estigmatización de poblaciones vulnerables, la alta rotación de funcionarios y las tensiones en torno al uso del espacio público pueden afectar la sostenibilidad de las estrategias pedagógicas, restaurativas y participativas propuestas. Aunque existen políticas públicas vigentes en el Distrito (cultura ciudadana, juventud, discapacidad y participación), su efectividad depende de la voluntad política, la priorización institucional y la disponibilidad presupuestal para garantizar la continuidad de proyectos orientados a fortalecer la convivencia y la seguridad ciudadana en territorios como Los Mártires. </t>
    </r>
  </si>
  <si>
    <r>
      <t xml:space="preserve">Condiciones políticas: </t>
    </r>
    <r>
      <rPr>
        <sz val="12"/>
        <rFont val="Garamond"/>
        <family val="1"/>
      </rPr>
      <t xml:space="preserve">La normativa en materia de convivencia, justicia comunitaria y cultura de paz en Colombia ha tenido avances importantes, como el Código Nacional de Seguridad y Convivencia (Ley 1801 de 2016) y políticas distritales enfocadas en participación ciudadana y resolución pacífica de conflictos. Sin embargo, su implementación enfrenta desafíos asociados a la baja apropiación normativa, la limitada articulación interinstitucional y la falta de continuidad en los procesos comunitarios debido a cambios políticos y administrativos en el nivel distrital y local.
</t>
    </r>
  </si>
  <si>
    <r>
      <t xml:space="preserve">Factores ambientales. </t>
    </r>
    <r>
      <rPr>
        <sz val="12"/>
        <rFont val="Garamond"/>
        <family val="1"/>
      </rPr>
      <t xml:space="preserve">La Alcaldía Local de los Martires, cumple la normatividad ambiental, mejora continuamente sus procesos para liderar, prevenir, mitigar, proteger, conservar y hacer un uso racional de los recursos naturales y del medio ambiente, siendo modelo de responsabilidad ambiental en la gestión pública.
</t>
    </r>
  </si>
  <si>
    <r>
      <t xml:space="preserve">Normativa aplicable al objeto del Proceso de Contratación. </t>
    </r>
    <r>
      <rPr>
        <sz val="12"/>
        <rFont val="Garamond"/>
        <family val="1"/>
      </rPr>
      <t xml:space="preserve">Se escogió mediante la modalidad de selección denominada: Selección Abreviada de Menor Cuantía, contemplada por la Ley 1150 de 2007 y el Decreto 1083 de 2015.  
•	Constitución Política de 1991 
•	Ley 80 de 1993. “Por la cual se expide el Estatuto General de Contratación de la Administración Pública”
•	Ley 388 de 1997. “Por la cual se modifica la Ley 9 de 1989, y la Ley 2 de 1991 y se dictan otras disposiciones”. 
•	Ley 1150 de 2017. “Por medio de la cual se introducen medidas para la eficiencia y la transparencia en la Ley 80 de 1993 y se dictan otras disposiciones generales sobre la contratación con Recursos Públicos”.
•	Ley 2084 del 3 de marzo de 2021
•	Decreto 1227 de 2005, Por el cual se reglamenta parcialmente la Ley 909 de 2004 y el Decreto- ley 1567 de 1998. 
•	Ley 1474 de 2011
•	Ley 1616 de 2013
•	LEY 1618 de 2013
•	Ley 1751 de 2015
•	Decreto 1082 de 2015. Por el cual se reglamenta el sistema de compras y contratación pública. 
•	 Decreto 780 de 2016
•	Decreto 2104 de 2023.
•	Plan de Desarrollo de Desarrollo económico, social, ambiental y de obras Públicas para la localidad de los Mártires 2025-2028 “LOS MARTIRES CAMINA SEGURA”.
• Documentos Conpes  4043 POLÍTICA NACIONAL DE CUIDADO 
• POLÍTICA PÚBLICA DISCAPACIDAD PARA BOGOTÀ DISTRITO CAPITAL 2023-2034”
</t>
    </r>
  </si>
  <si>
    <r>
      <t xml:space="preserve">Experiencia propia y de otras Entidades Estatales en Procesos de Contratación del mismo tipo. </t>
    </r>
    <r>
      <rPr>
        <sz val="12"/>
        <rFont val="Garamond"/>
        <family val="1"/>
      </rPr>
      <t>En el Fondo de Desarrollo Local de Los Mártires se ha evidenciado que los proyectos orientados a fortalecer la convivencia ciudadana, la cultura de paz y la seguridad territorial presentan retos significativos debido a la diversidad poblacional del territorio y a la necesidad de adaptar las estrategias pedagógicas y comunitarias a contextos urbanos complejos. La experiencia propia y la de otras entidades distritales en procesos similares ha mostrado que temas como la conflictividad escolar, la apropiación del Código de Convivencia, la justicia local y la participación ciudadana requieren metodologías flexibles, enfoque diferencial y presencia territorial constante. Una de las principales dificultades identificadas en contrataciones anteriores ha sido la falta de continuidad de los procesos y la limitada socialización con las comunidades beneficiarias, por lo que se destaca la importancia de contar con operadores con equipos técnicos idóneos, experiencia comprobada en trabajo comunitario y capacidad de generar impactos reales más allá del cumplimiento de metas contractuales</t>
    </r>
  </si>
  <si>
    <t>Objeto Contractual: PRESTAR LOS SERVICIOS PARA LA IMPLEMENTACIÓN DE ESTRATEGIAS PEDAGÓGICAS, COMUNITARIAS Y RESTAURATIVAS ORIENTADAS A FORTALECER LA CONVIVENCIA Y LA SEGURIDAD CIUDADANA Y EL BUENO USO Y APROVECHAMIENTO DEL ESPACIO PÚBLICO EN LA LOCALIDAD DE LOS MÁRTIRES.</t>
  </si>
  <si>
    <t xml:space="preserve">1. Exclusion de actores valiosos o sesgo en el proceso.
2. Sesgo hacia grandes organizaciones                                              3. Conflictos legales o impugnaciones </t>
  </si>
  <si>
    <t>1. Problemas en la ejecución debido a que no se satisface con la necesidad de los ciudadanos.
2. Adquisición de bienes y servicios que no cumplen con las necesidades.
3. Incumplimiento de las metas del plan de desarrollo local.</t>
  </si>
  <si>
    <t xml:space="preserve">1. Riesgo de adjudicacion a oferentes no idoneos  
2. Perdida de confianza y credibilidad en la administracion.   
3. Incumplimiento del contrato, por retrasos, entregas deficientes, o abandono del proyecto.   
4. Conflictos legales o impugnaciones 
</t>
  </si>
  <si>
    <t xml:space="preserve">1. Adquisición de bienes o servicios que no cumplen las necesidades.
2. Problemas en la ejecución y cumplimiento de metas del plan de desarrollo local.
3. Incumplimiento del contrato por entregas deficientes o abandono del proyecto.   </t>
  </si>
  <si>
    <t xml:space="preserve">1. El proceso se puede declarar desierto.
2. Proponentes que no cumplan con todos los requisitos.
3. Incumplimiento del contrato por entregas deficientes o abandono del proyecto.   </t>
  </si>
  <si>
    <t>1. Afectacion de la competencia, se elimina la libre concurrencia y se limita la condicion de obtener mejores condiciones en precio. 
2. Sobreprecios y perjuicio economico, debido a que esta colusion puede derivar en precios artificialmente altos, afectando el uuso eficiente de los recursos publicos.    
3. Posible nulidad del proceso, la selección puede ser anulada , lo que genera retrasos en la ejecucion del proyecto y perdida de tiempo y recursos.</t>
  </si>
  <si>
    <t>1. Desequilibrio económico del contrato
2. Incumplimiento del contrato por falta de capacidad administrativa y operativa del contratista para ejecutar los servicios requeridos y adquirir los bienes solicitados.</t>
  </si>
  <si>
    <t>1. Riesgo de incumplimiento contractual   
2. sanciones administrattivas y economicas , como multas o inhabilitacion  para el contratista para proximos procesos de selección.</t>
  </si>
  <si>
    <t>1. Falta de claridad de los documentos definitivos del contrato.
2. Conflictos administrativos, jurídicos o disciplinarios.</t>
  </si>
  <si>
    <t>1. Variación presupuestal que afecte la capacidad de adquisición de bienes y servicios
2. Desfase presupuestal
3. Reclamaciones de rompimiento del equilibrio económico por parte del operador.</t>
  </si>
  <si>
    <t>1.  Retraso en la ejecución de actividades contempladas en el contrato  
2.  Sanciones economicas o penalizaciones por incumplir los terminos del contrato
3. Afectación del cumplimiento del contrato dentro de la vigencia</t>
  </si>
  <si>
    <t>1. Suspensión temporal de actividades.
2. Incumplimiento de cronogramas.
3. Modificaciones contractuales</t>
  </si>
  <si>
    <t xml:space="preserve">1. Imposibilidad o dificultades para el desarrollo de las actividades
2. Afectación del cumplimiento del contrato dentro de la vigencia
3. Modificaciones contractuales </t>
  </si>
  <si>
    <t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t>
  </si>
  <si>
    <t xml:space="preserve">Establecer especificaciones técnicas detalladas de los elementos acordes a lo requerido para la ejecución del contrato, teniendo en cuenta la necesidad de la ciudadanía, las metas establecidas en el plan de desarrollo local, los lineamientos del sector y los procesos anteriores del FDLM. </t>
  </si>
  <si>
    <t>Establecer la necesidad de inversión de acuerdo a los criterios de elegibildiad y viabilidad definidos por el sector, las metas del plan de desarrollo local y las mesas de participación de la ciudadanía de la localidad de Los Mártires. De igual forma, verificar los criterios para los procesos de contratación pública, así como las guías y manuales establecidos por Colombia Compra Eficiente.</t>
  </si>
  <si>
    <t xml:space="preserve">Establecer el sector identificando claramente los elementos y servicios que se van a ofrecer de acuerdo a a necesidad de la ciudadanía, las metas establecidas en el plan de desarrollo local, los lineamientos del sector y los procesos anteriores del FDLM. </t>
  </si>
  <si>
    <t>Establecer criterios claros (tecnicos, economicos y legales) desde la formulaciion , evaluar la capacidad de los oferentes y la experiencia de los mismos; verificar capacidad financiera y realizar un comité de evaluacion o revision desde planeacion y contratacion a este punto especifico.</t>
  </si>
  <si>
    <t>Efectuar verificaciones a los documentos cargados de acuerdo con la lista de chequeo sugeridas para la entidad. Coordinar las areas involucradas.</t>
  </si>
  <si>
    <t>Establercer criterios de formulación y evaluacion claros y objetivos. Hacer la publicidad adecuada para que los interesaddos tengan la oportunidad de participar. Monitorear el procesp para detectar cualquier indicion de cofabulacion. Analisis de las propuestas para evitar cualquier indicio de colucion. Obligatoriedad de declaraciones juramentadas de independencia; clausulas contractuales contra practicas restrictivas de la competencia.</t>
  </si>
  <si>
    <t>Evaluar la propuesta económica de los proponentes e implementar la guía para el manejo de ofertas artificialmente bajas de Colombia Compra Eficiente.</t>
  </si>
  <si>
    <t xml:space="preserve">Establecer plazo claro para la constitucion de la garantia, realizar seguimiento y verificar la aceptacion. Asimismo, revisar que la garantia cumpla con los requisitos de los estudios previos, y la debida documentacion antes de ser aprobada. </t>
  </si>
  <si>
    <t>Monitoreo permanente de la ejecución de actividades que puedan verse afectadas por la situación climática y condiciones naturales, de tal manera que se puedan planificar en lugares y periodos de mayor estabilidad o condiciones favorables.</t>
  </si>
  <si>
    <t>Realizar seguimiento a las activdades que requieren permisos con autoridades distritales para hacer la solicitudes con antelación y en los plazos establecidos por estas entidades.</t>
  </si>
  <si>
    <t>NO</t>
  </si>
  <si>
    <t>SI</t>
  </si>
  <si>
    <t>FDLM</t>
  </si>
  <si>
    <t>FDLM Y CONTRATISTA</t>
  </si>
  <si>
    <t xml:space="preserve">Establecer cláusulas contractuales que preveean ajustes por variación de los precios del mercado. 
Definir en la propuesta económica los valores reales del mercado. </t>
  </si>
  <si>
    <t>Revisión documantal del proceso - Planeación y Contrataciópn y presentación de la información a Comité de Contratación</t>
  </si>
  <si>
    <t>Establecer puntos de revisión a las evaluaciones efectuadas por parte de planeación y contratación</t>
  </si>
  <si>
    <t>Monitoreo constante de los documentos publicados en la plataforma</t>
  </si>
  <si>
    <t>Revision documental y de  antecendetes, analisis de los oferentes y analisis del estudio de mercado.</t>
  </si>
  <si>
    <t>Revisión de las propuestas económicas de los proponentes.</t>
  </si>
  <si>
    <t>Seguimiento por parte del apoyo a la supervisión y contratación a la constitución de garantías del contrato.</t>
  </si>
  <si>
    <t xml:space="preserve">Monitoreo constante de los precios del mercado y revisión periodica de las cláusulas </t>
  </si>
  <si>
    <t>Seguimiento por parte del comité técnico a las actividades establecidas en el contrato.</t>
  </si>
  <si>
    <t>Revisión documental del proceso - Planeación y Contrataciópn y presentación de la información a Comité de Contratación</t>
  </si>
  <si>
    <t>CONSTANTE. ETAPA DE PLANEACIÓN Y SELECCIÓN.</t>
  </si>
  <si>
    <t>CONSTANTE. ETAPA DE SELECCIÓN</t>
  </si>
  <si>
    <t>SEMANAL. ETAPA DE CONTRATACIÓN Y EJECUCIÓN.</t>
  </si>
  <si>
    <t>SEMANAL ETAPA DE CONTRATACIÓN Y EJECUCIÓN.</t>
  </si>
  <si>
    <t>QUINCENAL. ETAPA DE EJECUCIÓN.</t>
  </si>
  <si>
    <t xml:space="preserve">Realizar monitoreo permanente a los subcontratistas y proveedores para evitar retrasos en la entrega de bienes y prestación de servicios.
Constitución de garantías necesarias para asegurar la ejecución de actividades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</si>
</sst>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s>
  <cellStyleXfs count="1">
    <xf numFmtId="0" fontId="0" fillId="0" borderId="0"/>
  </cellStyleXfs>
  <cellXfs count="339">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20" fillId="2" borderId="24" xfId="0" applyFont="1" applyFill="1" applyBorder="1" applyAlignment="1">
      <alignment vertical="center" wrapText="1"/>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14" xfId="0" applyFont="1" applyBorder="1" applyAlignment="1">
      <alignment vertical="center"/>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20" fillId="2" borderId="25" xfId="0" applyFont="1" applyFill="1" applyBorder="1" applyAlignment="1">
      <alignment vertical="center" wrapText="1"/>
    </xf>
    <xf numFmtId="0" fontId="20" fillId="0" borderId="25" xfId="0" applyFont="1" applyBorder="1"/>
    <xf numFmtId="0" fontId="17" fillId="0" borderId="21"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3" xfId="0" applyFont="1" applyBorder="1" applyAlignment="1">
      <alignment horizontal="left" vertical="center" wrapText="1"/>
    </xf>
    <xf numFmtId="0" fontId="20" fillId="0" borderId="34"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17" fillId="0" borderId="35" xfId="0" applyFont="1" applyBorder="1" applyAlignment="1">
      <alignment horizontal="left" vertical="center" wrapText="1"/>
    </xf>
    <xf numFmtId="0" fontId="20" fillId="0" borderId="3"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24" fillId="0" borderId="3" xfId="0" applyFont="1" applyBorder="1" applyAlignment="1">
      <alignment horizontal="center" vertical="center" wrapText="1"/>
    </xf>
    <xf numFmtId="0" fontId="20" fillId="0" borderId="9" xfId="0" applyFont="1" applyBorder="1" applyAlignment="1">
      <alignment vertical="center"/>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15" fillId="0" borderId="0" xfId="0" applyFont="1" applyAlignment="1">
      <alignment horizontal="center"/>
    </xf>
    <xf numFmtId="0" fontId="22" fillId="4" borderId="68" xfId="0" applyFont="1" applyFill="1" applyBorder="1" applyAlignment="1">
      <alignment horizontal="center" vertical="center" wrapText="1"/>
    </xf>
    <xf numFmtId="17" fontId="24" fillId="0" borderId="3" xfId="0" applyNumberFormat="1" applyFont="1" applyBorder="1" applyAlignment="1">
      <alignment horizontal="center" vertical="center" wrapText="1"/>
    </xf>
    <xf numFmtId="0" fontId="24" fillId="0" borderId="19" xfId="0" applyFont="1" applyBorder="1" applyAlignment="1">
      <alignment horizontal="center" vertical="center" wrapText="1"/>
    </xf>
    <xf numFmtId="49" fontId="7" fillId="0" borderId="0" xfId="0" applyNumberFormat="1" applyFont="1"/>
    <xf numFmtId="49" fontId="7" fillId="0" borderId="43" xfId="0" applyNumberFormat="1" applyFont="1" applyBorder="1"/>
    <xf numFmtId="49" fontId="7" fillId="0" borderId="0" xfId="0" applyNumberFormat="1" applyFont="1" applyAlignment="1">
      <alignment horizontal="center" vertical="center" wrapText="1"/>
    </xf>
    <xf numFmtId="49" fontId="11" fillId="4" borderId="30" xfId="0" applyNumberFormat="1" applyFont="1" applyFill="1" applyBorder="1" applyAlignment="1">
      <alignment horizontal="center" vertical="center" wrapText="1"/>
    </xf>
    <xf numFmtId="49" fontId="7" fillId="0" borderId="10" xfId="0" applyNumberFormat="1" applyFont="1" applyBorder="1" applyAlignment="1">
      <alignment horizontal="center" vertical="center" wrapText="1"/>
    </xf>
    <xf numFmtId="17" fontId="7" fillId="0" borderId="34" xfId="0" applyNumberFormat="1" applyFont="1" applyBorder="1" applyAlignment="1">
      <alignment horizontal="center" vertical="center" wrapText="1"/>
    </xf>
    <xf numFmtId="17" fontId="7" fillId="0" borderId="3" xfId="0" applyNumberFormat="1" applyFont="1" applyBorder="1" applyAlignment="1">
      <alignment horizontal="center" vertical="center" wrapText="1"/>
    </xf>
    <xf numFmtId="0" fontId="5" fillId="0" borderId="3" xfId="0" applyFont="1" applyBorder="1" applyAlignment="1">
      <alignment horizontal="center"/>
    </xf>
    <xf numFmtId="0" fontId="14" fillId="0" borderId="35"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9"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8" fillId="0" borderId="0" xfId="0" applyFont="1" applyAlignment="1">
      <alignment horizontal="left" vertical="center"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6" fillId="0" borderId="65" xfId="0" applyFont="1" applyBorder="1" applyAlignment="1">
      <alignment horizontal="left" vertical="center" wrapText="1"/>
    </xf>
    <xf numFmtId="0" fontId="26" fillId="0" borderId="66" xfId="0" applyFont="1" applyBorder="1" applyAlignment="1">
      <alignment horizontal="left" vertical="center" wrapText="1"/>
    </xf>
    <xf numFmtId="0" fontId="26" fillId="0" borderId="67" xfId="0" applyFont="1" applyBorder="1" applyAlignment="1">
      <alignment horizontal="left" vertical="center" wrapText="1"/>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6" fillId="0" borderId="3" xfId="0" applyFont="1" applyBorder="1" applyAlignment="1">
      <alignment horizontal="left" vertical="center" wrapText="1"/>
    </xf>
    <xf numFmtId="0" fontId="21" fillId="4" borderId="30" xfId="0" applyFont="1" applyFill="1" applyBorder="1" applyAlignment="1">
      <alignment horizontal="center"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4" fillId="0" borderId="52" xfId="0" applyFont="1" applyBorder="1" applyAlignment="1">
      <alignment horizontal="right" vertical="center" textRotation="90"/>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16" fillId="0" borderId="34" xfId="0" applyFont="1" applyBorder="1" applyAlignment="1">
      <alignment horizontal="left" vertical="center" wrapText="1"/>
    </xf>
    <xf numFmtId="0" fontId="14" fillId="0" borderId="0" xfId="0" applyFont="1" applyAlignment="1">
      <alignment horizontal="right" vertical="center" textRotation="90"/>
    </xf>
    <xf numFmtId="0" fontId="16" fillId="0" borderId="4" xfId="0" applyFont="1" applyBorder="1" applyAlignment="1">
      <alignment horizontal="left" vertical="center" wrapText="1"/>
    </xf>
    <xf numFmtId="0" fontId="16" fillId="0" borderId="44" xfId="0" applyFont="1" applyBorder="1" applyAlignment="1">
      <alignment horizontal="left" vertical="center" wrapText="1"/>
    </xf>
    <xf numFmtId="0" fontId="16" fillId="0" borderId="26" xfId="0" applyFont="1" applyBorder="1" applyAlignment="1">
      <alignment horizontal="left" vertical="center" wrapText="1"/>
    </xf>
    <xf numFmtId="0" fontId="15" fillId="0" borderId="51" xfId="0" applyFont="1" applyBorder="1" applyAlignment="1">
      <alignment horizontal="center"/>
    </xf>
    <xf numFmtId="0" fontId="20" fillId="0" borderId="19"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20" fillId="6" borderId="3" xfId="0" applyFont="1" applyFill="1" applyBorder="1" applyAlignment="1">
      <alignment horizontal="center"/>
    </xf>
    <xf numFmtId="0" fontId="20" fillId="8"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20" fillId="6" borderId="19" xfId="0" applyFont="1" applyFill="1" applyBorder="1" applyAlignment="1">
      <alignment horizontal="center"/>
    </xf>
    <xf numFmtId="0" fontId="15" fillId="2" borderId="0" xfId="0" applyFont="1" applyFill="1" applyAlignment="1">
      <alignment horizontal="center"/>
    </xf>
    <xf numFmtId="0" fontId="16" fillId="0" borderId="3" xfId="0" applyFont="1" applyBorder="1" applyAlignment="1">
      <alignment horizontal="center" vertical="center" wrapText="1"/>
    </xf>
    <xf numFmtId="0" fontId="20" fillId="0" borderId="3" xfId="0" applyFont="1" applyBorder="1" applyAlignment="1">
      <alignment horizontal="left" vertical="top" wrapText="1"/>
    </xf>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34" xfId="0" applyFont="1" applyBorder="1" applyAlignment="1">
      <alignment horizontal="left" vertical="top" wrapText="1"/>
    </xf>
    <xf numFmtId="0" fontId="5" fillId="0" borderId="33" xfId="0" applyFont="1" applyBorder="1" applyAlignment="1">
      <alignment horizontal="center"/>
    </xf>
    <xf numFmtId="0" fontId="5" fillId="0" borderId="35" xfId="0" applyFont="1" applyBorder="1" applyAlignment="1">
      <alignment horizontal="center"/>
    </xf>
    <xf numFmtId="0" fontId="16" fillId="0" borderId="34" xfId="0" applyFont="1" applyBorder="1" applyAlignment="1">
      <alignment horizontal="center" vertical="center" wrapText="1"/>
    </xf>
    <xf numFmtId="0" fontId="22" fillId="4" borderId="30" xfId="0" applyFont="1" applyFill="1" applyBorder="1" applyAlignment="1">
      <alignment horizontal="center" vertical="center" wrapText="1"/>
    </xf>
    <xf numFmtId="0" fontId="12" fillId="0" borderId="53" xfId="0" applyFont="1" applyBorder="1" applyAlignment="1">
      <alignment horizontal="center" vertical="center"/>
    </xf>
    <xf numFmtId="0" fontId="12" fillId="0" borderId="40" xfId="0" applyFont="1" applyBorder="1" applyAlignment="1">
      <alignment horizontal="center" vertical="center"/>
    </xf>
    <xf numFmtId="0" fontId="12" fillId="0" borderId="69" xfId="0" applyFont="1" applyBorder="1" applyAlignment="1">
      <alignment horizontal="center" vertical="center"/>
    </xf>
    <xf numFmtId="0" fontId="17" fillId="0" borderId="53" xfId="0" applyFont="1" applyBorder="1" applyAlignment="1">
      <alignment horizontal="left" vertical="center" wrapText="1"/>
    </xf>
    <xf numFmtId="0" fontId="17" fillId="0" borderId="41" xfId="0" applyFont="1" applyBorder="1" applyAlignment="1">
      <alignment horizontal="left" vertical="center" wrapText="1"/>
    </xf>
    <xf numFmtId="0" fontId="17" fillId="0" borderId="2" xfId="0" applyFont="1" applyBorder="1" applyAlignment="1">
      <alignment horizontal="left" vertical="center" wrapText="1"/>
    </xf>
    <xf numFmtId="0" fontId="17" fillId="0" borderId="70" xfId="0" applyFont="1" applyBorder="1" applyAlignment="1">
      <alignment horizontal="left"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2" xfId="0" applyFont="1" applyBorder="1" applyAlignment="1">
      <alignment vertical="center" wrapText="1"/>
    </xf>
    <xf numFmtId="0" fontId="26" fillId="0" borderId="1" xfId="0" applyFont="1" applyBorder="1"/>
    <xf numFmtId="0" fontId="26" fillId="0" borderId="0" xfId="0" applyFont="1"/>
    <xf numFmtId="0" fontId="26" fillId="0" borderId="2" xfId="0" applyFont="1" applyBorder="1"/>
    <xf numFmtId="0" fontId="20" fillId="9" borderId="44" xfId="0" applyFont="1" applyFill="1" applyBorder="1" applyAlignment="1">
      <alignment horizontal="center" vertical="center"/>
    </xf>
    <xf numFmtId="0" fontId="20" fillId="9" borderId="26"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26"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44" xfId="0" applyFont="1" applyBorder="1" applyAlignment="1">
      <alignment horizontal="center" vertical="center" wrapText="1"/>
    </xf>
    <xf numFmtId="0" fontId="20" fillId="0" borderId="26" xfId="0" applyFont="1" applyBorder="1" applyAlignment="1">
      <alignment horizontal="center" vertical="center" wrapText="1"/>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15" fillId="2" borderId="51" xfId="0" applyFont="1" applyFill="1" applyBorder="1" applyAlignment="1">
      <alignment horizontal="center"/>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15" fillId="6" borderId="44" xfId="0" applyFont="1" applyFill="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20" fillId="6" borderId="4" xfId="0" applyFont="1" applyFill="1" applyBorder="1" applyAlignment="1">
      <alignment horizontal="center"/>
    </xf>
    <xf numFmtId="0" fontId="20" fillId="6" borderId="26" xfId="0" applyFont="1" applyFill="1" applyBorder="1" applyAlignment="1">
      <alignment horizontal="center"/>
    </xf>
    <xf numFmtId="0" fontId="20" fillId="7" borderId="44" xfId="0" applyFont="1" applyFill="1" applyBorder="1" applyAlignment="1">
      <alignment horizontal="center" vertical="center"/>
    </xf>
    <xf numFmtId="0" fontId="15" fillId="6" borderId="44" xfId="0" applyFont="1" applyFill="1" applyBorder="1" applyAlignment="1">
      <alignment horizontal="center" vertical="center"/>
    </xf>
    <xf numFmtId="0" fontId="20" fillId="6" borderId="44"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left" vertical="top" wrapText="1"/>
    </xf>
    <xf numFmtId="0" fontId="12" fillId="0" borderId="40" xfId="0" applyFont="1" applyBorder="1" applyAlignment="1">
      <alignment horizontal="left" vertical="top" wrapText="1"/>
    </xf>
    <xf numFmtId="0" fontId="12" fillId="0" borderId="41" xfId="0" applyFont="1" applyBorder="1" applyAlignment="1">
      <alignment horizontal="left" vertical="top" wrapText="1"/>
    </xf>
    <xf numFmtId="0" fontId="10" fillId="2" borderId="0" xfId="0" applyFont="1" applyFill="1" applyAlignment="1">
      <alignment horizontal="center"/>
    </xf>
    <xf numFmtId="0" fontId="10" fillId="0" borderId="51" xfId="0" applyFont="1" applyBorder="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2032000</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D1" zoomScale="85" zoomScaleNormal="85" zoomScalePageLayoutView="40" workbookViewId="0">
      <selection activeCell="B8" sqref="B8:F8"/>
    </sheetView>
  </sheetViews>
  <sheetFormatPr baseColWidth="10"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41"/>
      <c r="C2" s="154" t="s">
        <v>139</v>
      </c>
      <c r="D2" s="155"/>
      <c r="E2" s="156"/>
      <c r="F2" s="163" t="s">
        <v>153</v>
      </c>
    </row>
    <row r="3" spans="2:6" ht="42.75" customHeight="1" x14ac:dyDescent="0.15">
      <c r="B3" s="141"/>
      <c r="C3" s="157"/>
      <c r="D3" s="158"/>
      <c r="E3" s="159"/>
      <c r="F3" s="164"/>
    </row>
    <row r="4" spans="2:6" ht="41.25" customHeight="1" x14ac:dyDescent="0.15">
      <c r="B4" s="141"/>
      <c r="C4" s="160"/>
      <c r="D4" s="161"/>
      <c r="E4" s="162"/>
      <c r="F4" s="152"/>
    </row>
    <row r="5" spans="2:6" ht="37.5" customHeight="1" thickBot="1" x14ac:dyDescent="0.25">
      <c r="B5" s="12"/>
      <c r="C5" s="13"/>
      <c r="D5" s="13"/>
      <c r="E5" s="13"/>
      <c r="F5" s="13"/>
    </row>
    <row r="6" spans="2:6" ht="21" customHeight="1" thickBot="1" x14ac:dyDescent="0.25">
      <c r="B6" s="145" t="s">
        <v>127</v>
      </c>
      <c r="C6" s="146"/>
      <c r="D6" s="146"/>
      <c r="E6" s="146"/>
      <c r="F6" s="147"/>
    </row>
    <row r="7" spans="2:6" ht="78.75" customHeight="1" x14ac:dyDescent="0.15">
      <c r="B7" s="151" t="s">
        <v>140</v>
      </c>
      <c r="C7" s="152"/>
      <c r="D7" s="152"/>
      <c r="E7" s="152"/>
      <c r="F7" s="153"/>
    </row>
    <row r="8" spans="2:6" ht="42" customHeight="1" x14ac:dyDescent="0.15">
      <c r="B8" s="148" t="s">
        <v>154</v>
      </c>
      <c r="C8" s="149"/>
      <c r="D8" s="149"/>
      <c r="E8" s="149"/>
      <c r="F8" s="150"/>
    </row>
    <row r="9" spans="2:6" ht="34.5" customHeight="1" x14ac:dyDescent="0.15">
      <c r="B9" s="142" t="s">
        <v>156</v>
      </c>
      <c r="C9" s="143"/>
      <c r="D9" s="143"/>
      <c r="E9" s="143"/>
      <c r="F9" s="144"/>
    </row>
    <row r="10" spans="2:6" ht="36" customHeight="1" x14ac:dyDescent="0.15">
      <c r="B10" s="142" t="s">
        <v>155</v>
      </c>
      <c r="C10" s="143"/>
      <c r="D10" s="143"/>
      <c r="E10" s="143"/>
      <c r="F10" s="144"/>
    </row>
    <row r="11" spans="2:6" ht="72" customHeight="1" x14ac:dyDescent="0.15">
      <c r="B11" s="142" t="s">
        <v>150</v>
      </c>
      <c r="C11" s="143"/>
      <c r="D11" s="143"/>
      <c r="E11" s="143"/>
      <c r="F11" s="144"/>
    </row>
    <row r="12" spans="2:6" ht="34.5" customHeight="1" x14ac:dyDescent="0.15">
      <c r="B12" s="142" t="s">
        <v>151</v>
      </c>
      <c r="C12" s="143"/>
      <c r="D12" s="143"/>
      <c r="E12" s="143"/>
      <c r="F12" s="144"/>
    </row>
    <row r="13" spans="2:6" ht="44.25" customHeight="1" x14ac:dyDescent="0.15">
      <c r="B13" s="142" t="s">
        <v>157</v>
      </c>
      <c r="C13" s="143"/>
      <c r="D13" s="143"/>
      <c r="E13" s="143"/>
      <c r="F13" s="144"/>
    </row>
    <row r="14" spans="2:6" ht="57" customHeight="1" x14ac:dyDescent="0.15">
      <c r="B14" s="142" t="s">
        <v>158</v>
      </c>
      <c r="C14" s="143"/>
      <c r="D14" s="143"/>
      <c r="E14" s="143"/>
      <c r="F14" s="144"/>
    </row>
    <row r="15" spans="2:6" ht="57" customHeight="1" x14ac:dyDescent="0.15">
      <c r="B15" s="142" t="s">
        <v>159</v>
      </c>
      <c r="C15" s="143"/>
      <c r="D15" s="143"/>
      <c r="E15" s="143"/>
      <c r="F15" s="144"/>
    </row>
    <row r="16" spans="2:6" ht="33" customHeight="1" x14ac:dyDescent="0.15">
      <c r="B16" s="142" t="s">
        <v>160</v>
      </c>
      <c r="C16" s="143"/>
      <c r="D16" s="143"/>
      <c r="E16" s="143"/>
      <c r="F16" s="144"/>
    </row>
    <row r="17" spans="2:6" ht="58" customHeight="1" x14ac:dyDescent="0.15">
      <c r="B17" s="142" t="s">
        <v>159</v>
      </c>
      <c r="C17" s="143"/>
      <c r="D17" s="143"/>
      <c r="E17" s="143"/>
      <c r="F17" s="144"/>
    </row>
    <row r="18" spans="2:6" ht="320" customHeight="1" x14ac:dyDescent="0.15">
      <c r="B18" s="142" t="s">
        <v>161</v>
      </c>
      <c r="C18" s="143"/>
      <c r="D18" s="143"/>
      <c r="E18" s="143"/>
      <c r="F18" s="144"/>
    </row>
    <row r="19" spans="2:6" ht="91" customHeight="1" thickBot="1" x14ac:dyDescent="0.2">
      <c r="B19" s="166" t="s">
        <v>162</v>
      </c>
      <c r="C19" s="167"/>
      <c r="D19" s="167"/>
      <c r="E19" s="167"/>
      <c r="F19" s="168"/>
    </row>
    <row r="20" spans="2:6" ht="14.25" customHeight="1" x14ac:dyDescent="0.15">
      <c r="B20" s="6"/>
    </row>
    <row r="21" spans="2:6" x14ac:dyDescent="0.15">
      <c r="B21" s="7"/>
    </row>
    <row r="22" spans="2:6" ht="17.25" customHeight="1" x14ac:dyDescent="0.15">
      <c r="B22" s="165"/>
      <c r="C22" s="165"/>
      <c r="D22" s="165"/>
      <c r="E22" s="165"/>
      <c r="F22" s="165"/>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47" zoomScale="80" zoomScaleNormal="80" zoomScalePageLayoutView="85" workbookViewId="0">
      <selection activeCell="F35" sqref="F35"/>
    </sheetView>
  </sheetViews>
  <sheetFormatPr baseColWidth="10"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41"/>
      <c r="C2" s="154" t="s">
        <v>138</v>
      </c>
      <c r="D2" s="155"/>
      <c r="E2" s="156"/>
      <c r="F2" s="163" t="s">
        <v>153</v>
      </c>
    </row>
    <row r="3" spans="2:6" ht="51" customHeight="1" x14ac:dyDescent="0.15">
      <c r="B3" s="141"/>
      <c r="C3" s="157"/>
      <c r="D3" s="158"/>
      <c r="E3" s="159"/>
      <c r="F3" s="164"/>
    </row>
    <row r="4" spans="2:6" ht="54" customHeight="1" x14ac:dyDescent="0.15">
      <c r="B4" s="141"/>
      <c r="C4" s="160"/>
      <c r="D4" s="161"/>
      <c r="E4" s="162"/>
      <c r="F4" s="152"/>
    </row>
    <row r="5" spans="2:6" ht="24.75" customHeight="1" thickBot="1" x14ac:dyDescent="0.25">
      <c r="B5" s="12"/>
      <c r="C5" s="13"/>
      <c r="D5" s="13"/>
      <c r="E5" s="13"/>
      <c r="F5" s="13"/>
    </row>
    <row r="6" spans="2:6" ht="18" customHeight="1" thickBot="1" x14ac:dyDescent="0.2">
      <c r="B6" s="169" t="s">
        <v>8</v>
      </c>
      <c r="C6" s="170"/>
      <c r="D6" s="170"/>
      <c r="E6" s="170"/>
      <c r="F6" s="171"/>
    </row>
    <row r="7" spans="2:6" ht="42.75" customHeight="1" x14ac:dyDescent="0.15">
      <c r="B7" s="172" t="s">
        <v>152</v>
      </c>
      <c r="C7" s="173"/>
      <c r="D7" s="173"/>
      <c r="E7" s="173"/>
      <c r="F7" s="173"/>
    </row>
    <row r="8" spans="2:6" ht="63" customHeight="1" x14ac:dyDescent="0.15">
      <c r="B8" s="174"/>
      <c r="C8" s="175"/>
      <c r="D8" s="175"/>
      <c r="E8" s="175"/>
      <c r="F8" s="175"/>
    </row>
    <row r="9" spans="2:6" ht="37.5" customHeight="1" x14ac:dyDescent="0.15">
      <c r="B9" s="174"/>
      <c r="C9" s="175"/>
      <c r="D9" s="175"/>
      <c r="E9" s="175"/>
      <c r="F9" s="175"/>
    </row>
    <row r="10" spans="2:6" ht="43.5" customHeight="1" x14ac:dyDescent="0.15">
      <c r="B10" s="174"/>
      <c r="C10" s="175"/>
      <c r="D10" s="175"/>
      <c r="E10" s="175"/>
      <c r="F10" s="175"/>
    </row>
    <row r="11" spans="2:6" ht="58.5" customHeight="1" x14ac:dyDescent="0.15">
      <c r="B11" s="174"/>
      <c r="C11" s="175"/>
      <c r="D11" s="175"/>
      <c r="E11" s="175"/>
      <c r="F11" s="175"/>
    </row>
    <row r="12" spans="2:6" ht="46.5" customHeight="1" x14ac:dyDescent="0.15">
      <c r="B12" s="174"/>
      <c r="C12" s="175"/>
      <c r="D12" s="175"/>
      <c r="E12" s="175"/>
      <c r="F12" s="175"/>
    </row>
    <row r="13" spans="2:6" ht="47.25" customHeight="1" x14ac:dyDescent="0.15">
      <c r="B13" s="174"/>
      <c r="C13" s="175"/>
      <c r="D13" s="175"/>
      <c r="E13" s="175"/>
      <c r="F13" s="175"/>
    </row>
    <row r="14" spans="2:6" ht="22.5" customHeight="1" thickBot="1" x14ac:dyDescent="0.2">
      <c r="B14" s="176"/>
      <c r="C14" s="177"/>
      <c r="D14" s="177"/>
      <c r="E14" s="177"/>
      <c r="F14" s="177"/>
    </row>
    <row r="15" spans="2:6" ht="16.5" customHeight="1" thickBot="1" x14ac:dyDescent="0.2">
      <c r="B15" s="185" t="s">
        <v>110</v>
      </c>
      <c r="C15" s="186"/>
      <c r="D15" s="186"/>
      <c r="E15" s="186"/>
      <c r="F15" s="187"/>
    </row>
    <row r="16" spans="2:6" ht="127.5" customHeight="1" x14ac:dyDescent="0.15">
      <c r="B16" s="178" t="s">
        <v>146</v>
      </c>
      <c r="C16" s="179"/>
      <c r="D16" s="179"/>
      <c r="E16" s="179"/>
      <c r="F16" s="180"/>
    </row>
    <row r="17" spans="2:6" ht="19.5" customHeight="1" x14ac:dyDescent="0.15">
      <c r="B17" s="47"/>
      <c r="C17" s="48" t="s">
        <v>38</v>
      </c>
      <c r="D17" s="183" t="s">
        <v>36</v>
      </c>
      <c r="E17" s="183" t="s">
        <v>37</v>
      </c>
      <c r="F17" s="181" t="s">
        <v>35</v>
      </c>
    </row>
    <row r="18" spans="2:6" ht="21" customHeight="1" x14ac:dyDescent="0.15">
      <c r="B18" s="47"/>
      <c r="C18" s="48" t="s">
        <v>84</v>
      </c>
      <c r="D18" s="184"/>
      <c r="E18" s="184"/>
      <c r="F18" s="182"/>
    </row>
    <row r="19" spans="2:6" ht="18.75" customHeight="1" x14ac:dyDescent="0.2">
      <c r="B19" s="49" t="s">
        <v>39</v>
      </c>
      <c r="C19" s="50"/>
      <c r="D19" s="51"/>
      <c r="E19" s="52"/>
      <c r="F19" s="53" t="s">
        <v>33</v>
      </c>
    </row>
    <row r="20" spans="2:6" ht="18.75" customHeight="1" x14ac:dyDescent="0.2">
      <c r="B20" s="54" t="s">
        <v>40</v>
      </c>
      <c r="C20" s="55"/>
      <c r="D20" s="56" t="s">
        <v>87</v>
      </c>
      <c r="E20" s="57" t="s">
        <v>88</v>
      </c>
      <c r="F20" s="58" t="s">
        <v>33</v>
      </c>
    </row>
    <row r="21" spans="2:6" ht="18.75" customHeight="1" x14ac:dyDescent="0.2">
      <c r="B21" s="54" t="s">
        <v>129</v>
      </c>
      <c r="C21" s="55"/>
      <c r="D21" s="56"/>
      <c r="E21" s="57"/>
      <c r="F21" s="58" t="s">
        <v>31</v>
      </c>
    </row>
    <row r="22" spans="2:6" ht="18.75" customHeight="1" x14ac:dyDescent="0.2">
      <c r="B22" s="54" t="s">
        <v>41</v>
      </c>
      <c r="C22" s="55"/>
      <c r="D22" s="56" t="s">
        <v>86</v>
      </c>
      <c r="E22" s="57" t="s">
        <v>88</v>
      </c>
      <c r="F22" s="58" t="s">
        <v>33</v>
      </c>
    </row>
    <row r="23" spans="2:6" ht="18.75" customHeight="1" x14ac:dyDescent="0.2">
      <c r="B23" s="54" t="s">
        <v>80</v>
      </c>
      <c r="C23" s="55"/>
      <c r="D23" s="56"/>
      <c r="E23" s="57"/>
      <c r="F23" s="58" t="s">
        <v>33</v>
      </c>
    </row>
    <row r="24" spans="2:6" ht="18.75" customHeight="1" x14ac:dyDescent="0.2">
      <c r="B24" s="54" t="s">
        <v>43</v>
      </c>
      <c r="C24" s="55"/>
      <c r="D24" s="56"/>
      <c r="E24" s="57"/>
      <c r="F24" s="58" t="s">
        <v>33</v>
      </c>
    </row>
    <row r="25" spans="2:6" ht="18.75" customHeight="1" x14ac:dyDescent="0.2">
      <c r="B25" s="54" t="s">
        <v>132</v>
      </c>
      <c r="C25" s="55"/>
      <c r="D25" s="56" t="s">
        <v>86</v>
      </c>
      <c r="E25" s="57" t="s">
        <v>88</v>
      </c>
      <c r="F25" s="59" t="s">
        <v>31</v>
      </c>
    </row>
    <row r="26" spans="2:6" ht="18.75" customHeight="1" x14ac:dyDescent="0.2">
      <c r="B26" s="54" t="s">
        <v>42</v>
      </c>
      <c r="C26" s="55"/>
      <c r="D26" s="56" t="s">
        <v>86</v>
      </c>
      <c r="E26" s="57" t="s">
        <v>88</v>
      </c>
      <c r="F26" s="58" t="s">
        <v>33</v>
      </c>
    </row>
    <row r="27" spans="2:6" ht="18.75" customHeight="1" x14ac:dyDescent="0.2">
      <c r="B27" s="54" t="s">
        <v>73</v>
      </c>
      <c r="C27" s="55"/>
      <c r="D27" s="56"/>
      <c r="E27" s="57"/>
      <c r="F27" s="58" t="s">
        <v>33</v>
      </c>
    </row>
    <row r="28" spans="2:6" ht="18.75" customHeight="1" x14ac:dyDescent="0.2">
      <c r="B28" s="54" t="s">
        <v>44</v>
      </c>
      <c r="C28" s="55"/>
      <c r="D28" s="56"/>
      <c r="E28" s="57"/>
      <c r="F28" s="58" t="s">
        <v>33</v>
      </c>
    </row>
    <row r="29" spans="2:6" ht="18.75" customHeight="1" x14ac:dyDescent="0.2">
      <c r="B29" s="60" t="s">
        <v>45</v>
      </c>
      <c r="C29" s="61"/>
      <c r="D29" s="56"/>
      <c r="E29" s="62"/>
      <c r="F29" s="63" t="s">
        <v>33</v>
      </c>
    </row>
    <row r="30" spans="2:6" ht="24" customHeight="1" x14ac:dyDescent="0.15">
      <c r="B30" s="47"/>
      <c r="C30" s="48" t="s">
        <v>81</v>
      </c>
      <c r="D30" s="64"/>
      <c r="E30" s="64"/>
      <c r="F30" s="65"/>
    </row>
    <row r="31" spans="2:6" ht="19.5" customHeight="1" x14ac:dyDescent="0.2">
      <c r="B31" s="49" t="s">
        <v>47</v>
      </c>
      <c r="C31" s="66"/>
      <c r="D31" s="51" t="s">
        <v>86</v>
      </c>
      <c r="E31" s="52" t="s">
        <v>88</v>
      </c>
      <c r="F31" s="53" t="s">
        <v>33</v>
      </c>
    </row>
    <row r="32" spans="2:6" ht="19.5" customHeight="1" x14ac:dyDescent="0.2">
      <c r="B32" s="188" t="s">
        <v>46</v>
      </c>
      <c r="C32" s="189"/>
      <c r="D32" s="56"/>
      <c r="E32" s="57"/>
      <c r="F32" s="58" t="s">
        <v>33</v>
      </c>
    </row>
    <row r="33" spans="2:6" ht="19.5" customHeight="1" x14ac:dyDescent="0.2">
      <c r="B33" s="188" t="s">
        <v>79</v>
      </c>
      <c r="C33" s="189"/>
      <c r="D33" s="56"/>
      <c r="E33" s="57"/>
      <c r="F33" s="58" t="s">
        <v>33</v>
      </c>
    </row>
    <row r="34" spans="2:6" ht="19.5" customHeight="1" x14ac:dyDescent="0.2">
      <c r="B34" s="54" t="s">
        <v>48</v>
      </c>
      <c r="C34" s="67"/>
      <c r="D34" s="56"/>
      <c r="E34" s="57"/>
      <c r="F34" s="58" t="s">
        <v>33</v>
      </c>
    </row>
    <row r="35" spans="2:6" ht="19.5" customHeight="1" x14ac:dyDescent="0.2">
      <c r="B35" s="54" t="s">
        <v>49</v>
      </c>
      <c r="C35" s="67"/>
      <c r="D35" s="56"/>
      <c r="E35" s="57"/>
      <c r="F35" s="58" t="s">
        <v>33</v>
      </c>
    </row>
    <row r="36" spans="2:6" ht="19.5" customHeight="1" x14ac:dyDescent="0.2">
      <c r="B36" s="188" t="s">
        <v>51</v>
      </c>
      <c r="C36" s="189"/>
      <c r="D36" s="56" t="s">
        <v>86</v>
      </c>
      <c r="E36" s="57" t="s">
        <v>89</v>
      </c>
      <c r="F36" s="58" t="s">
        <v>33</v>
      </c>
    </row>
    <row r="37" spans="2:6" ht="19.5" customHeight="1" x14ac:dyDescent="0.2">
      <c r="B37" s="192" t="s">
        <v>50</v>
      </c>
      <c r="C37" s="193"/>
      <c r="D37" s="69" t="s">
        <v>86</v>
      </c>
      <c r="E37" s="62" t="s">
        <v>88</v>
      </c>
      <c r="F37" s="63" t="s">
        <v>33</v>
      </c>
    </row>
    <row r="38" spans="2:6" ht="23.25" customHeight="1" x14ac:dyDescent="0.15">
      <c r="B38" s="47"/>
      <c r="C38" s="48" t="s">
        <v>82</v>
      </c>
      <c r="D38" s="70"/>
      <c r="E38" s="70"/>
      <c r="F38" s="71"/>
    </row>
    <row r="39" spans="2:6" ht="19.5" customHeight="1" x14ac:dyDescent="0.2">
      <c r="B39" s="190" t="s">
        <v>133</v>
      </c>
      <c r="C39" s="191"/>
      <c r="D39" s="51"/>
      <c r="E39" s="52"/>
      <c r="F39" s="53" t="s">
        <v>33</v>
      </c>
    </row>
    <row r="40" spans="2:6" ht="19.5" customHeight="1" x14ac:dyDescent="0.2">
      <c r="B40" s="72" t="s">
        <v>52</v>
      </c>
      <c r="C40" s="67"/>
      <c r="D40" s="56" t="s">
        <v>86</v>
      </c>
      <c r="E40" s="57" t="s">
        <v>89</v>
      </c>
      <c r="F40" s="58" t="s">
        <v>33</v>
      </c>
    </row>
    <row r="41" spans="2:6" ht="19.5" customHeight="1" x14ac:dyDescent="0.2">
      <c r="B41" s="188" t="s">
        <v>130</v>
      </c>
      <c r="C41" s="189"/>
      <c r="D41" s="56"/>
      <c r="E41" s="57"/>
      <c r="F41" s="58" t="s">
        <v>33</v>
      </c>
    </row>
    <row r="42" spans="2:6" ht="19.5" customHeight="1" x14ac:dyDescent="0.2">
      <c r="B42" s="54" t="s">
        <v>49</v>
      </c>
      <c r="C42" s="67"/>
      <c r="D42" s="56" t="s">
        <v>87</v>
      </c>
      <c r="E42" s="57" t="s">
        <v>89</v>
      </c>
      <c r="F42" s="58" t="s">
        <v>33</v>
      </c>
    </row>
    <row r="43" spans="2:6" ht="19.5" customHeight="1" x14ac:dyDescent="0.2">
      <c r="B43" s="60" t="s">
        <v>53</v>
      </c>
      <c r="C43" s="68"/>
      <c r="D43" s="69"/>
      <c r="E43" s="62"/>
      <c r="F43" s="63" t="s">
        <v>33</v>
      </c>
    </row>
    <row r="44" spans="2:6" ht="23.25" customHeight="1" x14ac:dyDescent="0.15">
      <c r="B44" s="47"/>
      <c r="C44" s="48" t="s">
        <v>83</v>
      </c>
      <c r="D44" s="73"/>
      <c r="E44" s="73"/>
      <c r="F44" s="74"/>
    </row>
    <row r="45" spans="2:6" ht="19.5" customHeight="1" x14ac:dyDescent="0.2">
      <c r="B45" s="190" t="s">
        <v>54</v>
      </c>
      <c r="C45" s="191"/>
      <c r="D45" s="56"/>
      <c r="E45" s="52"/>
      <c r="F45" s="75" t="s">
        <v>31</v>
      </c>
    </row>
    <row r="46" spans="2:6" ht="19.5" customHeight="1" x14ac:dyDescent="0.2">
      <c r="B46" s="188" t="s">
        <v>55</v>
      </c>
      <c r="C46" s="189"/>
      <c r="D46" s="56"/>
      <c r="E46" s="57"/>
      <c r="F46" s="76" t="s">
        <v>31</v>
      </c>
    </row>
    <row r="47" spans="2:6" ht="19.5" customHeight="1" x14ac:dyDescent="0.2">
      <c r="B47" s="188" t="s">
        <v>56</v>
      </c>
      <c r="C47" s="189"/>
      <c r="D47" s="56" t="s">
        <v>87</v>
      </c>
      <c r="E47" s="57" t="s">
        <v>89</v>
      </c>
      <c r="F47" s="76" t="s">
        <v>31</v>
      </c>
    </row>
    <row r="48" spans="2:6" ht="19.5" customHeight="1" x14ac:dyDescent="0.2">
      <c r="B48" s="188" t="s">
        <v>57</v>
      </c>
      <c r="C48" s="189"/>
      <c r="D48" s="56"/>
      <c r="E48" s="57"/>
      <c r="F48" s="76" t="s">
        <v>32</v>
      </c>
    </row>
    <row r="49" spans="2:6" ht="19.5" customHeight="1" x14ac:dyDescent="0.2">
      <c r="B49" s="188" t="s">
        <v>58</v>
      </c>
      <c r="C49" s="189"/>
      <c r="D49" s="56"/>
      <c r="E49" s="57"/>
      <c r="F49" s="76" t="s">
        <v>31</v>
      </c>
    </row>
    <row r="50" spans="2:6" ht="19.5" customHeight="1" x14ac:dyDescent="0.2">
      <c r="B50" s="54" t="s">
        <v>59</v>
      </c>
      <c r="C50" s="67"/>
      <c r="D50" s="56"/>
      <c r="E50" s="57"/>
      <c r="F50" s="76" t="s">
        <v>31</v>
      </c>
    </row>
    <row r="51" spans="2:6" ht="21" customHeight="1" x14ac:dyDescent="0.2">
      <c r="B51" s="54" t="s">
        <v>60</v>
      </c>
      <c r="C51" s="67"/>
      <c r="D51" s="56" t="s">
        <v>87</v>
      </c>
      <c r="E51" s="57" t="s">
        <v>89</v>
      </c>
      <c r="F51" s="76" t="s">
        <v>31</v>
      </c>
    </row>
    <row r="52" spans="2:6" ht="19.5" customHeight="1" x14ac:dyDescent="0.2">
      <c r="B52" s="188" t="s">
        <v>61</v>
      </c>
      <c r="C52" s="189"/>
      <c r="D52" s="56"/>
      <c r="E52" s="57"/>
      <c r="F52" s="76" t="s">
        <v>31</v>
      </c>
    </row>
    <row r="53" spans="2:6" ht="19.5" customHeight="1" x14ac:dyDescent="0.2">
      <c r="B53" s="188" t="s">
        <v>62</v>
      </c>
      <c r="C53" s="189"/>
      <c r="D53" s="56"/>
      <c r="E53" s="57"/>
      <c r="F53" s="76" t="s">
        <v>33</v>
      </c>
    </row>
    <row r="54" spans="2:6" ht="19.5" customHeight="1" x14ac:dyDescent="0.2">
      <c r="B54" s="188" t="s">
        <v>63</v>
      </c>
      <c r="C54" s="189"/>
      <c r="D54" s="56"/>
      <c r="E54" s="57"/>
      <c r="F54" s="76" t="s">
        <v>33</v>
      </c>
    </row>
    <row r="55" spans="2:6" ht="19.5" customHeight="1" x14ac:dyDescent="0.2">
      <c r="B55" s="188" t="s">
        <v>64</v>
      </c>
      <c r="C55" s="189"/>
      <c r="D55" s="56"/>
      <c r="E55" s="57"/>
      <c r="F55" s="76" t="s">
        <v>33</v>
      </c>
    </row>
    <row r="56" spans="2:6" ht="19.5" customHeight="1" x14ac:dyDescent="0.2">
      <c r="B56" s="188" t="s">
        <v>65</v>
      </c>
      <c r="C56" s="189"/>
      <c r="D56" s="56"/>
      <c r="E56" s="57"/>
      <c r="F56" s="76" t="s">
        <v>4</v>
      </c>
    </row>
    <row r="57" spans="2:6" ht="19.5" customHeight="1" x14ac:dyDescent="0.2">
      <c r="B57" s="188" t="s">
        <v>66</v>
      </c>
      <c r="C57" s="189"/>
      <c r="D57" s="56"/>
      <c r="E57" s="57"/>
      <c r="F57" s="76" t="s">
        <v>4</v>
      </c>
    </row>
    <row r="58" spans="2:6" ht="19.5" customHeight="1" x14ac:dyDescent="0.2">
      <c r="B58" s="54" t="s">
        <v>67</v>
      </c>
      <c r="C58" s="67"/>
      <c r="D58" s="56"/>
      <c r="E58" s="57"/>
      <c r="F58" s="76" t="s">
        <v>4</v>
      </c>
    </row>
    <row r="59" spans="2:6" ht="19.5" customHeight="1" x14ac:dyDescent="0.2">
      <c r="B59" s="188" t="s">
        <v>68</v>
      </c>
      <c r="C59" s="189"/>
      <c r="D59" s="56"/>
      <c r="E59" s="57"/>
      <c r="F59" s="76" t="s">
        <v>6</v>
      </c>
    </row>
    <row r="60" spans="2:6" ht="19.5" customHeight="1" x14ac:dyDescent="0.2">
      <c r="B60" s="188" t="s">
        <v>69</v>
      </c>
      <c r="C60" s="189"/>
      <c r="D60" s="56"/>
      <c r="E60" s="57"/>
      <c r="F60" s="58" t="s">
        <v>33</v>
      </c>
    </row>
    <row r="61" spans="2:6" ht="19.5" customHeight="1" x14ac:dyDescent="0.2">
      <c r="B61" s="188" t="s">
        <v>70</v>
      </c>
      <c r="C61" s="189"/>
      <c r="D61" s="56"/>
      <c r="E61" s="57"/>
      <c r="F61" s="58" t="s">
        <v>33</v>
      </c>
    </row>
    <row r="62" spans="2:6" ht="19.5" customHeight="1" x14ac:dyDescent="0.2">
      <c r="B62" s="188" t="s">
        <v>71</v>
      </c>
      <c r="C62" s="189"/>
      <c r="D62" s="56"/>
      <c r="E62" s="57"/>
      <c r="F62" s="58" t="s">
        <v>33</v>
      </c>
    </row>
    <row r="63" spans="2:6" ht="19.5" customHeight="1" x14ac:dyDescent="0.2">
      <c r="B63" s="188" t="s">
        <v>101</v>
      </c>
      <c r="C63" s="189"/>
      <c r="D63" s="56"/>
      <c r="E63" s="57"/>
      <c r="F63" s="58" t="s">
        <v>33</v>
      </c>
    </row>
    <row r="64" spans="2:6" ht="19.5" customHeight="1" x14ac:dyDescent="0.2">
      <c r="B64" s="54" t="s">
        <v>76</v>
      </c>
      <c r="C64" s="67"/>
      <c r="D64" s="56"/>
      <c r="E64" s="57"/>
      <c r="F64" s="58" t="s">
        <v>78</v>
      </c>
    </row>
    <row r="65" spans="2:6" ht="19.5" customHeight="1" x14ac:dyDescent="0.2">
      <c r="B65" s="188" t="s">
        <v>77</v>
      </c>
      <c r="C65" s="189"/>
      <c r="D65" s="56"/>
      <c r="E65" s="57"/>
      <c r="F65" s="58" t="s">
        <v>78</v>
      </c>
    </row>
    <row r="66" spans="2:6" ht="19.5" customHeight="1" x14ac:dyDescent="0.2">
      <c r="B66" s="54" t="s">
        <v>102</v>
      </c>
      <c r="C66" s="55"/>
      <c r="D66" s="56"/>
      <c r="E66" s="57"/>
      <c r="F66" s="76" t="s">
        <v>74</v>
      </c>
    </row>
    <row r="67" spans="2:6" ht="19.5" customHeight="1" x14ac:dyDescent="0.2">
      <c r="B67" s="54" t="s">
        <v>75</v>
      </c>
      <c r="C67" s="67"/>
      <c r="D67" s="56" t="s">
        <v>87</v>
      </c>
      <c r="E67" s="57" t="s">
        <v>89</v>
      </c>
      <c r="F67" s="76" t="s">
        <v>74</v>
      </c>
    </row>
    <row r="68" spans="2:6" ht="19.5" customHeight="1" thickBot="1" x14ac:dyDescent="0.25">
      <c r="B68" s="77" t="s">
        <v>72</v>
      </c>
      <c r="C68" s="78"/>
      <c r="D68" s="79" t="s">
        <v>87</v>
      </c>
      <c r="E68" s="80" t="s">
        <v>89</v>
      </c>
      <c r="F68" s="81" t="s">
        <v>34</v>
      </c>
    </row>
    <row r="73" spans="2:6" ht="14" hidden="1" x14ac:dyDescent="0.15">
      <c r="B73" s="6" t="s">
        <v>87</v>
      </c>
    </row>
    <row r="74" spans="2:6" hidden="1" x14ac:dyDescent="0.15">
      <c r="B74" s="7" t="s">
        <v>85</v>
      </c>
    </row>
    <row r="75" spans="2:6" hidden="1" x14ac:dyDescent="0.15">
      <c r="B75" s="7" t="s">
        <v>86</v>
      </c>
    </row>
    <row r="76" spans="2:6" hidden="1" x14ac:dyDescent="0.15"/>
    <row r="77" spans="2:6" hidden="1" x14ac:dyDescent="0.15">
      <c r="B77" t="s">
        <v>88</v>
      </c>
    </row>
    <row r="78" spans="2:6" hidden="1" x14ac:dyDescent="0.15">
      <c r="B78" t="s">
        <v>89</v>
      </c>
    </row>
  </sheetData>
  <mergeCells count="33">
    <mergeCell ref="B54:C54"/>
    <mergeCell ref="B55:C55"/>
    <mergeCell ref="B56:C56"/>
    <mergeCell ref="B57:C57"/>
    <mergeCell ref="B65:C65"/>
    <mergeCell ref="B59:C59"/>
    <mergeCell ref="B60:C60"/>
    <mergeCell ref="B61:C61"/>
    <mergeCell ref="B62:C62"/>
    <mergeCell ref="B63:C63"/>
    <mergeCell ref="B47:C47"/>
    <mergeCell ref="B48:C48"/>
    <mergeCell ref="B49:C49"/>
    <mergeCell ref="B52:C52"/>
    <mergeCell ref="B53:C53"/>
    <mergeCell ref="F17:F18"/>
    <mergeCell ref="E17:E18"/>
    <mergeCell ref="D17:D18"/>
    <mergeCell ref="B15:F15"/>
    <mergeCell ref="B46:C46"/>
    <mergeCell ref="B45:C45"/>
    <mergeCell ref="B41:C41"/>
    <mergeCell ref="B39:C39"/>
    <mergeCell ref="B32:C32"/>
    <mergeCell ref="B33:C33"/>
    <mergeCell ref="B36:C36"/>
    <mergeCell ref="B37:C37"/>
    <mergeCell ref="B6:F6"/>
    <mergeCell ref="B7:F14"/>
    <mergeCell ref="B16:F16"/>
    <mergeCell ref="C2:E4"/>
    <mergeCell ref="F2:F4"/>
    <mergeCell ref="B2:B4"/>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1"/>
  <sheetViews>
    <sheetView showGridLines="0" topLeftCell="C11" zoomScale="90" zoomScaleNormal="90" zoomScalePageLayoutView="70" workbookViewId="0">
      <selection activeCell="A22" sqref="A22:XFD22"/>
    </sheetView>
  </sheetViews>
  <sheetFormatPr baseColWidth="10"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83203125" customWidth="1"/>
    <col min="8" max="8" width="31.5" style="10" customWidth="1"/>
    <col min="9" max="9" width="14.6640625" customWidth="1"/>
    <col min="10" max="10" width="11.83203125" customWidth="1"/>
    <col min="11" max="11" width="14" customWidth="1"/>
    <col min="12" max="12" width="15.33203125" style="4" customWidth="1"/>
    <col min="13" max="13" width="4.83203125" customWidth="1"/>
  </cols>
  <sheetData>
    <row r="1" spans="2:17" x14ac:dyDescent="0.15">
      <c r="H1"/>
      <c r="L1"/>
    </row>
    <row r="2" spans="2:17" ht="48.75" customHeight="1" x14ac:dyDescent="0.15">
      <c r="B2" s="141"/>
      <c r="C2" s="154" t="s">
        <v>138</v>
      </c>
      <c r="D2" s="155"/>
      <c r="E2" s="155"/>
      <c r="F2" s="155"/>
      <c r="G2" s="155"/>
      <c r="H2" s="155"/>
      <c r="I2" s="155"/>
      <c r="J2" s="156"/>
      <c r="K2" s="211" t="s">
        <v>153</v>
      </c>
      <c r="L2" s="212"/>
    </row>
    <row r="3" spans="2:17" ht="42" customHeight="1" x14ac:dyDescent="0.15">
      <c r="B3" s="141"/>
      <c r="C3" s="157"/>
      <c r="D3" s="158"/>
      <c r="E3" s="158"/>
      <c r="F3" s="158"/>
      <c r="G3" s="158"/>
      <c r="H3" s="158"/>
      <c r="I3" s="158"/>
      <c r="J3" s="159"/>
      <c r="K3" s="213"/>
      <c r="L3" s="214"/>
    </row>
    <row r="4" spans="2:17" ht="36.75" customHeight="1" x14ac:dyDescent="0.15">
      <c r="B4" s="141"/>
      <c r="C4" s="160"/>
      <c r="D4" s="161"/>
      <c r="E4" s="161"/>
      <c r="F4" s="161"/>
      <c r="G4" s="161"/>
      <c r="H4" s="161"/>
      <c r="I4" s="161"/>
      <c r="J4" s="162"/>
      <c r="K4" s="215"/>
      <c r="L4" s="216"/>
    </row>
    <row r="5" spans="2:17" ht="24.75" customHeight="1" thickBot="1" x14ac:dyDescent="0.25">
      <c r="C5" s="12"/>
      <c r="D5" s="13"/>
      <c r="E5" s="13"/>
      <c r="F5" s="13"/>
      <c r="G5" s="13"/>
      <c r="H5"/>
      <c r="L5"/>
    </row>
    <row r="6" spans="2:17" ht="103.5" customHeight="1" thickBot="1" x14ac:dyDescent="0.2">
      <c r="B6" s="202" t="s">
        <v>163</v>
      </c>
      <c r="C6" s="203"/>
      <c r="D6" s="203"/>
      <c r="E6" s="203"/>
      <c r="F6" s="203"/>
      <c r="G6" s="203"/>
      <c r="H6" s="203"/>
      <c r="I6" s="203"/>
      <c r="J6" s="203"/>
      <c r="K6" s="203"/>
      <c r="L6" s="204"/>
      <c r="M6" s="1"/>
      <c r="N6" s="1"/>
      <c r="O6" s="1"/>
      <c r="P6" s="1"/>
      <c r="Q6" s="1"/>
    </row>
    <row r="7" spans="2:17" ht="24.75" customHeight="1" x14ac:dyDescent="0.15">
      <c r="B7" s="208" t="s">
        <v>110</v>
      </c>
      <c r="C7" s="209"/>
      <c r="D7" s="209"/>
      <c r="E7" s="209"/>
      <c r="F7" s="209"/>
      <c r="G7" s="209"/>
      <c r="H7" s="209"/>
      <c r="I7" s="209"/>
      <c r="J7" s="209"/>
      <c r="K7" s="209"/>
      <c r="L7" s="210"/>
    </row>
    <row r="8" spans="2:17" ht="18" customHeight="1" x14ac:dyDescent="0.2">
      <c r="B8" s="124" t="s">
        <v>149</v>
      </c>
      <c r="C8" s="125"/>
      <c r="D8" s="125"/>
      <c r="E8" s="125"/>
      <c r="F8" s="125"/>
      <c r="G8" s="125"/>
      <c r="H8" s="125"/>
      <c r="I8" s="125"/>
      <c r="J8" s="125"/>
      <c r="K8" s="125"/>
      <c r="L8" s="126"/>
    </row>
    <row r="9" spans="2:17" ht="16" x14ac:dyDescent="0.2">
      <c r="B9" s="124" t="s">
        <v>147</v>
      </c>
      <c r="C9" s="127"/>
      <c r="D9" s="127"/>
      <c r="E9" s="127"/>
      <c r="F9" s="127"/>
      <c r="G9" s="127"/>
      <c r="H9" s="127"/>
      <c r="I9" s="128"/>
      <c r="J9" s="127"/>
      <c r="K9" s="127"/>
      <c r="L9" s="129"/>
    </row>
    <row r="10" spans="2:17" ht="16" x14ac:dyDescent="0.2">
      <c r="B10" s="124" t="s">
        <v>142</v>
      </c>
      <c r="C10" s="127"/>
      <c r="D10" s="127"/>
      <c r="E10" s="127"/>
      <c r="F10" s="127"/>
      <c r="G10" s="127"/>
      <c r="H10" s="127"/>
      <c r="I10" s="127"/>
      <c r="J10" s="127"/>
      <c r="K10" s="127"/>
      <c r="L10" s="129"/>
    </row>
    <row r="11" spans="2:17" ht="16" x14ac:dyDescent="0.2">
      <c r="B11" s="124" t="s">
        <v>143</v>
      </c>
      <c r="C11" s="127"/>
      <c r="D11" s="127"/>
      <c r="E11" s="127"/>
      <c r="F11" s="127"/>
      <c r="G11" s="127"/>
      <c r="H11" s="127"/>
      <c r="I11" s="127"/>
      <c r="J11" s="127"/>
      <c r="K11" s="127"/>
      <c r="L11" s="129"/>
    </row>
    <row r="12" spans="2:17" ht="18" customHeight="1" x14ac:dyDescent="0.15">
      <c r="B12" s="205" t="s">
        <v>141</v>
      </c>
      <c r="C12" s="206"/>
      <c r="D12" s="206"/>
      <c r="E12" s="206"/>
      <c r="F12" s="206"/>
      <c r="G12" s="206"/>
      <c r="H12" s="206"/>
      <c r="I12" s="206"/>
      <c r="J12" s="206"/>
      <c r="K12" s="206"/>
      <c r="L12" s="207"/>
    </row>
    <row r="13" spans="2:17" ht="16" x14ac:dyDescent="0.2">
      <c r="B13" s="124" t="s">
        <v>145</v>
      </c>
      <c r="C13" s="127"/>
      <c r="D13" s="127"/>
      <c r="E13" s="127"/>
      <c r="F13" s="127"/>
      <c r="G13" s="127"/>
      <c r="H13" s="127"/>
      <c r="I13" s="127"/>
      <c r="J13" s="127"/>
      <c r="K13" s="127"/>
      <c r="L13" s="129"/>
    </row>
    <row r="14" spans="2:17" ht="7.5" customHeight="1" thickBot="1" x14ac:dyDescent="0.25">
      <c r="B14" s="85"/>
      <c r="C14" s="86"/>
      <c r="D14" s="86"/>
      <c r="E14" s="86"/>
      <c r="F14" s="86"/>
      <c r="G14" s="86"/>
      <c r="H14" s="86"/>
      <c r="I14" s="86"/>
      <c r="J14" s="86"/>
      <c r="K14" s="86"/>
      <c r="L14" s="87"/>
    </row>
    <row r="15" spans="2:17" ht="33.75" customHeight="1" thickBot="1" x14ac:dyDescent="0.2">
      <c r="B15" s="199" t="s">
        <v>126</v>
      </c>
      <c r="C15" s="200"/>
      <c r="D15" s="200"/>
      <c r="E15" s="200"/>
      <c r="F15" s="200"/>
      <c r="G15" s="201"/>
      <c r="H15" s="196" t="s">
        <v>124</v>
      </c>
      <c r="I15" s="197"/>
      <c r="J15" s="197"/>
      <c r="K15" s="197"/>
      <c r="L15" s="198"/>
    </row>
    <row r="16" spans="2:17" ht="40.5" customHeight="1" thickBot="1" x14ac:dyDescent="0.2">
      <c r="B16" s="88" t="s">
        <v>90</v>
      </c>
      <c r="C16" s="195" t="s">
        <v>95</v>
      </c>
      <c r="D16" s="195"/>
      <c r="E16" s="195"/>
      <c r="F16" s="195"/>
      <c r="G16" s="195"/>
      <c r="H16" s="89" t="s">
        <v>96</v>
      </c>
      <c r="I16" s="89" t="s">
        <v>7</v>
      </c>
      <c r="J16" s="89" t="s">
        <v>3</v>
      </c>
      <c r="K16" s="89" t="s">
        <v>103</v>
      </c>
      <c r="L16" s="90" t="s">
        <v>98</v>
      </c>
    </row>
    <row r="17" spans="2:12" ht="67" customHeight="1" x14ac:dyDescent="0.15">
      <c r="B17" s="91" t="s">
        <v>84</v>
      </c>
      <c r="C17" s="220" t="s">
        <v>40</v>
      </c>
      <c r="D17" s="220"/>
      <c r="E17" s="220"/>
      <c r="F17" s="220"/>
      <c r="G17" s="220"/>
      <c r="H17" s="92" t="s">
        <v>164</v>
      </c>
      <c r="I17" s="93">
        <v>1</v>
      </c>
      <c r="J17" s="94">
        <v>4</v>
      </c>
      <c r="K17" s="94">
        <f>I17+J17</f>
        <v>5</v>
      </c>
      <c r="L17" s="95" t="str">
        <f t="shared" ref="L17:L29" si="0">IF(K17&lt;=4,"BAJO",IF(K17=5,"MEDIO",IF(K17=6,"ALTO",IF(K17=7,"ALTO","EXTREMO"))))</f>
        <v>MEDIO</v>
      </c>
    </row>
    <row r="18" spans="2:12" ht="95" customHeight="1" x14ac:dyDescent="0.15">
      <c r="B18" s="96" t="s">
        <v>84</v>
      </c>
      <c r="C18" s="194" t="s">
        <v>41</v>
      </c>
      <c r="D18" s="194"/>
      <c r="E18" s="194"/>
      <c r="F18" s="194"/>
      <c r="G18" s="194"/>
      <c r="H18" s="97" t="s">
        <v>167</v>
      </c>
      <c r="I18" s="93">
        <v>2</v>
      </c>
      <c r="J18" s="94">
        <v>5</v>
      </c>
      <c r="K18" s="94">
        <f t="shared" ref="K18:K29" si="1">+I18+J18</f>
        <v>7</v>
      </c>
      <c r="L18" s="98" t="str">
        <f t="shared" si="0"/>
        <v>ALTO</v>
      </c>
    </row>
    <row r="19" spans="2:12" ht="112" customHeight="1" x14ac:dyDescent="0.15">
      <c r="B19" s="96" t="s">
        <v>84</v>
      </c>
      <c r="C19" s="194" t="s">
        <v>42</v>
      </c>
      <c r="D19" s="194"/>
      <c r="E19" s="194"/>
      <c r="F19" s="194"/>
      <c r="G19" s="194"/>
      <c r="H19" s="97" t="s">
        <v>165</v>
      </c>
      <c r="I19" s="93">
        <v>1</v>
      </c>
      <c r="J19" s="94">
        <v>3</v>
      </c>
      <c r="K19" s="94">
        <f t="shared" si="1"/>
        <v>4</v>
      </c>
      <c r="L19" s="98" t="str">
        <f t="shared" si="0"/>
        <v>BAJO</v>
      </c>
    </row>
    <row r="20" spans="2:12" ht="100" customHeight="1" x14ac:dyDescent="0.15">
      <c r="B20" s="96" t="s">
        <v>84</v>
      </c>
      <c r="C20" s="194" t="s">
        <v>132</v>
      </c>
      <c r="D20" s="194"/>
      <c r="E20" s="194"/>
      <c r="F20" s="194"/>
      <c r="G20" s="194"/>
      <c r="H20" s="97" t="s">
        <v>168</v>
      </c>
      <c r="I20" s="93">
        <v>1</v>
      </c>
      <c r="J20" s="94">
        <v>4</v>
      </c>
      <c r="K20" s="94">
        <f t="shared" si="1"/>
        <v>5</v>
      </c>
      <c r="L20" s="98" t="str">
        <f t="shared" si="0"/>
        <v>MEDIO</v>
      </c>
    </row>
    <row r="21" spans="2:12" ht="101" customHeight="1" x14ac:dyDescent="0.15">
      <c r="B21" s="96" t="s">
        <v>81</v>
      </c>
      <c r="C21" s="194" t="s">
        <v>47</v>
      </c>
      <c r="D21" s="194"/>
      <c r="E21" s="194"/>
      <c r="F21" s="194"/>
      <c r="G21" s="194"/>
      <c r="H21" s="97" t="s">
        <v>166</v>
      </c>
      <c r="I21" s="93">
        <v>1</v>
      </c>
      <c r="J21" s="94">
        <v>5</v>
      </c>
      <c r="K21" s="94">
        <f t="shared" si="1"/>
        <v>6</v>
      </c>
      <c r="L21" s="98" t="str">
        <f t="shared" si="0"/>
        <v>ALTO</v>
      </c>
    </row>
    <row r="22" spans="2:12" ht="160" customHeight="1" x14ac:dyDescent="0.15">
      <c r="B22" s="96" t="s">
        <v>81</v>
      </c>
      <c r="C22" s="194" t="s">
        <v>51</v>
      </c>
      <c r="D22" s="194"/>
      <c r="E22" s="194"/>
      <c r="F22" s="194"/>
      <c r="G22" s="194"/>
      <c r="H22" s="97" t="s">
        <v>169</v>
      </c>
      <c r="I22" s="93">
        <v>1</v>
      </c>
      <c r="J22" s="94">
        <v>3</v>
      </c>
      <c r="K22" s="94">
        <f t="shared" si="1"/>
        <v>4</v>
      </c>
      <c r="L22" s="98" t="str">
        <f t="shared" si="0"/>
        <v>BAJO</v>
      </c>
    </row>
    <row r="23" spans="2:12" ht="80" customHeight="1" x14ac:dyDescent="0.15">
      <c r="B23" s="96" t="s">
        <v>81</v>
      </c>
      <c r="C23" s="194" t="s">
        <v>50</v>
      </c>
      <c r="D23" s="194"/>
      <c r="E23" s="194"/>
      <c r="F23" s="194"/>
      <c r="G23" s="194"/>
      <c r="H23" s="97" t="s">
        <v>170</v>
      </c>
      <c r="I23" s="93">
        <v>1</v>
      </c>
      <c r="J23" s="94">
        <v>4</v>
      </c>
      <c r="K23" s="94">
        <f t="shared" si="1"/>
        <v>5</v>
      </c>
      <c r="L23" s="98" t="str">
        <f t="shared" si="0"/>
        <v>MEDIO</v>
      </c>
    </row>
    <row r="24" spans="2:12" ht="93" customHeight="1" x14ac:dyDescent="0.15">
      <c r="B24" s="96" t="s">
        <v>82</v>
      </c>
      <c r="C24" s="194" t="s">
        <v>52</v>
      </c>
      <c r="D24" s="194"/>
      <c r="E24" s="194"/>
      <c r="F24" s="194"/>
      <c r="G24" s="194"/>
      <c r="H24" s="97" t="s">
        <v>171</v>
      </c>
      <c r="I24" s="93">
        <v>1</v>
      </c>
      <c r="J24" s="94">
        <v>3</v>
      </c>
      <c r="K24" s="94">
        <f t="shared" si="1"/>
        <v>4</v>
      </c>
      <c r="L24" s="98" t="str">
        <f t="shared" si="0"/>
        <v>BAJO</v>
      </c>
    </row>
    <row r="25" spans="2:12" ht="60" customHeight="1" x14ac:dyDescent="0.15">
      <c r="B25" s="96" t="s">
        <v>82</v>
      </c>
      <c r="C25" s="194" t="s">
        <v>49</v>
      </c>
      <c r="D25" s="194"/>
      <c r="E25" s="194"/>
      <c r="F25" s="194"/>
      <c r="G25" s="194"/>
      <c r="H25" s="97" t="s">
        <v>172</v>
      </c>
      <c r="I25" s="93">
        <v>1</v>
      </c>
      <c r="J25" s="94">
        <v>3</v>
      </c>
      <c r="K25" s="94">
        <f t="shared" si="1"/>
        <v>4</v>
      </c>
      <c r="L25" s="98" t="str">
        <f t="shared" si="0"/>
        <v>BAJO</v>
      </c>
    </row>
    <row r="26" spans="2:12" ht="77" customHeight="1" x14ac:dyDescent="0.15">
      <c r="B26" s="96" t="s">
        <v>83</v>
      </c>
      <c r="C26" s="222" t="s">
        <v>56</v>
      </c>
      <c r="D26" s="223"/>
      <c r="E26" s="223"/>
      <c r="F26" s="223"/>
      <c r="G26" s="224"/>
      <c r="H26" s="97" t="s">
        <v>173</v>
      </c>
      <c r="I26" s="93">
        <v>3</v>
      </c>
      <c r="J26" s="94">
        <v>3</v>
      </c>
      <c r="K26" s="94">
        <f t="shared" si="1"/>
        <v>6</v>
      </c>
      <c r="L26" s="98" t="str">
        <f t="shared" si="0"/>
        <v>ALTO</v>
      </c>
    </row>
    <row r="27" spans="2:12" ht="91" customHeight="1" x14ac:dyDescent="0.15">
      <c r="B27" s="96" t="s">
        <v>83</v>
      </c>
      <c r="C27" s="222" t="s">
        <v>60</v>
      </c>
      <c r="D27" s="223"/>
      <c r="E27" s="223"/>
      <c r="F27" s="223"/>
      <c r="G27" s="224"/>
      <c r="H27" s="97" t="s">
        <v>174</v>
      </c>
      <c r="I27" s="93">
        <v>1</v>
      </c>
      <c r="J27" s="94">
        <v>4</v>
      </c>
      <c r="K27" s="94">
        <f t="shared" si="1"/>
        <v>5</v>
      </c>
      <c r="L27" s="98" t="str">
        <f t="shared" si="0"/>
        <v>MEDIO</v>
      </c>
    </row>
    <row r="28" spans="2:12" ht="53.25" customHeight="1" x14ac:dyDescent="0.15">
      <c r="B28" s="96" t="s">
        <v>83</v>
      </c>
      <c r="C28" s="222" t="s">
        <v>75</v>
      </c>
      <c r="D28" s="223"/>
      <c r="E28" s="223"/>
      <c r="F28" s="223"/>
      <c r="G28" s="224"/>
      <c r="H28" s="97" t="s">
        <v>175</v>
      </c>
      <c r="I28" s="93">
        <v>1</v>
      </c>
      <c r="J28" s="94">
        <v>3</v>
      </c>
      <c r="K28" s="94">
        <f t="shared" si="1"/>
        <v>4</v>
      </c>
      <c r="L28" s="98" t="str">
        <f t="shared" si="0"/>
        <v>BAJO</v>
      </c>
    </row>
    <row r="29" spans="2:12" ht="76" customHeight="1" thickBot="1" x14ac:dyDescent="0.2">
      <c r="B29" s="96" t="s">
        <v>83</v>
      </c>
      <c r="C29" s="194" t="s">
        <v>72</v>
      </c>
      <c r="D29" s="194"/>
      <c r="E29" s="194"/>
      <c r="F29" s="194"/>
      <c r="G29" s="194"/>
      <c r="H29" s="97" t="s">
        <v>176</v>
      </c>
      <c r="I29" s="93">
        <v>1</v>
      </c>
      <c r="J29" s="94">
        <v>3</v>
      </c>
      <c r="K29" s="94">
        <f t="shared" si="1"/>
        <v>4</v>
      </c>
      <c r="L29" s="98" t="str">
        <f t="shared" si="0"/>
        <v>BAJO</v>
      </c>
    </row>
    <row r="30" spans="2:12" ht="12.75" customHeight="1" x14ac:dyDescent="0.2">
      <c r="B30" s="99"/>
      <c r="C30" s="100"/>
      <c r="D30" s="100"/>
      <c r="E30" s="100"/>
      <c r="F30" s="100"/>
      <c r="G30" s="100"/>
      <c r="H30" s="100"/>
      <c r="I30" s="100"/>
      <c r="J30" s="100"/>
      <c r="K30" s="100"/>
      <c r="L30" s="101"/>
    </row>
    <row r="31" spans="2:12" ht="14" x14ac:dyDescent="0.2">
      <c r="B31" s="82"/>
      <c r="C31" s="239"/>
      <c r="D31" s="239"/>
      <c r="E31" s="239"/>
      <c r="F31" s="83"/>
      <c r="G31" s="83"/>
      <c r="H31" s="225"/>
      <c r="I31" s="225"/>
      <c r="J31" s="83"/>
      <c r="K31" s="83"/>
      <c r="L31" s="84"/>
    </row>
    <row r="32" spans="2:12" ht="19.5" customHeight="1" x14ac:dyDescent="0.2">
      <c r="B32" s="217" t="s">
        <v>2</v>
      </c>
      <c r="C32" s="218" t="s">
        <v>15</v>
      </c>
      <c r="D32" s="218"/>
      <c r="E32" s="102" t="s">
        <v>14</v>
      </c>
      <c r="F32" s="83"/>
      <c r="G32" s="221" t="s">
        <v>3</v>
      </c>
      <c r="H32" s="103" t="s">
        <v>20</v>
      </c>
      <c r="I32" s="103" t="s">
        <v>14</v>
      </c>
      <c r="J32" s="83"/>
      <c r="K32" s="83"/>
      <c r="L32" s="84"/>
    </row>
    <row r="33" spans="2:14" ht="21" customHeight="1" x14ac:dyDescent="0.2">
      <c r="B33" s="217"/>
      <c r="C33" s="219" t="s">
        <v>9</v>
      </c>
      <c r="D33" s="219"/>
      <c r="E33" s="104">
        <v>1</v>
      </c>
      <c r="F33" s="83"/>
      <c r="G33" s="221"/>
      <c r="H33" s="104" t="s">
        <v>17</v>
      </c>
      <c r="I33" s="105">
        <v>1</v>
      </c>
      <c r="J33" s="83"/>
      <c r="K33" s="83"/>
      <c r="L33" s="84"/>
    </row>
    <row r="34" spans="2:14" ht="15.75" customHeight="1" x14ac:dyDescent="0.2">
      <c r="B34" s="217"/>
      <c r="C34" s="219" t="s">
        <v>10</v>
      </c>
      <c r="D34" s="219"/>
      <c r="E34" s="104">
        <v>2</v>
      </c>
      <c r="F34" s="83"/>
      <c r="G34" s="221"/>
      <c r="H34" s="104" t="s">
        <v>18</v>
      </c>
      <c r="I34" s="105">
        <v>2</v>
      </c>
      <c r="J34" s="83"/>
      <c r="K34" s="83"/>
      <c r="L34" s="84"/>
      <c r="N34" s="5"/>
    </row>
    <row r="35" spans="2:14" ht="24.75" customHeight="1" x14ac:dyDescent="0.2">
      <c r="B35" s="217"/>
      <c r="C35" s="219" t="s">
        <v>11</v>
      </c>
      <c r="D35" s="219"/>
      <c r="E35" s="104">
        <v>3</v>
      </c>
      <c r="F35" s="83"/>
      <c r="G35" s="221"/>
      <c r="H35" s="104" t="s">
        <v>1</v>
      </c>
      <c r="I35" s="105">
        <v>3</v>
      </c>
      <c r="J35" s="83"/>
      <c r="K35" s="83"/>
      <c r="L35" s="84"/>
    </row>
    <row r="36" spans="2:14" ht="18" customHeight="1" x14ac:dyDescent="0.2">
      <c r="B36" s="217"/>
      <c r="C36" s="219" t="s">
        <v>12</v>
      </c>
      <c r="D36" s="219"/>
      <c r="E36" s="104">
        <v>4</v>
      </c>
      <c r="F36" s="83"/>
      <c r="G36" s="221"/>
      <c r="H36" s="104" t="s">
        <v>19</v>
      </c>
      <c r="I36" s="105">
        <v>4</v>
      </c>
      <c r="J36" s="83"/>
      <c r="K36" s="83"/>
      <c r="L36" s="84"/>
    </row>
    <row r="37" spans="2:14" ht="29.25" customHeight="1" x14ac:dyDescent="0.2">
      <c r="B37" s="217"/>
      <c r="C37" s="219" t="s">
        <v>13</v>
      </c>
      <c r="D37" s="219"/>
      <c r="E37" s="104">
        <v>5</v>
      </c>
      <c r="F37" s="83"/>
      <c r="G37" s="221"/>
      <c r="H37" s="104" t="s">
        <v>0</v>
      </c>
      <c r="I37" s="105">
        <v>5</v>
      </c>
      <c r="J37" s="83"/>
      <c r="K37" s="83"/>
      <c r="L37" s="84"/>
    </row>
    <row r="38" spans="2:14" ht="16.5" customHeight="1" x14ac:dyDescent="0.2">
      <c r="B38" s="106"/>
      <c r="C38" s="107"/>
      <c r="D38" s="107"/>
      <c r="E38" s="107"/>
      <c r="F38" s="83"/>
      <c r="G38" s="107"/>
      <c r="H38" s="107"/>
      <c r="I38" s="107"/>
      <c r="J38" s="107"/>
      <c r="K38" s="107"/>
      <c r="L38" s="84"/>
    </row>
    <row r="39" spans="2:14" ht="16.5" customHeight="1" x14ac:dyDescent="0.2">
      <c r="B39" s="106"/>
      <c r="C39" s="225" t="s">
        <v>22</v>
      </c>
      <c r="D39" s="225"/>
      <c r="E39" s="225"/>
      <c r="F39" s="225"/>
      <c r="G39" s="225"/>
      <c r="H39" s="236"/>
      <c r="I39" s="236"/>
      <c r="J39" s="236"/>
      <c r="K39" s="236"/>
      <c r="L39" s="84"/>
    </row>
    <row r="40" spans="2:14" ht="69.75" customHeight="1" x14ac:dyDescent="0.15">
      <c r="B40" s="106"/>
      <c r="C40" s="219" t="s">
        <v>112</v>
      </c>
      <c r="D40" s="219"/>
      <c r="E40" s="219"/>
      <c r="F40" s="104" t="s">
        <v>114</v>
      </c>
      <c r="G40" s="104" t="s">
        <v>121</v>
      </c>
      <c r="H40" s="104" t="s">
        <v>119</v>
      </c>
      <c r="I40" s="219" t="s">
        <v>117</v>
      </c>
      <c r="J40" s="219"/>
      <c r="K40" s="219" t="s">
        <v>115</v>
      </c>
      <c r="L40" s="226"/>
    </row>
    <row r="41" spans="2:14" ht="69.75" customHeight="1" x14ac:dyDescent="0.15">
      <c r="B41" s="106"/>
      <c r="C41" s="219" t="s">
        <v>113</v>
      </c>
      <c r="D41" s="219"/>
      <c r="E41" s="219"/>
      <c r="F41" s="104" t="s">
        <v>123</v>
      </c>
      <c r="G41" s="104" t="s">
        <v>122</v>
      </c>
      <c r="H41" s="104" t="s">
        <v>120</v>
      </c>
      <c r="I41" s="219" t="s">
        <v>118</v>
      </c>
      <c r="J41" s="219"/>
      <c r="K41" s="219" t="s">
        <v>116</v>
      </c>
      <c r="L41" s="226"/>
    </row>
    <row r="42" spans="2:14" ht="14" x14ac:dyDescent="0.2">
      <c r="B42" s="82"/>
      <c r="C42" s="218" t="s">
        <v>23</v>
      </c>
      <c r="D42" s="218"/>
      <c r="E42" s="218" t="s">
        <v>14</v>
      </c>
      <c r="F42" s="108" t="s">
        <v>17</v>
      </c>
      <c r="G42" s="108" t="s">
        <v>18</v>
      </c>
      <c r="H42" s="109" t="s">
        <v>1</v>
      </c>
      <c r="I42" s="228" t="s">
        <v>19</v>
      </c>
      <c r="J42" s="228"/>
      <c r="K42" s="218" t="s">
        <v>0</v>
      </c>
      <c r="L42" s="237"/>
    </row>
    <row r="43" spans="2:14" ht="14" x14ac:dyDescent="0.2">
      <c r="B43" s="82"/>
      <c r="C43" s="218"/>
      <c r="D43" s="218"/>
      <c r="E43" s="218"/>
      <c r="F43" s="110">
        <v>1</v>
      </c>
      <c r="G43" s="110">
        <v>2</v>
      </c>
      <c r="H43" s="110">
        <v>3</v>
      </c>
      <c r="I43" s="234">
        <v>4</v>
      </c>
      <c r="J43" s="234"/>
      <c r="K43" s="234">
        <v>5</v>
      </c>
      <c r="L43" s="238"/>
    </row>
    <row r="44" spans="2:14" ht="19.5" customHeight="1" x14ac:dyDescent="0.2">
      <c r="B44" s="82"/>
      <c r="C44" s="219" t="s">
        <v>9</v>
      </c>
      <c r="D44" s="219"/>
      <c r="E44" s="111">
        <v>1</v>
      </c>
      <c r="F44" s="112">
        <v>2</v>
      </c>
      <c r="G44" s="112">
        <v>3</v>
      </c>
      <c r="H44" s="112">
        <v>4</v>
      </c>
      <c r="I44" s="235">
        <v>5</v>
      </c>
      <c r="J44" s="235"/>
      <c r="K44" s="229">
        <v>6</v>
      </c>
      <c r="L44" s="230"/>
    </row>
    <row r="45" spans="2:14" ht="21.75" customHeight="1" x14ac:dyDescent="0.2">
      <c r="B45" s="82"/>
      <c r="C45" s="219" t="s">
        <v>10</v>
      </c>
      <c r="D45" s="219"/>
      <c r="E45" s="111">
        <v>2</v>
      </c>
      <c r="F45" s="112">
        <v>3</v>
      </c>
      <c r="G45" s="112">
        <v>4</v>
      </c>
      <c r="H45" s="113">
        <v>5</v>
      </c>
      <c r="I45" s="229">
        <v>6</v>
      </c>
      <c r="J45" s="229"/>
      <c r="K45" s="231">
        <v>7</v>
      </c>
      <c r="L45" s="232"/>
    </row>
    <row r="46" spans="2:14" ht="26.25" customHeight="1" x14ac:dyDescent="0.2">
      <c r="B46" s="82"/>
      <c r="C46" s="219" t="s">
        <v>11</v>
      </c>
      <c r="D46" s="219"/>
      <c r="E46" s="111">
        <v>3</v>
      </c>
      <c r="F46" s="112">
        <v>4</v>
      </c>
      <c r="G46" s="113">
        <v>5</v>
      </c>
      <c r="H46" s="114">
        <v>6</v>
      </c>
      <c r="I46" s="229">
        <v>7</v>
      </c>
      <c r="J46" s="229"/>
      <c r="K46" s="227">
        <v>8</v>
      </c>
      <c r="L46" s="233"/>
    </row>
    <row r="47" spans="2:14" ht="21" customHeight="1" x14ac:dyDescent="0.2">
      <c r="B47" s="82"/>
      <c r="C47" s="219" t="s">
        <v>12</v>
      </c>
      <c r="D47" s="219"/>
      <c r="E47" s="111">
        <v>4</v>
      </c>
      <c r="F47" s="113">
        <v>5</v>
      </c>
      <c r="G47" s="114">
        <v>6</v>
      </c>
      <c r="H47" s="114">
        <v>7</v>
      </c>
      <c r="I47" s="227">
        <v>8</v>
      </c>
      <c r="J47" s="227"/>
      <c r="K47" s="227">
        <v>9</v>
      </c>
      <c r="L47" s="233"/>
    </row>
    <row r="48" spans="2:14" ht="27" customHeight="1" x14ac:dyDescent="0.2">
      <c r="B48" s="82"/>
      <c r="C48" s="219" t="s">
        <v>13</v>
      </c>
      <c r="D48" s="219"/>
      <c r="E48" s="111">
        <v>5</v>
      </c>
      <c r="F48" s="114">
        <v>6</v>
      </c>
      <c r="G48" s="114">
        <v>7</v>
      </c>
      <c r="H48" s="115">
        <v>8</v>
      </c>
      <c r="I48" s="227">
        <v>9</v>
      </c>
      <c r="J48" s="227"/>
      <c r="K48" s="227">
        <v>10</v>
      </c>
      <c r="L48" s="233"/>
    </row>
    <row r="49" spans="2:12" ht="14" x14ac:dyDescent="0.2">
      <c r="B49" s="82"/>
      <c r="C49" s="83"/>
      <c r="D49" s="83"/>
      <c r="E49" s="83"/>
      <c r="F49" s="83"/>
      <c r="G49" s="83"/>
      <c r="H49" s="83"/>
      <c r="I49" s="83"/>
      <c r="J49" s="83"/>
      <c r="K49" s="83"/>
      <c r="L49" s="84"/>
    </row>
    <row r="50" spans="2:12" ht="19.5" customHeight="1" x14ac:dyDescent="0.2">
      <c r="B50" s="82"/>
      <c r="C50" s="83"/>
      <c r="D50" s="83"/>
      <c r="E50" s="83"/>
      <c r="F50" s="83"/>
      <c r="G50" s="225" t="s">
        <v>16</v>
      </c>
      <c r="H50" s="225"/>
      <c r="I50" s="83"/>
      <c r="J50" s="83"/>
      <c r="K50" s="83"/>
      <c r="L50" s="84"/>
    </row>
    <row r="51" spans="2:12" ht="18" customHeight="1" x14ac:dyDescent="0.2">
      <c r="B51" s="82"/>
      <c r="C51" s="83"/>
      <c r="D51" s="83"/>
      <c r="E51" s="83"/>
      <c r="F51" s="83"/>
      <c r="G51" s="108" t="s">
        <v>22</v>
      </c>
      <c r="H51" s="116" t="s">
        <v>23</v>
      </c>
      <c r="I51" s="83"/>
      <c r="J51" s="83"/>
      <c r="K51" s="83"/>
      <c r="L51" s="84"/>
    </row>
    <row r="52" spans="2:12" ht="18" customHeight="1" x14ac:dyDescent="0.2">
      <c r="B52" s="82"/>
      <c r="C52" s="83"/>
      <c r="D52" s="83"/>
      <c r="E52" s="83"/>
      <c r="F52" s="83"/>
      <c r="G52" s="115" t="s">
        <v>24</v>
      </c>
      <c r="H52" s="117" t="s">
        <v>25</v>
      </c>
      <c r="I52" s="83"/>
      <c r="J52" s="83"/>
      <c r="K52" s="83"/>
      <c r="L52" s="84"/>
    </row>
    <row r="53" spans="2:12" ht="18" customHeight="1" x14ac:dyDescent="0.2">
      <c r="B53" s="82"/>
      <c r="C53" s="83"/>
      <c r="D53" s="83"/>
      <c r="E53" s="83"/>
      <c r="F53" s="83"/>
      <c r="G53" s="114" t="s">
        <v>26</v>
      </c>
      <c r="H53" s="117" t="s">
        <v>27</v>
      </c>
      <c r="I53" s="83"/>
      <c r="J53" s="83"/>
      <c r="K53" s="83"/>
      <c r="L53" s="84"/>
    </row>
    <row r="54" spans="2:12" ht="18" customHeight="1" x14ac:dyDescent="0.2">
      <c r="B54" s="82"/>
      <c r="C54" s="83"/>
      <c r="D54" s="83"/>
      <c r="E54" s="83"/>
      <c r="F54" s="83"/>
      <c r="G54" s="113">
        <v>5</v>
      </c>
      <c r="H54" s="117" t="s">
        <v>28</v>
      </c>
      <c r="I54" s="83"/>
      <c r="J54" s="83"/>
      <c r="K54" s="83"/>
      <c r="L54" s="84"/>
    </row>
    <row r="55" spans="2:12" ht="18" customHeight="1" x14ac:dyDescent="0.2">
      <c r="B55" s="82"/>
      <c r="C55" s="83"/>
      <c r="D55" s="83"/>
      <c r="E55" s="83"/>
      <c r="F55" s="83"/>
      <c r="G55" s="112" t="s">
        <v>29</v>
      </c>
      <c r="H55" s="117" t="s">
        <v>30</v>
      </c>
      <c r="I55" s="83"/>
      <c r="J55" s="83"/>
      <c r="K55" s="83"/>
      <c r="L55" s="84"/>
    </row>
    <row r="56" spans="2:12" ht="15" thickBot="1" x14ac:dyDescent="0.25">
      <c r="B56" s="85"/>
      <c r="C56" s="86"/>
      <c r="D56" s="86"/>
      <c r="E56" s="86"/>
      <c r="F56" s="86"/>
      <c r="G56" s="86"/>
      <c r="H56" s="86"/>
      <c r="I56" s="86"/>
      <c r="J56" s="86"/>
      <c r="K56" s="86"/>
      <c r="L56" s="87"/>
    </row>
    <row r="60" spans="2:12" hidden="1" x14ac:dyDescent="0.15">
      <c r="B60" s="7" t="s">
        <v>124</v>
      </c>
    </row>
    <row r="61" spans="2:12" hidden="1" x14ac:dyDescent="0.15">
      <c r="B61" s="7" t="s">
        <v>125</v>
      </c>
    </row>
  </sheetData>
  <mergeCells count="61">
    <mergeCell ref="C46:D46"/>
    <mergeCell ref="C42:D43"/>
    <mergeCell ref="I43:J43"/>
    <mergeCell ref="H31:I31"/>
    <mergeCell ref="C41:E41"/>
    <mergeCell ref="C44:D44"/>
    <mergeCell ref="I44:J44"/>
    <mergeCell ref="C37:D37"/>
    <mergeCell ref="C40:E40"/>
    <mergeCell ref="I45:J45"/>
    <mergeCell ref="E42:E43"/>
    <mergeCell ref="C39:K39"/>
    <mergeCell ref="K42:L42"/>
    <mergeCell ref="K43:L43"/>
    <mergeCell ref="K41:L41"/>
    <mergeCell ref="C31:E31"/>
    <mergeCell ref="G50:H50"/>
    <mergeCell ref="C45:D45"/>
    <mergeCell ref="K40:L40"/>
    <mergeCell ref="C48:D48"/>
    <mergeCell ref="C47:D47"/>
    <mergeCell ref="I48:J48"/>
    <mergeCell ref="I42:J42"/>
    <mergeCell ref="I40:J40"/>
    <mergeCell ref="I41:J41"/>
    <mergeCell ref="K44:L44"/>
    <mergeCell ref="K45:L45"/>
    <mergeCell ref="K46:L46"/>
    <mergeCell ref="K47:L47"/>
    <mergeCell ref="K48:L48"/>
    <mergeCell ref="I47:J47"/>
    <mergeCell ref="I46:J46"/>
    <mergeCell ref="B32:B37"/>
    <mergeCell ref="C32:D32"/>
    <mergeCell ref="C33:D33"/>
    <mergeCell ref="C17:G17"/>
    <mergeCell ref="C34:D34"/>
    <mergeCell ref="C35:D35"/>
    <mergeCell ref="C36:D36"/>
    <mergeCell ref="G32:G37"/>
    <mergeCell ref="C26:G26"/>
    <mergeCell ref="C27:G27"/>
    <mergeCell ref="C28:G28"/>
    <mergeCell ref="C22:G22"/>
    <mergeCell ref="C23:G23"/>
    <mergeCell ref="C24:G24"/>
    <mergeCell ref="C25:G25"/>
    <mergeCell ref="H15:L15"/>
    <mergeCell ref="B15:G15"/>
    <mergeCell ref="B6:L6"/>
    <mergeCell ref="B2:B4"/>
    <mergeCell ref="B12:L12"/>
    <mergeCell ref="B7:L7"/>
    <mergeCell ref="C2:J4"/>
    <mergeCell ref="K2:L4"/>
    <mergeCell ref="C29:G29"/>
    <mergeCell ref="C16:G16"/>
    <mergeCell ref="C18:G18"/>
    <mergeCell ref="C19:G19"/>
    <mergeCell ref="C20:G20"/>
    <mergeCell ref="C21:G21"/>
  </mergeCells>
  <phoneticPr fontId="1" type="noConversion"/>
  <conditionalFormatting sqref="J17:K29">
    <cfRule type="expression" dxfId="17" priority="1" stopIfTrue="1">
      <formula>"""bajo"""</formula>
    </cfRule>
  </conditionalFormatting>
  <conditionalFormatting sqref="L17:L29">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7">
    <dataValidation type="list" allowBlank="1" showInputMessage="1" showErrorMessage="1" sqref="H15" xr:uid="{00000000-0002-0000-0200-000002000000}">
      <formula1>$B$60:$B$61</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BE37963B-42A6-9C4A-BBC6-BF914EADF632}">
      <formula1>INDIRECT($B$26)</formula1>
    </dataValidation>
    <dataValidation type="list" allowBlank="1" showInputMessage="1" showErrorMessage="1" sqref="C27:G27" xr:uid="{C0B2A0F4-958A-B846-83E6-C81A485D6AD1}">
      <formula1>INDIRECT($B$27)</formula1>
    </dataValidation>
    <dataValidation type="list" allowBlank="1" showInputMessage="1" showErrorMessage="1" sqref="C28:G28" xr:uid="{7231DB0A-8067-194A-BDD4-7612CD75755B}">
      <formula1>INDIRECT($B$28)</formula1>
    </dataValidation>
    <dataValidation type="list" allowBlank="1" showInputMessage="1" showErrorMessage="1" sqref="C29:G29" xr:uid="{00000000-0002-0000-0200-000012000000}">
      <formula1>INDIRECT($B$29)</formula1>
    </dataValidation>
    <dataValidation type="list" allowBlank="1" showInputMessage="1" showErrorMessage="1" sqref="I17:I29" xr:uid="{00000000-0002-0000-0200-000000000000}">
      <formula1>$E$33:$E$37</formula1>
    </dataValidation>
    <dataValidation type="list" allowBlank="1" showInputMessage="1" showErrorMessage="1" sqref="J17:J29" xr:uid="{00000000-0002-0000-0200-000001000000}">
      <formula1>$I$33:$I$37</formula1>
    </dataValidation>
    <dataValidation type="list" allowBlank="1" showInputMessage="1" showErrorMessage="1" sqref="B17:B29"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Z48"/>
  <sheetViews>
    <sheetView showGridLines="0" topLeftCell="C4" zoomScale="75" zoomScaleNormal="90" zoomScalePageLayoutView="70" workbookViewId="0">
      <selection activeCell="A21" sqref="A21:XFD21"/>
    </sheetView>
  </sheetViews>
  <sheetFormatPr baseColWidth="10" defaultRowHeight="13" x14ac:dyDescent="0.15"/>
  <cols>
    <col min="1" max="1" width="2.83203125" customWidth="1"/>
    <col min="2" max="2" width="41.6640625" customWidth="1"/>
    <col min="3" max="3" width="15.83203125" customWidth="1"/>
    <col min="4" max="4" width="13.1640625" customWidth="1"/>
    <col min="5" max="5" width="16.5" customWidth="1"/>
    <col min="6" max="6" width="14.83203125" customWidth="1"/>
    <col min="7" max="7" width="17.5" customWidth="1"/>
    <col min="8" max="8" width="14.5" customWidth="1"/>
    <col min="9" max="9" width="15.83203125" customWidth="1"/>
    <col min="10" max="10" width="9.5" customWidth="1"/>
    <col min="11" max="17" width="14" customWidth="1"/>
    <col min="18" max="18" width="20.83203125" style="4" customWidth="1"/>
  </cols>
  <sheetData>
    <row r="1" spans="2:26" ht="14" thickBot="1" x14ac:dyDescent="0.2"/>
    <row r="2" spans="2:26" ht="48.75" customHeight="1" x14ac:dyDescent="0.15">
      <c r="B2" s="249"/>
      <c r="C2" s="253" t="s">
        <v>138</v>
      </c>
      <c r="D2" s="254"/>
      <c r="E2" s="254"/>
      <c r="F2" s="254"/>
      <c r="G2" s="254"/>
      <c r="H2" s="254"/>
      <c r="I2" s="254"/>
      <c r="J2" s="254"/>
      <c r="K2" s="254"/>
      <c r="L2" s="254"/>
      <c r="M2" s="254"/>
      <c r="N2" s="254"/>
      <c r="O2" s="254"/>
      <c r="P2" s="255"/>
      <c r="Q2" s="256" t="s">
        <v>153</v>
      </c>
      <c r="R2" s="257"/>
    </row>
    <row r="3" spans="2:26" ht="30" customHeight="1" x14ac:dyDescent="0.15">
      <c r="B3" s="250"/>
      <c r="C3" s="157"/>
      <c r="D3" s="158"/>
      <c r="E3" s="158"/>
      <c r="F3" s="158"/>
      <c r="G3" s="158"/>
      <c r="H3" s="158"/>
      <c r="I3" s="158"/>
      <c r="J3" s="158"/>
      <c r="K3" s="158"/>
      <c r="L3" s="158"/>
      <c r="M3" s="158"/>
      <c r="N3" s="158"/>
      <c r="O3" s="158"/>
      <c r="P3" s="159"/>
      <c r="Q3" s="213"/>
      <c r="R3" s="258"/>
    </row>
    <row r="4" spans="2:26" ht="39.75" customHeight="1" x14ac:dyDescent="0.15">
      <c r="B4" s="250"/>
      <c r="C4" s="160"/>
      <c r="D4" s="161"/>
      <c r="E4" s="161"/>
      <c r="F4" s="161"/>
      <c r="G4" s="161"/>
      <c r="H4" s="161"/>
      <c r="I4" s="161"/>
      <c r="J4" s="161"/>
      <c r="K4" s="161"/>
      <c r="L4" s="161"/>
      <c r="M4" s="161"/>
      <c r="N4" s="161"/>
      <c r="O4" s="161"/>
      <c r="P4" s="162"/>
      <c r="Q4" s="215"/>
      <c r="R4" s="259"/>
    </row>
    <row r="5" spans="2:26" ht="14" thickBot="1" x14ac:dyDescent="0.2">
      <c r="B5" s="2"/>
      <c r="R5" s="3"/>
    </row>
    <row r="6" spans="2:26" ht="78.75" customHeight="1" thickBot="1" x14ac:dyDescent="0.2">
      <c r="B6" s="242" t="str">
        <f>+EVALUACION!B6</f>
        <v>Objeto Contractual: PRESTAR LOS SERVICIOS PARA LA IMPLEMENTACIÓN DE ESTRATEGIAS PEDAGÓGICAS, COMUNITARIAS Y RESTAURATIVAS ORIENTADAS A FORTALECER LA CONVIVENCIA Y LA SEGURIDAD CIUDADANA Y EL BUENO USO Y APROVECHAMIENTO DEL ESPACIO PÚBLICO EN LA LOCALIDAD DE LOS MÁRTIRES.</v>
      </c>
      <c r="C6" s="243"/>
      <c r="D6" s="243"/>
      <c r="E6" s="243"/>
      <c r="F6" s="243"/>
      <c r="G6" s="243"/>
      <c r="H6" s="243"/>
      <c r="I6" s="243"/>
      <c r="J6" s="243"/>
      <c r="K6" s="243"/>
      <c r="L6" s="243"/>
      <c r="M6" s="243"/>
      <c r="N6" s="243"/>
      <c r="O6" s="243"/>
      <c r="P6" s="243"/>
      <c r="Q6" s="243"/>
      <c r="R6" s="244"/>
      <c r="S6" s="1"/>
      <c r="T6" s="1"/>
      <c r="U6" s="1"/>
      <c r="V6" s="1"/>
      <c r="W6" s="1"/>
      <c r="X6" s="1"/>
      <c r="Y6" s="1"/>
      <c r="Z6" s="1"/>
    </row>
    <row r="7" spans="2:26" ht="24.75" customHeight="1" x14ac:dyDescent="0.15">
      <c r="B7" s="245" t="s">
        <v>110</v>
      </c>
      <c r="C7" s="246"/>
      <c r="D7" s="246"/>
      <c r="E7" s="246"/>
      <c r="F7" s="246"/>
      <c r="G7" s="246"/>
      <c r="H7" s="246"/>
      <c r="I7" s="246"/>
      <c r="J7" s="246"/>
      <c r="K7" s="246"/>
      <c r="L7" s="246"/>
      <c r="M7" s="246"/>
      <c r="N7" s="246"/>
      <c r="O7" s="246"/>
      <c r="P7" s="246"/>
      <c r="Q7" s="246"/>
      <c r="R7" s="247"/>
    </row>
    <row r="8" spans="2:26" ht="16" x14ac:dyDescent="0.2">
      <c r="B8" s="263" t="s">
        <v>111</v>
      </c>
      <c r="C8" s="264"/>
      <c r="D8" s="264"/>
      <c r="E8" s="264"/>
      <c r="F8" s="264"/>
      <c r="G8" s="264"/>
      <c r="H8" s="264"/>
      <c r="I8" s="264"/>
      <c r="J8" s="264"/>
      <c r="K8" s="264"/>
      <c r="L8" s="264"/>
      <c r="M8" s="264"/>
      <c r="N8" s="264"/>
      <c r="O8" s="264"/>
      <c r="P8" s="264"/>
      <c r="Q8" s="264"/>
      <c r="R8" s="265"/>
    </row>
    <row r="9" spans="2:26" ht="34.5" customHeight="1" x14ac:dyDescent="0.15">
      <c r="B9" s="260" t="s">
        <v>144</v>
      </c>
      <c r="C9" s="261"/>
      <c r="D9" s="261"/>
      <c r="E9" s="261"/>
      <c r="F9" s="261"/>
      <c r="G9" s="261"/>
      <c r="H9" s="261"/>
      <c r="I9" s="261"/>
      <c r="J9" s="261"/>
      <c r="K9" s="261"/>
      <c r="L9" s="261"/>
      <c r="M9" s="261"/>
      <c r="N9" s="261"/>
      <c r="O9" s="261"/>
      <c r="P9" s="261"/>
      <c r="Q9" s="261"/>
      <c r="R9" s="262"/>
    </row>
    <row r="10" spans="2:26" ht="16" x14ac:dyDescent="0.2">
      <c r="B10" s="263" t="s">
        <v>148</v>
      </c>
      <c r="C10" s="264"/>
      <c r="D10" s="264"/>
      <c r="E10" s="264"/>
      <c r="F10" s="264"/>
      <c r="G10" s="264"/>
      <c r="H10" s="264"/>
      <c r="I10" s="264"/>
      <c r="J10" s="264"/>
      <c r="K10" s="264"/>
      <c r="L10" s="264"/>
      <c r="M10" s="264"/>
      <c r="N10" s="264"/>
      <c r="O10" s="264"/>
      <c r="P10" s="264"/>
      <c r="Q10" s="264"/>
      <c r="R10" s="265"/>
    </row>
    <row r="11" spans="2:26" ht="14" x14ac:dyDescent="0.2">
      <c r="B11" s="82"/>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118" t="s">
        <v>90</v>
      </c>
      <c r="C15" s="252" t="s">
        <v>95</v>
      </c>
      <c r="D15" s="252"/>
      <c r="E15" s="252"/>
      <c r="F15" s="252"/>
      <c r="G15" s="195" t="s">
        <v>100</v>
      </c>
      <c r="H15" s="195"/>
      <c r="I15" s="131" t="s">
        <v>7</v>
      </c>
      <c r="J15" s="89" t="s">
        <v>3</v>
      </c>
      <c r="K15" s="89" t="s">
        <v>103</v>
      </c>
      <c r="L15" s="89" t="s">
        <v>98</v>
      </c>
      <c r="M15" s="89" t="s">
        <v>104</v>
      </c>
      <c r="N15" s="131" t="s">
        <v>105</v>
      </c>
      <c r="O15" s="131" t="s">
        <v>106</v>
      </c>
      <c r="P15" s="131" t="s">
        <v>107</v>
      </c>
      <c r="Q15" s="131" t="s">
        <v>134</v>
      </c>
      <c r="R15" s="11" t="s">
        <v>109</v>
      </c>
    </row>
    <row r="16" spans="2:26" s="27" customFormat="1" ht="100" customHeight="1" x14ac:dyDescent="0.15">
      <c r="B16" s="119" t="str">
        <f>+EVALUACION!B17</f>
        <v>PLANEACIÓN</v>
      </c>
      <c r="C16" s="251" t="str">
        <f>+EVALUACION!C17</f>
        <v xml:space="preserve">Requisitos habilitantes inapropiados para el proceso de selección </v>
      </c>
      <c r="D16" s="251"/>
      <c r="E16" s="251"/>
      <c r="F16" s="251"/>
      <c r="G16" s="248" t="s">
        <v>177</v>
      </c>
      <c r="H16" s="248"/>
      <c r="I16" s="93">
        <f>+EVALUACION!I17</f>
        <v>1</v>
      </c>
      <c r="J16" s="120">
        <f>+EVALUACION!J17</f>
        <v>4</v>
      </c>
      <c r="K16" s="120">
        <f>+I16+J16</f>
        <v>5</v>
      </c>
      <c r="L16" s="120" t="str">
        <f>IF(K16&lt;=4,"BAJO",IF(K16=5,"MEDIO",IF(K16=6,"ALTO",IF(K16=7,"ALTO","EXTREMO"))))</f>
        <v>MEDIO</v>
      </c>
      <c r="M16" s="120" t="s">
        <v>188</v>
      </c>
      <c r="N16" s="122" t="s">
        <v>190</v>
      </c>
      <c r="O16" s="132">
        <v>46113</v>
      </c>
      <c r="P16" s="132">
        <v>46174</v>
      </c>
      <c r="Q16" s="122" t="s">
        <v>201</v>
      </c>
      <c r="R16" s="133" t="s">
        <v>202</v>
      </c>
    </row>
    <row r="17" spans="2:18" s="27" customFormat="1" ht="104" customHeight="1" x14ac:dyDescent="0.15">
      <c r="B17" s="121" t="str">
        <f>+EVALUACION!B18</f>
        <v>PLANEACIÓN</v>
      </c>
      <c r="C17" s="240" t="str">
        <f>+EVALUACION!C18</f>
        <v xml:space="preserve">Inadecuada  descripción del bien o servicio requerido </v>
      </c>
      <c r="D17" s="240"/>
      <c r="E17" s="240"/>
      <c r="F17" s="240"/>
      <c r="G17" s="241" t="s">
        <v>178</v>
      </c>
      <c r="H17" s="241"/>
      <c r="I17" s="93">
        <f>+EVALUACION!I18</f>
        <v>2</v>
      </c>
      <c r="J17" s="93">
        <f>+EVALUACION!J18</f>
        <v>5</v>
      </c>
      <c r="K17" s="93">
        <f>+I17+J17</f>
        <v>7</v>
      </c>
      <c r="L17" s="93" t="str">
        <f>IF(K17&lt;=4,"BAJO",IF(K17=5,"MEDIO",IF(K17=6,"ALTO",IF(K17=7,"ALTO","EXTREMO"))))</f>
        <v>ALTO</v>
      </c>
      <c r="M17" s="93" t="s">
        <v>189</v>
      </c>
      <c r="N17" s="122" t="s">
        <v>190</v>
      </c>
      <c r="O17" s="132">
        <v>46113</v>
      </c>
      <c r="P17" s="132">
        <v>46174</v>
      </c>
      <c r="Q17" s="122" t="s">
        <v>193</v>
      </c>
      <c r="R17" s="133" t="s">
        <v>202</v>
      </c>
    </row>
    <row r="18" spans="2:18" s="27" customFormat="1" ht="130" customHeight="1" x14ac:dyDescent="0.15">
      <c r="B18" s="121" t="str">
        <f>+EVALUACION!B19</f>
        <v>PLANEACIÓN</v>
      </c>
      <c r="C18" s="240" t="str">
        <f>+EVALUACION!C19</f>
        <v>Ausencia de fundamentación de la justificación y conveniencia de la contratación</v>
      </c>
      <c r="D18" s="240"/>
      <c r="E18" s="240"/>
      <c r="F18" s="240"/>
      <c r="G18" s="241" t="s">
        <v>179</v>
      </c>
      <c r="H18" s="241"/>
      <c r="I18" s="93">
        <f>+EVALUACION!I19</f>
        <v>1</v>
      </c>
      <c r="J18" s="93">
        <f>+EVALUACION!J19</f>
        <v>3</v>
      </c>
      <c r="K18" s="93">
        <f t="shared" ref="K18:K27" si="0">+I18+J18</f>
        <v>4</v>
      </c>
      <c r="L18" s="93" t="str">
        <f t="shared" ref="L18:L28" si="1">IF(K18&lt;=4,"BAJO",IF(K18=5,"MEDIO",IF(K18=6,"ALTO",IF(K18=7,"ALTO","EXTREMO"))))</f>
        <v>BAJO</v>
      </c>
      <c r="M18" s="93" t="s">
        <v>188</v>
      </c>
      <c r="N18" s="122" t="s">
        <v>190</v>
      </c>
      <c r="O18" s="132">
        <v>46113</v>
      </c>
      <c r="P18" s="132">
        <v>46174</v>
      </c>
      <c r="Q18" s="122" t="s">
        <v>193</v>
      </c>
      <c r="R18" s="133" t="s">
        <v>202</v>
      </c>
    </row>
    <row r="19" spans="2:18" s="27" customFormat="1" ht="91" customHeight="1" x14ac:dyDescent="0.15">
      <c r="B19" s="121" t="str">
        <f>+EVALUACION!B20</f>
        <v>PLANEACIÓN</v>
      </c>
      <c r="C19" s="240" t="str">
        <f>+EVALUACION!C20</f>
        <v xml:space="preserve">Falta de profundidad en el estudio de sector no identificandose claramente aspectos de oferta y demanda </v>
      </c>
      <c r="D19" s="240"/>
      <c r="E19" s="240"/>
      <c r="F19" s="240"/>
      <c r="G19" s="241" t="s">
        <v>180</v>
      </c>
      <c r="H19" s="241"/>
      <c r="I19" s="93">
        <f>+EVALUACION!I20</f>
        <v>1</v>
      </c>
      <c r="J19" s="93">
        <f>+EVALUACION!J20</f>
        <v>4</v>
      </c>
      <c r="K19" s="93">
        <f t="shared" si="0"/>
        <v>5</v>
      </c>
      <c r="L19" s="93" t="str">
        <f t="shared" si="1"/>
        <v>MEDIO</v>
      </c>
      <c r="M19" s="93" t="s">
        <v>188</v>
      </c>
      <c r="N19" s="122" t="s">
        <v>190</v>
      </c>
      <c r="O19" s="132">
        <v>46113</v>
      </c>
      <c r="P19" s="132">
        <v>46174</v>
      </c>
      <c r="Q19" s="122" t="s">
        <v>193</v>
      </c>
      <c r="R19" s="133" t="s">
        <v>202</v>
      </c>
    </row>
    <row r="20" spans="2:18" s="27" customFormat="1" ht="105" customHeight="1" x14ac:dyDescent="0.15">
      <c r="B20" s="121" t="str">
        <f>+EVALUACION!B21</f>
        <v>SELECCIÓN</v>
      </c>
      <c r="C20" s="240" t="str">
        <f>+EVALUACION!C21</f>
        <v>Inadecuada evaluación de las ofertas y/o verificación de requisitos habilitantes</v>
      </c>
      <c r="D20" s="240"/>
      <c r="E20" s="240"/>
      <c r="F20" s="240"/>
      <c r="G20" s="241" t="s">
        <v>181</v>
      </c>
      <c r="H20" s="241"/>
      <c r="I20" s="93">
        <f>+EVALUACION!I21</f>
        <v>1</v>
      </c>
      <c r="J20" s="93">
        <f>+EVALUACION!J21</f>
        <v>5</v>
      </c>
      <c r="K20" s="93">
        <f t="shared" si="0"/>
        <v>6</v>
      </c>
      <c r="L20" s="93" t="str">
        <f t="shared" si="1"/>
        <v>ALTO</v>
      </c>
      <c r="M20" s="93" t="s">
        <v>189</v>
      </c>
      <c r="N20" s="122" t="s">
        <v>190</v>
      </c>
      <c r="O20" s="132">
        <v>46113</v>
      </c>
      <c r="P20" s="132">
        <v>46174</v>
      </c>
      <c r="Q20" s="122" t="s">
        <v>194</v>
      </c>
      <c r="R20" s="133" t="s">
        <v>203</v>
      </c>
    </row>
    <row r="21" spans="2:18" s="27" customFormat="1" ht="170" customHeight="1" x14ac:dyDescent="0.15">
      <c r="B21" s="121" t="str">
        <f>+EVALUACION!B22</f>
        <v>SELECCIÓN</v>
      </c>
      <c r="C21" s="240" t="str">
        <f>+EVALUACION!C22</f>
        <v>Confabulacion de los proponentes (Colusión)</v>
      </c>
      <c r="D21" s="240"/>
      <c r="E21" s="240"/>
      <c r="F21" s="240"/>
      <c r="G21" s="241" t="s">
        <v>183</v>
      </c>
      <c r="H21" s="241"/>
      <c r="I21" s="93">
        <f>+EVALUACION!I22</f>
        <v>1</v>
      </c>
      <c r="J21" s="93">
        <f>+EVALUACION!J22</f>
        <v>3</v>
      </c>
      <c r="K21" s="93">
        <f t="shared" si="0"/>
        <v>4</v>
      </c>
      <c r="L21" s="93" t="str">
        <f t="shared" si="1"/>
        <v>BAJO</v>
      </c>
      <c r="M21" s="93" t="s">
        <v>189</v>
      </c>
      <c r="N21" s="122" t="s">
        <v>190</v>
      </c>
      <c r="O21" s="132">
        <v>46113</v>
      </c>
      <c r="P21" s="132">
        <v>46174</v>
      </c>
      <c r="Q21" s="122" t="s">
        <v>196</v>
      </c>
      <c r="R21" s="133" t="s">
        <v>203</v>
      </c>
    </row>
    <row r="22" spans="2:18" s="27" customFormat="1" ht="57.75" customHeight="1" x14ac:dyDescent="0.15">
      <c r="B22" s="121" t="str">
        <f>+EVALUACION!B23</f>
        <v>SELECCIÓN</v>
      </c>
      <c r="C22" s="240" t="str">
        <f>+EVALUACION!C23</f>
        <v>Selección de ofertas con precios  artificialmente bajos.</v>
      </c>
      <c r="D22" s="240"/>
      <c r="E22" s="240"/>
      <c r="F22" s="240"/>
      <c r="G22" s="241" t="s">
        <v>184</v>
      </c>
      <c r="H22" s="241"/>
      <c r="I22" s="93">
        <f>+EVALUACION!I23</f>
        <v>1</v>
      </c>
      <c r="J22" s="93">
        <f>+EVALUACION!J23</f>
        <v>4</v>
      </c>
      <c r="K22" s="93">
        <f t="shared" si="0"/>
        <v>5</v>
      </c>
      <c r="L22" s="93" t="str">
        <f t="shared" si="1"/>
        <v>MEDIO</v>
      </c>
      <c r="M22" s="93" t="s">
        <v>189</v>
      </c>
      <c r="N22" s="122" t="s">
        <v>191</v>
      </c>
      <c r="O22" s="132">
        <v>46113</v>
      </c>
      <c r="P22" s="132">
        <v>46174</v>
      </c>
      <c r="Q22" s="122" t="s">
        <v>197</v>
      </c>
      <c r="R22" s="133" t="s">
        <v>203</v>
      </c>
    </row>
    <row r="23" spans="2:18" s="27" customFormat="1" ht="89" customHeight="1" x14ac:dyDescent="0.15">
      <c r="B23" s="121" t="str">
        <f>+EVALUACION!B24</f>
        <v>CONTRATACIÓN</v>
      </c>
      <c r="C23" s="240" t="str">
        <f>+EVALUACION!C24</f>
        <v>Falta de constitución o constitución tardía de la garantía única. Aceptación de garantías que no se ajustan a lo contemplado en el contrato</v>
      </c>
      <c r="D23" s="240"/>
      <c r="E23" s="240"/>
      <c r="F23" s="240"/>
      <c r="G23" s="241" t="s">
        <v>185</v>
      </c>
      <c r="H23" s="241"/>
      <c r="I23" s="93">
        <f>+EVALUACION!I24</f>
        <v>1</v>
      </c>
      <c r="J23" s="93">
        <f>+EVALUACION!J24</f>
        <v>3</v>
      </c>
      <c r="K23" s="93">
        <f t="shared" si="0"/>
        <v>4</v>
      </c>
      <c r="L23" s="93" t="str">
        <f t="shared" si="1"/>
        <v>BAJO</v>
      </c>
      <c r="M23" s="93" t="s">
        <v>188</v>
      </c>
      <c r="N23" s="122" t="s">
        <v>191</v>
      </c>
      <c r="O23" s="132">
        <v>46174</v>
      </c>
      <c r="P23" s="132">
        <v>46327</v>
      </c>
      <c r="Q23" s="122" t="s">
        <v>198</v>
      </c>
      <c r="R23" s="133" t="s">
        <v>205</v>
      </c>
    </row>
    <row r="24" spans="2:18" s="27" customFormat="1" ht="57.75" customHeight="1" x14ac:dyDescent="0.15">
      <c r="B24" s="121" t="str">
        <f>+EVALUACION!B25</f>
        <v>CONTRATACIÓN</v>
      </c>
      <c r="C24" s="240" t="str">
        <f>+EVALUACION!C25</f>
        <v>No publicación de la documentación del proceso de selección en el SECOP</v>
      </c>
      <c r="D24" s="240"/>
      <c r="E24" s="240"/>
      <c r="F24" s="240"/>
      <c r="G24" s="241" t="s">
        <v>182</v>
      </c>
      <c r="H24" s="241"/>
      <c r="I24" s="93">
        <f>+EVALUACION!I25</f>
        <v>1</v>
      </c>
      <c r="J24" s="93">
        <f>+EVALUACION!J25</f>
        <v>3</v>
      </c>
      <c r="K24" s="93">
        <f t="shared" si="0"/>
        <v>4</v>
      </c>
      <c r="L24" s="93" t="str">
        <f t="shared" si="1"/>
        <v>BAJO</v>
      </c>
      <c r="M24" s="93" t="s">
        <v>188</v>
      </c>
      <c r="N24" s="122" t="s">
        <v>191</v>
      </c>
      <c r="O24" s="132">
        <v>46174</v>
      </c>
      <c r="P24" s="132">
        <v>46327</v>
      </c>
      <c r="Q24" s="122" t="s">
        <v>195</v>
      </c>
      <c r="R24" s="133" t="s">
        <v>204</v>
      </c>
    </row>
    <row r="25" spans="2:18" s="27" customFormat="1" ht="78" customHeight="1" x14ac:dyDescent="0.15">
      <c r="B25" s="121" t="str">
        <f>+EVALUACION!B26</f>
        <v>EJECUCIÓN</v>
      </c>
      <c r="C25" s="240" t="str">
        <f>+EVALUACION!C26</f>
        <v>Variación de los precios del mercado</v>
      </c>
      <c r="D25" s="240"/>
      <c r="E25" s="240"/>
      <c r="F25" s="240"/>
      <c r="G25" s="241" t="s">
        <v>192</v>
      </c>
      <c r="H25" s="241"/>
      <c r="I25" s="93">
        <f>+EVALUACION!I26</f>
        <v>3</v>
      </c>
      <c r="J25" s="93">
        <f>+EVALUACION!J26</f>
        <v>3</v>
      </c>
      <c r="K25" s="93">
        <f t="shared" si="0"/>
        <v>6</v>
      </c>
      <c r="L25" s="93" t="str">
        <f t="shared" si="1"/>
        <v>ALTO</v>
      </c>
      <c r="M25" s="93" t="s">
        <v>189</v>
      </c>
      <c r="N25" s="122" t="s">
        <v>191</v>
      </c>
      <c r="O25" s="132">
        <v>46174</v>
      </c>
      <c r="P25" s="132">
        <v>46327</v>
      </c>
      <c r="Q25" s="122" t="s">
        <v>199</v>
      </c>
      <c r="R25" s="133" t="s">
        <v>206</v>
      </c>
    </row>
    <row r="26" spans="2:18" s="27" customFormat="1" ht="100" customHeight="1" x14ac:dyDescent="0.15">
      <c r="B26" s="121" t="str">
        <f>+EVALUACION!B27</f>
        <v>EJECUCIÓN</v>
      </c>
      <c r="C26" s="240" t="str">
        <f>+EVALUACION!C27</f>
        <v>Incumplimiento de compromisos adquiridos por el contratista seleccionado con sus subcontratistas, suministradores de bienes y servicios.</v>
      </c>
      <c r="D26" s="240"/>
      <c r="E26" s="240"/>
      <c r="F26" s="240"/>
      <c r="G26" s="241" t="s">
        <v>207</v>
      </c>
      <c r="H26" s="241"/>
      <c r="I26" s="93">
        <f>+EVALUACION!I27</f>
        <v>1</v>
      </c>
      <c r="J26" s="93">
        <f>+EVALUACION!J27</f>
        <v>4</v>
      </c>
      <c r="K26" s="93">
        <f t="shared" si="0"/>
        <v>5</v>
      </c>
      <c r="L26" s="93" t="str">
        <f t="shared" si="1"/>
        <v>MEDIO</v>
      </c>
      <c r="M26" s="93" t="s">
        <v>189</v>
      </c>
      <c r="N26" s="122" t="s">
        <v>136</v>
      </c>
      <c r="O26" s="132">
        <v>46174</v>
      </c>
      <c r="P26" s="132">
        <v>46327</v>
      </c>
      <c r="Q26" s="122" t="s">
        <v>200</v>
      </c>
      <c r="R26" s="133" t="s">
        <v>206</v>
      </c>
    </row>
    <row r="27" spans="2:18" s="27" customFormat="1" ht="93" customHeight="1" x14ac:dyDescent="0.15">
      <c r="B27" s="121" t="str">
        <f>+EVALUACION!B28</f>
        <v>EJECUCIÓN</v>
      </c>
      <c r="C27" s="240" t="str">
        <f>+EVALUACION!C28</f>
        <v>Eventos naturales tales como lluvias, inundaciones y sequias entre otros</v>
      </c>
      <c r="D27" s="240"/>
      <c r="E27" s="240"/>
      <c r="F27" s="240"/>
      <c r="G27" s="241" t="s">
        <v>186</v>
      </c>
      <c r="H27" s="241"/>
      <c r="I27" s="93">
        <f>+EVALUACION!I28</f>
        <v>1</v>
      </c>
      <c r="J27" s="93">
        <f>+EVALUACION!J28</f>
        <v>3</v>
      </c>
      <c r="K27" s="93">
        <f t="shared" si="0"/>
        <v>4</v>
      </c>
      <c r="L27" s="93" t="str">
        <f t="shared" si="1"/>
        <v>BAJO</v>
      </c>
      <c r="M27" s="93" t="s">
        <v>188</v>
      </c>
      <c r="N27" s="122" t="s">
        <v>191</v>
      </c>
      <c r="O27" s="132">
        <v>46174</v>
      </c>
      <c r="P27" s="132">
        <v>46327</v>
      </c>
      <c r="Q27" s="122" t="s">
        <v>200</v>
      </c>
      <c r="R27" s="133" t="s">
        <v>206</v>
      </c>
    </row>
    <row r="28" spans="2:18" s="27" customFormat="1" ht="63" customHeight="1" x14ac:dyDescent="0.15">
      <c r="B28" s="121" t="str">
        <f>+EVALUACION!B29</f>
        <v>EJECUCIÓN</v>
      </c>
      <c r="C28" s="240" t="str">
        <f>+EVALUACION!C29</f>
        <v>Incumplimiento derivado del trámite de los permisos con autoridades ambientales, la obtención de los mismos, paz y salvos</v>
      </c>
      <c r="D28" s="240"/>
      <c r="E28" s="240"/>
      <c r="F28" s="240"/>
      <c r="G28" s="241" t="s">
        <v>187</v>
      </c>
      <c r="H28" s="241"/>
      <c r="I28" s="93">
        <f>+EVALUACION!I29</f>
        <v>1</v>
      </c>
      <c r="J28" s="93">
        <f>+EVALUACION!J29</f>
        <v>3</v>
      </c>
      <c r="K28" s="93">
        <f t="shared" ref="K28" si="2">+I28+J28</f>
        <v>4</v>
      </c>
      <c r="L28" s="93" t="str">
        <f t="shared" si="1"/>
        <v>BAJO</v>
      </c>
      <c r="M28" s="93" t="s">
        <v>188</v>
      </c>
      <c r="N28" s="122" t="s">
        <v>191</v>
      </c>
      <c r="O28" s="132">
        <v>46174</v>
      </c>
      <c r="P28" s="132">
        <v>46327</v>
      </c>
      <c r="Q28" s="122" t="s">
        <v>200</v>
      </c>
      <c r="R28" s="133" t="s">
        <v>206</v>
      </c>
    </row>
    <row r="29" spans="2:18" ht="12.75" customHeight="1" x14ac:dyDescent="0.2">
      <c r="B29" s="82"/>
      <c r="C29" s="83"/>
      <c r="D29" s="83"/>
      <c r="E29" s="83"/>
      <c r="F29" s="83"/>
      <c r="G29" s="83"/>
      <c r="H29" s="83"/>
      <c r="I29" s="83"/>
      <c r="J29" s="83"/>
      <c r="K29" s="83"/>
      <c r="L29" s="83"/>
      <c r="M29" s="83"/>
      <c r="N29" s="83"/>
      <c r="O29" s="83"/>
      <c r="P29" s="83"/>
      <c r="Q29" s="83"/>
      <c r="R29" s="3"/>
    </row>
    <row r="30" spans="2:18" ht="14" x14ac:dyDescent="0.2">
      <c r="B30" s="82"/>
      <c r="C30" s="277" t="s">
        <v>16</v>
      </c>
      <c r="D30" s="277"/>
      <c r="E30" s="277"/>
      <c r="F30" s="277"/>
      <c r="G30" s="83"/>
      <c r="H30" s="225" t="s">
        <v>21</v>
      </c>
      <c r="I30" s="225"/>
      <c r="J30" s="225"/>
      <c r="K30" s="225"/>
      <c r="L30" s="130"/>
      <c r="M30" s="130"/>
      <c r="N30" s="130"/>
      <c r="O30" s="130"/>
      <c r="P30" s="130"/>
      <c r="Q30" s="130"/>
      <c r="R30" s="3"/>
    </row>
    <row r="31" spans="2:18" ht="19.5" customHeight="1" x14ac:dyDescent="0.2">
      <c r="B31" s="217" t="s">
        <v>2</v>
      </c>
      <c r="C31" s="280" t="s">
        <v>15</v>
      </c>
      <c r="D31" s="284"/>
      <c r="E31" s="281"/>
      <c r="F31" s="102" t="s">
        <v>14</v>
      </c>
      <c r="G31" s="83"/>
      <c r="H31" s="280" t="s">
        <v>20</v>
      </c>
      <c r="I31" s="281"/>
      <c r="J31" s="280" t="s">
        <v>14</v>
      </c>
      <c r="K31" s="281"/>
      <c r="L31" s="107"/>
      <c r="M31" s="107"/>
      <c r="N31" s="225" t="s">
        <v>16</v>
      </c>
      <c r="O31" s="225"/>
      <c r="P31" s="225"/>
      <c r="Q31" s="107"/>
      <c r="R31" s="3"/>
    </row>
    <row r="32" spans="2:18" ht="21" customHeight="1" x14ac:dyDescent="0.2">
      <c r="B32" s="217"/>
      <c r="C32" s="272" t="s">
        <v>9</v>
      </c>
      <c r="D32" s="273"/>
      <c r="E32" s="274"/>
      <c r="F32" s="104">
        <v>1</v>
      </c>
      <c r="G32" s="83"/>
      <c r="H32" s="272" t="s">
        <v>17</v>
      </c>
      <c r="I32" s="274"/>
      <c r="J32" s="272">
        <v>1</v>
      </c>
      <c r="K32" s="274"/>
      <c r="L32" s="107"/>
      <c r="M32" s="107"/>
      <c r="N32" s="278" t="s">
        <v>22</v>
      </c>
      <c r="O32" s="279"/>
      <c r="P32" s="116" t="s">
        <v>23</v>
      </c>
      <c r="Q32" s="107"/>
      <c r="R32" s="3"/>
    </row>
    <row r="33" spans="2:23" ht="15.75" customHeight="1" x14ac:dyDescent="0.2">
      <c r="B33" s="217"/>
      <c r="C33" s="272" t="s">
        <v>10</v>
      </c>
      <c r="D33" s="273"/>
      <c r="E33" s="274"/>
      <c r="F33" s="104">
        <v>2</v>
      </c>
      <c r="G33" s="83"/>
      <c r="H33" s="272" t="s">
        <v>18</v>
      </c>
      <c r="I33" s="274"/>
      <c r="J33" s="272">
        <v>2</v>
      </c>
      <c r="K33" s="274"/>
      <c r="L33" s="107"/>
      <c r="M33" s="107"/>
      <c r="N33" s="268" t="s">
        <v>24</v>
      </c>
      <c r="O33" s="269"/>
      <c r="P33" s="117" t="s">
        <v>25</v>
      </c>
      <c r="Q33" s="107"/>
      <c r="R33" s="3"/>
      <c r="T33" s="5"/>
      <c r="U33" s="5"/>
      <c r="V33" s="5"/>
      <c r="W33" s="5"/>
    </row>
    <row r="34" spans="2:23" ht="24.75" customHeight="1" x14ac:dyDescent="0.2">
      <c r="B34" s="217"/>
      <c r="C34" s="272" t="s">
        <v>11</v>
      </c>
      <c r="D34" s="273"/>
      <c r="E34" s="274"/>
      <c r="F34" s="104">
        <v>3</v>
      </c>
      <c r="G34" s="83"/>
      <c r="H34" s="272" t="s">
        <v>1</v>
      </c>
      <c r="I34" s="274"/>
      <c r="J34" s="272">
        <v>3</v>
      </c>
      <c r="K34" s="274"/>
      <c r="L34" s="107"/>
      <c r="M34" s="107"/>
      <c r="N34" s="231" t="s">
        <v>26</v>
      </c>
      <c r="O34" s="267"/>
      <c r="P34" s="117" t="s">
        <v>27</v>
      </c>
      <c r="Q34" s="107"/>
      <c r="R34" s="3"/>
    </row>
    <row r="35" spans="2:23" ht="18" customHeight="1" x14ac:dyDescent="0.2">
      <c r="B35" s="217"/>
      <c r="C35" s="272" t="s">
        <v>12</v>
      </c>
      <c r="D35" s="273"/>
      <c r="E35" s="274"/>
      <c r="F35" s="104">
        <v>4</v>
      </c>
      <c r="G35" s="83"/>
      <c r="H35" s="272" t="s">
        <v>19</v>
      </c>
      <c r="I35" s="274"/>
      <c r="J35" s="272">
        <v>4</v>
      </c>
      <c r="K35" s="274"/>
      <c r="L35" s="107"/>
      <c r="M35" s="107"/>
      <c r="N35" s="275">
        <v>5</v>
      </c>
      <c r="O35" s="276"/>
      <c r="P35" s="117" t="s">
        <v>28</v>
      </c>
      <c r="Q35" s="107"/>
      <c r="R35" s="3"/>
    </row>
    <row r="36" spans="2:23" ht="21" customHeight="1" thickBot="1" x14ac:dyDescent="0.25">
      <c r="B36" s="217"/>
      <c r="C36" s="272" t="s">
        <v>13</v>
      </c>
      <c r="D36" s="273"/>
      <c r="E36" s="274"/>
      <c r="F36" s="104">
        <v>5</v>
      </c>
      <c r="G36" s="83"/>
      <c r="H36" s="272" t="s">
        <v>0</v>
      </c>
      <c r="I36" s="274"/>
      <c r="J36" s="272">
        <v>5</v>
      </c>
      <c r="K36" s="274"/>
      <c r="L36" s="107"/>
      <c r="M36" s="107"/>
      <c r="N36" s="282" t="s">
        <v>29</v>
      </c>
      <c r="O36" s="283"/>
      <c r="P36" s="123" t="s">
        <v>30</v>
      </c>
      <c r="Q36" s="107"/>
      <c r="R36" s="3"/>
    </row>
    <row r="37" spans="2:23" ht="14" x14ac:dyDescent="0.2">
      <c r="B37" s="82"/>
      <c r="C37" s="83"/>
      <c r="D37" s="83"/>
      <c r="E37" s="83"/>
      <c r="F37" s="83"/>
      <c r="G37" s="83"/>
      <c r="H37" s="83"/>
      <c r="I37" s="83"/>
      <c r="J37" s="83"/>
      <c r="K37" s="83"/>
      <c r="L37" s="83"/>
      <c r="M37" s="83"/>
      <c r="N37" s="83"/>
      <c r="O37" s="83"/>
      <c r="P37" s="83"/>
      <c r="Q37" s="83"/>
      <c r="R37" s="3"/>
    </row>
    <row r="38" spans="2:23" ht="18" customHeight="1" x14ac:dyDescent="0.2">
      <c r="B38" s="82"/>
      <c r="C38" s="225" t="s">
        <v>22</v>
      </c>
      <c r="D38" s="225"/>
      <c r="E38" s="225"/>
      <c r="F38" s="225"/>
      <c r="G38" s="225"/>
      <c r="H38" s="225"/>
      <c r="I38" s="225"/>
      <c r="J38" s="225"/>
      <c r="K38" s="225"/>
      <c r="L38" s="225"/>
      <c r="M38" s="225"/>
      <c r="N38" s="225"/>
      <c r="O38" s="225"/>
      <c r="P38" s="225"/>
      <c r="Q38" s="225"/>
      <c r="R38" s="3"/>
    </row>
    <row r="39" spans="2:23" ht="68.25" customHeight="1" x14ac:dyDescent="0.2">
      <c r="B39" s="82"/>
      <c r="C39" s="272" t="s">
        <v>112</v>
      </c>
      <c r="D39" s="273"/>
      <c r="E39" s="273"/>
      <c r="F39" s="274"/>
      <c r="G39" s="272" t="s">
        <v>114</v>
      </c>
      <c r="H39" s="274"/>
      <c r="I39" s="272" t="s">
        <v>121</v>
      </c>
      <c r="J39" s="273"/>
      <c r="K39" s="274"/>
      <c r="L39" s="272" t="s">
        <v>119</v>
      </c>
      <c r="M39" s="274"/>
      <c r="N39" s="272" t="s">
        <v>117</v>
      </c>
      <c r="O39" s="274"/>
      <c r="P39" s="272" t="s">
        <v>115</v>
      </c>
      <c r="Q39" s="274"/>
      <c r="R39" s="3"/>
    </row>
    <row r="40" spans="2:23" ht="60" customHeight="1" x14ac:dyDescent="0.2">
      <c r="B40" s="82"/>
      <c r="C40" s="272" t="s">
        <v>113</v>
      </c>
      <c r="D40" s="273"/>
      <c r="E40" s="273"/>
      <c r="F40" s="274"/>
      <c r="G40" s="272" t="s">
        <v>123</v>
      </c>
      <c r="H40" s="274"/>
      <c r="I40" s="272" t="s">
        <v>122</v>
      </c>
      <c r="J40" s="273"/>
      <c r="K40" s="274"/>
      <c r="L40" s="272" t="s">
        <v>120</v>
      </c>
      <c r="M40" s="274"/>
      <c r="N40" s="272" t="s">
        <v>118</v>
      </c>
      <c r="O40" s="274"/>
      <c r="P40" s="272" t="s">
        <v>116</v>
      </c>
      <c r="Q40" s="274"/>
      <c r="R40" s="3"/>
    </row>
    <row r="41" spans="2:23" ht="14" x14ac:dyDescent="0.2">
      <c r="B41" s="82"/>
      <c r="C41" s="286" t="s">
        <v>15</v>
      </c>
      <c r="D41" s="287"/>
      <c r="E41" s="288"/>
      <c r="F41" s="292" t="s">
        <v>14</v>
      </c>
      <c r="G41" s="278" t="s">
        <v>17</v>
      </c>
      <c r="H41" s="279"/>
      <c r="I41" s="278" t="s">
        <v>18</v>
      </c>
      <c r="J41" s="297"/>
      <c r="K41" s="279"/>
      <c r="L41" s="278" t="s">
        <v>1</v>
      </c>
      <c r="M41" s="279"/>
      <c r="N41" s="278" t="s">
        <v>19</v>
      </c>
      <c r="O41" s="279"/>
      <c r="P41" s="280" t="s">
        <v>0</v>
      </c>
      <c r="Q41" s="281"/>
      <c r="R41" s="3"/>
    </row>
    <row r="42" spans="2:23" ht="14" x14ac:dyDescent="0.2">
      <c r="B42" s="82"/>
      <c r="C42" s="289"/>
      <c r="D42" s="290"/>
      <c r="E42" s="291"/>
      <c r="F42" s="293"/>
      <c r="G42" s="294">
        <v>1</v>
      </c>
      <c r="H42" s="295"/>
      <c r="I42" s="294">
        <v>2</v>
      </c>
      <c r="J42" s="298"/>
      <c r="K42" s="295"/>
      <c r="L42" s="294">
        <v>3</v>
      </c>
      <c r="M42" s="295"/>
      <c r="N42" s="294">
        <v>4</v>
      </c>
      <c r="O42" s="295"/>
      <c r="P42" s="294">
        <v>5</v>
      </c>
      <c r="Q42" s="295"/>
      <c r="R42" s="3"/>
    </row>
    <row r="43" spans="2:23" ht="19.5" customHeight="1" x14ac:dyDescent="0.2">
      <c r="B43" s="82"/>
      <c r="C43" s="272" t="s">
        <v>9</v>
      </c>
      <c r="D43" s="273"/>
      <c r="E43" s="274"/>
      <c r="F43" s="111">
        <v>1</v>
      </c>
      <c r="G43" s="270">
        <v>2</v>
      </c>
      <c r="H43" s="271"/>
      <c r="I43" s="270">
        <v>3</v>
      </c>
      <c r="J43" s="296"/>
      <c r="K43" s="271"/>
      <c r="L43" s="270">
        <v>4</v>
      </c>
      <c r="M43" s="271"/>
      <c r="N43" s="275">
        <v>5</v>
      </c>
      <c r="O43" s="276"/>
      <c r="P43" s="231">
        <v>6</v>
      </c>
      <c r="Q43" s="267"/>
      <c r="R43" s="3"/>
    </row>
    <row r="44" spans="2:23" ht="21.75" customHeight="1" x14ac:dyDescent="0.2">
      <c r="B44" s="82"/>
      <c r="C44" s="272" t="s">
        <v>10</v>
      </c>
      <c r="D44" s="273"/>
      <c r="E44" s="274"/>
      <c r="F44" s="111">
        <v>2</v>
      </c>
      <c r="G44" s="270">
        <v>3</v>
      </c>
      <c r="H44" s="271"/>
      <c r="I44" s="270">
        <v>4</v>
      </c>
      <c r="J44" s="296"/>
      <c r="K44" s="271"/>
      <c r="L44" s="275">
        <v>5</v>
      </c>
      <c r="M44" s="276"/>
      <c r="N44" s="231">
        <v>6</v>
      </c>
      <c r="O44" s="267"/>
      <c r="P44" s="231">
        <v>7</v>
      </c>
      <c r="Q44" s="267"/>
      <c r="R44" s="3"/>
    </row>
    <row r="45" spans="2:23" ht="21" customHeight="1" x14ac:dyDescent="0.2">
      <c r="B45" s="82"/>
      <c r="C45" s="272" t="s">
        <v>11</v>
      </c>
      <c r="D45" s="273"/>
      <c r="E45" s="274"/>
      <c r="F45" s="111">
        <v>3</v>
      </c>
      <c r="G45" s="270">
        <v>4</v>
      </c>
      <c r="H45" s="271"/>
      <c r="I45" s="275">
        <v>5</v>
      </c>
      <c r="J45" s="285"/>
      <c r="K45" s="276"/>
      <c r="L45" s="231">
        <v>6</v>
      </c>
      <c r="M45" s="267"/>
      <c r="N45" s="231">
        <v>7</v>
      </c>
      <c r="O45" s="267"/>
      <c r="P45" s="268">
        <v>8</v>
      </c>
      <c r="Q45" s="269"/>
      <c r="R45" s="3"/>
    </row>
    <row r="46" spans="2:23" ht="21" customHeight="1" x14ac:dyDescent="0.2">
      <c r="B46" s="82"/>
      <c r="C46" s="272" t="s">
        <v>12</v>
      </c>
      <c r="D46" s="273"/>
      <c r="E46" s="274"/>
      <c r="F46" s="111">
        <v>4</v>
      </c>
      <c r="G46" s="275">
        <v>5</v>
      </c>
      <c r="H46" s="276"/>
      <c r="I46" s="231">
        <v>6</v>
      </c>
      <c r="J46" s="266"/>
      <c r="K46" s="267"/>
      <c r="L46" s="231">
        <v>7</v>
      </c>
      <c r="M46" s="267"/>
      <c r="N46" s="268">
        <v>8</v>
      </c>
      <c r="O46" s="269"/>
      <c r="P46" s="268">
        <v>9</v>
      </c>
      <c r="Q46" s="269"/>
      <c r="R46" s="3"/>
    </row>
    <row r="47" spans="2:23" ht="21" customHeight="1" x14ac:dyDescent="0.2">
      <c r="B47" s="82"/>
      <c r="C47" s="272" t="s">
        <v>13</v>
      </c>
      <c r="D47" s="273"/>
      <c r="E47" s="274"/>
      <c r="F47" s="111">
        <v>5</v>
      </c>
      <c r="G47" s="231">
        <v>6</v>
      </c>
      <c r="H47" s="267"/>
      <c r="I47" s="231">
        <v>7</v>
      </c>
      <c r="J47" s="266"/>
      <c r="K47" s="267"/>
      <c r="L47" s="268">
        <v>8</v>
      </c>
      <c r="M47" s="269"/>
      <c r="N47" s="268">
        <v>9</v>
      </c>
      <c r="O47" s="269"/>
      <c r="P47" s="268">
        <v>10</v>
      </c>
      <c r="Q47" s="269"/>
      <c r="R47" s="3"/>
    </row>
    <row r="48" spans="2:23" ht="15" thickBot="1" x14ac:dyDescent="0.25">
      <c r="B48" s="85"/>
      <c r="C48" s="86"/>
      <c r="D48" s="86"/>
      <c r="E48" s="86"/>
      <c r="F48" s="86"/>
      <c r="G48" s="86"/>
      <c r="H48" s="86"/>
      <c r="I48" s="86"/>
      <c r="J48" s="86"/>
      <c r="K48" s="86"/>
      <c r="L48" s="86"/>
      <c r="M48" s="86"/>
      <c r="N48" s="86"/>
      <c r="O48" s="86"/>
      <c r="P48" s="86"/>
      <c r="Q48" s="86"/>
      <c r="R48" s="9"/>
    </row>
  </sheetData>
  <mergeCells count="118">
    <mergeCell ref="I46:K46"/>
    <mergeCell ref="C38:Q38"/>
    <mergeCell ref="G41:H41"/>
    <mergeCell ref="G42:H42"/>
    <mergeCell ref="G43:H43"/>
    <mergeCell ref="L47:M47"/>
    <mergeCell ref="L45:M45"/>
    <mergeCell ref="L42:M42"/>
    <mergeCell ref="G47:H47"/>
    <mergeCell ref="I44:K44"/>
    <mergeCell ref="N42:O42"/>
    <mergeCell ref="N43:O43"/>
    <mergeCell ref="N44:O44"/>
    <mergeCell ref="N45:O45"/>
    <mergeCell ref="N46:O46"/>
    <mergeCell ref="L46:M46"/>
    <mergeCell ref="P43:Q43"/>
    <mergeCell ref="P44:Q44"/>
    <mergeCell ref="L43:M43"/>
    <mergeCell ref="L44:M44"/>
    <mergeCell ref="I41:K41"/>
    <mergeCell ref="P42:Q42"/>
    <mergeCell ref="I42:K42"/>
    <mergeCell ref="I43:K43"/>
    <mergeCell ref="B31:B36"/>
    <mergeCell ref="C31:E31"/>
    <mergeCell ref="H31:I31"/>
    <mergeCell ref="C43:E43"/>
    <mergeCell ref="C44:E44"/>
    <mergeCell ref="C45:E45"/>
    <mergeCell ref="C39:F39"/>
    <mergeCell ref="C40:F40"/>
    <mergeCell ref="I45:K45"/>
    <mergeCell ref="C35:E35"/>
    <mergeCell ref="C36:E36"/>
    <mergeCell ref="H36:I36"/>
    <mergeCell ref="J36:K36"/>
    <mergeCell ref="C41:E42"/>
    <mergeCell ref="J35:K35"/>
    <mergeCell ref="F41:F42"/>
    <mergeCell ref="H35:I35"/>
    <mergeCell ref="G39:H39"/>
    <mergeCell ref="G40:H40"/>
    <mergeCell ref="I39:K39"/>
    <mergeCell ref="C47:E47"/>
    <mergeCell ref="N31:P31"/>
    <mergeCell ref="N32:O32"/>
    <mergeCell ref="N33:O33"/>
    <mergeCell ref="C34:E34"/>
    <mergeCell ref="H34:I34"/>
    <mergeCell ref="J34:K34"/>
    <mergeCell ref="J31:K31"/>
    <mergeCell ref="C32:E32"/>
    <mergeCell ref="J33:K33"/>
    <mergeCell ref="N34:O34"/>
    <mergeCell ref="N39:O39"/>
    <mergeCell ref="N40:O40"/>
    <mergeCell ref="L39:M39"/>
    <mergeCell ref="L40:M40"/>
    <mergeCell ref="N35:O35"/>
    <mergeCell ref="N36:O36"/>
    <mergeCell ref="P39:Q39"/>
    <mergeCell ref="P40:Q40"/>
    <mergeCell ref="L41:M41"/>
    <mergeCell ref="N41:O41"/>
    <mergeCell ref="P41:Q41"/>
    <mergeCell ref="P45:Q45"/>
    <mergeCell ref="P46:Q46"/>
    <mergeCell ref="I47:K47"/>
    <mergeCell ref="P47:Q47"/>
    <mergeCell ref="N47:O47"/>
    <mergeCell ref="G44:H44"/>
    <mergeCell ref="C24:F24"/>
    <mergeCell ref="G24:H24"/>
    <mergeCell ref="C46:E46"/>
    <mergeCell ref="G45:H45"/>
    <mergeCell ref="G46:H46"/>
    <mergeCell ref="G28:H28"/>
    <mergeCell ref="H32:I32"/>
    <mergeCell ref="C30:F30"/>
    <mergeCell ref="H30:K30"/>
    <mergeCell ref="C28:F28"/>
    <mergeCell ref="C25:F25"/>
    <mergeCell ref="G25:H25"/>
    <mergeCell ref="C26:F26"/>
    <mergeCell ref="G26:H26"/>
    <mergeCell ref="C27:F27"/>
    <mergeCell ref="G27:H27"/>
    <mergeCell ref="I40:K40"/>
    <mergeCell ref="J32:K32"/>
    <mergeCell ref="C33:E33"/>
    <mergeCell ref="H33:I33"/>
    <mergeCell ref="B6:R6"/>
    <mergeCell ref="B7:R7"/>
    <mergeCell ref="G16:H16"/>
    <mergeCell ref="G15:H15"/>
    <mergeCell ref="B2:B4"/>
    <mergeCell ref="C16:F16"/>
    <mergeCell ref="C20:F20"/>
    <mergeCell ref="G20:H20"/>
    <mergeCell ref="C17:F17"/>
    <mergeCell ref="G17:H17"/>
    <mergeCell ref="C15:F15"/>
    <mergeCell ref="C2:P4"/>
    <mergeCell ref="Q2:R4"/>
    <mergeCell ref="B9:R9"/>
    <mergeCell ref="B8:R8"/>
    <mergeCell ref="B10:R10"/>
    <mergeCell ref="C21:F21"/>
    <mergeCell ref="G21:H21"/>
    <mergeCell ref="C18:F18"/>
    <mergeCell ref="G18:H18"/>
    <mergeCell ref="C19:F19"/>
    <mergeCell ref="G19:H19"/>
    <mergeCell ref="C22:F22"/>
    <mergeCell ref="G22:H22"/>
    <mergeCell ref="C23:F23"/>
    <mergeCell ref="G23:H23"/>
  </mergeCells>
  <conditionalFormatting sqref="I16:I17 J16:K28 M16:R28">
    <cfRule type="expression" dxfId="12" priority="3" stopIfTrue="1">
      <formula>"""bajo"""</formula>
    </cfRule>
  </conditionalFormatting>
  <conditionalFormatting sqref="L16:L28">
    <cfRule type="cellIs" dxfId="11" priority="27" stopIfTrue="1" operator="equal">
      <formula>"EXTREMO"</formula>
    </cfRule>
    <cfRule type="cellIs" dxfId="10" priority="28" stopIfTrue="1" operator="equal">
      <formula>"ALTO"</formula>
    </cfRule>
    <cfRule type="cellIs" dxfId="9" priority="29" stopIfTrue="1" operator="equal">
      <formula>"MEDIO"</formula>
    </cfRule>
    <cfRule type="cellIs" dxfId="8" priority="30"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2"/>
  <sheetViews>
    <sheetView showGridLines="0" tabSelected="1" topLeftCell="A19" zoomScale="110" zoomScaleNormal="110" zoomScaleSheetLayoutView="25" zoomScalePageLayoutView="70" workbookViewId="0">
      <selection activeCell="C21" sqref="C21"/>
    </sheetView>
  </sheetViews>
  <sheetFormatPr baseColWidth="10" defaultColWidth="11.5" defaultRowHeight="14" x14ac:dyDescent="0.15"/>
  <cols>
    <col min="1" max="1" width="4.33203125" style="16" customWidth="1"/>
    <col min="2" max="2" width="14.83203125" style="16" customWidth="1"/>
    <col min="3" max="3" width="42" style="16" customWidth="1"/>
    <col min="4" max="4" width="17.6640625" style="16" hidden="1" customWidth="1"/>
    <col min="5" max="5" width="22.5" style="16" hidden="1" customWidth="1"/>
    <col min="6" max="6" width="15.1640625" style="16" hidden="1" customWidth="1"/>
    <col min="7" max="7" width="36" style="16" hidden="1" customWidth="1"/>
    <col min="8" max="8" width="5.1640625" style="16" hidden="1" customWidth="1"/>
    <col min="9" max="9" width="4.33203125" style="16" hidden="1" customWidth="1"/>
    <col min="10" max="10" width="5.83203125" style="16" hidden="1" customWidth="1"/>
    <col min="11" max="11" width="5.33203125" style="16" hidden="1" customWidth="1"/>
    <col min="12" max="12" width="14.1640625" style="16" customWidth="1"/>
    <col min="13" max="13" width="5.33203125" style="16" customWidth="1"/>
    <col min="14" max="14" width="41.6640625" style="16" customWidth="1"/>
    <col min="15" max="15" width="5.6640625" style="16" customWidth="1"/>
    <col min="16" max="16" width="6.5" style="16" customWidth="1"/>
    <col min="17" max="17" width="8.5" style="16" customWidth="1"/>
    <col min="18" max="18" width="6" style="16" customWidth="1"/>
    <col min="19" max="19" width="9.6640625" style="16" customWidth="1"/>
    <col min="20" max="20" width="12.83203125" style="16" customWidth="1"/>
    <col min="21" max="21" width="11.5" style="136"/>
    <col min="22" max="22" width="10.83203125" style="136" customWidth="1"/>
    <col min="23" max="23" width="15.6640625" style="16" customWidth="1"/>
    <col min="24" max="24" width="13.83203125" style="16" customWidth="1"/>
    <col min="25" max="16384" width="11.5" style="16"/>
  </cols>
  <sheetData>
    <row r="1" spans="2:24" s="14" customFormat="1" x14ac:dyDescent="0.15">
      <c r="S1" s="15"/>
      <c r="U1" s="134"/>
      <c r="V1" s="134"/>
    </row>
    <row r="2" spans="2:24" s="14" customFormat="1" ht="54" customHeight="1" x14ac:dyDescent="0.15">
      <c r="B2" s="317"/>
      <c r="C2" s="318" t="s">
        <v>138</v>
      </c>
      <c r="D2" s="318"/>
      <c r="E2" s="318"/>
      <c r="F2" s="318"/>
      <c r="G2" s="318"/>
      <c r="H2" s="318"/>
      <c r="I2" s="318"/>
      <c r="J2" s="318"/>
      <c r="K2" s="318"/>
      <c r="L2" s="318"/>
      <c r="M2" s="318"/>
      <c r="N2" s="318"/>
      <c r="O2" s="318"/>
      <c r="P2" s="318"/>
      <c r="Q2" s="318"/>
      <c r="R2" s="318"/>
      <c r="S2" s="318"/>
      <c r="T2" s="318"/>
      <c r="U2" s="318"/>
      <c r="V2" s="318"/>
      <c r="W2" s="211" t="s">
        <v>153</v>
      </c>
      <c r="X2" s="324"/>
    </row>
    <row r="3" spans="2:24" s="14" customFormat="1" ht="31.5" customHeight="1" x14ac:dyDescent="0.15">
      <c r="B3" s="317"/>
      <c r="C3" s="318"/>
      <c r="D3" s="318"/>
      <c r="E3" s="318"/>
      <c r="F3" s="318"/>
      <c r="G3" s="318"/>
      <c r="H3" s="318"/>
      <c r="I3" s="318"/>
      <c r="J3" s="318"/>
      <c r="K3" s="318"/>
      <c r="L3" s="318"/>
      <c r="M3" s="318"/>
      <c r="N3" s="318"/>
      <c r="O3" s="318"/>
      <c r="P3" s="318"/>
      <c r="Q3" s="318"/>
      <c r="R3" s="318"/>
      <c r="S3" s="318"/>
      <c r="T3" s="318"/>
      <c r="U3" s="318"/>
      <c r="V3" s="318"/>
      <c r="W3" s="325"/>
      <c r="X3" s="326"/>
    </row>
    <row r="4" spans="2:24" s="14" customFormat="1" ht="47.25" customHeight="1" x14ac:dyDescent="0.15">
      <c r="B4" s="317"/>
      <c r="C4" s="318"/>
      <c r="D4" s="318"/>
      <c r="E4" s="318"/>
      <c r="F4" s="318"/>
      <c r="G4" s="318"/>
      <c r="H4" s="318"/>
      <c r="I4" s="318"/>
      <c r="J4" s="318"/>
      <c r="K4" s="318"/>
      <c r="L4" s="318"/>
      <c r="M4" s="318"/>
      <c r="N4" s="318"/>
      <c r="O4" s="318"/>
      <c r="P4" s="318"/>
      <c r="Q4" s="318"/>
      <c r="R4" s="318"/>
      <c r="S4" s="318"/>
      <c r="T4" s="318"/>
      <c r="U4" s="318"/>
      <c r="V4" s="318"/>
      <c r="W4" s="327"/>
      <c r="X4" s="328"/>
    </row>
    <row r="5" spans="2:24" s="14" customFormat="1" ht="32.25" customHeight="1" thickBot="1" x14ac:dyDescent="0.2">
      <c r="B5" s="36"/>
      <c r="C5" s="36"/>
      <c r="D5" s="36"/>
      <c r="E5" s="36"/>
      <c r="F5" s="36"/>
      <c r="G5" s="36"/>
      <c r="H5" s="36"/>
      <c r="I5" s="36"/>
      <c r="J5" s="36"/>
      <c r="K5" s="36"/>
      <c r="L5" s="36"/>
      <c r="M5" s="36"/>
      <c r="N5" s="36"/>
      <c r="O5" s="36"/>
      <c r="P5" s="36"/>
      <c r="Q5" s="36"/>
      <c r="R5" s="36"/>
      <c r="S5" s="37"/>
      <c r="T5" s="36"/>
      <c r="U5" s="135"/>
      <c r="V5" s="135"/>
      <c r="W5" s="36"/>
      <c r="X5" s="36"/>
    </row>
    <row r="6" spans="2:24" ht="91.5" customHeight="1" x14ac:dyDescent="0.15">
      <c r="B6" s="304" t="str">
        <f>+EVALUACION!B6</f>
        <v>Objeto Contractual: PRESTAR LOS SERVICIOS PARA LA IMPLEMENTACIÓN DE ESTRATEGIAS PEDAGÓGICAS, COMUNITARIAS Y RESTAURATIVAS ORIENTADAS A FORTALECER LA CONVIVENCIA Y LA SEGURIDAD CIUDADANA Y EL BUENO USO Y APROVECHAMIENTO DEL ESPACIO PÚBLICO EN LA LOCALIDAD DE LOS MÁRTIRES.</v>
      </c>
      <c r="C6" s="305"/>
      <c r="D6" s="305"/>
      <c r="E6" s="305"/>
      <c r="F6" s="305"/>
      <c r="G6" s="305"/>
      <c r="H6" s="305"/>
      <c r="I6" s="305"/>
      <c r="J6" s="305"/>
      <c r="K6" s="305"/>
      <c r="L6" s="305"/>
      <c r="M6" s="305"/>
      <c r="N6" s="305"/>
      <c r="O6" s="305"/>
      <c r="P6" s="305"/>
      <c r="Q6" s="305"/>
      <c r="R6" s="305"/>
      <c r="S6" s="305"/>
      <c r="T6" s="305"/>
      <c r="U6" s="305"/>
      <c r="V6" s="305"/>
      <c r="W6" s="305"/>
      <c r="X6" s="306"/>
    </row>
    <row r="7" spans="2:24" ht="26.25" customHeight="1" x14ac:dyDescent="0.15">
      <c r="B7" s="329" t="s">
        <v>131</v>
      </c>
      <c r="C7" s="313"/>
      <c r="D7" s="313"/>
      <c r="E7" s="313"/>
      <c r="F7" s="313"/>
      <c r="G7" s="313"/>
      <c r="H7" s="313"/>
      <c r="I7" s="313"/>
      <c r="J7" s="313"/>
      <c r="K7" s="313"/>
      <c r="L7" s="313"/>
      <c r="M7" s="313"/>
      <c r="N7" s="313"/>
      <c r="O7" s="313"/>
      <c r="P7" s="313"/>
      <c r="Q7" s="313"/>
      <c r="R7" s="313"/>
      <c r="S7" s="313"/>
      <c r="T7" s="313"/>
      <c r="U7" s="313"/>
      <c r="V7" s="313"/>
      <c r="W7" s="313"/>
      <c r="X7" s="330"/>
    </row>
    <row r="8" spans="2:24" ht="20.25" customHeight="1" x14ac:dyDescent="0.15">
      <c r="B8" s="329"/>
      <c r="C8" s="313"/>
      <c r="D8" s="313"/>
      <c r="E8" s="313"/>
      <c r="F8" s="313"/>
      <c r="G8" s="313"/>
      <c r="H8" s="313"/>
      <c r="I8" s="313"/>
      <c r="J8" s="313"/>
      <c r="K8" s="313"/>
      <c r="L8" s="313"/>
      <c r="M8" s="313"/>
      <c r="N8" s="313"/>
      <c r="O8" s="313"/>
      <c r="P8" s="313"/>
      <c r="Q8" s="313"/>
      <c r="R8" s="313"/>
      <c r="S8" s="313"/>
      <c r="T8" s="313"/>
      <c r="U8" s="313"/>
      <c r="V8" s="313"/>
      <c r="W8" s="313"/>
      <c r="X8" s="330"/>
    </row>
    <row r="9" spans="2:24" ht="24.75" customHeight="1" thickBot="1" x14ac:dyDescent="0.2">
      <c r="B9" s="302"/>
      <c r="C9" s="303"/>
      <c r="D9" s="303"/>
      <c r="E9" s="303"/>
      <c r="F9" s="303"/>
      <c r="G9" s="303"/>
      <c r="H9" s="303"/>
      <c r="I9" s="303"/>
      <c r="J9" s="303"/>
      <c r="K9" s="303"/>
      <c r="L9" s="303"/>
      <c r="M9" s="303"/>
      <c r="N9" s="303"/>
      <c r="O9" s="303"/>
      <c r="P9" s="303"/>
      <c r="Q9" s="303"/>
      <c r="R9" s="303"/>
      <c r="X9" s="46"/>
    </row>
    <row r="10" spans="2:24" ht="106.5" customHeight="1" thickBot="1" x14ac:dyDescent="0.2">
      <c r="B10" s="28" t="s">
        <v>91</v>
      </c>
      <c r="C10" s="29" t="s">
        <v>95</v>
      </c>
      <c r="D10" s="30" t="s">
        <v>94</v>
      </c>
      <c r="E10" s="30" t="s">
        <v>92</v>
      </c>
      <c r="F10" s="30" t="s">
        <v>93</v>
      </c>
      <c r="G10" s="29" t="s">
        <v>96</v>
      </c>
      <c r="H10" s="30" t="s">
        <v>2</v>
      </c>
      <c r="I10" s="30" t="s">
        <v>3</v>
      </c>
      <c r="J10" s="30" t="s">
        <v>97</v>
      </c>
      <c r="K10" s="30" t="s">
        <v>98</v>
      </c>
      <c r="L10" s="30" t="s">
        <v>99</v>
      </c>
      <c r="M10" s="29" t="s">
        <v>5</v>
      </c>
      <c r="N10" s="29" t="s">
        <v>100</v>
      </c>
      <c r="O10" s="30" t="s">
        <v>2</v>
      </c>
      <c r="P10" s="30" t="s">
        <v>3</v>
      </c>
      <c r="Q10" s="30" t="s">
        <v>97</v>
      </c>
      <c r="R10" s="30" t="s">
        <v>98</v>
      </c>
      <c r="S10" s="29" t="s">
        <v>104</v>
      </c>
      <c r="T10" s="29" t="s">
        <v>105</v>
      </c>
      <c r="U10" s="137" t="s">
        <v>106</v>
      </c>
      <c r="V10" s="137" t="s">
        <v>107</v>
      </c>
      <c r="W10" s="29" t="s">
        <v>108</v>
      </c>
      <c r="X10" s="31" t="s">
        <v>109</v>
      </c>
    </row>
    <row r="11" spans="2:24" ht="106.5" customHeight="1" thickBot="1" x14ac:dyDescent="0.2">
      <c r="B11" s="32">
        <v>1</v>
      </c>
      <c r="C11" s="33" t="str">
        <f>+'EVALUACION CON CONTROLES'!C16:F16</f>
        <v xml:space="preserve">Requisitos habilitantes inapropiados para el proceso de selección </v>
      </c>
      <c r="D11" s="34" t="str">
        <f>+'EVALUACION CON CONTROLES'!B16</f>
        <v>PLANEACIÓN</v>
      </c>
      <c r="E11" s="34" t="str">
        <f>VLOOKUP(C11,'IDENTIFICACION Y ANALISIS'!$B$19:$F$68,3,FALSE)</f>
        <v>General</v>
      </c>
      <c r="F11" s="34" t="str">
        <f>VLOOKUP(C11,'IDENTIFICACION Y ANALISIS'!$B$19:$F$68,4,FALSE)</f>
        <v>Interno</v>
      </c>
      <c r="G11" s="33" t="str">
        <f>+EVALUACION!H17</f>
        <v xml:space="preserve">1. Exclusion de actores valiosos o sesgo en el proceso.
2. Sesgo hacia grandes organizaciones                                              3. Conflictos legales o impugnaciones </v>
      </c>
      <c r="H11" s="33">
        <f>+EVALUACION!I17</f>
        <v>1</v>
      </c>
      <c r="I11" s="33">
        <f>+EVALUACION!J17</f>
        <v>4</v>
      </c>
      <c r="J11" s="33">
        <f>+EVALUACION!K17</f>
        <v>5</v>
      </c>
      <c r="K11" s="34" t="str">
        <f>+EVALUACION!L17</f>
        <v>MEDIO</v>
      </c>
      <c r="L11" s="33" t="s">
        <v>135</v>
      </c>
      <c r="M11" s="34">
        <v>100</v>
      </c>
      <c r="N11" s="33" t="str">
        <f>+'EVALUACION CON CONTROLES'!G16</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1" s="33">
        <f>+'EVALUACION CON CONTROLES'!I16</f>
        <v>1</v>
      </c>
      <c r="P11" s="33">
        <f>+'EVALUACION CON CONTROLES'!J16</f>
        <v>4</v>
      </c>
      <c r="Q11" s="33">
        <f>+'EVALUACION CON CONTROLES'!K16</f>
        <v>5</v>
      </c>
      <c r="R11" s="34" t="str">
        <f>+'EVALUACION CON CONTROLES'!L16</f>
        <v>MEDIO</v>
      </c>
      <c r="S11" s="33" t="str">
        <f>+'EVALUACION CON CONTROLES'!M16</f>
        <v>NO</v>
      </c>
      <c r="T11" s="33" t="str">
        <f>+'EVALUACION CON CONTROLES'!N16</f>
        <v>FDLM</v>
      </c>
      <c r="U11" s="139">
        <f>+'EVALUACION CON CONTROLES'!O16</f>
        <v>46113</v>
      </c>
      <c r="V11" s="139">
        <f>+'EVALUACION CON CONTROLES'!P16</f>
        <v>46174</v>
      </c>
      <c r="W11" s="33" t="str">
        <f>+'EVALUACION CON CONTROLES'!Q16</f>
        <v>Revisión documental del proceso - Planeación y Contrataciópn y presentación de la información a Comité de Contratación</v>
      </c>
      <c r="X11" s="35" t="str">
        <f>+'EVALUACION CON CONTROLES'!R16</f>
        <v>CONSTANTE. ETAPA DE PLANEACIÓN Y SELECCIÓN.</v>
      </c>
    </row>
    <row r="12" spans="2:24" ht="106.5" customHeight="1" thickBot="1" x14ac:dyDescent="0.2">
      <c r="B12" s="17">
        <v>2</v>
      </c>
      <c r="C12" s="19" t="str">
        <f>+'EVALUACION CON CONTROLES'!C17:F17</f>
        <v xml:space="preserve">Inadecuada  descripción del bien o servicio requerido </v>
      </c>
      <c r="D12" s="18" t="str">
        <f>+'EVALUACION CON CONTROLES'!B17</f>
        <v>PLANEACIÓN</v>
      </c>
      <c r="E12" s="18" t="str">
        <f>VLOOKUP(C12,'IDENTIFICACION Y ANALISIS'!$B$19:$F$68,3,FALSE)</f>
        <v>Especifico</v>
      </c>
      <c r="F12" s="18" t="str">
        <f>VLOOKUP(C12,'IDENTIFICACION Y ANALISIS'!$B$19:$F$68,4,FALSE)</f>
        <v>Interno</v>
      </c>
      <c r="G12" s="19" t="str">
        <f>+EVALUACION!H18</f>
        <v xml:space="preserve">1. Adquisición de bienes o servicios que no cumplen las necesidades.
2. Problemas en la ejecución y cumplimiento de metas del plan de desarrollo local.
3. Incumplimiento del contrato por entregas deficientes o abandono del proyecto.   </v>
      </c>
      <c r="H12" s="19">
        <f>+EVALUACION!I18</f>
        <v>2</v>
      </c>
      <c r="I12" s="19">
        <f>+EVALUACION!J18</f>
        <v>5</v>
      </c>
      <c r="J12" s="19">
        <f>+EVALUACION!K18</f>
        <v>7</v>
      </c>
      <c r="K12" s="18" t="str">
        <f>+EVALUACION!L18</f>
        <v>ALTO</v>
      </c>
      <c r="L12" s="33" t="s">
        <v>135</v>
      </c>
      <c r="M12" s="34">
        <v>100</v>
      </c>
      <c r="N12" s="19" t="str">
        <f>+'EVALUACION CON CONTROLES'!G17</f>
        <v xml:space="preserve">Establecer especificaciones técnicas detalladas de los elementos acordes a lo requerido para la ejecución del contrato, teniendo en cuenta la necesidad de la ciudadanía, las metas establecidas en el plan de desarrollo local, los lineamientos del sector y los procesos anteriores del FDLM. </v>
      </c>
      <c r="O12" s="19">
        <f>+'EVALUACION CON CONTROLES'!I17</f>
        <v>2</v>
      </c>
      <c r="P12" s="19">
        <f>+'EVALUACION CON CONTROLES'!J17</f>
        <v>5</v>
      </c>
      <c r="Q12" s="19">
        <f>+'EVALUACION CON CONTROLES'!K17</f>
        <v>7</v>
      </c>
      <c r="R12" s="18" t="str">
        <f>+'EVALUACION CON CONTROLES'!L17</f>
        <v>ALTO</v>
      </c>
      <c r="S12" s="19" t="str">
        <f>+'EVALUACION CON CONTROLES'!M17</f>
        <v>SI</v>
      </c>
      <c r="T12" s="19" t="str">
        <f>+'EVALUACION CON CONTROLES'!N17</f>
        <v>FDLM</v>
      </c>
      <c r="U12" s="140">
        <f>+'EVALUACION CON CONTROLES'!O17</f>
        <v>46113</v>
      </c>
      <c r="V12" s="140">
        <f>+'EVALUACION CON CONTROLES'!P17</f>
        <v>46174</v>
      </c>
      <c r="W12" s="19" t="str">
        <f>+'EVALUACION CON CONTROLES'!Q17</f>
        <v>Revisión documantal del proceso - Planeación y Contrataciópn y presentación de la información a Comité de Contratación</v>
      </c>
      <c r="X12" s="20" t="str">
        <f>+'EVALUACION CON CONTROLES'!R17</f>
        <v>CONSTANTE. ETAPA DE PLANEACIÓN Y SELECCIÓN.</v>
      </c>
    </row>
    <row r="13" spans="2:24" ht="106.5" customHeight="1" thickBot="1" x14ac:dyDescent="0.2">
      <c r="B13" s="17">
        <v>3</v>
      </c>
      <c r="C13" s="19" t="str">
        <f>+'EVALUACION CON CONTROLES'!C18:F18</f>
        <v>Ausencia de fundamentación de la justificación y conveniencia de la contratación</v>
      </c>
      <c r="D13" s="18" t="str">
        <f>+'EVALUACION CON CONTROLES'!B18</f>
        <v>PLANEACIÓN</v>
      </c>
      <c r="E13" s="18" t="str">
        <f>VLOOKUP(C13,'IDENTIFICACION Y ANALISIS'!$B$19:$F$68,3,FALSE)</f>
        <v>Especifico</v>
      </c>
      <c r="F13" s="18" t="str">
        <f>VLOOKUP(C13,'IDENTIFICACION Y ANALISIS'!$B$19:$F$68,4,FALSE)</f>
        <v>Interno</v>
      </c>
      <c r="G13" s="19" t="str">
        <f>+EVALUACION!H19</f>
        <v>1. Problemas en la ejecución debido a que no se satisface con la necesidad de los ciudadanos.
2. Adquisición de bienes y servicios que no cumplen con las necesidades.
3. Incumplimiento de las metas del plan de desarrollo local.</v>
      </c>
      <c r="H13" s="19">
        <f>+EVALUACION!I19</f>
        <v>1</v>
      </c>
      <c r="I13" s="19">
        <f>+EVALUACION!J19</f>
        <v>3</v>
      </c>
      <c r="J13" s="19">
        <f>+EVALUACION!K19</f>
        <v>4</v>
      </c>
      <c r="K13" s="18" t="str">
        <f>+EVALUACION!L19</f>
        <v>BAJO</v>
      </c>
      <c r="L13" s="33" t="s">
        <v>135</v>
      </c>
      <c r="M13" s="34">
        <v>100</v>
      </c>
      <c r="N13" s="19" t="str">
        <f>+'EVALUACION CON CONTROLES'!G18</f>
        <v>Establecer la necesidad de inversión de acuerdo a los criterios de elegibildiad y viabilidad definidos por el sector, las metas del plan de desarrollo local y las mesas de participación de la ciudadanía de la localidad de Los Mártires. De igual forma, verificar los criterios para los procesos de contratación pública, así como las guías y manuales establecidos por Colombia Compra Eficiente.</v>
      </c>
      <c r="O13" s="19">
        <f>+'EVALUACION CON CONTROLES'!I18</f>
        <v>1</v>
      </c>
      <c r="P13" s="19">
        <f>+'EVALUACION CON CONTROLES'!J18</f>
        <v>3</v>
      </c>
      <c r="Q13" s="19">
        <f>+'EVALUACION CON CONTROLES'!K18</f>
        <v>4</v>
      </c>
      <c r="R13" s="18" t="str">
        <f>+'EVALUACION CON CONTROLES'!L18</f>
        <v>BAJO</v>
      </c>
      <c r="S13" s="19" t="str">
        <f>+'EVALUACION CON CONTROLES'!M18</f>
        <v>NO</v>
      </c>
      <c r="T13" s="19" t="str">
        <f>+'EVALUACION CON CONTROLES'!N18</f>
        <v>FDLM</v>
      </c>
      <c r="U13" s="140">
        <f>+'EVALUACION CON CONTROLES'!O18</f>
        <v>46113</v>
      </c>
      <c r="V13" s="140">
        <f>+'EVALUACION CON CONTROLES'!P18</f>
        <v>46174</v>
      </c>
      <c r="W13" s="19" t="str">
        <f>+'EVALUACION CON CONTROLES'!Q18</f>
        <v>Revisión documantal del proceso - Planeación y Contrataciópn y presentación de la información a Comité de Contratación</v>
      </c>
      <c r="X13" s="20" t="str">
        <f>+'EVALUACION CON CONTROLES'!R18</f>
        <v>CONSTANTE. ETAPA DE PLANEACIÓN Y SELECCIÓN.</v>
      </c>
    </row>
    <row r="14" spans="2:24" ht="106.5" customHeight="1" x14ac:dyDescent="0.15">
      <c r="B14" s="17">
        <v>4</v>
      </c>
      <c r="C14" s="19" t="str">
        <f>+'EVALUACION CON CONTROLES'!C19:F19</f>
        <v xml:space="preserve">Falta de profundidad en el estudio de sector no identificandose claramente aspectos de oferta y demanda </v>
      </c>
      <c r="D14" s="18" t="str">
        <f>+'EVALUACION CON CONTROLES'!B19</f>
        <v>PLANEACIÓN</v>
      </c>
      <c r="E14" s="18" t="str">
        <f>VLOOKUP(C14,'IDENTIFICACION Y ANALISIS'!$B$19:$F$68,3,FALSE)</f>
        <v>Especifico</v>
      </c>
      <c r="F14" s="18" t="str">
        <f>VLOOKUP(C14,'IDENTIFICACION Y ANALISIS'!$B$19:$F$68,4,FALSE)</f>
        <v>Interno</v>
      </c>
      <c r="G14" s="19" t="str">
        <f>+EVALUACION!H20</f>
        <v xml:space="preserve">1. El proceso se puede declarar desierto.
2. Proponentes que no cumplan con todos los requisitos.
3. Incumplimiento del contrato por entregas deficientes o abandono del proyecto.   </v>
      </c>
      <c r="H14" s="19">
        <f>+EVALUACION!I20</f>
        <v>1</v>
      </c>
      <c r="I14" s="19">
        <f>+EVALUACION!J20</f>
        <v>4</v>
      </c>
      <c r="J14" s="19">
        <f>+EVALUACION!K20</f>
        <v>5</v>
      </c>
      <c r="K14" s="18" t="str">
        <f>+EVALUACION!L20</f>
        <v>MEDIO</v>
      </c>
      <c r="L14" s="33" t="s">
        <v>135</v>
      </c>
      <c r="M14" s="34">
        <v>100</v>
      </c>
      <c r="N14" s="19" t="str">
        <f>+'EVALUACION CON CONTROLES'!G19</f>
        <v xml:space="preserve">Establecer el sector identificando claramente los elementos y servicios que se van a ofrecer de acuerdo a a necesidad de la ciudadanía, las metas establecidas en el plan de desarrollo local, los lineamientos del sector y los procesos anteriores del FDLM. </v>
      </c>
      <c r="O14" s="19">
        <f>+'EVALUACION CON CONTROLES'!I19</f>
        <v>1</v>
      </c>
      <c r="P14" s="19">
        <f>+'EVALUACION CON CONTROLES'!J19</f>
        <v>4</v>
      </c>
      <c r="Q14" s="19">
        <f>+'EVALUACION CON CONTROLES'!K19</f>
        <v>5</v>
      </c>
      <c r="R14" s="18" t="str">
        <f>+'EVALUACION CON CONTROLES'!L19</f>
        <v>MEDIO</v>
      </c>
      <c r="S14" s="19" t="str">
        <f>+'EVALUACION CON CONTROLES'!M19</f>
        <v>NO</v>
      </c>
      <c r="T14" s="19" t="str">
        <f>+'EVALUACION CON CONTROLES'!N19</f>
        <v>FDLM</v>
      </c>
      <c r="U14" s="140">
        <f>+'EVALUACION CON CONTROLES'!O19</f>
        <v>46113</v>
      </c>
      <c r="V14" s="140">
        <f>+'EVALUACION CON CONTROLES'!P19</f>
        <v>46174</v>
      </c>
      <c r="W14" s="19" t="str">
        <f>+'EVALUACION CON CONTROLES'!Q19</f>
        <v>Revisión documantal del proceso - Planeación y Contrataciópn y presentación de la información a Comité de Contratación</v>
      </c>
      <c r="X14" s="20" t="str">
        <f>+'EVALUACION CON CONTROLES'!R19</f>
        <v>CONSTANTE. ETAPA DE PLANEACIÓN Y SELECCIÓN.</v>
      </c>
    </row>
    <row r="15" spans="2:24" ht="106.5" customHeight="1" x14ac:dyDescent="0.15">
      <c r="B15" s="17">
        <v>5</v>
      </c>
      <c r="C15" s="19" t="str">
        <f>+'EVALUACION CON CONTROLES'!C20:F20</f>
        <v>Inadecuada evaluación de las ofertas y/o verificación de requisitos habilitantes</v>
      </c>
      <c r="D15" s="18" t="str">
        <f>+'EVALUACION CON CONTROLES'!B20</f>
        <v>SELECCIÓN</v>
      </c>
      <c r="E15" s="18" t="str">
        <f>VLOOKUP(C15,'IDENTIFICACION Y ANALISIS'!$B$19:$F$68,3,FALSE)</f>
        <v>Especifico</v>
      </c>
      <c r="F15" s="18" t="str">
        <f>VLOOKUP(C15,'IDENTIFICACION Y ANALISIS'!$B$19:$F$68,4,FALSE)</f>
        <v>Interno</v>
      </c>
      <c r="G15" s="19" t="str">
        <f>+EVALUACION!H21</f>
        <v xml:space="preserve">1. Riesgo de adjudicacion a oferentes no idoneos  
2. Perdida de confianza y credibilidad en la administracion.   
3. Incumplimiento del contrato, por retrasos, entregas deficientes, o abandono del proyecto.   
4. Conflictos legales o impugnaciones 
</v>
      </c>
      <c r="H15" s="19">
        <f>+EVALUACION!I21</f>
        <v>1</v>
      </c>
      <c r="I15" s="19">
        <f>+EVALUACION!J21</f>
        <v>5</v>
      </c>
      <c r="J15" s="19">
        <f>+EVALUACION!K21</f>
        <v>6</v>
      </c>
      <c r="K15" s="18" t="str">
        <f>+EVALUACION!L21</f>
        <v>ALTO</v>
      </c>
      <c r="L15" s="19" t="s">
        <v>135</v>
      </c>
      <c r="M15" s="18">
        <v>100</v>
      </c>
      <c r="N15" s="19" t="str">
        <f>+'EVALUACION CON CONTROLES'!G20</f>
        <v>Establecer criterios claros (tecnicos, economicos y legales) desde la formulaciion , evaluar la capacidad de los oferentes y la experiencia de los mismos; verificar capacidad financiera y realizar un comité de evaluacion o revision desde planeacion y contratacion a este punto especifico.</v>
      </c>
      <c r="O15" s="19">
        <f>+'EVALUACION CON CONTROLES'!I20</f>
        <v>1</v>
      </c>
      <c r="P15" s="19">
        <f>+'EVALUACION CON CONTROLES'!J20</f>
        <v>5</v>
      </c>
      <c r="Q15" s="19">
        <f>+'EVALUACION CON CONTROLES'!K20</f>
        <v>6</v>
      </c>
      <c r="R15" s="18" t="str">
        <f>+'EVALUACION CON CONTROLES'!L20</f>
        <v>ALTO</v>
      </c>
      <c r="S15" s="19" t="str">
        <f>+'EVALUACION CON CONTROLES'!M20</f>
        <v>SI</v>
      </c>
      <c r="T15" s="19" t="str">
        <f>+'EVALUACION CON CONTROLES'!N20</f>
        <v>FDLM</v>
      </c>
      <c r="U15" s="140">
        <f>+'EVALUACION CON CONTROLES'!O20</f>
        <v>46113</v>
      </c>
      <c r="V15" s="140">
        <f>+'EVALUACION CON CONTROLES'!P20</f>
        <v>46174</v>
      </c>
      <c r="W15" s="19" t="str">
        <f>+'EVALUACION CON CONTROLES'!Q20</f>
        <v>Establecer puntos de revisión a las evaluaciones efectuadas por parte de planeación y contratación</v>
      </c>
      <c r="X15" s="20" t="str">
        <f>+'EVALUACION CON CONTROLES'!R20</f>
        <v>CONSTANTE. ETAPA DE SELECCIÓN</v>
      </c>
    </row>
    <row r="16" spans="2:24" ht="146" customHeight="1" x14ac:dyDescent="0.15">
      <c r="B16" s="17">
        <v>6</v>
      </c>
      <c r="C16" s="19" t="str">
        <f>+'EVALUACION CON CONTROLES'!C21:F21</f>
        <v>Confabulacion de los proponentes (Colusión)</v>
      </c>
      <c r="D16" s="18" t="str">
        <f>+'EVALUACION CON CONTROLES'!B21</f>
        <v>SELECCIÓN</v>
      </c>
      <c r="E16" s="18" t="str">
        <f>VLOOKUP(C16,'IDENTIFICACION Y ANALISIS'!$B$19:$F$68,3,FALSE)</f>
        <v>Especifico</v>
      </c>
      <c r="F16" s="18" t="str">
        <f>VLOOKUP(C16,'IDENTIFICACION Y ANALISIS'!$B$19:$F$68,4,FALSE)</f>
        <v>Externo</v>
      </c>
      <c r="G16" s="19" t="str">
        <f>+EVALUACION!H22</f>
        <v>1. Afectacion de la competencia, se elimina la libre concurrencia y se limita la condicion de obtener mejores condiciones en precio. 
2. Sobreprecios y perjuicio economico, debido a que esta colusion puede derivar en precios artificialmente altos, afectando el uuso eficiente de los recursos publicos.    
3. Posible nulidad del proceso, la selección puede ser anulada , lo que genera retrasos en la ejecucion del proyecto y perdida de tiempo y recursos.</v>
      </c>
      <c r="H16" s="19">
        <f>+EVALUACION!I22</f>
        <v>1</v>
      </c>
      <c r="I16" s="19">
        <f>+EVALUACION!J22</f>
        <v>3</v>
      </c>
      <c r="J16" s="19">
        <f>+EVALUACION!K22</f>
        <v>4</v>
      </c>
      <c r="K16" s="18" t="str">
        <f>+EVALUACION!L22</f>
        <v>BAJO</v>
      </c>
      <c r="L16" s="19" t="s">
        <v>136</v>
      </c>
      <c r="M16" s="18">
        <v>100</v>
      </c>
      <c r="N16" s="19" t="str">
        <f>+'EVALUACION CON CONTROLES'!G21</f>
        <v>Establercer criterios de formulación y evaluacion claros y objetivos. Hacer la publicidad adecuada para que los interesaddos tengan la oportunidad de participar. Monitorear el procesp para detectar cualquier indicion de cofabulacion. Analisis de las propuestas para evitar cualquier indicio de colucion. Obligatoriedad de declaraciones juramentadas de independencia; clausulas contractuales contra practicas restrictivas de la competencia.</v>
      </c>
      <c r="O16" s="19">
        <f>+'EVALUACION CON CONTROLES'!I21</f>
        <v>1</v>
      </c>
      <c r="P16" s="19">
        <f>+'EVALUACION CON CONTROLES'!J21</f>
        <v>3</v>
      </c>
      <c r="Q16" s="19">
        <f>+'EVALUACION CON CONTROLES'!K21</f>
        <v>4</v>
      </c>
      <c r="R16" s="18" t="str">
        <f>+'EVALUACION CON CONTROLES'!L21</f>
        <v>BAJO</v>
      </c>
      <c r="S16" s="19" t="str">
        <f>+'EVALUACION CON CONTROLES'!M21</f>
        <v>SI</v>
      </c>
      <c r="T16" s="19" t="str">
        <f>+'EVALUACION CON CONTROLES'!N21</f>
        <v>FDLM</v>
      </c>
      <c r="U16" s="140">
        <f>+'EVALUACION CON CONTROLES'!O21</f>
        <v>46113</v>
      </c>
      <c r="V16" s="140">
        <f>+'EVALUACION CON CONTROLES'!P21</f>
        <v>46174</v>
      </c>
      <c r="W16" s="19" t="str">
        <f>+'EVALUACION CON CONTROLES'!Q21</f>
        <v>Revision documental y de  antecendetes, analisis de los oferentes y analisis del estudio de mercado.</v>
      </c>
      <c r="X16" s="20" t="str">
        <f>+'EVALUACION CON CONTROLES'!R21</f>
        <v>CONSTANTE. ETAPA DE SELECCIÓN</v>
      </c>
    </row>
    <row r="17" spans="2:24" ht="106.5" customHeight="1" x14ac:dyDescent="0.15">
      <c r="B17" s="17">
        <v>7</v>
      </c>
      <c r="C17" s="19" t="str">
        <f>+'EVALUACION CON CONTROLES'!C22:F22</f>
        <v>Selección de ofertas con precios  artificialmente bajos.</v>
      </c>
      <c r="D17" s="18" t="str">
        <f>+'EVALUACION CON CONTROLES'!B22</f>
        <v>SELECCIÓN</v>
      </c>
      <c r="E17" s="18" t="str">
        <f>VLOOKUP(C17,'IDENTIFICACION Y ANALISIS'!$B$19:$F$68,3,FALSE)</f>
        <v>Especifico</v>
      </c>
      <c r="F17" s="18" t="str">
        <f>VLOOKUP(C17,'IDENTIFICACION Y ANALISIS'!$B$19:$F$68,4,FALSE)</f>
        <v>Interno</v>
      </c>
      <c r="G17" s="19" t="str">
        <f>+EVALUACION!H23</f>
        <v>1. Desequilibrio económico del contrato
2. Incumplimiento del contrato por falta de capacidad administrativa y operativa del contratista para ejecutar los servicios requeridos y adquirir los bienes solicitados.</v>
      </c>
      <c r="H17" s="19">
        <f>+EVALUACION!I23</f>
        <v>1</v>
      </c>
      <c r="I17" s="19">
        <f>+EVALUACION!J23</f>
        <v>4</v>
      </c>
      <c r="J17" s="19">
        <f>+EVALUACION!K23</f>
        <v>5</v>
      </c>
      <c r="K17" s="18" t="str">
        <f>+EVALUACION!L23</f>
        <v>MEDIO</v>
      </c>
      <c r="L17" s="19" t="s">
        <v>137</v>
      </c>
      <c r="M17" s="18">
        <v>50</v>
      </c>
      <c r="N17" s="19" t="str">
        <f>+'EVALUACION CON CONTROLES'!G22</f>
        <v>Evaluar la propuesta económica de los proponentes e implementar la guía para el manejo de ofertas artificialmente bajas de Colombia Compra Eficiente.</v>
      </c>
      <c r="O17" s="19">
        <f>+'EVALUACION CON CONTROLES'!I22</f>
        <v>1</v>
      </c>
      <c r="P17" s="19">
        <f>+'EVALUACION CON CONTROLES'!J22</f>
        <v>4</v>
      </c>
      <c r="Q17" s="19">
        <f>+'EVALUACION CON CONTROLES'!K22</f>
        <v>5</v>
      </c>
      <c r="R17" s="18" t="str">
        <f>+'EVALUACION CON CONTROLES'!L22</f>
        <v>MEDIO</v>
      </c>
      <c r="S17" s="19" t="str">
        <f>+'EVALUACION CON CONTROLES'!M22</f>
        <v>SI</v>
      </c>
      <c r="T17" s="19" t="str">
        <f>+'EVALUACION CON CONTROLES'!N22</f>
        <v>FDLM Y CONTRATISTA</v>
      </c>
      <c r="U17" s="140">
        <f>+'EVALUACION CON CONTROLES'!O22</f>
        <v>46113</v>
      </c>
      <c r="V17" s="140">
        <f>+'EVALUACION CON CONTROLES'!P22</f>
        <v>46174</v>
      </c>
      <c r="W17" s="19" t="str">
        <f>+'EVALUACION CON CONTROLES'!Q22</f>
        <v>Revisión de las propuestas económicas de los proponentes.</v>
      </c>
      <c r="X17" s="20" t="str">
        <f>+'EVALUACION CON CONTROLES'!R22</f>
        <v>CONSTANTE. ETAPA DE SELECCIÓN</v>
      </c>
    </row>
    <row r="18" spans="2:24" ht="106.5" customHeight="1" x14ac:dyDescent="0.15">
      <c r="B18" s="17">
        <v>8</v>
      </c>
      <c r="C18" s="19" t="str">
        <f>+'EVALUACION CON CONTROLES'!C23:F23</f>
        <v>Falta de constitución o constitución tardía de la garantía única. Aceptación de garantías que no se ajustan a lo contemplado en el contrato</v>
      </c>
      <c r="D18" s="18" t="str">
        <f>+'EVALUACION CON CONTROLES'!B23</f>
        <v>CONTRATACIÓN</v>
      </c>
      <c r="E18" s="18" t="str">
        <f>VLOOKUP(C18,'IDENTIFICACION Y ANALISIS'!$B$19:$F$68,3,FALSE)</f>
        <v>Especifico</v>
      </c>
      <c r="F18" s="18" t="str">
        <f>VLOOKUP(C18,'IDENTIFICACION Y ANALISIS'!$B$19:$F$68,4,FALSE)</f>
        <v>Externo</v>
      </c>
      <c r="G18" s="19" t="str">
        <f>+EVALUACION!H24</f>
        <v>1. Riesgo de incumplimiento contractual   
2. sanciones administrattivas y economicas , como multas o inhabilitacion  para el contratista para proximos procesos de selección.</v>
      </c>
      <c r="H18" s="19">
        <f>+EVALUACION!I24</f>
        <v>1</v>
      </c>
      <c r="I18" s="19">
        <f>+EVALUACION!J24</f>
        <v>3</v>
      </c>
      <c r="J18" s="19">
        <f>+EVALUACION!K24</f>
        <v>4</v>
      </c>
      <c r="K18" s="18" t="str">
        <f>+EVALUACION!L24</f>
        <v>BAJO</v>
      </c>
      <c r="L18" s="19" t="s">
        <v>136</v>
      </c>
      <c r="M18" s="18">
        <v>100</v>
      </c>
      <c r="N18" s="19" t="str">
        <f>+'EVALUACION CON CONTROLES'!G23</f>
        <v xml:space="preserve">Establecer plazo claro para la constitucion de la garantia, realizar seguimiento y verificar la aceptacion. Asimismo, revisar que la garantia cumpla con los requisitos de los estudios previos, y la debida documentacion antes de ser aprobada. </v>
      </c>
      <c r="O18" s="19">
        <f>+'EVALUACION CON CONTROLES'!I23</f>
        <v>1</v>
      </c>
      <c r="P18" s="19">
        <f>+'EVALUACION CON CONTROLES'!J23</f>
        <v>3</v>
      </c>
      <c r="Q18" s="19">
        <f>+'EVALUACION CON CONTROLES'!K23</f>
        <v>4</v>
      </c>
      <c r="R18" s="18" t="str">
        <f>+'EVALUACION CON CONTROLES'!L23</f>
        <v>BAJO</v>
      </c>
      <c r="S18" s="19" t="str">
        <f>+'EVALUACION CON CONTROLES'!M23</f>
        <v>NO</v>
      </c>
      <c r="T18" s="19" t="str">
        <f>+'EVALUACION CON CONTROLES'!N23</f>
        <v>FDLM Y CONTRATISTA</v>
      </c>
      <c r="U18" s="140">
        <f>+'EVALUACION CON CONTROLES'!O23</f>
        <v>46174</v>
      </c>
      <c r="V18" s="140">
        <f>+'EVALUACION CON CONTROLES'!P23</f>
        <v>46327</v>
      </c>
      <c r="W18" s="19" t="str">
        <f>+'EVALUACION CON CONTROLES'!Q23</f>
        <v>Seguimiento por parte del apoyo a la supervisión y contratación a la constitución de garantías del contrato.</v>
      </c>
      <c r="X18" s="20" t="str">
        <f>+'EVALUACION CON CONTROLES'!R23</f>
        <v>SEMANAL ETAPA DE CONTRATACIÓN Y EJECUCIÓN.</v>
      </c>
    </row>
    <row r="19" spans="2:24" ht="106.5" customHeight="1" x14ac:dyDescent="0.15">
      <c r="B19" s="17">
        <v>9</v>
      </c>
      <c r="C19" s="19" t="str">
        <f>+'EVALUACION CON CONTROLES'!C24:F24</f>
        <v>No publicación de la documentación del proceso de selección en el SECOP</v>
      </c>
      <c r="D19" s="18" t="str">
        <f>+'EVALUACION CON CONTROLES'!B24</f>
        <v>CONTRATACIÓN</v>
      </c>
      <c r="E19" s="18">
        <f>VLOOKUP(C19,'IDENTIFICACION Y ANALISIS'!$B$19:$F$68,3,FALSE)</f>
        <v>0</v>
      </c>
      <c r="F19" s="18">
        <f>VLOOKUP(C19,'IDENTIFICACION Y ANALISIS'!$B$19:$F$68,4,FALSE)</f>
        <v>0</v>
      </c>
      <c r="G19" s="19" t="str">
        <f>+EVALUACION!H25</f>
        <v>1. Falta de claridad de los documentos definitivos del contrato.
2. Conflictos administrativos, jurídicos o disciplinarios.</v>
      </c>
      <c r="H19" s="19">
        <f>+EVALUACION!I25</f>
        <v>1</v>
      </c>
      <c r="I19" s="19">
        <f>+EVALUACION!J25</f>
        <v>3</v>
      </c>
      <c r="J19" s="19">
        <f>+EVALUACION!K25</f>
        <v>4</v>
      </c>
      <c r="K19" s="18" t="str">
        <f>+EVALUACION!L25</f>
        <v>BAJO</v>
      </c>
      <c r="L19" s="19" t="s">
        <v>137</v>
      </c>
      <c r="M19" s="18">
        <v>50</v>
      </c>
      <c r="N19" s="19" t="str">
        <f>+'EVALUACION CON CONTROLES'!G24</f>
        <v>Efectuar verificaciones a los documentos cargados de acuerdo con la lista de chequeo sugeridas para la entidad. Coordinar las areas involucradas.</v>
      </c>
      <c r="O19" s="19">
        <f>+'EVALUACION CON CONTROLES'!I24</f>
        <v>1</v>
      </c>
      <c r="P19" s="19">
        <f>+'EVALUACION CON CONTROLES'!J24</f>
        <v>3</v>
      </c>
      <c r="Q19" s="19">
        <f>+'EVALUACION CON CONTROLES'!K24</f>
        <v>4</v>
      </c>
      <c r="R19" s="18" t="str">
        <f>+'EVALUACION CON CONTROLES'!L24</f>
        <v>BAJO</v>
      </c>
      <c r="S19" s="19" t="str">
        <f>+'EVALUACION CON CONTROLES'!M24</f>
        <v>NO</v>
      </c>
      <c r="T19" s="19" t="str">
        <f>+'EVALUACION CON CONTROLES'!N24</f>
        <v>FDLM Y CONTRATISTA</v>
      </c>
      <c r="U19" s="140">
        <f>+'EVALUACION CON CONTROLES'!O24</f>
        <v>46174</v>
      </c>
      <c r="V19" s="140">
        <f>+'EVALUACION CON CONTROLES'!P24</f>
        <v>46327</v>
      </c>
      <c r="W19" s="19" t="str">
        <f>+'EVALUACION CON CONTROLES'!Q24</f>
        <v>Monitoreo constante de los documentos publicados en la plataforma</v>
      </c>
      <c r="X19" s="20" t="str">
        <f>+'EVALUACION CON CONTROLES'!R24</f>
        <v>SEMANAL. ETAPA DE CONTRATACIÓN Y EJECUCIÓN.</v>
      </c>
    </row>
    <row r="20" spans="2:24" ht="139" customHeight="1" x14ac:dyDescent="0.15">
      <c r="B20" s="17">
        <v>10</v>
      </c>
      <c r="C20" s="19" t="str">
        <f>+'EVALUACION CON CONTROLES'!C25:F25</f>
        <v>Variación de los precios del mercado</v>
      </c>
      <c r="D20" s="18" t="str">
        <f>+'EVALUACION CON CONTROLES'!B25</f>
        <v>EJECUCIÓN</v>
      </c>
      <c r="E20" s="18" t="str">
        <f>VLOOKUP(C20,'IDENTIFICACION Y ANALISIS'!$B$19:$F$68,3,FALSE)</f>
        <v>General</v>
      </c>
      <c r="F20" s="18" t="str">
        <f>VLOOKUP(C20,'IDENTIFICACION Y ANALISIS'!$B$19:$F$68,4,FALSE)</f>
        <v>Externo</v>
      </c>
      <c r="G20" s="19" t="str">
        <f>+EVALUACION!H26</f>
        <v>1. Variación presupuestal que afecte la capacidad de adquisición de bienes y servicios
2. Desfase presupuestal
3. Reclamaciones de rompimiento del equilibrio económico por parte del operador.</v>
      </c>
      <c r="H20" s="19">
        <f>+EVALUACION!I26</f>
        <v>3</v>
      </c>
      <c r="I20" s="19">
        <f>+EVALUACION!J26</f>
        <v>3</v>
      </c>
      <c r="J20" s="19">
        <f>+EVALUACION!K26</f>
        <v>6</v>
      </c>
      <c r="K20" s="18" t="str">
        <f>+EVALUACION!L26</f>
        <v>ALTO</v>
      </c>
      <c r="L20" s="19" t="s">
        <v>136</v>
      </c>
      <c r="M20" s="18">
        <v>100</v>
      </c>
      <c r="N20" s="19" t="str">
        <f>+'EVALUACION CON CONTROLES'!G25</f>
        <v xml:space="preserve">Establecer cláusulas contractuales que preveean ajustes por variación de los precios del mercado. 
Definir en la propuesta económica los valores reales del mercado. </v>
      </c>
      <c r="O20" s="19">
        <f>+'EVALUACION CON CONTROLES'!I25</f>
        <v>3</v>
      </c>
      <c r="P20" s="19">
        <f>+'EVALUACION CON CONTROLES'!J25</f>
        <v>3</v>
      </c>
      <c r="Q20" s="19">
        <f>+'EVALUACION CON CONTROLES'!K25</f>
        <v>6</v>
      </c>
      <c r="R20" s="18" t="str">
        <f>+'EVALUACION CON CONTROLES'!L25</f>
        <v>ALTO</v>
      </c>
      <c r="S20" s="19" t="str">
        <f>+'EVALUACION CON CONTROLES'!M25</f>
        <v>SI</v>
      </c>
      <c r="T20" s="19" t="str">
        <f>+'EVALUACION CON CONTROLES'!N25</f>
        <v>FDLM Y CONTRATISTA</v>
      </c>
      <c r="U20" s="140">
        <f>+'EVALUACION CON CONTROLES'!O25</f>
        <v>46174</v>
      </c>
      <c r="V20" s="140">
        <f>+'EVALUACION CON CONTROLES'!P25</f>
        <v>46327</v>
      </c>
      <c r="W20" s="19" t="str">
        <f>+'EVALUACION CON CONTROLES'!Q25</f>
        <v xml:space="preserve">Monitoreo constante de los precios del mercado y revisión periodica de las cláusulas </v>
      </c>
      <c r="X20" s="20" t="str">
        <f>+'EVALUACION CON CONTROLES'!R25</f>
        <v>QUINCENAL. ETAPA DE EJECUCIÓN.</v>
      </c>
    </row>
    <row r="21" spans="2:24" ht="131" customHeight="1" x14ac:dyDescent="0.15">
      <c r="B21" s="17">
        <v>11</v>
      </c>
      <c r="C21" s="19" t="str">
        <f>+'EVALUACION CON CONTROLES'!C26:F26</f>
        <v>Incumplimiento de compromisos adquiridos por el contratista seleccionado con sus subcontratistas, suministradores de bienes y servicios.</v>
      </c>
      <c r="D21" s="18" t="str">
        <f>+'EVALUACION CON CONTROLES'!B26</f>
        <v>EJECUCIÓN</v>
      </c>
      <c r="E21" s="18" t="str">
        <f>VLOOKUP(C21,'IDENTIFICACION Y ANALISIS'!$B$19:$F$68,3,FALSE)</f>
        <v>General</v>
      </c>
      <c r="F21" s="18" t="str">
        <f>VLOOKUP(C21,'IDENTIFICACION Y ANALISIS'!$B$19:$F$68,4,FALSE)</f>
        <v>Externo</v>
      </c>
      <c r="G21" s="19" t="str">
        <f>+EVALUACION!H27</f>
        <v>1.  Retraso en la ejecución de actividades contempladas en el contrato  
2.  Sanciones economicas o penalizaciones por incumplir los terminos del contrato
3. Afectación del cumplimiento del contrato dentro de la vigencia</v>
      </c>
      <c r="H21" s="19">
        <f>+EVALUACION!I27</f>
        <v>1</v>
      </c>
      <c r="I21" s="19">
        <f>+EVALUACION!J27</f>
        <v>4</v>
      </c>
      <c r="J21" s="19">
        <f>+EVALUACION!K27</f>
        <v>5</v>
      </c>
      <c r="K21" s="18" t="str">
        <f>+EVALUACION!L27</f>
        <v>MEDIO</v>
      </c>
      <c r="L21" s="19" t="s">
        <v>136</v>
      </c>
      <c r="M21" s="18">
        <v>100</v>
      </c>
      <c r="N21" s="19" t="str">
        <f>+'EVALUACION CON CONTROLES'!G26</f>
        <v xml:space="preserve">Realizar monitoreo permanente a los subcontratistas y proveedores para evitar retrasos en la entrega de bienes y prestación de servicios.
Constitución de garantías necesarias para asegurar la ejecución de actividades del contrato.
</v>
      </c>
      <c r="O21" s="19">
        <f>+'EVALUACION CON CONTROLES'!I26</f>
        <v>1</v>
      </c>
      <c r="P21" s="19">
        <f>+'EVALUACION CON CONTROLES'!J26</f>
        <v>4</v>
      </c>
      <c r="Q21" s="19">
        <f>+'EVALUACION CON CONTROLES'!K26</f>
        <v>5</v>
      </c>
      <c r="R21" s="18" t="str">
        <f>+'EVALUACION CON CONTROLES'!L26</f>
        <v>MEDIO</v>
      </c>
      <c r="S21" s="19" t="str">
        <f>+'EVALUACION CON CONTROLES'!M26</f>
        <v>SI</v>
      </c>
      <c r="T21" s="19" t="str">
        <f>+'EVALUACION CON CONTROLES'!N26</f>
        <v>CONTRATISTA</v>
      </c>
      <c r="U21" s="140">
        <f>+'EVALUACION CON CONTROLES'!O26</f>
        <v>46174</v>
      </c>
      <c r="V21" s="140">
        <f>+'EVALUACION CON CONTROLES'!P26</f>
        <v>46327</v>
      </c>
      <c r="W21" s="19" t="str">
        <f>+'EVALUACION CON CONTROLES'!Q26</f>
        <v>Seguimiento por parte del comité técnico a las actividades establecidas en el contrato.</v>
      </c>
      <c r="X21" s="20" t="str">
        <f>+'EVALUACION CON CONTROLES'!R26</f>
        <v>QUINCENAL. ETAPA DE EJECUCIÓN.</v>
      </c>
    </row>
    <row r="22" spans="2:24" ht="106.5" customHeight="1" x14ac:dyDescent="0.15">
      <c r="B22" s="17">
        <v>12</v>
      </c>
      <c r="C22" s="19" t="str">
        <f>+'EVALUACION CON CONTROLES'!C27:F27</f>
        <v>Eventos naturales tales como lluvias, inundaciones y sequias entre otros</v>
      </c>
      <c r="D22" s="18" t="str">
        <f>+'EVALUACION CON CONTROLES'!B27</f>
        <v>EJECUCIÓN</v>
      </c>
      <c r="E22" s="18" t="str">
        <f>VLOOKUP(C22,'IDENTIFICACION Y ANALISIS'!$B$19:$F$68,3,FALSE)</f>
        <v>General</v>
      </c>
      <c r="F22" s="18" t="str">
        <f>VLOOKUP(C22,'IDENTIFICACION Y ANALISIS'!$B$19:$F$68,4,FALSE)</f>
        <v>Externo</v>
      </c>
      <c r="G22" s="19" t="str">
        <f>+EVALUACION!H28</f>
        <v>1. Suspensión temporal de actividades.
2. Incumplimiento de cronogramas.
3. Modificaciones contractuales</v>
      </c>
      <c r="H22" s="19">
        <f>+EVALUACION!I28</f>
        <v>1</v>
      </c>
      <c r="I22" s="19">
        <f>+EVALUACION!J28</f>
        <v>3</v>
      </c>
      <c r="J22" s="19">
        <f>+EVALUACION!K28</f>
        <v>4</v>
      </c>
      <c r="K22" s="18" t="str">
        <f>+EVALUACION!L28</f>
        <v>BAJO</v>
      </c>
      <c r="L22" s="19" t="s">
        <v>137</v>
      </c>
      <c r="M22" s="18">
        <v>50</v>
      </c>
      <c r="N22" s="19" t="str">
        <f>+'EVALUACION CON CONTROLES'!G27</f>
        <v>Monitoreo permanente de la ejecución de actividades que puedan verse afectadas por la situación climática y condiciones naturales, de tal manera que se puedan planificar en lugares y periodos de mayor estabilidad o condiciones favorables.</v>
      </c>
      <c r="O22" s="19">
        <f>+'EVALUACION CON CONTROLES'!I27</f>
        <v>1</v>
      </c>
      <c r="P22" s="19">
        <f>+'EVALUACION CON CONTROLES'!J27</f>
        <v>3</v>
      </c>
      <c r="Q22" s="19">
        <f>+'EVALUACION CON CONTROLES'!K27</f>
        <v>4</v>
      </c>
      <c r="R22" s="18" t="str">
        <f>+'EVALUACION CON CONTROLES'!L27</f>
        <v>BAJO</v>
      </c>
      <c r="S22" s="19" t="str">
        <f>+'EVALUACION CON CONTROLES'!M27</f>
        <v>NO</v>
      </c>
      <c r="T22" s="19" t="str">
        <f>+'EVALUACION CON CONTROLES'!N27</f>
        <v>FDLM Y CONTRATISTA</v>
      </c>
      <c r="U22" s="140">
        <f>+'EVALUACION CON CONTROLES'!O27</f>
        <v>46174</v>
      </c>
      <c r="V22" s="140">
        <f>+'EVALUACION CON CONTROLES'!P27</f>
        <v>46327</v>
      </c>
      <c r="W22" s="19" t="str">
        <f>+'EVALUACION CON CONTROLES'!Q27</f>
        <v>Seguimiento por parte del comité técnico a las actividades establecidas en el contrato.</v>
      </c>
      <c r="X22" s="20" t="str">
        <f>+'EVALUACION CON CONTROLES'!R27</f>
        <v>QUINCENAL. ETAPA DE EJECUCIÓN.</v>
      </c>
    </row>
    <row r="23" spans="2:24" ht="106.5" customHeight="1" x14ac:dyDescent="0.15">
      <c r="B23" s="17">
        <v>13</v>
      </c>
      <c r="C23" s="19" t="str">
        <f>+'EVALUACION CON CONTROLES'!C28:F28</f>
        <v>Incumplimiento derivado del trámite de los permisos con autoridades ambientales, la obtención de los mismos, paz y salvos</v>
      </c>
      <c r="D23" s="18" t="str">
        <f>+'EVALUACION CON CONTROLES'!B28</f>
        <v>EJECUCIÓN</v>
      </c>
      <c r="E23" s="18" t="str">
        <f>VLOOKUP(C23,'IDENTIFICACION Y ANALISIS'!$B$19:$F$68,3,FALSE)</f>
        <v>General</v>
      </c>
      <c r="F23" s="18" t="str">
        <f>VLOOKUP(C23,'IDENTIFICACION Y ANALISIS'!$B$19:$F$68,4,FALSE)</f>
        <v>Externo</v>
      </c>
      <c r="G23" s="19" t="str">
        <f>+EVALUACION!H29</f>
        <v xml:space="preserve">1. Imposibilidad o dificultades para el desarrollo de las actividades
2. Afectación del cumplimiento del contrato dentro de la vigencia
3. Modificaciones contractuales </v>
      </c>
      <c r="H23" s="19">
        <f>+EVALUACION!I29</f>
        <v>1</v>
      </c>
      <c r="I23" s="19">
        <f>+EVALUACION!J29</f>
        <v>3</v>
      </c>
      <c r="J23" s="19">
        <f>+EVALUACION!K29</f>
        <v>4</v>
      </c>
      <c r="K23" s="18" t="str">
        <f>+EVALUACION!L29</f>
        <v>BAJO</v>
      </c>
      <c r="L23" s="19" t="s">
        <v>136</v>
      </c>
      <c r="M23" s="18">
        <v>100</v>
      </c>
      <c r="N23" s="19" t="str">
        <f>+'EVALUACION CON CONTROLES'!G28</f>
        <v>Realizar seguimiento a las activdades que requieren permisos con autoridades distritales para hacer la solicitudes con antelación y en los plazos establecidos por estas entidades.</v>
      </c>
      <c r="O23" s="19">
        <f>+'EVALUACION CON CONTROLES'!I28</f>
        <v>1</v>
      </c>
      <c r="P23" s="19">
        <f>+'EVALUACION CON CONTROLES'!J28</f>
        <v>3</v>
      </c>
      <c r="Q23" s="19">
        <f>+'EVALUACION CON CONTROLES'!K28</f>
        <v>4</v>
      </c>
      <c r="R23" s="18" t="str">
        <f>+'EVALUACION CON CONTROLES'!L28</f>
        <v>BAJO</v>
      </c>
      <c r="S23" s="19" t="str">
        <f>+'EVALUACION CON CONTROLES'!M28</f>
        <v>NO</v>
      </c>
      <c r="T23" s="19" t="str">
        <f>+'EVALUACION CON CONTROLES'!N28</f>
        <v>FDLM Y CONTRATISTA</v>
      </c>
      <c r="U23" s="140">
        <f>+'EVALUACION CON CONTROLES'!O28</f>
        <v>46174</v>
      </c>
      <c r="V23" s="140">
        <f>+'EVALUACION CON CONTROLES'!P28</f>
        <v>46327</v>
      </c>
      <c r="W23" s="19" t="str">
        <f>+'EVALUACION CON CONTROLES'!Q28</f>
        <v>Seguimiento por parte del comité técnico a las actividades establecidas en el contrato.</v>
      </c>
      <c r="X23" s="20" t="str">
        <f>+'EVALUACION CON CONTROLES'!R28</f>
        <v>QUINCENAL. ETAPA DE EJECUCIÓN.</v>
      </c>
    </row>
    <row r="24" spans="2:24" ht="13.5" customHeight="1" x14ac:dyDescent="0.15">
      <c r="B24" s="45"/>
      <c r="X24" s="46"/>
    </row>
    <row r="25" spans="2:24" ht="13.5" customHeight="1" x14ac:dyDescent="0.15">
      <c r="B25" s="45"/>
      <c r="E25" s="14"/>
      <c r="F25" s="307" t="s">
        <v>128</v>
      </c>
      <c r="G25" s="307"/>
      <c r="H25" s="14"/>
      <c r="I25" s="14"/>
      <c r="J25" s="308" t="s">
        <v>21</v>
      </c>
      <c r="K25" s="308"/>
      <c r="L25" s="308"/>
      <c r="M25" s="308"/>
      <c r="X25" s="46"/>
    </row>
    <row r="26" spans="2:24" ht="13.5" customHeight="1" x14ac:dyDescent="0.15">
      <c r="B26" s="45"/>
      <c r="E26" s="323" t="s">
        <v>2</v>
      </c>
      <c r="F26" s="41" t="s">
        <v>15</v>
      </c>
      <c r="G26" s="41" t="s">
        <v>14</v>
      </c>
      <c r="H26" s="14"/>
      <c r="I26" s="14"/>
      <c r="J26" s="337" t="s">
        <v>20</v>
      </c>
      <c r="K26" s="338"/>
      <c r="L26" s="337" t="s">
        <v>14</v>
      </c>
      <c r="M26" s="338"/>
      <c r="X26" s="46"/>
    </row>
    <row r="27" spans="2:24" ht="13.5" customHeight="1" x14ac:dyDescent="0.15">
      <c r="B27" s="45"/>
      <c r="E27" s="323"/>
      <c r="F27" s="19" t="s">
        <v>9</v>
      </c>
      <c r="G27" s="19">
        <v>1</v>
      </c>
      <c r="H27" s="14"/>
      <c r="I27" s="14"/>
      <c r="J27" s="311" t="s">
        <v>17</v>
      </c>
      <c r="K27" s="312"/>
      <c r="L27" s="313">
        <v>1</v>
      </c>
      <c r="M27" s="313"/>
      <c r="X27" s="46"/>
    </row>
    <row r="28" spans="2:24" ht="13.5" customHeight="1" x14ac:dyDescent="0.15">
      <c r="B28" s="45"/>
      <c r="E28" s="323"/>
      <c r="F28" s="19" t="s">
        <v>10</v>
      </c>
      <c r="G28" s="19">
        <v>2</v>
      </c>
      <c r="H28" s="14"/>
      <c r="I28" s="14"/>
      <c r="J28" s="311" t="s">
        <v>18</v>
      </c>
      <c r="K28" s="312"/>
      <c r="L28" s="313">
        <v>2</v>
      </c>
      <c r="M28" s="313"/>
      <c r="X28" s="46"/>
    </row>
    <row r="29" spans="2:24" ht="13.5" customHeight="1" x14ac:dyDescent="0.15">
      <c r="B29" s="45"/>
      <c r="E29" s="323"/>
      <c r="F29" s="19" t="s">
        <v>11</v>
      </c>
      <c r="G29" s="19">
        <v>3</v>
      </c>
      <c r="H29" s="14"/>
      <c r="I29" s="14"/>
      <c r="J29" s="311" t="s">
        <v>1</v>
      </c>
      <c r="K29" s="312"/>
      <c r="L29" s="313">
        <v>3</v>
      </c>
      <c r="M29" s="313"/>
      <c r="X29" s="46"/>
    </row>
    <row r="30" spans="2:24" ht="13.5" customHeight="1" x14ac:dyDescent="0.15">
      <c r="B30" s="45"/>
      <c r="E30" s="323"/>
      <c r="F30" s="19" t="s">
        <v>12</v>
      </c>
      <c r="G30" s="19">
        <v>4</v>
      </c>
      <c r="H30" s="14"/>
      <c r="I30" s="14"/>
      <c r="J30" s="311" t="s">
        <v>19</v>
      </c>
      <c r="K30" s="312"/>
      <c r="L30" s="313">
        <v>4</v>
      </c>
      <c r="M30" s="313"/>
      <c r="X30" s="46"/>
    </row>
    <row r="31" spans="2:24" ht="13.5" customHeight="1" x14ac:dyDescent="0.15">
      <c r="B31" s="45"/>
      <c r="E31" s="323"/>
      <c r="F31" s="19" t="s">
        <v>13</v>
      </c>
      <c r="G31" s="19">
        <v>5</v>
      </c>
      <c r="H31" s="14"/>
      <c r="I31" s="14"/>
      <c r="J31" s="311" t="s">
        <v>0</v>
      </c>
      <c r="K31" s="312"/>
      <c r="L31" s="313">
        <v>5</v>
      </c>
      <c r="M31" s="313"/>
      <c r="X31" s="46"/>
    </row>
    <row r="32" spans="2:24" ht="13.5" customHeight="1" x14ac:dyDescent="0.15">
      <c r="B32" s="45"/>
      <c r="D32" s="14"/>
      <c r="E32" s="14"/>
      <c r="F32" s="14"/>
      <c r="G32" s="14"/>
      <c r="H32" s="14"/>
      <c r="I32" s="14"/>
      <c r="J32" s="14"/>
      <c r="K32" s="14"/>
      <c r="L32" s="14"/>
      <c r="M32" s="14"/>
      <c r="X32" s="46"/>
    </row>
    <row r="33" spans="2:24" ht="13.5" customHeight="1" x14ac:dyDescent="0.15">
      <c r="B33" s="45"/>
      <c r="D33" s="308" t="s">
        <v>22</v>
      </c>
      <c r="E33" s="308"/>
      <c r="F33" s="308"/>
      <c r="G33" s="308"/>
      <c r="H33" s="308"/>
      <c r="I33" s="308"/>
      <c r="J33" s="308"/>
      <c r="K33" s="308"/>
      <c r="X33" s="46"/>
    </row>
    <row r="34" spans="2:24" ht="13.5" customHeight="1" x14ac:dyDescent="0.15">
      <c r="B34" s="45"/>
      <c r="D34" s="319" t="s">
        <v>15</v>
      </c>
      <c r="E34" s="319" t="s">
        <v>14</v>
      </c>
      <c r="F34" s="314" t="s">
        <v>17</v>
      </c>
      <c r="G34" s="314"/>
      <c r="H34" s="309" t="s">
        <v>18</v>
      </c>
      <c r="I34" s="310"/>
      <c r="J34" s="42" t="s">
        <v>1</v>
      </c>
      <c r="K34" s="42" t="s">
        <v>19</v>
      </c>
      <c r="L34" s="41" t="s">
        <v>0</v>
      </c>
      <c r="P34" s="308" t="s">
        <v>16</v>
      </c>
      <c r="Q34" s="308"/>
      <c r="R34" s="308"/>
      <c r="S34" s="308"/>
      <c r="T34" s="308"/>
      <c r="X34" s="46"/>
    </row>
    <row r="35" spans="2:24" ht="13.5" customHeight="1" x14ac:dyDescent="0.15">
      <c r="B35" s="45"/>
      <c r="D35" s="319"/>
      <c r="E35" s="319"/>
      <c r="F35" s="322">
        <v>1</v>
      </c>
      <c r="G35" s="322"/>
      <c r="H35" s="320">
        <v>2</v>
      </c>
      <c r="I35" s="321"/>
      <c r="J35" s="43">
        <v>3</v>
      </c>
      <c r="K35" s="43">
        <v>4</v>
      </c>
      <c r="L35" s="43">
        <v>5</v>
      </c>
      <c r="P35" s="314" t="s">
        <v>22</v>
      </c>
      <c r="Q35" s="314"/>
      <c r="R35" s="314"/>
      <c r="S35" s="314" t="s">
        <v>23</v>
      </c>
      <c r="T35" s="314"/>
      <c r="X35" s="46"/>
    </row>
    <row r="36" spans="2:24" ht="13.5" customHeight="1" x14ac:dyDescent="0.15">
      <c r="B36" s="45"/>
      <c r="D36" s="19" t="s">
        <v>9</v>
      </c>
      <c r="E36" s="21">
        <v>1</v>
      </c>
      <c r="F36" s="300">
        <v>2</v>
      </c>
      <c r="G36" s="300"/>
      <c r="H36" s="334">
        <v>3</v>
      </c>
      <c r="I36" s="335"/>
      <c r="J36" s="39">
        <v>4</v>
      </c>
      <c r="K36" s="44">
        <v>5</v>
      </c>
      <c r="L36" s="38">
        <v>6</v>
      </c>
      <c r="P36" s="301" t="s">
        <v>24</v>
      </c>
      <c r="Q36" s="301"/>
      <c r="R36" s="301"/>
      <c r="S36" s="299" t="s">
        <v>25</v>
      </c>
      <c r="T36" s="299"/>
      <c r="X36" s="46"/>
    </row>
    <row r="37" spans="2:24" ht="13.5" customHeight="1" x14ac:dyDescent="0.15">
      <c r="B37" s="45"/>
      <c r="D37" s="19" t="s">
        <v>10</v>
      </c>
      <c r="E37" s="21">
        <v>2</v>
      </c>
      <c r="F37" s="300">
        <v>3</v>
      </c>
      <c r="G37" s="300"/>
      <c r="H37" s="334">
        <v>4</v>
      </c>
      <c r="I37" s="335"/>
      <c r="J37" s="44">
        <v>5</v>
      </c>
      <c r="K37" s="38">
        <v>6</v>
      </c>
      <c r="L37" s="38">
        <v>7</v>
      </c>
      <c r="P37" s="331" t="s">
        <v>26</v>
      </c>
      <c r="Q37" s="331"/>
      <c r="R37" s="331"/>
      <c r="S37" s="299" t="s">
        <v>27</v>
      </c>
      <c r="T37" s="299"/>
      <c r="X37" s="46"/>
    </row>
    <row r="38" spans="2:24" ht="13.5" customHeight="1" x14ac:dyDescent="0.15">
      <c r="B38" s="45"/>
      <c r="D38" s="19" t="s">
        <v>11</v>
      </c>
      <c r="E38" s="21">
        <v>3</v>
      </c>
      <c r="F38" s="300">
        <v>4</v>
      </c>
      <c r="G38" s="300"/>
      <c r="H38" s="315">
        <v>5</v>
      </c>
      <c r="I38" s="316"/>
      <c r="J38" s="38">
        <v>6</v>
      </c>
      <c r="K38" s="38">
        <v>7</v>
      </c>
      <c r="L38" s="40">
        <v>8</v>
      </c>
      <c r="P38" s="336">
        <v>5</v>
      </c>
      <c r="Q38" s="336"/>
      <c r="R38" s="336"/>
      <c r="S38" s="299" t="s">
        <v>28</v>
      </c>
      <c r="T38" s="299"/>
      <c r="X38" s="46"/>
    </row>
    <row r="39" spans="2:24" ht="13.5" customHeight="1" x14ac:dyDescent="0.15">
      <c r="B39" s="45"/>
      <c r="D39" s="19" t="s">
        <v>12</v>
      </c>
      <c r="E39" s="21">
        <v>4</v>
      </c>
      <c r="F39" s="336">
        <v>5</v>
      </c>
      <c r="G39" s="336"/>
      <c r="H39" s="332">
        <v>6</v>
      </c>
      <c r="I39" s="333"/>
      <c r="J39" s="38">
        <v>7</v>
      </c>
      <c r="K39" s="40">
        <v>8</v>
      </c>
      <c r="L39" s="40">
        <v>9</v>
      </c>
      <c r="P39" s="300" t="s">
        <v>29</v>
      </c>
      <c r="Q39" s="300"/>
      <c r="R39" s="300"/>
      <c r="S39" s="299" t="s">
        <v>30</v>
      </c>
      <c r="T39" s="299"/>
      <c r="X39" s="46"/>
    </row>
    <row r="40" spans="2:24" ht="13.5" customHeight="1" x14ac:dyDescent="0.15">
      <c r="B40" s="45"/>
      <c r="D40" s="19" t="s">
        <v>13</v>
      </c>
      <c r="E40" s="21">
        <v>5</v>
      </c>
      <c r="F40" s="331">
        <v>6</v>
      </c>
      <c r="G40" s="331"/>
      <c r="H40" s="332">
        <v>7</v>
      </c>
      <c r="I40" s="333"/>
      <c r="J40" s="40">
        <v>8</v>
      </c>
      <c r="K40" s="40">
        <v>9</v>
      </c>
      <c r="L40" s="40">
        <v>10</v>
      </c>
      <c r="X40" s="46"/>
    </row>
    <row r="41" spans="2:24" ht="13.5" customHeight="1" thickBot="1" x14ac:dyDescent="0.2">
      <c r="B41" s="22"/>
      <c r="C41" s="23"/>
      <c r="D41" s="24"/>
      <c r="E41" s="24"/>
      <c r="F41" s="24"/>
      <c r="G41" s="24"/>
      <c r="H41" s="24"/>
      <c r="I41" s="24"/>
      <c r="J41" s="24"/>
      <c r="K41" s="24"/>
      <c r="L41" s="24"/>
      <c r="M41" s="24"/>
      <c r="N41" s="23"/>
      <c r="O41" s="23"/>
      <c r="P41" s="23"/>
      <c r="Q41" s="23"/>
      <c r="R41" s="23"/>
      <c r="S41" s="23"/>
      <c r="T41" s="23"/>
      <c r="U41" s="138"/>
      <c r="V41" s="138"/>
      <c r="W41" s="23"/>
      <c r="X41" s="25"/>
    </row>
    <row r="42" spans="2:24" ht="16.5" customHeight="1" x14ac:dyDescent="0.15">
      <c r="D42" s="14"/>
      <c r="F42" s="14"/>
      <c r="G42" s="14"/>
      <c r="H42" s="14"/>
      <c r="I42" s="14"/>
      <c r="J42" s="14"/>
      <c r="K42" s="14"/>
      <c r="L42" s="14"/>
      <c r="M42" s="14"/>
      <c r="N42" s="14"/>
      <c r="O42" s="14"/>
      <c r="P42" s="14"/>
      <c r="Q42" s="14"/>
      <c r="R42" s="14"/>
    </row>
    <row r="43" spans="2:24" ht="16.5" customHeight="1" x14ac:dyDescent="0.15">
      <c r="D43" s="14"/>
      <c r="F43" s="14"/>
      <c r="G43" s="14"/>
      <c r="H43" s="14"/>
      <c r="I43" s="14"/>
      <c r="J43" s="14"/>
      <c r="K43" s="14"/>
      <c r="L43" s="14"/>
      <c r="M43" s="14"/>
      <c r="N43" s="14"/>
      <c r="O43" s="14"/>
      <c r="P43" s="14"/>
      <c r="Q43" s="14"/>
      <c r="R43" s="14"/>
    </row>
    <row r="44" spans="2:24" ht="12.75" customHeight="1" x14ac:dyDescent="0.15">
      <c r="D44" s="14"/>
      <c r="F44" s="14"/>
      <c r="G44" s="14"/>
      <c r="H44" s="14"/>
      <c r="I44" s="14"/>
      <c r="J44" s="14"/>
      <c r="K44" s="14"/>
      <c r="L44" s="14"/>
      <c r="M44" s="14"/>
      <c r="N44" s="14"/>
      <c r="O44" s="14"/>
      <c r="P44" s="14"/>
      <c r="Q44" s="14"/>
      <c r="R44" s="14"/>
    </row>
    <row r="45" spans="2:24" ht="15" hidden="1" x14ac:dyDescent="0.15">
      <c r="B45" s="16" t="s">
        <v>136</v>
      </c>
      <c r="D45" s="14"/>
      <c r="F45" s="14"/>
      <c r="G45" s="14"/>
      <c r="H45" s="14"/>
      <c r="I45" s="14"/>
      <c r="J45" s="14"/>
      <c r="K45" s="14"/>
      <c r="L45" s="14"/>
      <c r="M45" s="14"/>
      <c r="N45" s="14"/>
      <c r="O45" s="14"/>
      <c r="P45" s="14"/>
      <c r="Q45" s="14"/>
      <c r="R45" s="14"/>
    </row>
    <row r="46" spans="2:24" ht="15" hidden="1" x14ac:dyDescent="0.15">
      <c r="B46" s="16" t="s">
        <v>135</v>
      </c>
      <c r="D46" s="26"/>
      <c r="F46" s="14"/>
      <c r="G46" s="26"/>
      <c r="H46" s="26"/>
      <c r="I46" s="26"/>
      <c r="J46" s="26"/>
      <c r="K46" s="26"/>
      <c r="L46" s="26"/>
      <c r="M46" s="26"/>
      <c r="N46" s="26"/>
      <c r="O46" s="26"/>
      <c r="P46" s="26"/>
      <c r="Q46" s="26"/>
      <c r="R46" s="26"/>
    </row>
    <row r="47" spans="2:24" ht="30" hidden="1" x14ac:dyDescent="0.15">
      <c r="B47" s="16" t="s">
        <v>137</v>
      </c>
      <c r="D47" s="14"/>
      <c r="F47" s="14"/>
      <c r="G47" s="14"/>
      <c r="H47" s="14"/>
      <c r="I47" s="14"/>
      <c r="J47" s="14"/>
      <c r="K47" s="14"/>
      <c r="L47" s="14"/>
      <c r="M47" s="14"/>
      <c r="N47" s="14"/>
      <c r="O47" s="14"/>
      <c r="P47" s="14"/>
      <c r="Q47" s="14"/>
      <c r="R47" s="14"/>
    </row>
    <row r="48" spans="2:24" x14ac:dyDescent="0.15">
      <c r="D48" s="14"/>
      <c r="F48" s="14"/>
      <c r="G48" s="14"/>
      <c r="H48" s="14"/>
      <c r="I48" s="14"/>
      <c r="J48" s="14"/>
      <c r="K48" s="14"/>
      <c r="L48" s="14"/>
      <c r="M48" s="14"/>
      <c r="N48" s="14"/>
      <c r="O48" s="14"/>
      <c r="P48" s="14"/>
      <c r="Q48" s="14"/>
      <c r="R48" s="14"/>
    </row>
    <row r="49" spans="4:18" x14ac:dyDescent="0.15">
      <c r="D49" s="14"/>
      <c r="F49" s="14"/>
      <c r="G49" s="14"/>
      <c r="H49" s="14"/>
      <c r="I49" s="14"/>
      <c r="J49" s="14"/>
      <c r="K49" s="14"/>
      <c r="L49" s="14"/>
      <c r="M49" s="14"/>
      <c r="N49" s="14"/>
      <c r="O49" s="14"/>
      <c r="P49" s="14"/>
      <c r="Q49" s="14"/>
      <c r="R49" s="14"/>
    </row>
    <row r="50" spans="4:18" x14ac:dyDescent="0.15">
      <c r="D50" s="14"/>
      <c r="F50" s="14"/>
      <c r="G50" s="14"/>
      <c r="H50" s="14"/>
      <c r="I50" s="14"/>
      <c r="J50" s="14"/>
      <c r="K50" s="14"/>
      <c r="L50" s="14"/>
      <c r="M50" s="14"/>
      <c r="N50" s="14"/>
      <c r="O50" s="14"/>
      <c r="P50" s="14"/>
      <c r="Q50" s="14"/>
      <c r="R50" s="14"/>
    </row>
    <row r="51" spans="4:18" ht="12.75" customHeight="1" x14ac:dyDescent="0.15">
      <c r="D51" s="14"/>
    </row>
    <row r="52" spans="4:18" x14ac:dyDescent="0.15">
      <c r="D52" s="14"/>
    </row>
  </sheetData>
  <mergeCells count="49">
    <mergeCell ref="W2:X4"/>
    <mergeCell ref="B7:X8"/>
    <mergeCell ref="F40:G40"/>
    <mergeCell ref="H40:I40"/>
    <mergeCell ref="P35:R35"/>
    <mergeCell ref="H37:I37"/>
    <mergeCell ref="H36:I36"/>
    <mergeCell ref="F38:G38"/>
    <mergeCell ref="F39:G39"/>
    <mergeCell ref="P38:R38"/>
    <mergeCell ref="H39:I39"/>
    <mergeCell ref="P37:R37"/>
    <mergeCell ref="L26:M26"/>
    <mergeCell ref="J26:K26"/>
    <mergeCell ref="J29:K29"/>
    <mergeCell ref="S35:T35"/>
    <mergeCell ref="J30:K30"/>
    <mergeCell ref="P34:T34"/>
    <mergeCell ref="B2:B4"/>
    <mergeCell ref="C2:V4"/>
    <mergeCell ref="E34:E35"/>
    <mergeCell ref="H35:I35"/>
    <mergeCell ref="J31:K31"/>
    <mergeCell ref="L31:M31"/>
    <mergeCell ref="D34:D35"/>
    <mergeCell ref="F35:G35"/>
    <mergeCell ref="E26:E31"/>
    <mergeCell ref="S36:T36"/>
    <mergeCell ref="F36:G36"/>
    <mergeCell ref="S37:T37"/>
    <mergeCell ref="S38:T38"/>
    <mergeCell ref="H38:I38"/>
    <mergeCell ref="F37:G37"/>
    <mergeCell ref="S39:T39"/>
    <mergeCell ref="P39:R39"/>
    <mergeCell ref="P36:R36"/>
    <mergeCell ref="B9:R9"/>
    <mergeCell ref="B6:X6"/>
    <mergeCell ref="F25:G25"/>
    <mergeCell ref="J25:M25"/>
    <mergeCell ref="H34:I34"/>
    <mergeCell ref="J27:K27"/>
    <mergeCell ref="J28:K28"/>
    <mergeCell ref="L29:M29"/>
    <mergeCell ref="L30:M30"/>
    <mergeCell ref="D33:K33"/>
    <mergeCell ref="F34:G34"/>
    <mergeCell ref="L27:M27"/>
    <mergeCell ref="L28:M28"/>
  </mergeCells>
  <phoneticPr fontId="1" type="noConversion"/>
  <conditionalFormatting sqref="K11:K2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3"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ji 2797</cp:lastModifiedBy>
  <cp:lastPrinted>2021-08-05T16:35:29Z</cp:lastPrinted>
  <dcterms:created xsi:type="dcterms:W3CDTF">2007-06-14T01:55:06Z</dcterms:created>
  <dcterms:modified xsi:type="dcterms:W3CDTF">2026-06-16T16:01:50Z</dcterms:modified>
</cp:coreProperties>
</file>