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SRV-ALCALDIA\Obras\1-OBRAS-PUBLICAS\Proye-contra\CONTRATOS 2026\7.SAMC\SAMC 00X-2026 COMISARIA-PLAZA\ETAPA PRE\"/>
    </mc:Choice>
  </mc:AlternateContent>
  <xr:revisionPtr revIDLastSave="0" documentId="13_ncr:1_{F5915F29-46DA-4C56-8293-7520995C948C}"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'[3]7422CW00'!#REF!</definedName>
    <definedName name="\l">[4]STRSUMM0!#REF!</definedName>
    <definedName name="\M" localSheetId="0">#REF!</definedName>
    <definedName name="\M">#REF!</definedName>
    <definedName name="\ñ">'[5]7422CW00'!#REF!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CÓDIGO DEL ITEM DE PAGO'!ERR</definedName>
    <definedName name="\X" localSheetId="0">'PRESUPUESTO OFICIAL (Entidad)'!ERR</definedName>
    <definedName name="\X">[0]!ERR</definedName>
    <definedName name="\Z" localSheetId="2">'INDICAR CÓDIGO DEL ITEM DE PAGO'!ERR</definedName>
    <definedName name="\Z" localSheetId="0">'PRESUPUESTO OFICIAL (Entidad)'!ERR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[11]Tablas!#REF!</definedName>
    <definedName name="____VFA1">[11]Tablas!#REF!</definedName>
    <definedName name="____VIT1">[11]Tablas!#REF!</definedName>
    <definedName name="____VPR1">[11]Tablas!#REF!</definedName>
    <definedName name="____VPR2" localSheetId="0">#REF!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[11]Tablas!#REF!</definedName>
    <definedName name="___OCI1">[11]Tablas!#REF!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[11]Tablas!#REF!</definedName>
    <definedName name="___VFA1">[11]Tablas!#REF!</definedName>
    <definedName name="___VIT1">[11]Tablas!#REF!</definedName>
    <definedName name="___VPR1">[11]Tablas!#REF!</definedName>
    <definedName name="___VPR2" localSheetId="0">#REF!</definedName>
    <definedName name="___VPR2">#REF!</definedName>
    <definedName name="___VRP1">[11]Tablas!#REF!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0">'PRESUPUESTO OFICIAL (Entidad)'!ERR</definedName>
    <definedName name="__F">[0]!ERR</definedName>
    <definedName name="__FS01" localSheetId="2">'INDICAR CÓDIGO DEL ITEM DE PAGO'!ERR</definedName>
    <definedName name="__FS01" localSheetId="0">'PRESUPUESTO OFICIAL (Entidad)'!ERR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[19]PESOS!#REF!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0">#REF!</definedName>
    <definedName name="_1">#REF!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0">#REF!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 localSheetId="0">'PRESUPUESTO OFICIAL (Entidad)'!ERR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(Entidad)'!$I$11:$I$86</definedName>
    <definedName name="_xlnm._FilterDatabase" localSheetId="1" hidden="1">'PROPUESTA ECONOMICA(Proponente)'!$I$11:$I$40</definedName>
    <definedName name="_FS01" localSheetId="2">'INDICAR CÓDIGO DEL ITEM DE PAGO'!ERR</definedName>
    <definedName name="_FS01" localSheetId="0">'PRESUPUESTO OFICIAL (Entidad)'!ERR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[24]ESPEC!#REF!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'PRESUPUESTO OFICIAL (Entidad)'!ERR</definedName>
    <definedName name="aa">[0]!ERR</definedName>
    <definedName name="AAA" localSheetId="2">'INDICAR CÓDIGO DEL ITEM DE PAGO'!ERR</definedName>
    <definedName name="AAA" localSheetId="0">'PRESUPUESTO OFICIAL (Entidad)'!ERR</definedName>
    <definedName name="AAA">[0]!ERR</definedName>
    <definedName name="aaaaaa">[25]otros!$C$5</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1">[26]!absc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1">[31]!absc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2">'[33]MC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 localSheetId="0">'PRESUPUESTO OFICIAL (Entidad)'!ERR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PAGO'!$A$1:$Q$93</definedName>
    <definedName name="_xlnm.Print_Area" localSheetId="0">'PRESUPUESTO OFICIAL (Entidad)'!$A$1:$M$132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2">'INDICAR CÓDIGO DEL ITEM DE PAGO'!ERR</definedName>
    <definedName name="armuve" localSheetId="0">'PRESUPUESTO OFICIAL (Entidad)'!ERR</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 localSheetId="0">'PRESUPUESTO OFICIAL (Entidad)'!ERR</definedName>
    <definedName name="as">[0]!ERR</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0">'PRESUPUESTO OFICIAL (Entidad)'!ERR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CÓDIGO DEL ITEM DE PAGO'!ERR</definedName>
    <definedName name="BB" localSheetId="0">'PRESUPUESTO OFICIAL (Entidad)'!ERR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[45]steel!#REF!</definedName>
    <definedName name="BORDET" localSheetId="0">#REF!</definedName>
    <definedName name="BORDET">#REF!</definedName>
    <definedName name="BORSHE">'[3]7422CW00'!#REF!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 localSheetId="0">#REF!</definedName>
    <definedName name="C._C.">#REF!</definedName>
    <definedName name="C_" localSheetId="2">#REF!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[52]Hoja1!$C$81</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0">#REF!</definedName>
    <definedName name="Ch">#REF!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0">'PRESUPUESTO OFICIAL (Entidad)'!ERR</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 localSheetId="0">'PRESUPUESTO OFICIAL (Entidad)'!ERR</definedName>
    <definedName name="copiao4">[0]!ERR</definedName>
    <definedName name="corri" localSheetId="2">'INDICAR CÓDIGO DEL ITEM DE PAGO'!ERR</definedName>
    <definedName name="corri" localSheetId="0">'PRESUPUESTO OFICIAL (Entidad)'!ERR</definedName>
    <definedName name="corri">[0]!ERR</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'[3]7422CW00'!#REF!</definedName>
    <definedName name="CTRPAG">'[3]7422CW00'!#REF!</definedName>
    <definedName name="CUAL" localSheetId="2">'INDICAR CÓDIGO DEL ITEM DE PAGO'!ERR</definedName>
    <definedName name="CUAL" localSheetId="0">'PRESUPUESTO OFICIAL (Entidad)'!ERR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_MI">[59]civ_roma!$C$9:$G$799</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0">#REF!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0">[64]Cronograma!#REF!</definedName>
    <definedName name="DF">[64]Cronograma!#REF!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0">#REF!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2">'INDICAR CÓDIGO DEL ITEM DE PAGO'!ERR</definedName>
    <definedName name="EE" localSheetId="0">'PRESUPUESTO OFICIAL (Entidad)'!ERR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CÓDIGO DEL ITEM DE PAGO'!ERR</definedName>
    <definedName name="eme" localSheetId="0">'PRESUPUESTO OFICIAL (Entidad)'!ERR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[12]Tablas!#REF!</definedName>
    <definedName name="equipo">[69]Equipo!$A$7:$A$65536</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 localSheetId="0">'PRESUPUESTO OFICIAL (Entidad)'!ERR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'[3]7422CW00'!#REF!</definedName>
    <definedName name="ESTRU">[71]Estructura!$C$7:$E$2570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'[74]Itemes Renovación'!#REF!</definedName>
    <definedName name="FareWellStmnt" localSheetId="1">[50]!FareWellStmnt</definedName>
    <definedName name="FareWellStmnt">[50]!FareWellStmnt</definedName>
    <definedName name="FaseProyecto" localSheetId="0">#REF!</definedName>
    <definedName name="FaseProyecto">#REF!</definedName>
    <definedName name="FD" localSheetId="2">'INDICAR CÓDIGO DEL ITEM DE PAGO'!ERR</definedName>
    <definedName name="FD" localSheetId="0">'PRESUPUESTO OFICIAL (Entidad)'!ERR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2">'[37]Res-Accide-10'!#REF!</definedName>
    <definedName name="fer" localSheetId="0">'[37]Res-Accide-10'!#REF!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2">'INDICAR CÓDIGO DEL ITEM DE PAGO'!ERR</definedName>
    <definedName name="ff" localSheetId="0">'PRESUPUESTO OFICIAL (Entidad)'!ERR</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'PRESUPUESTO OFICIAL (Entidad)'!ERR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CÓDIGO DEL ITEM DE PAGO'!ERR</definedName>
    <definedName name="FINANCIACION" localSheetId="0">'PRESUPUESTO OFICIAL (Entidad)'!ERR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 localSheetId="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'PRESUPUESTO OFICIAL (Entidad)'!ERR</definedName>
    <definedName name="fu">[0]!ERR</definedName>
    <definedName name="Full_Print" localSheetId="0">#REF!</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0">#REF!</definedName>
    <definedName name="G1_">#REF!</definedName>
    <definedName name="GAJ" localSheetId="2">#REF!</definedName>
    <definedName name="GAJ" localSheetId="0">#REF!</definedName>
    <definedName name="GAJ">#REF!</definedName>
    <definedName name="GAS" localSheetId="0">[12]Tablas!#REF!</definedName>
    <definedName name="GAS">[12]Tablas!#REF!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'PRESUPUESTO OFICIAL (Entidad)'!ERR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[12]Tablas!#REF!</definedName>
    <definedName name="GPO">[12]Tablas!#REF!</definedName>
    <definedName name="GPR">[12]Tablas!#REF!</definedName>
    <definedName name="_xlnm.Recorder" localSheetId="0">#REF!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 localSheetId="0">#REF!</definedName>
    <definedName name="GRM_ON_DMARES">#REF!</definedName>
    <definedName name="GRM_ON_DRIO" localSheetId="0">#REF!</definedName>
    <definedName name="GRM_ON_DRIO">#REF!</definedName>
    <definedName name="GRN">[12]Tablas!#REF!</definedName>
    <definedName name="GRN_ON_ASO">[12]Tablas!#REF!</definedName>
    <definedName name="GRN_ON_DIREC" localSheetId="0">#REF!</definedName>
    <definedName name="GRN_ON_DIREC">#REF!</definedName>
    <definedName name="GRS">[12]Tablas!#REF!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[12]Tablas!#REF!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'PRESUPUESTO OFICIAL (Entidad)'!ERR</definedName>
    <definedName name="hh">[0]!ERR</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'INDICAR CÓDIGO DEL ITEM DE PAGO'!ERR</definedName>
    <definedName name="HK" localSheetId="0">'PRESUPUESTO OFICIAL (Entidad)'!ERR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'PRESUPUESTO OFICIAL (Entidad)'!ERR</definedName>
    <definedName name="ID">[0]!ERR</definedName>
    <definedName name="IF" localSheetId="2">'[51]A.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CÓDIGO DEL ITEM DE PAGO'!ERR</definedName>
    <definedName name="IOUHH" localSheetId="0">'PRESUPUESTO OFICIAL (Entidad)'!ERR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'PRESUPUESTO OFICIAL (Entidad)'!ERR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CÓDIGO DEL ITEM DE PAGO'!ERR</definedName>
    <definedName name="JOHNNY" localSheetId="0">'PRESUPUESTO OFICIAL (Entidad)'!ERR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'PRESUPUESTO OFICIAL (Entidad)'!ERR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[84]LISTADO!#REF!</definedName>
    <definedName name="LICITACION" localSheetId="2">#REF!</definedName>
    <definedName name="LICITACION" localSheetId="0">#REF!</definedName>
    <definedName name="LICITACION">#REF!</definedName>
    <definedName name="LINEA" localSheetId="2">[85]CONT_ADI!#REF!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#REF!</definedName>
    <definedName name="LOGO" localSheetId="2">'INDICAR CÓDIGO DEL ITEM DE PAGO'!ERR</definedName>
    <definedName name="LOGO" localSheetId="0">'PRESUPUESTO OFICIAL (Entidad)'!ERR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2">'[37]Res-Accide-10'!#REF!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 localSheetId="0">#REF!</definedName>
    <definedName name="MOD">#REF!</definedName>
    <definedName name="MODIVejec" localSheetId="0"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0" hidden="1">{#N/A,#N/A,FALSE,"Hoja1";#N/A,#N/A,FALSE,"Hoja2"}</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[2]STRSUMM0!#REF!</definedName>
    <definedName name="MRSUPDET">[45]steel!#REF!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 localSheetId="0">'PRESUPUESTO OFICIAL (Entidad)'!ERR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[2]STRSUMM0!#REF!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(Entidad)'!End_Bal,-1)+1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2">'INDICAR CÓDIGO DEL ITEM DE PAGO'!ERR</definedName>
    <definedName name="PEPE" localSheetId="0">'PRESUPUESTO OFICIAL (Entidad)'!ERR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'[76]7422CW00'!#REF!</definedName>
    <definedName name="pintura">'[76]7422CW00'!#REF!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[57]Tablas!$C$1:$C$65536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_MI" localSheetId="2">#REF!</definedName>
    <definedName name="Print_Area_MI" localSheetId="0">#REF!</definedName>
    <definedName name="Print_Area_MI">#REF!</definedName>
    <definedName name="Print_Area_Reset" localSheetId="0">OFFSET('PRESUPUESTO OFICIAL (Entidad)'!Full_Print,0,0,Last_Row)</definedName>
    <definedName name="Print_Area_Reset">OFFSET(Full_Print,0,0,Last_Row)</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 localSheetId="0">'PRESUPUESTO OFICIAL (Entidad)'!ERR</definedName>
    <definedName name="programainv">[0]!ERR</definedName>
    <definedName name="Proponente" localSheetId="2">#REF!</definedName>
    <definedName name="Proponente" localSheetId="0">#REF!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'PRESUPUESTO OFICIAL (Entidad)'!ERR</definedName>
    <definedName name="QWERTY">[0]!ERR</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'PRESUPUESTO OFICIAL (Entidad)'!ERR</definedName>
    <definedName name="REICIO">[0]!ERR</definedName>
    <definedName name="Reimbursement">"Reembolso"</definedName>
    <definedName name="reinicio" localSheetId="2">'INDICAR CÓDIGO DEL ITEM DE PAGO'!ERR</definedName>
    <definedName name="reinicio" localSheetId="0">'PRESUPUESTO OFICIAL (Entidad)'!ERR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1">[9]!resu8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2">'INDICAR CÓDIGO DEL ITEM DE PAGO'!ERR</definedName>
    <definedName name="rr" localSheetId="0">'PRESUPUESTO OFICIAL (Entidad)'!ERR</definedName>
    <definedName name="rr">[0]!ERR</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'INDICAR CÓDIGO DEL ITEM DE PAGO'!ERR</definedName>
    <definedName name="s" localSheetId="0">'PRESUPUESTO OFICIAL (Entidad)'!ERR</definedName>
    <definedName name="s">[0]!ERR</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'PRESUPUESTO OFICIAL (Entidad)'!ERR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[55]Hoja1!$C$14</definedName>
    <definedName name="SERO" localSheetId="2">'INDICAR CÓDIGO DEL ITEM DE PAGO'!ERR</definedName>
    <definedName name="SERO" localSheetId="0">'PRESUPUESTO OFICIAL (Entidad)'!ERR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CÓDIGO DEL ITEM DE PAGO'!ERR</definedName>
    <definedName name="SI" localSheetId="0">'PRESUPUESTO OFICIAL (Entidad)'!ERR</definedName>
    <definedName name="SI">[0]!ERR</definedName>
    <definedName name="SINGOLO" localSheetId="0">'[3]7422CW00'!#REF!</definedName>
    <definedName name="SINGOLO">'[3]7422CW00'!#REF!</definedName>
    <definedName name="SISISIS" localSheetId="2">'INDICAR CÓDIGO DEL ITEM DE PAGO'!ERR</definedName>
    <definedName name="SISISIS" localSheetId="0">'PRESUPUESTO OFICIAL (Entidad)'!ERR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0">'PRESUPUESTO OFICIAL (Entidad)'!ERR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'[3]7422CW00'!#REF!</definedName>
    <definedName name="ST_CW">'[3]7422CW00'!#REF!</definedName>
    <definedName name="STALO1">'[3]7422CW00'!#REF!</definedName>
    <definedName name="STAMPA" localSheetId="0">#REF!</definedName>
    <definedName name="STAMPA">#REF!</definedName>
    <definedName name="STANU">'[3]7422CW00'!#REF!</definedName>
    <definedName name="START" localSheetId="0">#REF!</definedName>
    <definedName name="START">#REF!</definedName>
    <definedName name="START1">'[3]7422CW00'!#REF!</definedName>
    <definedName name="STENU">'[3]7422CW00'!#REF!</definedName>
    <definedName name="Stock">'[102]PxQ Cantidades'!#REF!</definedName>
    <definedName name="STONU">'[3]7422CW00'!#REF!</definedName>
    <definedName name="STRESS_RELIEVIN" localSheetId="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2">#REF!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2">'INDICAR CÓDIGO DEL ITEM DE PAGO'!ERR</definedName>
    <definedName name="sw" localSheetId="0">'PRESUPUESTO OFICIAL (Entidad)'!ERR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#REF!</definedName>
    <definedName name="tabla1">[103]Hoja3!$B$4:$F$28</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CÓDIGO DEL ITEM DE PAGO'!ERR</definedName>
    <definedName name="TER" localSheetId="0">'PRESUPUESTO OFICIAL (Entidad)'!ERR</definedName>
    <definedName name="TER">[0]!ERR</definedName>
    <definedName name="TERM" localSheetId="2">'INDICAR CÓDIGO DEL ITEM DE PAGO'!ERR</definedName>
    <definedName name="TERM" localSheetId="0">'PRESUPUESTO OFICIAL (Entidad)'!ERR</definedName>
    <definedName name="TERM">[0]!ERR</definedName>
    <definedName name="TÉRMINOS" localSheetId="2">'INDICAR CÓDIGO DEL ITEM DE PAGO'!ERR</definedName>
    <definedName name="TÉRMINOS" localSheetId="0">'PRESUPUESTO OFICIAL (Entidad)'!ERR</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#REF!</definedName>
    <definedName name="unj" localSheetId="0" hidden="1">[18]INST!#REF!</definedName>
    <definedName name="unj" hidden="1">[18]INST!#REF!</definedName>
    <definedName name="uno" localSheetId="2">'INDICAR CÓDIGO DEL ITEM DE PAGO'!ERR</definedName>
    <definedName name="uno" localSheetId="0">'PRESUPUESTO OFICIAL (Entidad)'!ERR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'PRESUPUESTO OFICIAL (Entidad)'!ERR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R" localSheetId="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0">#REF!</definedName>
    <definedName name="vpt">#REF!</definedName>
    <definedName name="VRP">[12]Tablas!#REF!</definedName>
    <definedName name="VRP_PETROQ" localSheetId="0">#REF!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0">#REF!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'[112]2004'!#REF!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 localSheetId="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 localSheetId="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2">'INDICAR CÓDIGO DEL ITEM DE PAGO'!ERR</definedName>
    <definedName name="zx" localSheetId="0">'PRESUPUESTO OFICIAL (Entidad)'!ERR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17" i="270" l="1"/>
  <c r="I117" i="270"/>
  <c r="K117" i="270" s="1"/>
  <c r="J116" i="270"/>
  <c r="I116" i="270"/>
  <c r="K116" i="270" s="1"/>
  <c r="J113" i="270"/>
  <c r="I113" i="270"/>
  <c r="K113" i="270" s="1"/>
  <c r="J112" i="270"/>
  <c r="K112" i="270" s="1"/>
  <c r="I112" i="270"/>
  <c r="J111" i="270"/>
  <c r="I111" i="270"/>
  <c r="J110" i="270"/>
  <c r="I110" i="270"/>
  <c r="J107" i="270"/>
  <c r="I107" i="270"/>
  <c r="K107" i="270" s="1"/>
  <c r="K108" i="270" s="1"/>
  <c r="J104" i="270"/>
  <c r="I104" i="270"/>
  <c r="J103" i="270"/>
  <c r="I103" i="270"/>
  <c r="K103" i="270" s="1"/>
  <c r="J100" i="270"/>
  <c r="I100" i="270"/>
  <c r="K100" i="270" s="1"/>
  <c r="J99" i="270"/>
  <c r="I99" i="270"/>
  <c r="J98" i="270"/>
  <c r="I98" i="270"/>
  <c r="K98" i="270" s="1"/>
  <c r="J97" i="270"/>
  <c r="I97" i="270"/>
  <c r="K97" i="270" s="1"/>
  <c r="J96" i="270"/>
  <c r="I96" i="270"/>
  <c r="K96" i="270" s="1"/>
  <c r="J93" i="270"/>
  <c r="I93" i="270"/>
  <c r="J92" i="270"/>
  <c r="K92" i="270" s="1"/>
  <c r="I92" i="270"/>
  <c r="J89" i="270"/>
  <c r="K89" i="270" s="1"/>
  <c r="K90" i="270" s="1"/>
  <c r="I89" i="270"/>
  <c r="J84" i="270"/>
  <c r="I84" i="270"/>
  <c r="K84" i="270" s="1"/>
  <c r="J83" i="270"/>
  <c r="I83" i="270"/>
  <c r="K83" i="270" s="1"/>
  <c r="J82" i="270"/>
  <c r="I82" i="270"/>
  <c r="K82" i="270" s="1"/>
  <c r="J81" i="270"/>
  <c r="I81" i="270"/>
  <c r="K81" i="270" s="1"/>
  <c r="J80" i="270"/>
  <c r="I80" i="270"/>
  <c r="J77" i="270"/>
  <c r="I77" i="270"/>
  <c r="K77" i="270" s="1"/>
  <c r="J76" i="270"/>
  <c r="I76" i="270"/>
  <c r="K76" i="270" s="1"/>
  <c r="J75" i="270"/>
  <c r="I75" i="270"/>
  <c r="K75" i="270" s="1"/>
  <c r="J74" i="270"/>
  <c r="K74" i="270" s="1"/>
  <c r="I74" i="270"/>
  <c r="J73" i="270"/>
  <c r="I73" i="270"/>
  <c r="J72" i="270"/>
  <c r="I72" i="270"/>
  <c r="J69" i="270"/>
  <c r="I69" i="270"/>
  <c r="J68" i="270"/>
  <c r="I68" i="270"/>
  <c r="K67" i="270"/>
  <c r="J67" i="270"/>
  <c r="I67" i="270"/>
  <c r="J66" i="270"/>
  <c r="I66" i="270"/>
  <c r="K66" i="270" s="1"/>
  <c r="J65" i="270"/>
  <c r="I65" i="270"/>
  <c r="J64" i="270"/>
  <c r="I64" i="270"/>
  <c r="K64" i="270" s="1"/>
  <c r="J61" i="270"/>
  <c r="I61" i="270"/>
  <c r="K61" i="270" s="1"/>
  <c r="J60" i="270"/>
  <c r="K60" i="270" s="1"/>
  <c r="I60" i="270"/>
  <c r="J59" i="270"/>
  <c r="I59" i="270"/>
  <c r="K56" i="270"/>
  <c r="K57" i="270" s="1"/>
  <c r="J56" i="270"/>
  <c r="I56" i="270"/>
  <c r="J53" i="270"/>
  <c r="I53" i="270"/>
  <c r="K53" i="270" s="1"/>
  <c r="J52" i="270"/>
  <c r="I52" i="270"/>
  <c r="J51" i="270"/>
  <c r="I51" i="270"/>
  <c r="K51" i="270" s="1"/>
  <c r="J48" i="270"/>
  <c r="I48" i="270"/>
  <c r="K48" i="270" s="1"/>
  <c r="J47" i="270"/>
  <c r="K47" i="270" s="1"/>
  <c r="I47" i="270"/>
  <c r="J46" i="270"/>
  <c r="I46" i="270"/>
  <c r="K43" i="270"/>
  <c r="J43" i="270"/>
  <c r="I43" i="270"/>
  <c r="J42" i="270"/>
  <c r="I42" i="270"/>
  <c r="K42" i="270" s="1"/>
  <c r="J41" i="270"/>
  <c r="I41" i="270"/>
  <c r="K41" i="270" s="1"/>
  <c r="J40" i="270"/>
  <c r="K40" i="270" s="1"/>
  <c r="I40" i="270"/>
  <c r="J37" i="270"/>
  <c r="I37" i="270"/>
  <c r="K37" i="270" s="1"/>
  <c r="K36" i="270"/>
  <c r="K38" i="270" s="1"/>
  <c r="J36" i="270"/>
  <c r="I36" i="270"/>
  <c r="J33" i="270"/>
  <c r="I33" i="270"/>
  <c r="K33" i="270" s="1"/>
  <c r="J32" i="270"/>
  <c r="I32" i="270"/>
  <c r="J31" i="270"/>
  <c r="I31" i="270"/>
  <c r="J30" i="270"/>
  <c r="I30" i="270"/>
  <c r="K30" i="270" s="1"/>
  <c r="J29" i="270"/>
  <c r="I29" i="270"/>
  <c r="K29" i="270" s="1"/>
  <c r="J28" i="270"/>
  <c r="I28" i="270"/>
  <c r="K28" i="270" s="1"/>
  <c r="J25" i="270"/>
  <c r="K25" i="270" s="1"/>
  <c r="I25" i="270"/>
  <c r="J24" i="270"/>
  <c r="I24" i="270"/>
  <c r="J21" i="270"/>
  <c r="I21" i="270"/>
  <c r="J20" i="270"/>
  <c r="I20" i="270"/>
  <c r="K20" i="270" s="1"/>
  <c r="J19" i="270"/>
  <c r="I19" i="270"/>
  <c r="K19" i="270" s="1"/>
  <c r="J18" i="270"/>
  <c r="I18" i="270"/>
  <c r="J17" i="270"/>
  <c r="I17" i="270"/>
  <c r="K17" i="270" s="1"/>
  <c r="J16" i="270"/>
  <c r="I16" i="270"/>
  <c r="K16" i="270" s="1"/>
  <c r="J15" i="270"/>
  <c r="I15" i="270"/>
  <c r="K15" i="270" s="1"/>
  <c r="K72" i="270" l="1"/>
  <c r="K31" i="270"/>
  <c r="K99" i="270"/>
  <c r="K21" i="270"/>
  <c r="K32" i="270"/>
  <c r="K73" i="270"/>
  <c r="K78" i="270" s="1"/>
  <c r="K110" i="270"/>
  <c r="K114" i="270" s="1"/>
  <c r="K18" i="270"/>
  <c r="K24" i="270"/>
  <c r="K46" i="270"/>
  <c r="K59" i="270"/>
  <c r="K62" i="270" s="1"/>
  <c r="K68" i="270"/>
  <c r="K111" i="270"/>
  <c r="K94" i="270"/>
  <c r="K34" i="270"/>
  <c r="K52" i="270"/>
  <c r="K54" i="270" s="1"/>
  <c r="K65" i="270"/>
  <c r="K69" i="270"/>
  <c r="K80" i="270"/>
  <c r="K93" i="270"/>
  <c r="K104" i="270"/>
  <c r="K105" i="270" s="1"/>
  <c r="K70" i="270"/>
  <c r="K101" i="270"/>
  <c r="K26" i="270"/>
  <c r="K49" i="270"/>
  <c r="K118" i="270"/>
  <c r="K44" i="270"/>
  <c r="K85" i="270"/>
  <c r="K22" i="270" l="1"/>
  <c r="K119" i="270"/>
  <c r="K86" i="270"/>
  <c r="K121" i="270" l="1"/>
  <c r="K122" i="270" s="1"/>
</calcChain>
</file>

<file path=xl/sharedStrings.xml><?xml version="1.0" encoding="utf-8"?>
<sst xmlns="http://schemas.openxmlformats.org/spreadsheetml/2006/main" count="450" uniqueCount="236">
  <si>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</si>
  <si>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</si>
  <si>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</si>
  <si>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</si>
  <si>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</si>
  <si>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</si>
  <si>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</si>
  <si>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</si>
  <si>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</si>
  <si>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</si>
  <si>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</si>
  <si>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</si>
  <si>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</si>
  <si>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</si>
  <si>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</si>
  <si>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</si>
  <si>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</si>
  <si>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</si>
  <si>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</si>
  <si>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</si>
  <si>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</si>
  <si>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</si>
  <si>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</si>
  <si>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</si>
  <si>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</si>
  <si>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</si>
  <si>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</si>
  <si>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</si>
  <si>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</si>
  <si>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</si>
  <si>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</si>
  <si>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</si>
  <si>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</si>
  <si>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</si>
  <si>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</si>
  <si>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</si>
  <si>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</si>
  <si>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</si>
  <si>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</si>
  <si>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</si>
  <si>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</si>
  <si>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</si>
  <si>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</si>
  <si>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</si>
  <si>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</si>
  <si>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</si>
  <si>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</si>
  <si>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</si>
  <si>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</si>
  <si>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</si>
  <si>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</si>
  <si>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</si>
  <si>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</si>
  <si>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</si>
  <si>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</si>
  <si>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</si>
  <si>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</si>
  <si>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</si>
  <si>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</si>
  <si>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</si>
  <si>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</si>
  <si>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</si>
  <si>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</si>
  <si>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</si>
  <si>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</si>
  <si>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</si>
  <si>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</si>
  <si>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</si>
  <si>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</si>
  <si>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</si>
  <si>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</si>
  <si>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</si>
  <si>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</si>
  <si>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</si>
  <si>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</si>
  <si>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</si>
  <si>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</si>
  <si>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</si>
  <si>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</si>
  <si>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</si>
  <si>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</si>
  <si>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</si>
  <si>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</si>
  <si>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</si>
  <si>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</si>
  <si>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</si>
  <si>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</si>
  <si>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</si>
  <si>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</si>
  <si>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</si>
  <si>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</si>
  <si>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</si>
  <si>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</si>
  <si>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 COMISARIA DE FAMILIA</t>
  </si>
  <si>
    <t>PRELIMINARES</t>
  </si>
  <si>
    <t>1,1,1</t>
  </si>
  <si>
    <t>X</t>
  </si>
  <si>
    <t>DEMOLICION CONCRETO SIMPLE. INCLUYE TRASIEGO Y CARGUE MANUAL</t>
  </si>
  <si>
    <t>M3</t>
  </si>
  <si>
    <t>1,1,2</t>
  </si>
  <si>
    <t>DESMONTE DE PISO BALDOSA CERAMICA O GRESS. INCLUYE TRASLADO HASTA SITIO DE CARGUE O DE ALMACENAMIENTO</t>
  </si>
  <si>
    <t>M2</t>
  </si>
  <si>
    <t>1,1,3</t>
  </si>
  <si>
    <t>DEMOLICIÓN MANUAL ENCHAPE CERÁMICO MUROS. INCLUYE TRASIEGO Y CARGUE MANUAL</t>
  </si>
  <si>
    <t>1,1,4</t>
  </si>
  <si>
    <t>DEMOLICION MANUAL MURO DIVISORIO BLOQUE DE ARCILLA. INCLUYE TRASIEGO Y CARGUE MANUAL</t>
  </si>
  <si>
    <t>1,1,5</t>
  </si>
  <si>
    <t>DESMONTE DE MARCO Y PUERTA. INCLUYE TRASLADO HASTA SITIO DE CARGUE O DE ALMACENAMIENTO.</t>
  </si>
  <si>
    <t>UND</t>
  </si>
  <si>
    <t>1,1,6</t>
  </si>
  <si>
    <t>CORTE VERTICAL EN MAMPOSTERIA CON CORTADORA E = 1 CM</t>
  </si>
  <si>
    <t>M</t>
  </si>
  <si>
    <t>1,1,7</t>
  </si>
  <si>
    <t>TRANSPORTE DISPOSICIÓN FINAL DE ESCOMBROS Y SOBRANTES</t>
  </si>
  <si>
    <t>VJ</t>
  </si>
  <si>
    <t>EXCAVACIONES Y RELLENOS</t>
  </si>
  <si>
    <t>1,2,1</t>
  </si>
  <si>
    <t>EXCAVACION MANUAL EN CONGLOMERADO H = 0.00 - 2.00 M INCLUYE CARGUE</t>
  </si>
  <si>
    <t>1,2,2</t>
  </si>
  <si>
    <t>RELLENO CON MATERIAL MIXTO DE RÍO SIN PROCESAR TAMAÑO MAX.2" SUMINISTRO, EXTENDIDO, NIVELACIÓN, HUMEDECIMIENTO Y COMPACTACIÓN MANUAL CON EQUIPO LIVIANO</t>
  </si>
  <si>
    <t>ESTRUCTURAS EN CONCRETO</t>
  </si>
  <si>
    <t>1,3,1</t>
  </si>
  <si>
    <t xml:space="preserve">ZAPATA EN CONCRETO 20.7 MPA(3000 PSI) MEZCLA EN OBRA.SUMINISTRO Y CONSTRUCCIÓN			</t>
  </si>
  <si>
    <t>1,3,2</t>
  </si>
  <si>
    <t xml:space="preserve">VIGA EN CONCRETO 20.7MPA (3000PSI) MEZCLA EN OBRA. SUMINISTRO Y CONSTRUCCIÓN 	</t>
  </si>
  <si>
    <t>1,3,3</t>
  </si>
  <si>
    <t>PLACA DE CONTRAPISO EN CONCRETO IMPERMEABILIZADO 20.7MPA (3000PSI) MEZCLA EN OBRA. SUMINISTRO Y CONSTRUCCIÓN</t>
  </si>
  <si>
    <t>1,3,4</t>
  </si>
  <si>
    <t>COLUMNA EN CONCRETO 20.7MPA(3000PSI) MEZCLA EN OBRA. SUMINISTRO Y CONSTRUCCIÓN</t>
  </si>
  <si>
    <t>1,3,5</t>
  </si>
  <si>
    <t xml:space="preserve">VIGA AEREA EN CONCRETO 20.7MPA (3000PSI) MEZCLA EN OBRA. SUMINISTRO Y CONSTRUCCIÓN </t>
  </si>
  <si>
    <t>1,3,6</t>
  </si>
  <si>
    <t>ACERO DE REFUERZO FY=420 MPA (4200 KGF/CM2, 60.000 PSI) INCLUYE SUMINISTRO, FIGURADO, ARMADO, COLOCACIÓN Y AMARRE</t>
  </si>
  <si>
    <t>KG</t>
  </si>
  <si>
    <t>CUBIERTA</t>
  </si>
  <si>
    <t>1,4,1</t>
  </si>
  <si>
    <t>SUMINISTRO E INSTALACIÓN CUBIERTA ARQUITECTÓNICA METÁLICA PERFIL TRAPEZOIDAL TIPO ACESCO. NO INCLUYE ESTRUCTURA</t>
  </si>
  <si>
    <t>1,4,2</t>
  </si>
  <si>
    <t>HIST</t>
  </si>
  <si>
    <t>SUMINISTRO E INSTALACIÓN CIELO RASO EN PVC. INCLUYE ESTRUCTURA</t>
  </si>
  <si>
    <t>MUROS, MAMPOSTERÍA Y PAÑETES</t>
  </si>
  <si>
    <t>1,5,1</t>
  </si>
  <si>
    <t>PAÑETE MURO EXTERIOR Y CULATAS MORTERO 1:4 IMPERMEABILIZADO. SUMINISTRO Y APLICACIÓN</t>
  </si>
  <si>
    <t>1,5,2</t>
  </si>
  <si>
    <t>PAÑETE LISO BAJO PLACA MORTERO 1:4 INCLUYE FILOS Y DILATACIONES. SUMINISTRO Y APLICACIÓN</t>
  </si>
  <si>
    <t>1,5,3</t>
  </si>
  <si>
    <t>MURO EN BLOQUE FLEXA No. 5, 0.12X0.20X0.30 M (MORTERO TIPO S 1:3)</t>
  </si>
  <si>
    <t>1,5,4</t>
  </si>
  <si>
    <t>IMPERMEAB CUBIERTA CONCRETO, INCLUYE LIMPIEZA</t>
  </si>
  <si>
    <t>PINTURAS</t>
  </si>
  <si>
    <t>1,6,1</t>
  </si>
  <si>
    <t>PINTURA VINILO TIPO 1 S/MURO (ALTA CALIDAD)</t>
  </si>
  <si>
    <t>1,6,2</t>
  </si>
  <si>
    <t>PINTURA VINILO T. CORAZA EXTERIOR 3 MANOS</t>
  </si>
  <si>
    <t>1,6,3</t>
  </si>
  <si>
    <t>ESTUCO PLASTICO</t>
  </si>
  <si>
    <t>PISOS Y ENCHAPES</t>
  </si>
  <si>
    <t>1,7,1</t>
  </si>
  <si>
    <t xml:space="preserve">ENCHAPE CERÁMICO MUROS LISO 0.20X0.20 LÍNEA MEDITERRÁNEA </t>
  </si>
  <si>
    <t>1,7,2</t>
  </si>
  <si>
    <t>PORCELANATO BEIGE</t>
  </si>
  <si>
    <t>1,7,3</t>
  </si>
  <si>
    <t>GUARDAESCOBA EN PORCELANATO 50 X 10</t>
  </si>
  <si>
    <t xml:space="preserve">AIRES ACONDICIONADOS </t>
  </si>
  <si>
    <t>1,8,1</t>
  </si>
  <si>
    <t>SISTEMA DE AIRE ACONDICIONADO TIPO SPLIT TECNOLOGÍA INVERTER DE 12000 BTU 220V.INCLUYE UNIDAD INTERIOR,UNIDAD EXTERIOR Y KIT DE INSTALACIÓN COMPLETO SUMINISTRO E INSTALACIÓN</t>
  </si>
  <si>
    <t>PUERTAS Y VENTANAS</t>
  </si>
  <si>
    <t>1,9,1</t>
  </si>
  <si>
    <t>SUMINISTRO E INSTALACIÓN VENTANA ALUMINIO CORREDIZO, CON VIDRIO 4 MM</t>
  </si>
  <si>
    <t>1,9,2</t>
  </si>
  <si>
    <t>SUMINISTRO E INSTALACIÓN PUERTA ALUMINIO SISTEMA BISAGRA, CON VIDRIO 4 MM</t>
  </si>
  <si>
    <t>1,9,3</t>
  </si>
  <si>
    <t>SUMINISTRO E INSTALACIÓN PUERTA ORNAMENTADA MARCO 0.08 M HOJA CON TUBO 3X1-1/2 CAL. 18</t>
  </si>
  <si>
    <t xml:space="preserve">ESTRUCTURA METÁLICA - VIDRIO </t>
  </si>
  <si>
    <t>1,10,1</t>
  </si>
  <si>
    <t>SUMINISTRO E INSTALACIÓN FLANCHE LAMINA GALVANIZADA CAL. 22 A= 0.20 M</t>
  </si>
  <si>
    <t>1,10,2</t>
  </si>
  <si>
    <t>VIDRIO TRANSPARENTE LISO DE 4 MM SUMINISTRO E INSTALACIÓN</t>
  </si>
  <si>
    <t>1,10,3</t>
  </si>
  <si>
    <t>CORREA PERFIL RECTAN PHR NEGRO 80X40X2.0 MM CAL. 14</t>
  </si>
  <si>
    <t>1,10,4</t>
  </si>
  <si>
    <t>PERFIL CUADR. NEGRO 100X100X4 MM ASTM A-500</t>
  </si>
  <si>
    <t>1,10,5</t>
  </si>
  <si>
    <t>CORREA PERFIL RECTAN 120x60x3 MM CALIBRE 11</t>
  </si>
  <si>
    <t>1,10,6</t>
  </si>
  <si>
    <t>SUMINISTRO E INSTALACIÓN LAMINA 100X100X6.35 MM (1/4") INC 2 TORNILLOS 3/8"</t>
  </si>
  <si>
    <t xml:space="preserve">INSTALACIONES ELÉCTRICA </t>
  </si>
  <si>
    <t>1,11,1</t>
  </si>
  <si>
    <t>ACOMETIDA PARCIAL 2No10+1No12 DUCTO PVC 3/4" SUMINISTRO E INSTALACIÓN</t>
  </si>
  <si>
    <t>1,11,2</t>
  </si>
  <si>
    <t xml:space="preserve">SALIDA PARA TOMA CORRIENTE DOBLE CON POLO A TIERRA SUMINISTRO E INSTALACIÓN </t>
  </si>
  <si>
    <t>1,11,3</t>
  </si>
  <si>
    <t>SALIDA TOMA BIFÁSICO (2No 10+ 1No 14), L= 10M SUMINISTRO E INSTALACIÓN</t>
  </si>
  <si>
    <t>1,11,4</t>
  </si>
  <si>
    <t>SALIDA DE LAMPARA 110 V L= 6M SUMINISTRO E INSTALACIÓN</t>
  </si>
  <si>
    <t>1,11,5</t>
  </si>
  <si>
    <t>PANEL LED REDONDO 24 W</t>
  </si>
  <si>
    <t>1,11,6</t>
  </si>
  <si>
    <t>SALIDA TELEFONO SUMINISTRO E INSTALACIÓN</t>
  </si>
  <si>
    <t>INSTALACIONES HIDRÁULICAS</t>
  </si>
  <si>
    <t>1,12,1</t>
  </si>
  <si>
    <t>SUMINISTRO E INSTALACIÓN CODO BAJANTE ALL 45°</t>
  </si>
  <si>
    <t>1,12,2</t>
  </si>
  <si>
    <t>TUBERÍA PVCS 3" SUMINISTRO E INSTALACIÓN</t>
  </si>
  <si>
    <t>1,12,3</t>
  </si>
  <si>
    <t>CANAL LAMINA GALVANIZADA CAL 16, LD=0.60 M INCLUYE PINTURA Y ANTICORROSIVOS</t>
  </si>
  <si>
    <t>1,12,4</t>
  </si>
  <si>
    <t>TUBERÍA PVCP RDE 09 1/2" SUMINISTRO E INSTALACIÓN</t>
  </si>
  <si>
    <t>1,12,5</t>
  </si>
  <si>
    <t>TUBERÍA PVCP RDE 11 3/4" SUMINISTRO E INSTALACIÓN</t>
  </si>
  <si>
    <t>SUBTOTAL OBRAS COMISARIA DE FAMILIA (ajustado al peso)</t>
  </si>
  <si>
    <t>2. PLAZA DE MERCADO</t>
  </si>
  <si>
    <t>2,1,1</t>
  </si>
  <si>
    <t>2,2,1</t>
  </si>
  <si>
    <t>2,2,2</t>
  </si>
  <si>
    <t>2,3,1</t>
  </si>
  <si>
    <t>2,3,2</t>
  </si>
  <si>
    <t>2,3,3</t>
  </si>
  <si>
    <t>2,3,4</t>
  </si>
  <si>
    <t>2,3,5</t>
  </si>
  <si>
    <t>MALLA ELECTROSOLDADA FY=5000KG/CM2, 500MPA. FIGURADO, ARMADO, COLOCACIÓN Y AMARRE. SUMINISTRO E INSTALACIÓN</t>
  </si>
  <si>
    <t>2,4,1</t>
  </si>
  <si>
    <t>2,4,2</t>
  </si>
  <si>
    <t>2,5,1</t>
  </si>
  <si>
    <t>TABLON GRAFIL GRESS 0.30X0.30. INCLUYE AFINADO IMPORTADO 1:4, e=0.035 m</t>
  </si>
  <si>
    <t>2,6,1</t>
  </si>
  <si>
    <t>2,6,2</t>
  </si>
  <si>
    <t xml:space="preserve">PERFIL CUADR. Negro 155X155X4.5 mm </t>
  </si>
  <si>
    <t>2,6,3</t>
  </si>
  <si>
    <t>2,6,4</t>
  </si>
  <si>
    <t>SUMINISTRO E INSTALACIÓN LAMINA 200X200X9.52 MM (3/8") INCLUYE 4 TORNILLOS 1/2"</t>
  </si>
  <si>
    <t>2,7,1</t>
  </si>
  <si>
    <t>BANCA EN CONCRETO CON ESPALDAR TIPO M30. SUMINISTRO E INSTALACIÓN</t>
  </si>
  <si>
    <t>2,7,2</t>
  </si>
  <si>
    <t>CANECA DE ACERO INOXIDABLE TIPO BARCELONA SUMINISTRO E INSTALACIÓN. INCLUYE CONCRETO PARA ANCLAJE DE 1500 PSI MEZCLA EN OBRA</t>
  </si>
  <si>
    <t>VALOR TOTAL (AJUSTADO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</si>
</sst>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000"/>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Arial"/>
      <family val="2"/>
    </font>
    <font>
      <u/>
      <sz val="11"/>
      <color theme="10"/>
      <name val="Calibri"/>
      <family val="2"/>
      <scheme val="minor"/>
    </font>
    <font>
      <sz val="11"/>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0" fontId="1" fillId="0" borderId="0"/>
    <xf numFmtId="0" fontId="1" fillId="0" borderId="0"/>
    <xf numFmtId="0" fontId="51" fillId="0" borderId="0" applyNumberFormat="0" applyFill="0" applyBorder="0" applyAlignment="0" applyProtection="0"/>
    <xf numFmtId="44" fontId="1" fillId="0" borderId="0" applyFont="0" applyFill="0" applyBorder="0" applyAlignment="0" applyProtection="0"/>
    <xf numFmtId="171" fontId="5" fillId="0" borderId="0" applyFont="0" applyFill="0" applyBorder="0" applyAlignment="0" applyProtection="0"/>
    <xf numFmtId="170" fontId="5" fillId="0" borderId="0" applyFont="0" applyFill="0" applyBorder="0" applyAlignment="0" applyProtection="0"/>
    <xf numFmtId="44" fontId="52" fillId="0" borderId="0" applyFont="0" applyFill="0" applyBorder="0" applyAlignment="0" applyProtection="0"/>
    <xf numFmtId="179" fontId="5" fillId="0" borderId="0" applyFont="0" applyFill="0" applyBorder="0" applyAlignment="0" applyProtection="0"/>
  </cellStyleXfs>
  <cellXfs count="457">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0" fillId="0" borderId="0" xfId="255" applyFont="1"/>
    <xf numFmtId="0" fontId="41" fillId="0" borderId="0" xfId="232" applyFont="1" applyAlignment="1">
      <alignment horizontal="left"/>
    </xf>
    <xf numFmtId="0" fontId="42" fillId="0" borderId="0" xfId="232" applyFont="1" applyAlignment="1">
      <alignment horizontal="left"/>
    </xf>
    <xf numFmtId="0" fontId="40" fillId="0" borderId="36" xfId="255" applyFont="1" applyBorder="1"/>
    <xf numFmtId="0" fontId="40" fillId="0" borderId="37" xfId="255" applyFont="1" applyBorder="1"/>
    <xf numFmtId="0" fontId="40" fillId="0" borderId="87" xfId="255" applyFont="1" applyBorder="1"/>
    <xf numFmtId="0" fontId="40" fillId="25" borderId="0" xfId="255" applyFont="1" applyFill="1"/>
    <xf numFmtId="0" fontId="40" fillId="25" borderId="87" xfId="255" applyFont="1" applyFill="1" applyBorder="1"/>
    <xf numFmtId="0" fontId="43" fillId="24" borderId="39" xfId="227" applyFont="1" applyFill="1" applyBorder="1" applyAlignment="1">
      <alignment horizontal="center" vertical="center"/>
    </xf>
    <xf numFmtId="2" fontId="5" fillId="0" borderId="33" xfId="257" applyNumberFormat="1" applyFont="1" applyBorder="1" applyAlignment="1">
      <alignment horizontal="center" vertical="center"/>
    </xf>
    <xf numFmtId="0" fontId="50" fillId="0" borderId="18" xfId="256" applyFont="1" applyBorder="1" applyAlignment="1">
      <alignment horizontal="center" vertical="center"/>
    </xf>
    <xf numFmtId="0" fontId="50" fillId="0" borderId="29" xfId="232" applyFont="1" applyBorder="1" applyAlignment="1">
      <alignment horizontal="center" vertical="center"/>
    </xf>
    <xf numFmtId="0" fontId="50" fillId="0" borderId="18" xfId="256" applyFont="1" applyBorder="1" applyAlignment="1">
      <alignment vertical="center" wrapText="1"/>
    </xf>
    <xf numFmtId="2" fontId="50" fillId="0" borderId="18" xfId="256" applyNumberFormat="1" applyFont="1" applyBorder="1" applyAlignment="1">
      <alignment horizontal="center" vertical="center"/>
    </xf>
    <xf numFmtId="176" fontId="50" fillId="0" borderId="18" xfId="258" applyNumberFormat="1" applyFont="1" applyFill="1" applyBorder="1" applyAlignment="1">
      <alignment horizontal="center" vertical="center"/>
    </xf>
    <xf numFmtId="176" fontId="50" fillId="0" borderId="30" xfId="256" applyNumberFormat="1" applyFont="1" applyBorder="1" applyAlignment="1">
      <alignment horizontal="center" vertical="center"/>
    </xf>
    <xf numFmtId="0" fontId="5" fillId="0" borderId="0" xfId="232"/>
    <xf numFmtId="0" fontId="50" fillId="0" borderId="18" xfId="232" applyFont="1" applyBorder="1" applyAlignment="1">
      <alignment horizontal="center" vertical="center"/>
    </xf>
    <xf numFmtId="0" fontId="50" fillId="25" borderId="18" xfId="256" applyFont="1" applyFill="1" applyBorder="1" applyAlignment="1">
      <alignment horizontal="center" vertical="center"/>
    </xf>
    <xf numFmtId="0" fontId="50" fillId="25" borderId="18" xfId="232" applyFont="1" applyFill="1" applyBorder="1" applyAlignment="1">
      <alignment horizontal="center" vertical="center"/>
    </xf>
    <xf numFmtId="0" fontId="50" fillId="25" borderId="18" xfId="256" applyFont="1" applyFill="1" applyBorder="1" applyAlignment="1">
      <alignment vertical="center" wrapText="1"/>
    </xf>
    <xf numFmtId="2" fontId="50" fillId="25" borderId="18" xfId="256" applyNumberFormat="1" applyFont="1" applyFill="1" applyBorder="1" applyAlignment="1">
      <alignment horizontal="center" vertical="center"/>
    </xf>
    <xf numFmtId="176" fontId="50" fillId="25" borderId="18" xfId="258" applyNumberFormat="1" applyFont="1" applyFill="1" applyBorder="1" applyAlignment="1">
      <alignment horizontal="center" vertical="center"/>
    </xf>
    <xf numFmtId="0" fontId="40" fillId="0" borderId="13" xfId="227" applyFont="1" applyBorder="1" applyAlignment="1">
      <alignment horizontal="left" vertical="center"/>
    </xf>
    <xf numFmtId="0" fontId="40" fillId="0" borderId="14" xfId="126" applyFont="1" applyBorder="1" applyAlignment="1">
      <alignment horizontal="center" vertical="center"/>
    </xf>
    <xf numFmtId="0" fontId="40" fillId="0" borderId="14" xfId="126" applyFont="1" applyBorder="1" applyAlignment="1">
      <alignment horizontal="left" vertical="center" wrapText="1"/>
    </xf>
    <xf numFmtId="4" fontId="40" fillId="0" borderId="20" xfId="259" applyNumberFormat="1" applyFont="1" applyBorder="1" applyAlignment="1">
      <alignment vertical="center" wrapText="1"/>
    </xf>
    <xf numFmtId="167" fontId="40" fillId="0" borderId="24" xfId="260" applyNumberFormat="1" applyFont="1" applyBorder="1" applyAlignment="1">
      <alignment horizontal="right" vertical="center" wrapText="1"/>
    </xf>
    <xf numFmtId="176" fontId="43" fillId="0" borderId="38" xfId="259" applyNumberFormat="1" applyFont="1" applyBorder="1" applyAlignment="1">
      <alignment horizontal="right" vertical="center"/>
    </xf>
    <xf numFmtId="0" fontId="43" fillId="24" borderId="59" xfId="227" applyFont="1" applyFill="1" applyBorder="1" applyAlignment="1">
      <alignment horizontal="center" vertical="center"/>
    </xf>
    <xf numFmtId="2" fontId="5" fillId="0" borderId="33" xfId="257" applyNumberFormat="1" applyFont="1" applyFill="1" applyBorder="1" applyAlignment="1">
      <alignment horizontal="center" vertical="center"/>
    </xf>
    <xf numFmtId="202" fontId="50" fillId="0" borderId="18" xfId="258" applyNumberFormat="1" applyFont="1" applyFill="1" applyBorder="1" applyAlignment="1">
      <alignment horizontal="center" vertical="center"/>
    </xf>
    <xf numFmtId="0" fontId="40" fillId="0" borderId="14" xfId="255" applyFont="1" applyBorder="1"/>
    <xf numFmtId="0" fontId="40" fillId="0" borderId="14" xfId="255" applyFont="1" applyBorder="1" applyAlignment="1">
      <alignment horizontal="center"/>
    </xf>
    <xf numFmtId="4" fontId="40" fillId="0" borderId="18" xfId="259" applyNumberFormat="1" applyFont="1" applyBorder="1" applyAlignment="1">
      <alignment vertical="center" wrapText="1"/>
    </xf>
    <xf numFmtId="0" fontId="43" fillId="24" borderId="41" xfId="227" applyFont="1" applyFill="1" applyBorder="1" applyAlignment="1">
      <alignment vertical="center"/>
    </xf>
    <xf numFmtId="0" fontId="43" fillId="24" borderId="42" xfId="227" applyFont="1" applyFill="1" applyBorder="1" applyAlignment="1">
      <alignment vertical="center"/>
    </xf>
    <xf numFmtId="0" fontId="40" fillId="0" borderId="18" xfId="227" applyFont="1" applyBorder="1" applyAlignment="1">
      <alignment horizontal="center" vertical="center"/>
    </xf>
    <xf numFmtId="176" fontId="50" fillId="25" borderId="30" xfId="256" applyNumberFormat="1" applyFont="1" applyFill="1" applyBorder="1" applyAlignment="1">
      <alignment horizontal="center" vertical="center"/>
    </xf>
    <xf numFmtId="0" fontId="40" fillId="0" borderId="49" xfId="227" applyFont="1" applyBorder="1" applyAlignment="1">
      <alignment horizontal="left" vertical="center"/>
    </xf>
    <xf numFmtId="0" fontId="40" fillId="0" borderId="0" xfId="227" applyFont="1" applyAlignment="1">
      <alignment horizontal="center" vertical="center"/>
    </xf>
    <xf numFmtId="0" fontId="40" fillId="0" borderId="0" xfId="227" applyFont="1" applyAlignment="1">
      <alignment horizontal="left" vertical="center" wrapText="1"/>
    </xf>
    <xf numFmtId="167" fontId="40" fillId="0" borderId="43" xfId="260" applyNumberFormat="1" applyFont="1" applyBorder="1" applyAlignment="1">
      <alignment horizontal="right" vertical="center" wrapText="1"/>
    </xf>
    <xf numFmtId="176" fontId="43" fillId="0" borderId="48" xfId="259" applyNumberFormat="1" applyFont="1" applyBorder="1" applyAlignment="1">
      <alignment horizontal="right" vertical="center"/>
    </xf>
    <xf numFmtId="202" fontId="5" fillId="0" borderId="18" xfId="258" applyNumberFormat="1" applyFont="1" applyFill="1" applyBorder="1" applyAlignment="1">
      <alignment horizontal="center" vertical="center"/>
    </xf>
    <xf numFmtId="2" fontId="40" fillId="0" borderId="14" xfId="227" applyNumberFormat="1" applyFont="1" applyBorder="1" applyAlignment="1">
      <alignment horizontal="center" vertical="center"/>
    </xf>
    <xf numFmtId="0" fontId="40" fillId="0" borderId="14" xfId="227" applyFont="1" applyBorder="1" applyAlignment="1">
      <alignment horizontal="left" vertical="center"/>
    </xf>
    <xf numFmtId="0" fontId="40" fillId="0" borderId="14" xfId="227" applyFont="1" applyBorder="1" applyAlignment="1">
      <alignment horizontal="center" vertical="center"/>
    </xf>
    <xf numFmtId="0" fontId="40" fillId="0" borderId="14" xfId="227" applyFont="1" applyBorder="1" applyAlignment="1">
      <alignment horizontal="left" vertical="center" wrapText="1"/>
    </xf>
    <xf numFmtId="2" fontId="43" fillId="24" borderId="59" xfId="227" applyNumberFormat="1" applyFont="1" applyFill="1" applyBorder="1" applyAlignment="1">
      <alignment horizontal="center" vertical="center"/>
    </xf>
    <xf numFmtId="187" fontId="43" fillId="24" borderId="42" xfId="227" applyNumberFormat="1" applyFont="1" applyFill="1" applyBorder="1" applyAlignment="1">
      <alignment vertical="center"/>
    </xf>
    <xf numFmtId="0" fontId="40" fillId="0" borderId="37" xfId="128" applyFont="1" applyBorder="1"/>
    <xf numFmtId="176" fontId="50" fillId="0" borderId="18" xfId="261" applyNumberFormat="1" applyFont="1" applyFill="1" applyBorder="1" applyAlignment="1">
      <alignment horizontal="center" vertical="center"/>
    </xf>
    <xf numFmtId="2" fontId="5" fillId="25" borderId="33" xfId="257" applyNumberFormat="1" applyFont="1" applyFill="1" applyBorder="1" applyAlignment="1">
      <alignment horizontal="center" vertical="center"/>
    </xf>
    <xf numFmtId="0" fontId="50" fillId="25" borderId="18" xfId="256" applyFont="1" applyFill="1" applyBorder="1" applyAlignment="1">
      <alignment horizontal="left" vertical="center" wrapText="1"/>
    </xf>
    <xf numFmtId="0" fontId="40" fillId="0" borderId="36" xfId="128" applyFont="1" applyBorder="1"/>
    <xf numFmtId="0" fontId="43" fillId="0" borderId="34" xfId="227" applyFont="1" applyBorder="1" applyAlignment="1">
      <alignment vertical="center"/>
    </xf>
    <xf numFmtId="182" fontId="40" fillId="0" borderId="37" xfId="128" applyNumberFormat="1" applyFont="1" applyBorder="1"/>
    <xf numFmtId="186" fontId="43" fillId="26" borderId="45" xfId="262" applyNumberFormat="1" applyFont="1" applyFill="1" applyBorder="1" applyAlignment="1">
      <alignment horizontal="center" vertical="center"/>
    </xf>
    <xf numFmtId="184" fontId="40" fillId="0" borderId="37" xfId="128" applyNumberFormat="1" applyFont="1" applyBorder="1"/>
    <xf numFmtId="186" fontId="43" fillId="26" borderId="18" xfId="262" applyNumberFormat="1" applyFont="1" applyFill="1" applyBorder="1" applyAlignment="1">
      <alignment horizontal="center" vertical="center"/>
    </xf>
    <xf numFmtId="0" fontId="40" fillId="0" borderId="61" xfId="232" applyFont="1" applyBorder="1" applyAlignment="1">
      <alignment vertical="center" wrapText="1"/>
    </xf>
    <xf numFmtId="0" fontId="40" fillId="0" borderId="53" xfId="232" applyFont="1" applyBorder="1" applyAlignment="1">
      <alignment vertical="center" wrapText="1"/>
    </xf>
    <xf numFmtId="0" fontId="40" fillId="0" borderId="63" xfId="232" applyFont="1" applyBorder="1" applyAlignment="1">
      <alignment vertical="center" wrapText="1"/>
    </xf>
    <xf numFmtId="0" fontId="40" fillId="0" borderId="11" xfId="232" applyFont="1" applyBorder="1" applyAlignment="1">
      <alignment vertical="center" wrapText="1"/>
    </xf>
    <xf numFmtId="0" fontId="40" fillId="0" borderId="0" xfId="232" applyFont="1" applyAlignment="1">
      <alignment vertical="center" wrapText="1"/>
    </xf>
    <xf numFmtId="0" fontId="40" fillId="0" borderId="43" xfId="232" applyFont="1" applyBorder="1" applyAlignment="1">
      <alignment vertical="center" wrapText="1"/>
    </xf>
    <xf numFmtId="0" fontId="40" fillId="0" borderId="13" xfId="232" applyFont="1" applyBorder="1" applyAlignment="1">
      <alignment vertical="center" wrapText="1"/>
    </xf>
    <xf numFmtId="0" fontId="40" fillId="0" borderId="14" xfId="232" applyFont="1" applyBorder="1" applyAlignment="1">
      <alignment vertical="center" wrapText="1"/>
    </xf>
    <xf numFmtId="0" fontId="40" fillId="0" borderId="24" xfId="232" applyFont="1" applyBorder="1" applyAlignment="1">
      <alignment vertical="center" wrapText="1"/>
    </xf>
    <xf numFmtId="0" fontId="40" fillId="0" borderId="80" xfId="128" applyFont="1" applyBorder="1"/>
    <xf numFmtId="0" fontId="40" fillId="0" borderId="81" xfId="255" applyFont="1" applyBorder="1"/>
    <xf numFmtId="0" fontId="40" fillId="0" borderId="81" xfId="255" applyFont="1" applyBorder="1" applyAlignment="1">
      <alignment horizontal="center"/>
    </xf>
    <xf numFmtId="0" fontId="40" fillId="0" borderId="82" xfId="255" applyFont="1" applyBorder="1"/>
    <xf numFmtId="0" fontId="40" fillId="0" borderId="0" xfId="255" applyFont="1" applyAlignment="1">
      <alignment horizontal="center"/>
    </xf>
    <xf numFmtId="0" fontId="40" fillId="27" borderId="33" xfId="255" applyFont="1" applyFill="1" applyBorder="1" applyAlignment="1">
      <alignment horizontal="left" wrapText="1"/>
    </xf>
    <xf numFmtId="0" fontId="40" fillId="27" borderId="18" xfId="255" applyFont="1" applyFill="1" applyBorder="1" applyAlignment="1">
      <alignment horizontal="left" wrapText="1"/>
    </xf>
    <xf numFmtId="0" fontId="40" fillId="27" borderId="30" xfId="255" applyFont="1" applyFill="1" applyBorder="1" applyAlignment="1">
      <alignment horizontal="left" wrapText="1"/>
    </xf>
    <xf numFmtId="0" fontId="41" fillId="0" borderId="0" xfId="232" applyFont="1" applyAlignment="1">
      <alignment horizontal="left"/>
    </xf>
    <xf numFmtId="0" fontId="40" fillId="0" borderId="86" xfId="255" applyFont="1" applyBorder="1" applyAlignment="1">
      <alignment horizontal="center"/>
    </xf>
    <xf numFmtId="0" fontId="40" fillId="0" borderId="79" xfId="255" applyFont="1" applyBorder="1" applyAlignment="1">
      <alignment horizontal="center"/>
    </xf>
    <xf numFmtId="0" fontId="40" fillId="0" borderId="88" xfId="255" applyFont="1" applyBorder="1" applyAlignment="1">
      <alignment horizontal="center"/>
    </xf>
    <xf numFmtId="0" fontId="43" fillId="0" borderId="85" xfId="256" applyFont="1" applyBorder="1" applyAlignment="1">
      <alignment horizontal="center"/>
    </xf>
    <xf numFmtId="0" fontId="43" fillId="0" borderId="83" xfId="256" applyFont="1" applyBorder="1" applyAlignment="1">
      <alignment horizontal="center"/>
    </xf>
    <xf numFmtId="0" fontId="43" fillId="0" borderId="84" xfId="256" applyFont="1" applyBorder="1" applyAlignment="1">
      <alignment horizontal="center"/>
    </xf>
    <xf numFmtId="0" fontId="40" fillId="0" borderId="54" xfId="256" applyFont="1" applyBorder="1" applyAlignment="1">
      <alignment horizontal="center"/>
    </xf>
    <xf numFmtId="0" fontId="40" fillId="0" borderId="70" xfId="256" applyFont="1" applyBorder="1" applyAlignment="1">
      <alignment horizontal="center"/>
    </xf>
    <xf numFmtId="0" fontId="43" fillId="24" borderId="41" xfId="227" applyFont="1" applyFill="1" applyBorder="1" applyAlignment="1">
      <alignment horizontal="left" vertical="center"/>
    </xf>
    <xf numFmtId="0" fontId="43" fillId="24" borderId="42" xfId="227" applyFont="1" applyFill="1" applyBorder="1" applyAlignment="1">
      <alignment horizontal="left" vertical="center"/>
    </xf>
    <xf numFmtId="0" fontId="40" fillId="26" borderId="21" xfId="255" applyFont="1" applyFill="1" applyBorder="1" applyAlignment="1">
      <alignment horizontal="center" wrapText="1"/>
    </xf>
    <xf numFmtId="0" fontId="40" fillId="26" borderId="22" xfId="255" applyFont="1" applyFill="1" applyBorder="1" applyAlignment="1">
      <alignment horizontal="center" wrapText="1"/>
    </xf>
    <xf numFmtId="0" fontId="40" fillId="26" borderId="55" xfId="255" applyFont="1" applyFill="1" applyBorder="1" applyAlignment="1">
      <alignment horizontal="center" wrapText="1"/>
    </xf>
    <xf numFmtId="0" fontId="43" fillId="24" borderId="13" xfId="227" applyFont="1" applyFill="1" applyBorder="1" applyAlignment="1">
      <alignment horizontal="left" vertical="center"/>
    </xf>
    <xf numFmtId="0" fontId="43" fillId="24" borderId="14" xfId="227" applyFont="1" applyFill="1" applyBorder="1" applyAlignment="1">
      <alignment horizontal="left" vertical="center"/>
    </xf>
    <xf numFmtId="0" fontId="43" fillId="24" borderId="15" xfId="227" applyFont="1" applyFill="1" applyBorder="1" applyAlignment="1">
      <alignment horizontal="left" vertical="center"/>
    </xf>
    <xf numFmtId="0" fontId="43" fillId="25" borderId="32" xfId="227" applyFont="1" applyFill="1" applyBorder="1" applyAlignment="1">
      <alignment horizontal="center" vertical="center" wrapText="1"/>
    </xf>
    <xf numFmtId="0" fontId="43" fillId="25" borderId="46" xfId="227" applyFont="1" applyFill="1" applyBorder="1" applyAlignment="1">
      <alignment horizontal="center" vertical="center" wrapText="1"/>
    </xf>
    <xf numFmtId="0" fontId="43" fillId="25" borderId="29" xfId="227" applyFont="1" applyFill="1" applyBorder="1" applyAlignment="1">
      <alignment horizontal="center" vertical="center" wrapText="1"/>
    </xf>
    <xf numFmtId="0" fontId="43" fillId="25" borderId="20" xfId="227" applyFont="1" applyFill="1" applyBorder="1" applyAlignment="1">
      <alignment horizontal="center" vertical="center" wrapText="1"/>
    </xf>
    <xf numFmtId="0" fontId="43" fillId="0" borderId="29" xfId="126" applyFont="1" applyBorder="1" applyAlignment="1">
      <alignment horizontal="center" vertical="center" wrapText="1"/>
    </xf>
    <xf numFmtId="4" fontId="43" fillId="25" borderId="29" xfId="227" applyNumberFormat="1" applyFont="1" applyFill="1" applyBorder="1" applyAlignment="1">
      <alignment horizontal="center" vertical="center" wrapText="1"/>
    </xf>
    <xf numFmtId="4" fontId="43" fillId="25" borderId="20" xfId="227" applyNumberFormat="1" applyFont="1" applyFill="1" applyBorder="1" applyAlignment="1">
      <alignment horizontal="center" vertical="center" wrapText="1"/>
    </xf>
    <xf numFmtId="4" fontId="43" fillId="25" borderId="35" xfId="227" applyNumberFormat="1" applyFont="1" applyFill="1" applyBorder="1" applyAlignment="1">
      <alignment horizontal="center" vertical="center" wrapText="1"/>
    </xf>
    <xf numFmtId="4" fontId="43" fillId="25" borderId="40" xfId="227" applyNumberFormat="1" applyFont="1" applyFill="1" applyBorder="1" applyAlignment="1">
      <alignment horizontal="center" vertical="center" wrapText="1"/>
    </xf>
    <xf numFmtId="0" fontId="43" fillId="24" borderId="39" xfId="227" applyFont="1" applyFill="1" applyBorder="1" applyAlignment="1">
      <alignment horizontal="center" vertical="center"/>
    </xf>
    <xf numFmtId="0" fontId="43" fillId="24" borderId="41" xfId="227" applyFont="1" applyFill="1" applyBorder="1" applyAlignment="1">
      <alignment horizontal="center" vertical="center"/>
    </xf>
    <xf numFmtId="0" fontId="43" fillId="24" borderId="42" xfId="227" applyFont="1" applyFill="1" applyBorder="1" applyAlignment="1">
      <alignment horizontal="center" vertical="center"/>
    </xf>
    <xf numFmtId="0" fontId="43" fillId="24" borderId="39" xfId="227" applyFont="1" applyFill="1" applyBorder="1" applyAlignment="1">
      <alignment horizontal="left" vertical="center"/>
    </xf>
    <xf numFmtId="0" fontId="40" fillId="0" borderId="16" xfId="227" applyFont="1" applyBorder="1" applyAlignment="1">
      <alignment horizontal="center" vertical="center"/>
    </xf>
    <xf numFmtId="0" fontId="40" fillId="0" borderId="26" xfId="227" applyFont="1" applyBorder="1" applyAlignment="1">
      <alignment horizontal="center" vertical="center"/>
    </xf>
    <xf numFmtId="0" fontId="43" fillId="24" borderId="39" xfId="227" applyFont="1" applyFill="1" applyBorder="1" applyAlignment="1">
      <alignment horizontal="right" vertical="center"/>
    </xf>
    <xf numFmtId="0" fontId="43" fillId="24" borderId="41" xfId="227" applyFont="1" applyFill="1" applyBorder="1" applyAlignment="1">
      <alignment horizontal="right" vertical="center"/>
    </xf>
    <xf numFmtId="0" fontId="43" fillId="24" borderId="51" xfId="227" applyFont="1" applyFill="1" applyBorder="1" applyAlignment="1">
      <alignment horizontal="right" vertical="center"/>
    </xf>
    <xf numFmtId="3" fontId="43" fillId="26" borderId="18" xfId="256" applyNumberFormat="1" applyFont="1" applyFill="1" applyBorder="1" applyAlignment="1">
      <alignment horizontal="center" vertical="center" wrapText="1"/>
    </xf>
    <xf numFmtId="3" fontId="43" fillId="26" borderId="18" xfId="256" applyNumberFormat="1" applyFont="1" applyFill="1" applyBorder="1" applyAlignment="1">
      <alignment horizontal="center" vertical="center"/>
    </xf>
    <xf numFmtId="0" fontId="40" fillId="25" borderId="20" xfId="256" applyFont="1" applyFill="1" applyBorder="1" applyAlignment="1">
      <alignment horizontal="center" vertical="center" wrapText="1"/>
    </xf>
    <xf numFmtId="0" fontId="40" fillId="25" borderId="40" xfId="256" applyFont="1" applyFill="1" applyBorder="1" applyAlignment="1">
      <alignment horizontal="center" vertical="center" wrapText="1"/>
    </xf>
    <xf numFmtId="0" fontId="40" fillId="26" borderId="33" xfId="256" applyFont="1" applyFill="1" applyBorder="1" applyAlignment="1">
      <alignment vertical="center" wrapText="1"/>
    </xf>
    <xf numFmtId="0" fontId="40" fillId="26" borderId="18" xfId="256" applyFont="1" applyFill="1" applyBorder="1" applyAlignment="1">
      <alignment vertical="center" wrapText="1"/>
    </xf>
    <xf numFmtId="3" fontId="43" fillId="26" borderId="25" xfId="256" applyNumberFormat="1" applyFont="1" applyFill="1" applyBorder="1" applyAlignment="1">
      <alignment horizontal="center" vertical="center" wrapText="1"/>
    </xf>
    <xf numFmtId="0" fontId="43" fillId="26" borderId="18" xfId="256" applyFont="1" applyFill="1" applyBorder="1" applyAlignment="1">
      <alignment horizontal="center" vertical="center" wrapText="1"/>
    </xf>
    <xf numFmtId="0" fontId="43" fillId="26" borderId="18" xfId="256" applyFont="1" applyFill="1" applyBorder="1" applyAlignment="1">
      <alignment horizontal="center" vertic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1" fillId="0" borderId="0" xfId="0" applyFont="1" applyAlignment="1">
      <alignment horizontal="left"/>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applyAlignment="1"/>
    <xf numFmtId="0" fontId="40" fillId="0" borderId="22" xfId="0" applyFont="1" applyBorder="1" applyAlignment="1"/>
    <xf numFmtId="0" fontId="40" fillId="0" borderId="23" xfId="0" applyFont="1" applyBorder="1" applyAlignment="1"/>
    <xf numFmtId="0" fontId="40" fillId="0" borderId="19" xfId="0" applyFont="1" applyBorder="1" applyAlignment="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applyAlignment="1"/>
    <xf numFmtId="0" fontId="40" fillId="0" borderId="31" xfId="0" applyFont="1" applyBorder="1" applyAlignment="1"/>
    <xf numFmtId="0" fontId="40" fillId="0" borderId="28" xfId="0" applyFont="1" applyBorder="1" applyAlignment="1"/>
    <xf numFmtId="0" fontId="40" fillId="0" borderId="60" xfId="0" applyFont="1" applyBorder="1" applyAlignment="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Hipervínculo 2" xfId="257" xr:uid="{79BF9057-24FA-4775-AC24-D55C1F8DB2ED}"/>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2" xfId="259" xr:uid="{6AC35AB9-849C-47F3-80D7-7E8BA8C4017F}"/>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62" xr:uid="{B5A529A2-11CA-475C-81BB-9D4D507D83D3}"/>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61" xr:uid="{B16F8B75-5845-4FD9-B186-25EE9D5F2942}"/>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0" xr:uid="{21C63E75-C399-4C56-A7CA-5DC220580A4D}"/>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8" xr:uid="{6F740CAE-F2B8-4754-9980-581B747D24D8}"/>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6" xr:uid="{31B52FDD-BCAB-4644-82B5-DAFFED9AA4A1}"/>
    <cellStyle name="Normal 3 2" xfId="90" xr:uid="{00000000-0005-0000-0000-0000C0000000}"/>
    <cellStyle name="Normal 3 2 2" xfId="128" xr:uid="{00000000-0005-0000-0000-0000C1000000}"/>
    <cellStyle name="Normal 3 3" xfId="230" xr:uid="{00000000-0005-0000-0000-0000C2000000}"/>
    <cellStyle name="Normal 3 4" xfId="255" xr:uid="{9E315325-B0BE-4286-8F0D-F6F6BC2A8D4F}"/>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326571</xdr:colOff>
      <xdr:row>128</xdr:row>
      <xdr:rowOff>95251</xdr:rowOff>
    </xdr:from>
    <xdr:to>
      <xdr:col>6</xdr:col>
      <xdr:colOff>166007</xdr:colOff>
      <xdr:row>129</xdr:row>
      <xdr:rowOff>572862</xdr:rowOff>
    </xdr:to>
    <xdr:pic>
      <xdr:nvPicPr>
        <xdr:cNvPr id="2" name="Imagen 1">
          <a:extLst>
            <a:ext uri="{FF2B5EF4-FFF2-40B4-BE49-F238E27FC236}">
              <a16:creationId xmlns:a16="http://schemas.microsoft.com/office/drawing/2014/main" id="{D5B7FF57-2012-4442-9FFC-104EFA5EE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6171" y="49564291"/>
          <a:ext cx="4137116" cy="9729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925286</xdr:colOff>
      <xdr:row>128</xdr:row>
      <xdr:rowOff>95250</xdr:rowOff>
    </xdr:from>
    <xdr:to>
      <xdr:col>6</xdr:col>
      <xdr:colOff>4287611</xdr:colOff>
      <xdr:row>129</xdr:row>
      <xdr:rowOff>561975</xdr:rowOff>
    </xdr:to>
    <xdr:pic>
      <xdr:nvPicPr>
        <xdr:cNvPr id="3" name="Imagen 2">
          <a:extLst>
            <a:ext uri="{FF2B5EF4-FFF2-40B4-BE49-F238E27FC236}">
              <a16:creationId xmlns:a16="http://schemas.microsoft.com/office/drawing/2014/main" id="{F7A2EAA1-F9E2-44BC-9490-75FAF8BE9D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32566" y="49564290"/>
          <a:ext cx="3362325"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1.%20PRESUPUESTO%20COMISARIA%20-PLAZA%20REV.FI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CANT"/>
      <sheetName val="PRESUPUESTO OFICIAL (Entidad)"/>
      <sheetName val="PRESUPUESTO DEF"/>
      <sheetName val="APU COMISARIA"/>
      <sheetName val="APU PLAZA"/>
      <sheetName val="CANTIDADES COMISARIA"/>
      <sheetName val="CANTIDADES PLAZA"/>
      <sheetName val="AIU "/>
      <sheetName val="NO BORRAR"/>
    </sheetNames>
    <sheetDataSet>
      <sheetData sheetId="0"/>
      <sheetData sheetId="1"/>
      <sheetData sheetId="2"/>
      <sheetData sheetId="3">
        <row r="38">
          <cell r="J38">
            <v>519711</v>
          </cell>
        </row>
        <row r="82">
          <cell r="J82">
            <v>13091</v>
          </cell>
        </row>
        <row r="128">
          <cell r="J128">
            <v>17455</v>
          </cell>
        </row>
        <row r="174">
          <cell r="J174">
            <v>17422</v>
          </cell>
        </row>
        <row r="219">
          <cell r="J219">
            <v>117295</v>
          </cell>
        </row>
        <row r="267">
          <cell r="J267">
            <v>2385</v>
          </cell>
        </row>
        <row r="312">
          <cell r="J312">
            <v>305717</v>
          </cell>
        </row>
        <row r="357">
          <cell r="J357">
            <v>109092</v>
          </cell>
        </row>
        <row r="404">
          <cell r="J404">
            <v>88867</v>
          </cell>
        </row>
        <row r="453">
          <cell r="J453">
            <v>1378456</v>
          </cell>
        </row>
        <row r="500">
          <cell r="J500">
            <v>1477270</v>
          </cell>
        </row>
        <row r="549">
          <cell r="J549">
            <v>1284265</v>
          </cell>
        </row>
        <row r="599">
          <cell r="J599">
            <v>1987828</v>
          </cell>
        </row>
        <row r="651">
          <cell r="J651">
            <v>1935236</v>
          </cell>
        </row>
        <row r="702">
          <cell r="J702">
            <v>11611</v>
          </cell>
        </row>
        <row r="748">
          <cell r="J748">
            <v>70250</v>
          </cell>
        </row>
        <row r="801">
          <cell r="J801">
            <v>173493</v>
          </cell>
        </row>
        <row r="852">
          <cell r="J852">
            <v>53330</v>
          </cell>
        </row>
        <row r="902">
          <cell r="J902">
            <v>40009</v>
          </cell>
        </row>
        <row r="953">
          <cell r="J953">
            <v>80873</v>
          </cell>
        </row>
        <row r="999">
          <cell r="J999">
            <v>21381</v>
          </cell>
        </row>
        <row r="1046">
          <cell r="J1046">
            <v>17005</v>
          </cell>
        </row>
        <row r="1092">
          <cell r="J1092">
            <v>20433</v>
          </cell>
        </row>
        <row r="1142">
          <cell r="J1142">
            <v>24625</v>
          </cell>
        </row>
        <row r="1190">
          <cell r="J1190">
            <v>92765</v>
          </cell>
        </row>
        <row r="1239">
          <cell r="J1239">
            <v>194167</v>
          </cell>
        </row>
        <row r="1286">
          <cell r="J1286">
            <v>30178</v>
          </cell>
        </row>
        <row r="1332">
          <cell r="J1332">
            <v>3336974</v>
          </cell>
        </row>
        <row r="1377">
          <cell r="J1377">
            <v>438848</v>
          </cell>
        </row>
        <row r="1422">
          <cell r="J1422">
            <v>1076621</v>
          </cell>
        </row>
        <row r="1468">
          <cell r="J1468">
            <v>1010179</v>
          </cell>
        </row>
        <row r="1515">
          <cell r="J1515">
            <v>38371</v>
          </cell>
        </row>
        <row r="1561">
          <cell r="J1561">
            <v>117791</v>
          </cell>
        </row>
        <row r="1614">
          <cell r="J1614">
            <v>69734</v>
          </cell>
        </row>
        <row r="1666">
          <cell r="J1666">
            <v>189950</v>
          </cell>
        </row>
        <row r="1719">
          <cell r="J1719">
            <v>180139</v>
          </cell>
        </row>
        <row r="1771">
          <cell r="J1771">
            <v>26283</v>
          </cell>
        </row>
        <row r="1820">
          <cell r="J1820">
            <v>39963</v>
          </cell>
        </row>
        <row r="1872">
          <cell r="J1872">
            <v>169119</v>
          </cell>
        </row>
        <row r="1923">
          <cell r="J1923">
            <v>282915</v>
          </cell>
        </row>
        <row r="1978">
          <cell r="J1978">
            <v>199494</v>
          </cell>
        </row>
        <row r="2023">
          <cell r="J2023">
            <v>86734</v>
          </cell>
        </row>
        <row r="2073">
          <cell r="J2073">
            <v>131365</v>
          </cell>
        </row>
        <row r="2121">
          <cell r="J2121">
            <v>8265</v>
          </cell>
        </row>
        <row r="2170">
          <cell r="J2170">
            <v>60005</v>
          </cell>
        </row>
        <row r="2224">
          <cell r="J2224">
            <v>149515</v>
          </cell>
        </row>
        <row r="2272">
          <cell r="J2272">
            <v>16419</v>
          </cell>
        </row>
        <row r="2321">
          <cell r="J2321">
            <v>21867</v>
          </cell>
        </row>
      </sheetData>
      <sheetData sheetId="4">
        <row r="38">
          <cell r="J38">
            <v>519711</v>
          </cell>
        </row>
        <row r="83">
          <cell r="J83">
            <v>109092</v>
          </cell>
        </row>
        <row r="130">
          <cell r="J130">
            <v>88867</v>
          </cell>
        </row>
        <row r="179">
          <cell r="J179">
            <v>1378456</v>
          </cell>
        </row>
        <row r="228">
          <cell r="J228">
            <v>1284265</v>
          </cell>
        </row>
        <row r="278">
          <cell r="J278">
            <v>1987828</v>
          </cell>
        </row>
        <row r="329">
          <cell r="J329">
            <v>11611</v>
          </cell>
        </row>
        <row r="380">
          <cell r="J380">
            <v>12488</v>
          </cell>
        </row>
        <row r="426">
          <cell r="J426">
            <v>70250</v>
          </cell>
        </row>
        <row r="472">
          <cell r="J472">
            <v>21381</v>
          </cell>
        </row>
        <row r="524">
          <cell r="J524">
            <v>136276</v>
          </cell>
        </row>
        <row r="577">
          <cell r="J577">
            <v>69734</v>
          </cell>
        </row>
        <row r="629">
          <cell r="J629">
            <v>333319</v>
          </cell>
        </row>
        <row r="685">
          <cell r="J685">
            <v>180139</v>
          </cell>
        </row>
        <row r="739">
          <cell r="J739">
            <v>72148</v>
          </cell>
        </row>
        <row r="790">
          <cell r="J790">
            <v>2200611</v>
          </cell>
        </row>
        <row r="839">
          <cell r="J839">
            <v>1452651</v>
          </cell>
        </row>
      </sheetData>
      <sheetData sheetId="5">
        <row r="25">
          <cell r="J25">
            <v>16.2</v>
          </cell>
        </row>
        <row r="75">
          <cell r="J75">
            <v>38.520000000000003</v>
          </cell>
        </row>
        <row r="126">
          <cell r="J126">
            <v>21.6</v>
          </cell>
        </row>
        <row r="174">
          <cell r="J174">
            <v>2.4</v>
          </cell>
        </row>
        <row r="221">
          <cell r="J221">
            <v>3</v>
          </cell>
        </row>
        <row r="268">
          <cell r="J268">
            <v>70</v>
          </cell>
        </row>
        <row r="316">
          <cell r="J316">
            <v>2</v>
          </cell>
        </row>
        <row r="364">
          <cell r="J364">
            <v>10.06</v>
          </cell>
        </row>
        <row r="412">
          <cell r="J412">
            <v>9</v>
          </cell>
        </row>
        <row r="460">
          <cell r="J460">
            <v>0.86</v>
          </cell>
        </row>
        <row r="508">
          <cell r="J508">
            <v>0.88</v>
          </cell>
        </row>
        <row r="561">
          <cell r="J561">
            <v>17.02</v>
          </cell>
        </row>
        <row r="610">
          <cell r="J610">
            <v>0.86</v>
          </cell>
        </row>
        <row r="658">
          <cell r="J658">
            <v>0.88</v>
          </cell>
        </row>
        <row r="706">
          <cell r="J706">
            <v>496.2</v>
          </cell>
        </row>
        <row r="754">
          <cell r="J754">
            <v>38.5</v>
          </cell>
        </row>
        <row r="802">
          <cell r="J802">
            <v>30</v>
          </cell>
        </row>
        <row r="856">
          <cell r="J856">
            <v>40.799999999999997</v>
          </cell>
        </row>
        <row r="910">
          <cell r="J910">
            <v>70.5</v>
          </cell>
        </row>
        <row r="958">
          <cell r="J958">
            <v>62.400000000000006</v>
          </cell>
        </row>
        <row r="1006">
          <cell r="J1006">
            <v>10</v>
          </cell>
        </row>
        <row r="1057">
          <cell r="J1057">
            <v>70.5</v>
          </cell>
        </row>
        <row r="1107">
          <cell r="J1107">
            <v>54.300000000000004</v>
          </cell>
        </row>
        <row r="1156">
          <cell r="J1156">
            <v>124.80000000000001</v>
          </cell>
        </row>
        <row r="1204">
          <cell r="J1204">
            <v>21.599999999999998</v>
          </cell>
        </row>
        <row r="1257">
          <cell r="J1257">
            <v>191.97</v>
          </cell>
        </row>
        <row r="1316">
          <cell r="J1316">
            <v>166.4</v>
          </cell>
        </row>
        <row r="1364">
          <cell r="J1364">
            <v>2</v>
          </cell>
        </row>
        <row r="1412">
          <cell r="J1412">
            <v>4.5</v>
          </cell>
        </row>
        <row r="1460">
          <cell r="J1460">
            <v>7.32</v>
          </cell>
        </row>
        <row r="1508">
          <cell r="J1508">
            <v>2.3100000000000005</v>
          </cell>
        </row>
        <row r="1556">
          <cell r="J1556">
            <v>24</v>
          </cell>
        </row>
        <row r="1604">
          <cell r="J1604">
            <v>1.5</v>
          </cell>
        </row>
        <row r="1652">
          <cell r="J1652">
            <v>52.5</v>
          </cell>
        </row>
        <row r="1700">
          <cell r="J1700">
            <v>8</v>
          </cell>
        </row>
        <row r="1746">
          <cell r="J1746">
            <v>20</v>
          </cell>
        </row>
        <row r="1794">
          <cell r="J1794">
            <v>4</v>
          </cell>
        </row>
        <row r="1842">
          <cell r="J1842">
            <v>35</v>
          </cell>
        </row>
        <row r="1890">
          <cell r="J1890">
            <v>5</v>
          </cell>
        </row>
        <row r="1938">
          <cell r="J1938">
            <v>1</v>
          </cell>
        </row>
        <row r="1989">
          <cell r="J1989">
            <v>4</v>
          </cell>
        </row>
        <row r="2040">
          <cell r="J2040">
            <v>4</v>
          </cell>
        </row>
        <row r="2091">
          <cell r="J2091">
            <v>14</v>
          </cell>
        </row>
        <row r="2139">
          <cell r="J2139">
            <v>2</v>
          </cell>
        </row>
        <row r="2187">
          <cell r="J2187">
            <v>6</v>
          </cell>
        </row>
        <row r="2235">
          <cell r="J2235">
            <v>6</v>
          </cell>
        </row>
        <row r="2283">
          <cell r="J2283">
            <v>11</v>
          </cell>
        </row>
        <row r="2330">
          <cell r="J2330">
            <v>20</v>
          </cell>
        </row>
      </sheetData>
      <sheetData sheetId="6">
        <row r="19">
          <cell r="J19">
            <v>0.28999999999999998</v>
          </cell>
        </row>
        <row r="67">
          <cell r="J67">
            <v>44</v>
          </cell>
        </row>
        <row r="115">
          <cell r="J115">
            <v>24</v>
          </cell>
        </row>
        <row r="168">
          <cell r="J168">
            <v>1.73</v>
          </cell>
        </row>
        <row r="221">
          <cell r="J221">
            <v>6.3</v>
          </cell>
        </row>
        <row r="270">
          <cell r="J270">
            <v>0.48</v>
          </cell>
        </row>
        <row r="318">
          <cell r="J318">
            <v>265.2</v>
          </cell>
        </row>
        <row r="366">
          <cell r="J366">
            <v>288</v>
          </cell>
        </row>
        <row r="414">
          <cell r="J414">
            <v>63</v>
          </cell>
        </row>
        <row r="462">
          <cell r="J462">
            <v>6</v>
          </cell>
        </row>
        <row r="515">
          <cell r="J515">
            <v>63</v>
          </cell>
        </row>
        <row r="563">
          <cell r="J563">
            <v>54</v>
          </cell>
        </row>
        <row r="611">
          <cell r="J611">
            <v>32.400000000000006</v>
          </cell>
        </row>
        <row r="658">
          <cell r="J658">
            <v>100.32</v>
          </cell>
        </row>
        <row r="706">
          <cell r="J706">
            <v>12</v>
          </cell>
        </row>
        <row r="754">
          <cell r="J754">
            <v>4</v>
          </cell>
        </row>
        <row r="802">
          <cell r="J802">
            <v>3</v>
          </cell>
        </row>
      </sheetData>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B5DF8-80ED-4939-871A-316648380253}">
  <dimension ref="A1:M132"/>
  <sheetViews>
    <sheetView showGridLines="0" tabSelected="1" view="pageBreakPreview" topLeftCell="A118" zoomScale="55" zoomScaleNormal="55" zoomScaleSheetLayoutView="55" zoomScalePageLayoutView="70" workbookViewId="0">
      <selection activeCell="J16" sqref="J16"/>
    </sheetView>
  </sheetViews>
  <sheetFormatPr baseColWidth="10" defaultColWidth="11.44140625" defaultRowHeight="13.8"/>
  <cols>
    <col min="1" max="2" width="4.44140625" style="178" customWidth="1"/>
    <col min="3" max="3" width="14.6640625" style="178" customWidth="1"/>
    <col min="4" max="4" width="14.33203125" style="178" customWidth="1"/>
    <col min="5" max="5" width="16.109375" style="252" customWidth="1"/>
    <col min="6" max="6" width="17.5546875" style="178" customWidth="1"/>
    <col min="7" max="7" width="73.33203125" style="178" customWidth="1"/>
    <col min="8" max="8" width="8.6640625" style="178" customWidth="1"/>
    <col min="9" max="9" width="18.88671875" style="178" customWidth="1"/>
    <col min="10" max="10" width="23.88671875" style="178" customWidth="1"/>
    <col min="11" max="11" width="30" style="178" customWidth="1"/>
    <col min="12" max="13" width="4.44140625" style="178" customWidth="1"/>
    <col min="14" max="16384" width="11.44140625" style="178"/>
  </cols>
  <sheetData>
    <row r="1" spans="1:13">
      <c r="B1" s="256" t="s">
        <v>0</v>
      </c>
      <c r="C1" s="256"/>
      <c r="D1" s="256"/>
      <c r="E1" s="256"/>
      <c r="F1" s="256"/>
      <c r="G1" s="256"/>
    </row>
    <row r="2" spans="1:13">
      <c r="B2" s="256" t="s">
        <v>1</v>
      </c>
      <c r="C2" s="256"/>
      <c r="D2" s="256"/>
      <c r="E2" s="256"/>
    </row>
    <row r="3" spans="1:13" ht="14.4" thickBot="1">
      <c r="B3" s="179"/>
      <c r="C3" s="180"/>
      <c r="D3" s="179"/>
      <c r="E3" s="180"/>
    </row>
    <row r="4" spans="1:13" ht="15" thickTop="1" thickBot="1">
      <c r="B4" s="257"/>
      <c r="C4" s="258"/>
      <c r="D4" s="258"/>
      <c r="E4" s="258"/>
      <c r="F4" s="258"/>
      <c r="G4" s="258"/>
      <c r="H4" s="258"/>
      <c r="I4" s="258"/>
      <c r="J4" s="258"/>
      <c r="K4" s="258"/>
      <c r="L4" s="259"/>
    </row>
    <row r="5" spans="1:13" ht="31.5" customHeight="1" thickTop="1">
      <c r="B5" s="181"/>
      <c r="C5" s="260" t="s">
        <v>2</v>
      </c>
      <c r="D5" s="261"/>
      <c r="E5" s="261"/>
      <c r="F5" s="261"/>
      <c r="G5" s="261"/>
      <c r="H5" s="261"/>
      <c r="I5" s="261"/>
      <c r="J5" s="261"/>
      <c r="K5" s="262"/>
      <c r="L5" s="182"/>
    </row>
    <row r="6" spans="1:13">
      <c r="B6" s="183"/>
      <c r="C6" s="263" t="s">
        <v>3</v>
      </c>
      <c r="D6" s="263"/>
      <c r="E6" s="263"/>
      <c r="F6" s="263"/>
      <c r="G6" s="263"/>
      <c r="H6" s="263"/>
      <c r="I6" s="263"/>
      <c r="J6" s="263"/>
      <c r="K6" s="264"/>
      <c r="L6" s="182"/>
    </row>
    <row r="7" spans="1:13" s="184" customFormat="1">
      <c r="B7" s="185"/>
      <c r="C7" s="253" t="s">
        <v>4</v>
      </c>
      <c r="D7" s="254"/>
      <c r="E7" s="254"/>
      <c r="F7" s="254"/>
      <c r="G7" s="254"/>
      <c r="H7" s="254"/>
      <c r="I7" s="254"/>
      <c r="J7" s="254"/>
      <c r="K7" s="255"/>
      <c r="L7" s="182"/>
      <c r="M7" s="178"/>
    </row>
    <row r="8" spans="1:13">
      <c r="B8" s="183"/>
      <c r="C8" s="253"/>
      <c r="D8" s="254"/>
      <c r="E8" s="254"/>
      <c r="F8" s="254"/>
      <c r="G8" s="254"/>
      <c r="H8" s="254"/>
      <c r="I8" s="254"/>
      <c r="J8" s="254"/>
      <c r="K8" s="255"/>
      <c r="L8" s="182"/>
    </row>
    <row r="9" spans="1:13" ht="34.5" customHeight="1">
      <c r="B9" s="183"/>
      <c r="C9" s="267" t="s">
        <v>5</v>
      </c>
      <c r="D9" s="268"/>
      <c r="E9" s="268"/>
      <c r="F9" s="268"/>
      <c r="G9" s="268"/>
      <c r="H9" s="268"/>
      <c r="I9" s="268"/>
      <c r="J9" s="268"/>
      <c r="K9" s="269"/>
      <c r="L9" s="182"/>
    </row>
    <row r="10" spans="1:13" ht="30" customHeight="1" thickBot="1">
      <c r="B10" s="181"/>
      <c r="C10" s="270"/>
      <c r="D10" s="271"/>
      <c r="E10" s="271"/>
      <c r="F10" s="271"/>
      <c r="G10" s="271"/>
      <c r="H10" s="271"/>
      <c r="I10" s="271"/>
      <c r="J10" s="271"/>
      <c r="K10" s="272"/>
      <c r="L10" s="182"/>
    </row>
    <row r="11" spans="1:13" ht="30" customHeight="1">
      <c r="B11" s="181"/>
      <c r="C11" s="273" t="s">
        <v>6</v>
      </c>
      <c r="D11" s="275" t="s">
        <v>7</v>
      </c>
      <c r="E11" s="277" t="s">
        <v>8</v>
      </c>
      <c r="F11" s="277"/>
      <c r="G11" s="273" t="s">
        <v>9</v>
      </c>
      <c r="H11" s="275" t="s">
        <v>10</v>
      </c>
      <c r="I11" s="275" t="s">
        <v>11</v>
      </c>
      <c r="J11" s="278" t="s">
        <v>12</v>
      </c>
      <c r="K11" s="280" t="s">
        <v>13</v>
      </c>
      <c r="L11" s="182"/>
    </row>
    <row r="12" spans="1:13" ht="30" customHeight="1" thickBot="1">
      <c r="B12" s="181"/>
      <c r="C12" s="274"/>
      <c r="D12" s="276"/>
      <c r="E12" s="9" t="s">
        <v>14</v>
      </c>
      <c r="F12" s="9" t="s">
        <v>15</v>
      </c>
      <c r="G12" s="274"/>
      <c r="H12" s="276"/>
      <c r="I12" s="276"/>
      <c r="J12" s="279"/>
      <c r="K12" s="281"/>
      <c r="L12" s="182"/>
    </row>
    <row r="13" spans="1:13" ht="30" customHeight="1" thickBot="1">
      <c r="B13" s="181"/>
      <c r="C13" s="282" t="s">
        <v>93</v>
      </c>
      <c r="D13" s="283"/>
      <c r="E13" s="283"/>
      <c r="F13" s="283"/>
      <c r="G13" s="283"/>
      <c r="H13" s="283"/>
      <c r="I13" s="283"/>
      <c r="J13" s="283"/>
      <c r="K13" s="284"/>
      <c r="L13" s="182"/>
    </row>
    <row r="14" spans="1:13" ht="30" customHeight="1" thickBot="1">
      <c r="B14" s="181"/>
      <c r="C14" s="186">
        <v>1.1000000000000001</v>
      </c>
      <c r="D14" s="285" t="s">
        <v>94</v>
      </c>
      <c r="E14" s="265"/>
      <c r="F14" s="265"/>
      <c r="G14" s="265"/>
      <c r="H14" s="265"/>
      <c r="I14" s="265"/>
      <c r="J14" s="265"/>
      <c r="K14" s="266"/>
      <c r="L14" s="182"/>
    </row>
    <row r="15" spans="1:13" s="194" customFormat="1" ht="42" customHeight="1">
      <c r="A15" s="178"/>
      <c r="B15" s="181"/>
      <c r="C15" s="187" t="s">
        <v>95</v>
      </c>
      <c r="D15" s="188">
        <v>11020204</v>
      </c>
      <c r="E15" s="189" t="s">
        <v>96</v>
      </c>
      <c r="F15" s="189"/>
      <c r="G15" s="190" t="s">
        <v>97</v>
      </c>
      <c r="H15" s="188" t="s">
        <v>98</v>
      </c>
      <c r="I15" s="191">
        <f>+'[115]CANTIDADES COMISARIA'!$J$25</f>
        <v>16.2</v>
      </c>
      <c r="J15" s="192">
        <f>+'[115]APU COMISARIA'!$J$38</f>
        <v>519711</v>
      </c>
      <c r="K15" s="193">
        <f t="shared" ref="K15:K21" si="0">+ROUND(I15*J15,2)</f>
        <v>8419318.1999999993</v>
      </c>
      <c r="L15" s="182"/>
      <c r="M15" s="178"/>
    </row>
    <row r="16" spans="1:13" s="194" customFormat="1" ht="57" customHeight="1">
      <c r="A16" s="178"/>
      <c r="B16" s="181"/>
      <c r="C16" s="187" t="s">
        <v>99</v>
      </c>
      <c r="D16" s="188">
        <v>14010213</v>
      </c>
      <c r="E16" s="195" t="s">
        <v>96</v>
      </c>
      <c r="F16" s="195"/>
      <c r="G16" s="190" t="s">
        <v>100</v>
      </c>
      <c r="H16" s="188" t="s">
        <v>101</v>
      </c>
      <c r="I16" s="191">
        <f>+'[115]CANTIDADES COMISARIA'!$J$75</f>
        <v>38.520000000000003</v>
      </c>
      <c r="J16" s="192">
        <f>+'[115]APU COMISARIA'!$J$82</f>
        <v>13091</v>
      </c>
      <c r="K16" s="193">
        <f t="shared" si="0"/>
        <v>504265.32</v>
      </c>
      <c r="L16" s="182"/>
      <c r="M16" s="178"/>
    </row>
    <row r="17" spans="1:13" s="194" customFormat="1" ht="47.4" customHeight="1">
      <c r="A17" s="178"/>
      <c r="B17" s="181"/>
      <c r="C17" s="187" t="s">
        <v>102</v>
      </c>
      <c r="D17" s="188">
        <v>14010230</v>
      </c>
      <c r="E17" s="195" t="s">
        <v>96</v>
      </c>
      <c r="F17" s="195"/>
      <c r="G17" s="190" t="s">
        <v>103</v>
      </c>
      <c r="H17" s="188" t="s">
        <v>101</v>
      </c>
      <c r="I17" s="191">
        <f>+'[115]CANTIDADES COMISARIA'!$J$126</f>
        <v>21.6</v>
      </c>
      <c r="J17" s="192">
        <f>+'[115]APU COMISARIA'!$J$128</f>
        <v>17455</v>
      </c>
      <c r="K17" s="193">
        <f t="shared" si="0"/>
        <v>377028</v>
      </c>
      <c r="L17" s="182"/>
      <c r="M17" s="178"/>
    </row>
    <row r="18" spans="1:13" s="194" customFormat="1" ht="58.2" customHeight="1">
      <c r="A18" s="178"/>
      <c r="B18" s="181"/>
      <c r="C18" s="187" t="s">
        <v>104</v>
      </c>
      <c r="D18" s="196">
        <v>14010227</v>
      </c>
      <c r="E18" s="197" t="s">
        <v>96</v>
      </c>
      <c r="F18" s="197"/>
      <c r="G18" s="198" t="s">
        <v>105</v>
      </c>
      <c r="H18" s="196" t="s">
        <v>101</v>
      </c>
      <c r="I18" s="199">
        <f>+'[115]CANTIDADES COMISARIA'!$J$174</f>
        <v>2.4</v>
      </c>
      <c r="J18" s="200">
        <f>+'[115]APU COMISARIA'!$J$174</f>
        <v>17422</v>
      </c>
      <c r="K18" s="193">
        <f t="shared" si="0"/>
        <v>41812.800000000003</v>
      </c>
      <c r="L18" s="182"/>
      <c r="M18" s="178"/>
    </row>
    <row r="19" spans="1:13" s="194" customFormat="1" ht="60" customHeight="1">
      <c r="A19" s="178"/>
      <c r="B19" s="181"/>
      <c r="C19" s="187" t="s">
        <v>106</v>
      </c>
      <c r="D19" s="188">
        <v>14010212</v>
      </c>
      <c r="E19" s="195" t="s">
        <v>96</v>
      </c>
      <c r="F19" s="195"/>
      <c r="G19" s="190" t="s">
        <v>107</v>
      </c>
      <c r="H19" s="188" t="s">
        <v>108</v>
      </c>
      <c r="I19" s="191">
        <f>+'[115]CANTIDADES COMISARIA'!$J$221</f>
        <v>3</v>
      </c>
      <c r="J19" s="192">
        <f>+'[115]APU COMISARIA'!$J$219</f>
        <v>117295</v>
      </c>
      <c r="K19" s="193">
        <f t="shared" si="0"/>
        <v>351885</v>
      </c>
      <c r="L19" s="182"/>
      <c r="M19" s="178"/>
    </row>
    <row r="20" spans="1:13" s="194" customFormat="1">
      <c r="A20" s="178"/>
      <c r="B20" s="181"/>
      <c r="C20" s="187" t="s">
        <v>109</v>
      </c>
      <c r="D20" s="188">
        <v>14010201</v>
      </c>
      <c r="E20" s="195" t="s">
        <v>96</v>
      </c>
      <c r="F20" s="195"/>
      <c r="G20" s="190" t="s">
        <v>110</v>
      </c>
      <c r="H20" s="188" t="s">
        <v>111</v>
      </c>
      <c r="I20" s="191">
        <f>+'[115]CANTIDADES COMISARIA'!$J$268</f>
        <v>70</v>
      </c>
      <c r="J20" s="192">
        <f>+'[115]APU COMISARIA'!$J$267</f>
        <v>2385</v>
      </c>
      <c r="K20" s="193">
        <f t="shared" si="0"/>
        <v>166950</v>
      </c>
      <c r="L20" s="182"/>
      <c r="M20" s="178"/>
    </row>
    <row r="21" spans="1:13" s="194" customFormat="1" ht="33.6" customHeight="1">
      <c r="A21" s="178"/>
      <c r="B21" s="181"/>
      <c r="C21" s="187" t="s">
        <v>112</v>
      </c>
      <c r="D21" s="188">
        <v>11090204</v>
      </c>
      <c r="E21" s="195" t="s">
        <v>96</v>
      </c>
      <c r="F21" s="195"/>
      <c r="G21" s="190" t="s">
        <v>113</v>
      </c>
      <c r="H21" s="188" t="s">
        <v>114</v>
      </c>
      <c r="I21" s="191">
        <f>+'[115]CANTIDADES COMISARIA'!$J$316</f>
        <v>2</v>
      </c>
      <c r="J21" s="192">
        <f>+'[115]APU COMISARIA'!$J$312</f>
        <v>305717</v>
      </c>
      <c r="K21" s="193">
        <f t="shared" si="0"/>
        <v>611434</v>
      </c>
      <c r="L21" s="182"/>
      <c r="M21" s="178"/>
    </row>
    <row r="22" spans="1:13" ht="30" customHeight="1" thickBot="1">
      <c r="B22" s="181"/>
      <c r="C22" s="201" t="s">
        <v>16</v>
      </c>
      <c r="D22" s="202"/>
      <c r="E22" s="202"/>
      <c r="F22" s="202"/>
      <c r="G22" s="203"/>
      <c r="H22" s="202"/>
      <c r="I22" s="204"/>
      <c r="J22" s="205"/>
      <c r="K22" s="206">
        <f>+SUM(K15:K21)</f>
        <v>10472693.32</v>
      </c>
      <c r="L22" s="182"/>
    </row>
    <row r="23" spans="1:13" ht="30" customHeight="1" thickBot="1">
      <c r="B23" s="181"/>
      <c r="C23" s="207">
        <v>1.2</v>
      </c>
      <c r="D23" s="265" t="s">
        <v>115</v>
      </c>
      <c r="E23" s="265"/>
      <c r="F23" s="265"/>
      <c r="G23" s="265"/>
      <c r="H23" s="265"/>
      <c r="I23" s="265"/>
      <c r="J23" s="265"/>
      <c r="K23" s="266"/>
      <c r="L23" s="182"/>
    </row>
    <row r="24" spans="1:13" ht="30" customHeight="1">
      <c r="B24" s="181"/>
      <c r="C24" s="187" t="s">
        <v>116</v>
      </c>
      <c r="D24" s="188">
        <v>11060101</v>
      </c>
      <c r="E24" s="32" t="s">
        <v>96</v>
      </c>
      <c r="F24" s="32"/>
      <c r="G24" s="190" t="s">
        <v>117</v>
      </c>
      <c r="H24" s="188" t="s">
        <v>98</v>
      </c>
      <c r="I24" s="191">
        <f>+'[115]CANTIDADES COMISARIA'!$J$364</f>
        <v>10.06</v>
      </c>
      <c r="J24" s="192">
        <f>+'[115]APU COMISARIA'!$J$357</f>
        <v>109092</v>
      </c>
      <c r="K24" s="193">
        <f>+ROUND(I24*J24,2)</f>
        <v>1097465.52</v>
      </c>
      <c r="L24" s="182"/>
    </row>
    <row r="25" spans="1:13" ht="40.950000000000003" customHeight="1">
      <c r="B25" s="181"/>
      <c r="C25" s="208" t="s">
        <v>118</v>
      </c>
      <c r="D25" s="188">
        <v>11060203</v>
      </c>
      <c r="E25" s="32" t="s">
        <v>96</v>
      </c>
      <c r="F25" s="32"/>
      <c r="G25" s="190" t="s">
        <v>119</v>
      </c>
      <c r="H25" s="188" t="s">
        <v>98</v>
      </c>
      <c r="I25" s="191">
        <f>+'[115]CANTIDADES COMISARIA'!$J$412</f>
        <v>9</v>
      </c>
      <c r="J25" s="209">
        <f>+'[115]APU COMISARIA'!$J$404</f>
        <v>88867</v>
      </c>
      <c r="K25" s="193">
        <f>+ROUND(I25*J25,2)</f>
        <v>799803</v>
      </c>
      <c r="L25" s="182"/>
    </row>
    <row r="26" spans="1:13" ht="30" customHeight="1" thickBot="1">
      <c r="B26" s="181"/>
      <c r="C26" s="201" t="s">
        <v>16</v>
      </c>
      <c r="D26" s="210"/>
      <c r="E26" s="211"/>
      <c r="F26" s="210"/>
      <c r="G26" s="210"/>
      <c r="H26" s="210"/>
      <c r="I26" s="212"/>
      <c r="J26" s="210"/>
      <c r="K26" s="206">
        <f>+SUM(K24:K25)</f>
        <v>1897268.52</v>
      </c>
      <c r="L26" s="182"/>
    </row>
    <row r="27" spans="1:13" ht="30" customHeight="1" thickBot="1">
      <c r="B27" s="181"/>
      <c r="C27" s="207">
        <v>1.3</v>
      </c>
      <c r="D27" s="213" t="s">
        <v>120</v>
      </c>
      <c r="E27" s="213"/>
      <c r="F27" s="213"/>
      <c r="G27" s="213"/>
      <c r="H27" s="213"/>
      <c r="I27" s="213"/>
      <c r="J27" s="213"/>
      <c r="K27" s="214"/>
      <c r="L27" s="182"/>
    </row>
    <row r="28" spans="1:13" ht="30" customHeight="1">
      <c r="B28" s="181"/>
      <c r="C28" s="187" t="s">
        <v>121</v>
      </c>
      <c r="D28" s="188">
        <v>14020101</v>
      </c>
      <c r="E28" s="215" t="s">
        <v>96</v>
      </c>
      <c r="F28" s="215"/>
      <c r="G28" s="190" t="s">
        <v>122</v>
      </c>
      <c r="H28" s="188" t="s">
        <v>98</v>
      </c>
      <c r="I28" s="191">
        <f>+'[115]CANTIDADES COMISARIA'!$J$460</f>
        <v>0.86</v>
      </c>
      <c r="J28" s="192">
        <f>+'[115]APU COMISARIA'!$J$453</f>
        <v>1378456</v>
      </c>
      <c r="K28" s="216">
        <f t="shared" ref="K28:K33" si="1">+ROUND(I28*J28,2)</f>
        <v>1185472.1599999999</v>
      </c>
      <c r="L28" s="182"/>
    </row>
    <row r="29" spans="1:13" ht="30" customHeight="1">
      <c r="B29" s="181"/>
      <c r="C29" s="187" t="s">
        <v>123</v>
      </c>
      <c r="D29" s="188">
        <v>14020201</v>
      </c>
      <c r="E29" s="215" t="s">
        <v>96</v>
      </c>
      <c r="F29" s="32"/>
      <c r="G29" s="190" t="s">
        <v>124</v>
      </c>
      <c r="H29" s="188" t="s">
        <v>98</v>
      </c>
      <c r="I29" s="191">
        <f>+'[115]CANTIDADES COMISARIA'!$J$508</f>
        <v>0.88</v>
      </c>
      <c r="J29" s="192">
        <f>+'[115]APU COMISARIA'!$J$500</f>
        <v>1477270</v>
      </c>
      <c r="K29" s="216">
        <f t="shared" si="1"/>
        <v>1299997.6000000001</v>
      </c>
      <c r="L29" s="182"/>
    </row>
    <row r="30" spans="1:13" ht="30" customHeight="1">
      <c r="B30" s="181"/>
      <c r="C30" s="187" t="s">
        <v>125</v>
      </c>
      <c r="D30" s="188">
        <v>14020302</v>
      </c>
      <c r="E30" s="215" t="s">
        <v>96</v>
      </c>
      <c r="F30" s="215"/>
      <c r="G30" s="190" t="s">
        <v>126</v>
      </c>
      <c r="H30" s="188" t="s">
        <v>98</v>
      </c>
      <c r="I30" s="191">
        <f>+'[115]CANTIDADES COMISARIA'!$J$561</f>
        <v>17.02</v>
      </c>
      <c r="J30" s="192">
        <f>+'[115]APU COMISARIA'!$J$549</f>
        <v>1284265</v>
      </c>
      <c r="K30" s="216">
        <f t="shared" si="1"/>
        <v>21858190.300000001</v>
      </c>
      <c r="L30" s="182"/>
    </row>
    <row r="31" spans="1:13" ht="30" customHeight="1">
      <c r="B31" s="181"/>
      <c r="C31" s="187" t="s">
        <v>127</v>
      </c>
      <c r="D31" s="188">
        <v>14030101</v>
      </c>
      <c r="E31" s="215" t="s">
        <v>96</v>
      </c>
      <c r="F31" s="26"/>
      <c r="G31" s="190" t="s">
        <v>128</v>
      </c>
      <c r="H31" s="188" t="s">
        <v>98</v>
      </c>
      <c r="I31" s="191">
        <f>+'[115]CANTIDADES COMISARIA'!$J$610</f>
        <v>0.86</v>
      </c>
      <c r="J31" s="192">
        <f>+'[115]APU COMISARIA'!$J$599</f>
        <v>1987828</v>
      </c>
      <c r="K31" s="216">
        <f t="shared" si="1"/>
        <v>1709532.08</v>
      </c>
      <c r="L31" s="182"/>
    </row>
    <row r="32" spans="1:13" ht="30" customHeight="1">
      <c r="B32" s="181"/>
      <c r="C32" s="187" t="s">
        <v>129</v>
      </c>
      <c r="D32" s="188">
        <v>14030201</v>
      </c>
      <c r="E32" s="215" t="s">
        <v>96</v>
      </c>
      <c r="F32" s="215"/>
      <c r="G32" s="190" t="s">
        <v>130</v>
      </c>
      <c r="H32" s="188" t="s">
        <v>98</v>
      </c>
      <c r="I32" s="191">
        <f>+'[115]CANTIDADES COMISARIA'!$J$658</f>
        <v>0.88</v>
      </c>
      <c r="J32" s="192">
        <f>+'[115]APU COMISARIA'!$J$651</f>
        <v>1935236</v>
      </c>
      <c r="K32" s="216">
        <f t="shared" si="1"/>
        <v>1703007.68</v>
      </c>
      <c r="L32" s="182"/>
    </row>
    <row r="33" spans="2:12" ht="30" customHeight="1">
      <c r="B33" s="181"/>
      <c r="C33" s="187" t="s">
        <v>131</v>
      </c>
      <c r="D33" s="188">
        <v>17010201</v>
      </c>
      <c r="E33" s="215" t="s">
        <v>96</v>
      </c>
      <c r="F33" s="26"/>
      <c r="G33" s="190" t="s">
        <v>132</v>
      </c>
      <c r="H33" s="188" t="s">
        <v>133</v>
      </c>
      <c r="I33" s="191">
        <f>+'[115]CANTIDADES COMISARIA'!$J$706</f>
        <v>496.2</v>
      </c>
      <c r="J33" s="192">
        <f>+'[115]APU COMISARIA'!$J$702</f>
        <v>11611</v>
      </c>
      <c r="K33" s="216">
        <f t="shared" si="1"/>
        <v>5761378.2000000002</v>
      </c>
      <c r="L33" s="182"/>
    </row>
    <row r="34" spans="2:12" ht="30" customHeight="1" thickBot="1">
      <c r="B34" s="181"/>
      <c r="C34" s="217" t="s">
        <v>16</v>
      </c>
      <c r="D34" s="218"/>
      <c r="E34" s="218"/>
      <c r="F34" s="218"/>
      <c r="G34" s="219"/>
      <c r="H34" s="218"/>
      <c r="I34" s="212"/>
      <c r="J34" s="220"/>
      <c r="K34" s="221">
        <f>+SUM(K28:K33)</f>
        <v>33517578.02</v>
      </c>
      <c r="L34" s="182"/>
    </row>
    <row r="35" spans="2:12" ht="30" customHeight="1" thickBot="1">
      <c r="B35" s="181"/>
      <c r="C35" s="186">
        <v>1.4</v>
      </c>
      <c r="D35" s="285" t="s">
        <v>134</v>
      </c>
      <c r="E35" s="265"/>
      <c r="F35" s="265"/>
      <c r="G35" s="265"/>
      <c r="H35" s="265"/>
      <c r="I35" s="265"/>
      <c r="J35" s="265"/>
      <c r="K35" s="266"/>
      <c r="L35" s="182"/>
    </row>
    <row r="36" spans="2:12" ht="30" customHeight="1">
      <c r="B36" s="181"/>
      <c r="C36" s="187" t="s">
        <v>135</v>
      </c>
      <c r="D36" s="188">
        <v>14100209</v>
      </c>
      <c r="E36" s="215" t="s">
        <v>96</v>
      </c>
      <c r="F36" s="215"/>
      <c r="G36" s="190" t="s">
        <v>136</v>
      </c>
      <c r="H36" s="188" t="s">
        <v>101</v>
      </c>
      <c r="I36" s="191">
        <f>+'[115]CANTIDADES COMISARIA'!$J$754</f>
        <v>38.5</v>
      </c>
      <c r="J36" s="192">
        <f>+'[115]APU COMISARIA'!$J$748</f>
        <v>70250</v>
      </c>
      <c r="K36" s="193">
        <f>+ROUND(I36*J36,2)</f>
        <v>2704625</v>
      </c>
      <c r="L36" s="182"/>
    </row>
    <row r="37" spans="2:12" ht="30" customHeight="1">
      <c r="B37" s="181"/>
      <c r="C37" s="208" t="s">
        <v>137</v>
      </c>
      <c r="D37" s="188" t="s">
        <v>138</v>
      </c>
      <c r="E37" s="215" t="s">
        <v>96</v>
      </c>
      <c r="F37" s="215"/>
      <c r="G37" s="190" t="s">
        <v>139</v>
      </c>
      <c r="H37" s="188" t="s">
        <v>101</v>
      </c>
      <c r="I37" s="191">
        <f>+'[115]CANTIDADES COMISARIA'!$J$802</f>
        <v>30</v>
      </c>
      <c r="J37" s="222">
        <f>+'[115]APU COMISARIA'!$J$801</f>
        <v>173493</v>
      </c>
      <c r="K37" s="193">
        <f>+ROUND(I37*J37,2)</f>
        <v>5204790</v>
      </c>
      <c r="L37" s="182"/>
    </row>
    <row r="38" spans="2:12" ht="30" customHeight="1" thickBot="1">
      <c r="B38" s="181"/>
      <c r="C38" s="201" t="s">
        <v>16</v>
      </c>
      <c r="D38" s="223"/>
      <c r="E38" s="223"/>
      <c r="F38" s="223"/>
      <c r="G38" s="224"/>
      <c r="H38" s="225"/>
      <c r="I38" s="212"/>
      <c r="J38" s="205"/>
      <c r="K38" s="206">
        <f>+SUM(K36:K37)</f>
        <v>7909415</v>
      </c>
      <c r="L38" s="182"/>
    </row>
    <row r="39" spans="2:12" ht="30" customHeight="1" thickBot="1">
      <c r="B39" s="181"/>
      <c r="C39" s="186">
        <v>1.5</v>
      </c>
      <c r="D39" s="285" t="s">
        <v>140</v>
      </c>
      <c r="E39" s="265"/>
      <c r="F39" s="265"/>
      <c r="G39" s="265"/>
      <c r="H39" s="265"/>
      <c r="I39" s="265"/>
      <c r="J39" s="265"/>
      <c r="K39" s="266"/>
      <c r="L39" s="182"/>
    </row>
    <row r="40" spans="2:12" ht="30" customHeight="1">
      <c r="B40" s="181"/>
      <c r="C40" s="187" t="s">
        <v>141</v>
      </c>
      <c r="D40" s="188">
        <v>14060102</v>
      </c>
      <c r="E40" s="215" t="s">
        <v>96</v>
      </c>
      <c r="F40" s="215"/>
      <c r="G40" s="190" t="s">
        <v>142</v>
      </c>
      <c r="H40" s="188" t="s">
        <v>101</v>
      </c>
      <c r="I40" s="191">
        <f>+'[115]CANTIDADES COMISARIA'!$J$856</f>
        <v>40.799999999999997</v>
      </c>
      <c r="J40" s="192">
        <f>+'[115]APU COMISARIA'!$J$852</f>
        <v>53330</v>
      </c>
      <c r="K40" s="216">
        <f>+ROUND(I40*J40,2)</f>
        <v>2175864</v>
      </c>
      <c r="L40" s="182"/>
    </row>
    <row r="41" spans="2:12" ht="30" customHeight="1">
      <c r="B41" s="181"/>
      <c r="C41" s="187" t="s">
        <v>143</v>
      </c>
      <c r="D41" s="188">
        <v>14060101</v>
      </c>
      <c r="E41" s="215" t="s">
        <v>96</v>
      </c>
      <c r="F41" s="215"/>
      <c r="G41" s="190" t="s">
        <v>144</v>
      </c>
      <c r="H41" s="188" t="s">
        <v>101</v>
      </c>
      <c r="I41" s="191">
        <f>+'[115]CANTIDADES COMISARIA'!$J$910</f>
        <v>70.5</v>
      </c>
      <c r="J41" s="192">
        <f>+'[115]APU COMISARIA'!$J$902</f>
        <v>40009</v>
      </c>
      <c r="K41" s="216">
        <f>+ROUND(I41*J41,2)</f>
        <v>2820634.5</v>
      </c>
      <c r="L41" s="182"/>
    </row>
    <row r="42" spans="2:12" ht="30" customHeight="1">
      <c r="B42" s="181"/>
      <c r="C42" s="187" t="s">
        <v>145</v>
      </c>
      <c r="D42" s="188">
        <v>14050202</v>
      </c>
      <c r="E42" s="215" t="s">
        <v>96</v>
      </c>
      <c r="F42" s="215"/>
      <c r="G42" s="190" t="s">
        <v>146</v>
      </c>
      <c r="H42" s="188" t="s">
        <v>101</v>
      </c>
      <c r="I42" s="191">
        <f>+'[115]CANTIDADES COMISARIA'!$J$958</f>
        <v>62.400000000000006</v>
      </c>
      <c r="J42" s="192">
        <f>+'[115]APU COMISARIA'!$J$953</f>
        <v>80873</v>
      </c>
      <c r="K42" s="216">
        <f>+ROUND(I42*J42,2)</f>
        <v>5046475.2</v>
      </c>
      <c r="L42" s="182"/>
    </row>
    <row r="43" spans="2:12" ht="30" customHeight="1">
      <c r="B43" s="181"/>
      <c r="C43" s="187" t="s">
        <v>147</v>
      </c>
      <c r="D43" s="188">
        <v>14070110</v>
      </c>
      <c r="E43" s="215" t="s">
        <v>96</v>
      </c>
      <c r="F43" s="215"/>
      <c r="G43" s="190" t="s">
        <v>148</v>
      </c>
      <c r="H43" s="188" t="s">
        <v>101</v>
      </c>
      <c r="I43" s="191">
        <f>+'[115]CANTIDADES COMISARIA'!$J$1006</f>
        <v>10</v>
      </c>
      <c r="J43" s="192">
        <f>+'[115]APU COMISARIA'!$J$999</f>
        <v>21381</v>
      </c>
      <c r="K43" s="216">
        <f>+ROUND(I43*J43,2)</f>
        <v>213810</v>
      </c>
      <c r="L43" s="182"/>
    </row>
    <row r="44" spans="2:12" ht="30" customHeight="1" thickBot="1">
      <c r="B44" s="181"/>
      <c r="C44" s="201" t="s">
        <v>16</v>
      </c>
      <c r="D44" s="223"/>
      <c r="E44" s="223"/>
      <c r="F44" s="223"/>
      <c r="G44" s="224"/>
      <c r="H44" s="225"/>
      <c r="I44" s="212"/>
      <c r="J44" s="205"/>
      <c r="K44" s="206">
        <f>+SUM(K40:K43)</f>
        <v>10256783.699999999</v>
      </c>
      <c r="L44" s="182"/>
    </row>
    <row r="45" spans="2:12" ht="30" customHeight="1" thickBot="1">
      <c r="B45" s="181"/>
      <c r="C45" s="207">
        <v>1.6</v>
      </c>
      <c r="D45" s="265" t="s">
        <v>149</v>
      </c>
      <c r="E45" s="265"/>
      <c r="F45" s="265"/>
      <c r="G45" s="265"/>
      <c r="H45" s="265"/>
      <c r="I45" s="265"/>
      <c r="J45" s="265"/>
      <c r="K45" s="266"/>
      <c r="L45" s="182"/>
    </row>
    <row r="46" spans="2:12" ht="30" customHeight="1">
      <c r="B46" s="181"/>
      <c r="C46" s="187" t="s">
        <v>150</v>
      </c>
      <c r="D46" s="188">
        <v>14070102</v>
      </c>
      <c r="E46" s="215" t="s">
        <v>96</v>
      </c>
      <c r="F46" s="215"/>
      <c r="G46" s="190" t="s">
        <v>151</v>
      </c>
      <c r="H46" s="188" t="s">
        <v>101</v>
      </c>
      <c r="I46" s="191">
        <f>+'[115]CANTIDADES COMISARIA'!$J$1057</f>
        <v>70.5</v>
      </c>
      <c r="J46" s="192">
        <f>+'[115]APU COMISARIA'!$J$1046</f>
        <v>17005</v>
      </c>
      <c r="K46" s="193">
        <f>+ROUND(I46*J46,2)</f>
        <v>1198852.5</v>
      </c>
      <c r="L46" s="182"/>
    </row>
    <row r="47" spans="2:12" ht="30" customHeight="1">
      <c r="B47" s="181"/>
      <c r="C47" s="187" t="s">
        <v>152</v>
      </c>
      <c r="D47" s="188">
        <v>14070101</v>
      </c>
      <c r="E47" s="215" t="s">
        <v>96</v>
      </c>
      <c r="F47" s="215"/>
      <c r="G47" s="190" t="s">
        <v>153</v>
      </c>
      <c r="H47" s="188" t="s">
        <v>101</v>
      </c>
      <c r="I47" s="191">
        <f>+'[115]CANTIDADES COMISARIA'!$J$1107</f>
        <v>54.300000000000004</v>
      </c>
      <c r="J47" s="192">
        <f>+'[115]APU COMISARIA'!$J$1092</f>
        <v>20433</v>
      </c>
      <c r="K47" s="193">
        <f>+ROUND(I47*J47,2)</f>
        <v>1109511.8999999999</v>
      </c>
      <c r="L47" s="182"/>
    </row>
    <row r="48" spans="2:12" ht="30" customHeight="1">
      <c r="B48" s="181"/>
      <c r="C48" s="187" t="s">
        <v>154</v>
      </c>
      <c r="D48" s="188">
        <v>14070108</v>
      </c>
      <c r="E48" s="215" t="s">
        <v>96</v>
      </c>
      <c r="F48" s="215"/>
      <c r="G48" s="190" t="s">
        <v>155</v>
      </c>
      <c r="H48" s="188" t="s">
        <v>101</v>
      </c>
      <c r="I48" s="191">
        <f>+'[115]CANTIDADES COMISARIA'!$J$1156</f>
        <v>124.80000000000001</v>
      </c>
      <c r="J48" s="192">
        <f>+'[115]APU COMISARIA'!$J$1142</f>
        <v>24625</v>
      </c>
      <c r="K48" s="193">
        <f>+ROUND(I48*J48,2)</f>
        <v>3073200</v>
      </c>
      <c r="L48" s="182"/>
    </row>
    <row r="49" spans="2:12" ht="30" customHeight="1" thickBot="1">
      <c r="B49" s="181"/>
      <c r="C49" s="201" t="s">
        <v>16</v>
      </c>
      <c r="D49" s="223"/>
      <c r="E49" s="223"/>
      <c r="F49" s="223"/>
      <c r="G49" s="224"/>
      <c r="H49" s="225"/>
      <c r="I49" s="212"/>
      <c r="J49" s="205"/>
      <c r="K49" s="206">
        <f>+SUM(K46:K48)</f>
        <v>5381564.4000000004</v>
      </c>
      <c r="L49" s="182"/>
    </row>
    <row r="50" spans="2:12" ht="30" customHeight="1" thickBot="1">
      <c r="B50" s="181"/>
      <c r="C50" s="186">
        <v>1.7</v>
      </c>
      <c r="D50" s="285" t="s">
        <v>156</v>
      </c>
      <c r="E50" s="265"/>
      <c r="F50" s="265"/>
      <c r="G50" s="265"/>
      <c r="H50" s="265"/>
      <c r="I50" s="265"/>
      <c r="J50" s="265"/>
      <c r="K50" s="266"/>
      <c r="L50" s="182"/>
    </row>
    <row r="51" spans="2:12" ht="30" customHeight="1">
      <c r="B51" s="181"/>
      <c r="C51" s="208" t="s">
        <v>157</v>
      </c>
      <c r="D51" s="188">
        <v>14080102</v>
      </c>
      <c r="E51" s="215" t="s">
        <v>96</v>
      </c>
      <c r="F51" s="215"/>
      <c r="G51" s="190" t="s">
        <v>158</v>
      </c>
      <c r="H51" s="188" t="s">
        <v>101</v>
      </c>
      <c r="I51" s="191">
        <f>+'[115]CANTIDADES COMISARIA'!$J$1204</f>
        <v>21.599999999999998</v>
      </c>
      <c r="J51" s="192">
        <f>+'[115]APU COMISARIA'!$J$1190</f>
        <v>92765</v>
      </c>
      <c r="K51" s="193">
        <f>+ROUND(I51*J51,2)</f>
        <v>2003724</v>
      </c>
      <c r="L51" s="182"/>
    </row>
    <row r="52" spans="2:12" ht="30" customHeight="1">
      <c r="B52" s="181"/>
      <c r="C52" s="208" t="s">
        <v>159</v>
      </c>
      <c r="D52" s="188">
        <v>14080111</v>
      </c>
      <c r="E52" s="215" t="s">
        <v>96</v>
      </c>
      <c r="F52" s="215"/>
      <c r="G52" s="190" t="s">
        <v>160</v>
      </c>
      <c r="H52" s="188" t="s">
        <v>101</v>
      </c>
      <c r="I52" s="191">
        <f>+'[115]CANTIDADES COMISARIA'!$J$1257</f>
        <v>191.97</v>
      </c>
      <c r="J52" s="192">
        <f>+'[115]APU COMISARIA'!$J$1239</f>
        <v>194167</v>
      </c>
      <c r="K52" s="193">
        <f>+ROUND(I52*J52,2)</f>
        <v>37274238.990000002</v>
      </c>
      <c r="L52" s="182"/>
    </row>
    <row r="53" spans="2:12" ht="30" customHeight="1">
      <c r="B53" s="181"/>
      <c r="C53" s="208" t="s">
        <v>161</v>
      </c>
      <c r="D53" s="188">
        <v>14080309</v>
      </c>
      <c r="E53" s="215" t="s">
        <v>96</v>
      </c>
      <c r="F53" s="215"/>
      <c r="G53" s="190" t="s">
        <v>162</v>
      </c>
      <c r="H53" s="188" t="s">
        <v>111</v>
      </c>
      <c r="I53" s="191">
        <f>+'[115]CANTIDADES COMISARIA'!$J$1316</f>
        <v>166.4</v>
      </c>
      <c r="J53" s="192">
        <f>+'[115]APU COMISARIA'!$J$1286</f>
        <v>30178</v>
      </c>
      <c r="K53" s="193">
        <f>+ROUND(I53*J53,2)</f>
        <v>5021619.2</v>
      </c>
      <c r="L53" s="182"/>
    </row>
    <row r="54" spans="2:12" ht="30" customHeight="1" thickBot="1">
      <c r="B54" s="181"/>
      <c r="C54" s="201" t="s">
        <v>16</v>
      </c>
      <c r="D54" s="223"/>
      <c r="E54" s="223"/>
      <c r="F54" s="223"/>
      <c r="G54" s="224"/>
      <c r="H54" s="225"/>
      <c r="I54" s="212"/>
      <c r="J54" s="205"/>
      <c r="K54" s="206">
        <f>+SUM(K51:K53)</f>
        <v>44299582.190000005</v>
      </c>
      <c r="L54" s="182"/>
    </row>
    <row r="55" spans="2:12" ht="30" customHeight="1" thickBot="1">
      <c r="B55" s="181"/>
      <c r="C55" s="186">
        <v>1.8</v>
      </c>
      <c r="D55" s="285" t="s">
        <v>163</v>
      </c>
      <c r="E55" s="265"/>
      <c r="F55" s="265"/>
      <c r="G55" s="265"/>
      <c r="H55" s="265"/>
      <c r="I55" s="265"/>
      <c r="J55" s="265"/>
      <c r="K55" s="266"/>
      <c r="L55" s="182"/>
    </row>
    <row r="56" spans="2:12" ht="48" customHeight="1">
      <c r="B56" s="181"/>
      <c r="C56" s="187" t="s">
        <v>164</v>
      </c>
      <c r="D56" s="188">
        <v>15011302</v>
      </c>
      <c r="E56" s="215" t="s">
        <v>96</v>
      </c>
      <c r="F56" s="215"/>
      <c r="G56" s="190" t="s">
        <v>165</v>
      </c>
      <c r="H56" s="188" t="s">
        <v>108</v>
      </c>
      <c r="I56" s="191">
        <f>+'[115]CANTIDADES COMISARIA'!$J$1364</f>
        <v>2</v>
      </c>
      <c r="J56" s="192">
        <f>+'[115]APU COMISARIA'!$J$1332</f>
        <v>3336974</v>
      </c>
      <c r="K56" s="193">
        <f>+ROUND(I56*J56,2)</f>
        <v>6673948</v>
      </c>
      <c r="L56" s="182"/>
    </row>
    <row r="57" spans="2:12" ht="30" customHeight="1" thickBot="1">
      <c r="B57" s="181"/>
      <c r="C57" s="201" t="s">
        <v>16</v>
      </c>
      <c r="D57" s="223"/>
      <c r="E57" s="223"/>
      <c r="F57" s="223"/>
      <c r="G57" s="224"/>
      <c r="H57" s="225"/>
      <c r="I57" s="212"/>
      <c r="J57" s="205"/>
      <c r="K57" s="206">
        <f>+K56</f>
        <v>6673948</v>
      </c>
      <c r="L57" s="182"/>
    </row>
    <row r="58" spans="2:12" ht="30" customHeight="1" thickBot="1">
      <c r="B58" s="181"/>
      <c r="C58" s="207">
        <v>1.9</v>
      </c>
      <c r="D58" s="213" t="s">
        <v>166</v>
      </c>
      <c r="E58" s="213"/>
      <c r="F58" s="213"/>
      <c r="G58" s="213"/>
      <c r="H58" s="213"/>
      <c r="I58" s="213"/>
      <c r="J58" s="213"/>
      <c r="K58" s="214"/>
      <c r="L58" s="182"/>
    </row>
    <row r="59" spans="2:12" ht="30" customHeight="1">
      <c r="B59" s="181"/>
      <c r="C59" s="187" t="s">
        <v>167</v>
      </c>
      <c r="D59" s="188">
        <v>14120201</v>
      </c>
      <c r="E59" s="215" t="s">
        <v>96</v>
      </c>
      <c r="F59" s="215"/>
      <c r="G59" s="190" t="s">
        <v>168</v>
      </c>
      <c r="H59" s="188" t="s">
        <v>101</v>
      </c>
      <c r="I59" s="191">
        <f>+'[115]CANTIDADES COMISARIA'!$J$1412</f>
        <v>4.5</v>
      </c>
      <c r="J59" s="192">
        <f>+'[115]APU COMISARIA'!$J$1377</f>
        <v>438848</v>
      </c>
      <c r="K59" s="193">
        <f>+ROUND(I59*J59,2)</f>
        <v>1974816</v>
      </c>
      <c r="L59" s="182"/>
    </row>
    <row r="60" spans="2:12" ht="30" customHeight="1">
      <c r="B60" s="181"/>
      <c r="C60" s="187" t="s">
        <v>169</v>
      </c>
      <c r="D60" s="188">
        <v>14120102</v>
      </c>
      <c r="E60" s="215" t="s">
        <v>96</v>
      </c>
      <c r="F60" s="215"/>
      <c r="G60" s="190" t="s">
        <v>170</v>
      </c>
      <c r="H60" s="188" t="s">
        <v>101</v>
      </c>
      <c r="I60" s="191">
        <f>+'[115]CANTIDADES COMISARIA'!$J$1460</f>
        <v>7.32</v>
      </c>
      <c r="J60" s="192">
        <f>+'[115]APU COMISARIA'!$J$1422</f>
        <v>1076621</v>
      </c>
      <c r="K60" s="193">
        <f>+ROUND(I60*J60,2)</f>
        <v>7880865.7199999997</v>
      </c>
      <c r="L60" s="182"/>
    </row>
    <row r="61" spans="2:12" ht="30" customHeight="1">
      <c r="B61" s="181"/>
      <c r="C61" s="187" t="s">
        <v>171</v>
      </c>
      <c r="D61" s="188">
        <v>14110110</v>
      </c>
      <c r="E61" s="215" t="s">
        <v>96</v>
      </c>
      <c r="F61" s="215"/>
      <c r="G61" s="190" t="s">
        <v>172</v>
      </c>
      <c r="H61" s="188" t="s">
        <v>101</v>
      </c>
      <c r="I61" s="191">
        <f>+'[115]CANTIDADES COMISARIA'!$J$1508</f>
        <v>2.3100000000000005</v>
      </c>
      <c r="J61" s="192">
        <f>+'[115]APU COMISARIA'!$J$1468</f>
        <v>1010179</v>
      </c>
      <c r="K61" s="193">
        <f>+ROUND(I61*J61,2)</f>
        <v>2333513.4900000002</v>
      </c>
      <c r="L61" s="182"/>
    </row>
    <row r="62" spans="2:12" ht="30" customHeight="1" thickBot="1">
      <c r="B62" s="181"/>
      <c r="C62" s="201" t="s">
        <v>16</v>
      </c>
      <c r="D62" s="223"/>
      <c r="E62" s="223"/>
      <c r="F62" s="223"/>
      <c r="G62" s="226"/>
      <c r="H62" s="225"/>
      <c r="I62" s="212"/>
      <c r="J62" s="205"/>
      <c r="K62" s="206">
        <f>+SUM(K59:K61)</f>
        <v>12189195.209999999</v>
      </c>
      <c r="L62" s="182"/>
    </row>
    <row r="63" spans="2:12" ht="30" customHeight="1" thickBot="1">
      <c r="B63" s="181"/>
      <c r="C63" s="227">
        <v>1.1000000000000001</v>
      </c>
      <c r="D63" s="213" t="s">
        <v>173</v>
      </c>
      <c r="E63" s="213"/>
      <c r="F63" s="213"/>
      <c r="G63" s="213"/>
      <c r="H63" s="213"/>
      <c r="I63" s="213"/>
      <c r="J63" s="213"/>
      <c r="K63" s="214"/>
      <c r="L63" s="182"/>
    </row>
    <row r="64" spans="2:12" ht="30" customHeight="1">
      <c r="B64" s="181"/>
      <c r="C64" s="187" t="s">
        <v>174</v>
      </c>
      <c r="D64" s="188">
        <v>14100602</v>
      </c>
      <c r="E64" s="215" t="s">
        <v>96</v>
      </c>
      <c r="F64" s="215"/>
      <c r="G64" s="190" t="s">
        <v>175</v>
      </c>
      <c r="H64" s="188" t="s">
        <v>111</v>
      </c>
      <c r="I64" s="191">
        <f>+'[115]CANTIDADES COMISARIA'!$J$1556</f>
        <v>24</v>
      </c>
      <c r="J64" s="192">
        <f>+'[115]APU COMISARIA'!$J$1515</f>
        <v>38371</v>
      </c>
      <c r="K64" s="193">
        <f t="shared" ref="K64:K69" si="2">+ROUND(I64*J64,2)</f>
        <v>920904</v>
      </c>
      <c r="L64" s="182"/>
    </row>
    <row r="65" spans="2:12" ht="30" customHeight="1">
      <c r="B65" s="181"/>
      <c r="C65" s="187" t="s">
        <v>176</v>
      </c>
      <c r="D65" s="188">
        <v>14170101</v>
      </c>
      <c r="E65" s="215" t="s">
        <v>96</v>
      </c>
      <c r="F65" s="215"/>
      <c r="G65" s="190" t="s">
        <v>177</v>
      </c>
      <c r="H65" s="188" t="s">
        <v>101</v>
      </c>
      <c r="I65" s="191">
        <f>+'[115]CANTIDADES COMISARIA'!$J$1604</f>
        <v>1.5</v>
      </c>
      <c r="J65" s="192">
        <f>+'[115]APU COMISARIA'!$J$1561</f>
        <v>117791</v>
      </c>
      <c r="K65" s="193">
        <f t="shared" si="2"/>
        <v>176686.5</v>
      </c>
      <c r="L65" s="182"/>
    </row>
    <row r="66" spans="2:12" ht="30" customHeight="1">
      <c r="B66" s="181"/>
      <c r="C66" s="187" t="s">
        <v>178</v>
      </c>
      <c r="D66" s="188">
        <v>14040408</v>
      </c>
      <c r="E66" s="215" t="s">
        <v>96</v>
      </c>
      <c r="F66" s="215"/>
      <c r="G66" s="190" t="s">
        <v>179</v>
      </c>
      <c r="H66" s="188" t="s">
        <v>111</v>
      </c>
      <c r="I66" s="191">
        <f>+'[115]CANTIDADES COMISARIA'!$J$1652</f>
        <v>52.5</v>
      </c>
      <c r="J66" s="192">
        <f>+'[115]APU COMISARIA'!$J$1614</f>
        <v>69734</v>
      </c>
      <c r="K66" s="193">
        <f t="shared" si="2"/>
        <v>3661035</v>
      </c>
      <c r="L66" s="182"/>
    </row>
    <row r="67" spans="2:12" ht="30" customHeight="1">
      <c r="B67" s="181"/>
      <c r="C67" s="187" t="s">
        <v>180</v>
      </c>
      <c r="D67" s="188">
        <v>14040445</v>
      </c>
      <c r="E67" s="215" t="s">
        <v>96</v>
      </c>
      <c r="F67" s="215"/>
      <c r="G67" s="190" t="s">
        <v>181</v>
      </c>
      <c r="H67" s="188" t="s">
        <v>111</v>
      </c>
      <c r="I67" s="191">
        <f>+'[115]CANTIDADES COMISARIA'!$J$1700</f>
        <v>8</v>
      </c>
      <c r="J67" s="192">
        <f>+'[115]APU COMISARIA'!$J$1666</f>
        <v>189950</v>
      </c>
      <c r="K67" s="193">
        <f t="shared" si="2"/>
        <v>1519600</v>
      </c>
      <c r="L67" s="182"/>
    </row>
    <row r="68" spans="2:12" ht="30" customHeight="1">
      <c r="B68" s="181"/>
      <c r="C68" s="187" t="s">
        <v>182</v>
      </c>
      <c r="D68" s="188">
        <v>14040412</v>
      </c>
      <c r="E68" s="215" t="s">
        <v>96</v>
      </c>
      <c r="F68" s="215"/>
      <c r="G68" s="190" t="s">
        <v>183</v>
      </c>
      <c r="H68" s="188" t="s">
        <v>111</v>
      </c>
      <c r="I68" s="191">
        <f>+'[115]CANTIDADES COMISARIA'!$J$1746</f>
        <v>20</v>
      </c>
      <c r="J68" s="192">
        <f>+'[115]APU COMISARIA'!$J$1719</f>
        <v>180139</v>
      </c>
      <c r="K68" s="193">
        <f t="shared" si="2"/>
        <v>3602780</v>
      </c>
      <c r="L68" s="182"/>
    </row>
    <row r="69" spans="2:12" ht="30" customHeight="1">
      <c r="B69" s="181"/>
      <c r="C69" s="187" t="s">
        <v>184</v>
      </c>
      <c r="D69" s="188">
        <v>14040307</v>
      </c>
      <c r="E69" s="215" t="s">
        <v>96</v>
      </c>
      <c r="F69" s="215"/>
      <c r="G69" s="190" t="s">
        <v>185</v>
      </c>
      <c r="H69" s="188" t="s">
        <v>108</v>
      </c>
      <c r="I69" s="191">
        <f>+'[115]CANTIDADES COMISARIA'!$J$1794</f>
        <v>4</v>
      </c>
      <c r="J69" s="192">
        <f>+'[115]APU COMISARIA'!$J$1771</f>
        <v>26283</v>
      </c>
      <c r="K69" s="193">
        <f t="shared" si="2"/>
        <v>105132</v>
      </c>
      <c r="L69" s="182"/>
    </row>
    <row r="70" spans="2:12" ht="30" customHeight="1" thickBot="1">
      <c r="B70" s="181"/>
      <c r="C70" s="201" t="s">
        <v>16</v>
      </c>
      <c r="D70" s="223"/>
      <c r="E70" s="223"/>
      <c r="F70" s="223"/>
      <c r="G70" s="226"/>
      <c r="H70" s="225"/>
      <c r="I70" s="212"/>
      <c r="J70" s="205"/>
      <c r="K70" s="206">
        <f>+SUM(K64:K69)</f>
        <v>9986137.5</v>
      </c>
      <c r="L70" s="182"/>
    </row>
    <row r="71" spans="2:12" ht="30" customHeight="1" thickBot="1">
      <c r="B71" s="181"/>
      <c r="C71" s="207">
        <v>1.1100000000000001</v>
      </c>
      <c r="D71" s="213" t="s">
        <v>186</v>
      </c>
      <c r="E71" s="213"/>
      <c r="F71" s="213"/>
      <c r="G71" s="213"/>
      <c r="H71" s="213"/>
      <c r="I71" s="213"/>
      <c r="J71" s="213"/>
      <c r="K71" s="214"/>
      <c r="L71" s="182"/>
    </row>
    <row r="72" spans="2:12" ht="30" customHeight="1">
      <c r="B72" s="181"/>
      <c r="C72" s="187" t="s">
        <v>187</v>
      </c>
      <c r="D72" s="188">
        <v>15011105</v>
      </c>
      <c r="E72" s="215" t="s">
        <v>96</v>
      </c>
      <c r="F72" s="215"/>
      <c r="G72" s="190" t="s">
        <v>188</v>
      </c>
      <c r="H72" s="188" t="s">
        <v>111</v>
      </c>
      <c r="I72" s="191">
        <f>+'[115]CANTIDADES COMISARIA'!$J$1842</f>
        <v>35</v>
      </c>
      <c r="J72" s="192">
        <f>+'[115]APU COMISARIA'!$J$1820</f>
        <v>39963</v>
      </c>
      <c r="K72" s="193">
        <f t="shared" ref="K72:K77" si="3">+ROUND(I72*J72,2)</f>
        <v>1398705</v>
      </c>
      <c r="L72" s="182"/>
    </row>
    <row r="73" spans="2:12" ht="30" customHeight="1">
      <c r="B73" s="181"/>
      <c r="C73" s="187" t="s">
        <v>189</v>
      </c>
      <c r="D73" s="188">
        <v>15011201</v>
      </c>
      <c r="E73" s="215" t="s">
        <v>96</v>
      </c>
      <c r="F73" s="215"/>
      <c r="G73" s="190" t="s">
        <v>190</v>
      </c>
      <c r="H73" s="188" t="s">
        <v>108</v>
      </c>
      <c r="I73" s="191">
        <f>+'[115]CANTIDADES COMISARIA'!$J$1890</f>
        <v>5</v>
      </c>
      <c r="J73" s="192">
        <f>+'[115]APU COMISARIA'!$J$1872</f>
        <v>169119</v>
      </c>
      <c r="K73" s="193">
        <f t="shared" si="3"/>
        <v>845595</v>
      </c>
      <c r="L73" s="182"/>
    </row>
    <row r="74" spans="2:12" ht="30" customHeight="1">
      <c r="B74" s="181"/>
      <c r="C74" s="187" t="s">
        <v>191</v>
      </c>
      <c r="D74" s="188">
        <v>15011202</v>
      </c>
      <c r="E74" s="215" t="s">
        <v>96</v>
      </c>
      <c r="F74" s="215"/>
      <c r="G74" s="190" t="s">
        <v>192</v>
      </c>
      <c r="H74" s="188" t="s">
        <v>108</v>
      </c>
      <c r="I74" s="191">
        <f>+'[115]CANTIDADES COMISARIA'!$J$1938</f>
        <v>1</v>
      </c>
      <c r="J74" s="192">
        <f>+'[115]APU COMISARIA'!$J$1923</f>
        <v>282915</v>
      </c>
      <c r="K74" s="193">
        <f t="shared" si="3"/>
        <v>282915</v>
      </c>
      <c r="L74" s="182"/>
    </row>
    <row r="75" spans="2:12" ht="30" customHeight="1">
      <c r="B75" s="181"/>
      <c r="C75" s="187" t="s">
        <v>193</v>
      </c>
      <c r="D75" s="188">
        <v>15011204</v>
      </c>
      <c r="E75" s="215" t="s">
        <v>96</v>
      </c>
      <c r="F75" s="215"/>
      <c r="G75" s="190" t="s">
        <v>194</v>
      </c>
      <c r="H75" s="188" t="s">
        <v>108</v>
      </c>
      <c r="I75" s="191">
        <f>+'[115]CANTIDADES COMISARIA'!$J$1989</f>
        <v>4</v>
      </c>
      <c r="J75" s="192">
        <f>+'[115]APU COMISARIA'!$J$1978</f>
        <v>199494</v>
      </c>
      <c r="K75" s="193">
        <f t="shared" si="3"/>
        <v>797976</v>
      </c>
      <c r="L75" s="182"/>
    </row>
    <row r="76" spans="2:12" ht="30" customHeight="1">
      <c r="B76" s="181"/>
      <c r="C76" s="187" t="s">
        <v>195</v>
      </c>
      <c r="D76" s="188">
        <v>15010814</v>
      </c>
      <c r="E76" s="215" t="s">
        <v>96</v>
      </c>
      <c r="F76" s="215"/>
      <c r="G76" s="190" t="s">
        <v>196</v>
      </c>
      <c r="H76" s="188" t="s">
        <v>108</v>
      </c>
      <c r="I76" s="191">
        <f>+'[115]CANTIDADES COMISARIA'!$J$2040</f>
        <v>4</v>
      </c>
      <c r="J76" s="192">
        <f>+'[115]APU COMISARIA'!$J$2023</f>
        <v>86734</v>
      </c>
      <c r="K76" s="193">
        <f t="shared" si="3"/>
        <v>346936</v>
      </c>
      <c r="L76" s="182"/>
    </row>
    <row r="77" spans="2:12" ht="30" customHeight="1">
      <c r="B77" s="181"/>
      <c r="C77" s="187" t="s">
        <v>197</v>
      </c>
      <c r="D77" s="188">
        <v>15011210</v>
      </c>
      <c r="E77" s="215" t="s">
        <v>96</v>
      </c>
      <c r="F77" s="215"/>
      <c r="G77" s="190" t="s">
        <v>198</v>
      </c>
      <c r="H77" s="188" t="s">
        <v>108</v>
      </c>
      <c r="I77" s="191">
        <f>+'[115]CANTIDADES COMISARIA'!$J$2091</f>
        <v>14</v>
      </c>
      <c r="J77" s="192">
        <f>+'[115]APU COMISARIA'!$J$2073</f>
        <v>131365</v>
      </c>
      <c r="K77" s="193">
        <f t="shared" si="3"/>
        <v>1839110</v>
      </c>
      <c r="L77" s="182"/>
    </row>
    <row r="78" spans="2:12" ht="30" customHeight="1" thickBot="1">
      <c r="B78" s="181"/>
      <c r="C78" s="201" t="s">
        <v>16</v>
      </c>
      <c r="D78" s="223"/>
      <c r="E78" s="223"/>
      <c r="F78" s="223"/>
      <c r="G78" s="226"/>
      <c r="H78" s="225"/>
      <c r="I78" s="212"/>
      <c r="J78" s="205"/>
      <c r="K78" s="206">
        <f>+SUM(K72:K77)</f>
        <v>5511237</v>
      </c>
      <c r="L78" s="182"/>
    </row>
    <row r="79" spans="2:12" ht="30" customHeight="1" thickBot="1">
      <c r="B79" s="181"/>
      <c r="C79" s="207">
        <v>1.1200000000000001</v>
      </c>
      <c r="D79" s="213" t="s">
        <v>199</v>
      </c>
      <c r="E79" s="213"/>
      <c r="F79" s="213"/>
      <c r="G79" s="213"/>
      <c r="H79" s="213"/>
      <c r="I79" s="213"/>
      <c r="J79" s="213"/>
      <c r="K79" s="214"/>
      <c r="L79" s="182"/>
    </row>
    <row r="80" spans="2:12" ht="30" customHeight="1">
      <c r="B80" s="181"/>
      <c r="C80" s="208" t="s">
        <v>200</v>
      </c>
      <c r="D80" s="188">
        <v>25904006</v>
      </c>
      <c r="E80" s="215" t="s">
        <v>96</v>
      </c>
      <c r="F80" s="215"/>
      <c r="G80" s="190" t="s">
        <v>201</v>
      </c>
      <c r="H80" s="188" t="s">
        <v>108</v>
      </c>
      <c r="I80" s="191">
        <f>+'[115]CANTIDADES COMISARIA'!$J$2139</f>
        <v>2</v>
      </c>
      <c r="J80" s="192">
        <f>+'[115]APU COMISARIA'!$J$2121</f>
        <v>8265</v>
      </c>
      <c r="K80" s="193">
        <f>+ROUND(I80*J80,2)</f>
        <v>16530</v>
      </c>
      <c r="L80" s="182"/>
    </row>
    <row r="81" spans="1:13" ht="30" customHeight="1">
      <c r="B81" s="181"/>
      <c r="C81" s="187" t="s">
        <v>202</v>
      </c>
      <c r="D81" s="188">
        <v>14140103</v>
      </c>
      <c r="E81" s="215" t="s">
        <v>96</v>
      </c>
      <c r="F81" s="215"/>
      <c r="G81" s="190" t="s">
        <v>203</v>
      </c>
      <c r="H81" s="188" t="s">
        <v>111</v>
      </c>
      <c r="I81" s="191">
        <f>+'[115]CANTIDADES COMISARIA'!$J$2187</f>
        <v>6</v>
      </c>
      <c r="J81" s="192">
        <f>+'[115]APU COMISARIA'!$J$2170</f>
        <v>60005</v>
      </c>
      <c r="K81" s="193">
        <f>+ROUND(I81*J81,2)</f>
        <v>360030</v>
      </c>
      <c r="L81" s="182"/>
    </row>
    <row r="82" spans="1:13" ht="30" customHeight="1">
      <c r="B82" s="181"/>
      <c r="C82" s="208" t="s">
        <v>204</v>
      </c>
      <c r="D82" s="188">
        <v>14040453</v>
      </c>
      <c r="E82" s="215" t="s">
        <v>96</v>
      </c>
      <c r="F82" s="215"/>
      <c r="G82" s="190" t="s">
        <v>205</v>
      </c>
      <c r="H82" s="188" t="s">
        <v>111</v>
      </c>
      <c r="I82" s="191">
        <f>+'[115]CANTIDADES COMISARIA'!$J$2235</f>
        <v>6</v>
      </c>
      <c r="J82" s="192">
        <f>+'[115]APU COMISARIA'!$J$2224</f>
        <v>149515</v>
      </c>
      <c r="K82" s="193">
        <f>+ROUND(I82*J82,2)</f>
        <v>897090</v>
      </c>
      <c r="L82" s="182"/>
    </row>
    <row r="83" spans="1:13" ht="30" customHeight="1">
      <c r="B83" s="181"/>
      <c r="C83" s="187" t="s">
        <v>206</v>
      </c>
      <c r="D83" s="188">
        <v>14130119</v>
      </c>
      <c r="E83" s="215" t="s">
        <v>96</v>
      </c>
      <c r="F83" s="215"/>
      <c r="G83" s="190" t="s">
        <v>207</v>
      </c>
      <c r="H83" s="188" t="s">
        <v>111</v>
      </c>
      <c r="I83" s="191">
        <f>+'[115]CANTIDADES COMISARIA'!$J$2283</f>
        <v>11</v>
      </c>
      <c r="J83" s="192">
        <f>+'[115]APU COMISARIA'!$J$2272</f>
        <v>16419</v>
      </c>
      <c r="K83" s="193">
        <f>+ROUND(I83*J83,2)</f>
        <v>180609</v>
      </c>
      <c r="L83" s="182"/>
    </row>
    <row r="84" spans="1:13" ht="30" customHeight="1">
      <c r="B84" s="181"/>
      <c r="C84" s="208" t="s">
        <v>208</v>
      </c>
      <c r="D84" s="188">
        <v>14130120</v>
      </c>
      <c r="E84" s="215" t="s">
        <v>96</v>
      </c>
      <c r="F84" s="215"/>
      <c r="G84" s="190" t="s">
        <v>209</v>
      </c>
      <c r="H84" s="188" t="s">
        <v>111</v>
      </c>
      <c r="I84" s="191">
        <f>+'[115]CANTIDADES COMISARIA'!$J$2330</f>
        <v>20</v>
      </c>
      <c r="J84" s="192">
        <f>+'[115]APU COMISARIA'!$J$2321</f>
        <v>21867</v>
      </c>
      <c r="K84" s="193">
        <f>+ROUND(I84*J84,2)</f>
        <v>437340</v>
      </c>
      <c r="L84" s="182"/>
    </row>
    <row r="85" spans="1:13" ht="30" customHeight="1" thickBot="1">
      <c r="B85" s="181"/>
      <c r="C85" s="201" t="s">
        <v>16</v>
      </c>
      <c r="D85" s="223"/>
      <c r="E85" s="223"/>
      <c r="F85" s="223"/>
      <c r="G85" s="226"/>
      <c r="H85" s="225"/>
      <c r="I85" s="212"/>
      <c r="J85" s="205"/>
      <c r="K85" s="206">
        <f>+SUM(K80:K84)</f>
        <v>1891599</v>
      </c>
      <c r="L85" s="182"/>
    </row>
    <row r="86" spans="1:13" s="53" customFormat="1" ht="30" customHeight="1" thickBot="1">
      <c r="A86" s="178"/>
      <c r="B86" s="181"/>
      <c r="C86" s="288" t="s">
        <v>210</v>
      </c>
      <c r="D86" s="289"/>
      <c r="E86" s="289"/>
      <c r="F86" s="289"/>
      <c r="G86" s="289"/>
      <c r="H86" s="289"/>
      <c r="I86" s="289"/>
      <c r="J86" s="290"/>
      <c r="K86" s="228">
        <f>+ROUND(K85+K78+K70+K62+K57+K54+K49+K44+K38+K34+K26+K22,0)</f>
        <v>149987002</v>
      </c>
      <c r="L86" s="229"/>
    </row>
    <row r="87" spans="1:13" ht="30" customHeight="1" thickBot="1">
      <c r="B87" s="181"/>
      <c r="C87" s="282" t="s">
        <v>211</v>
      </c>
      <c r="D87" s="283"/>
      <c r="E87" s="283"/>
      <c r="F87" s="283"/>
      <c r="G87" s="283"/>
      <c r="H87" s="283"/>
      <c r="I87" s="283"/>
      <c r="J87" s="283"/>
      <c r="K87" s="284"/>
      <c r="L87" s="182"/>
    </row>
    <row r="88" spans="1:13" ht="30" customHeight="1" thickBot="1">
      <c r="B88" s="181"/>
      <c r="C88" s="186">
        <v>2.1</v>
      </c>
      <c r="D88" s="285" t="s">
        <v>94</v>
      </c>
      <c r="E88" s="265"/>
      <c r="F88" s="265"/>
      <c r="G88" s="265"/>
      <c r="H88" s="265"/>
      <c r="I88" s="265"/>
      <c r="J88" s="265"/>
      <c r="K88" s="266"/>
      <c r="L88" s="182"/>
    </row>
    <row r="89" spans="1:13" s="194" customFormat="1" ht="42" customHeight="1">
      <c r="A89" s="178"/>
      <c r="B89" s="181"/>
      <c r="C89" s="187" t="s">
        <v>212</v>
      </c>
      <c r="D89" s="188">
        <v>11020204</v>
      </c>
      <c r="E89" s="189" t="s">
        <v>96</v>
      </c>
      <c r="F89" s="189"/>
      <c r="G89" s="190" t="s">
        <v>97</v>
      </c>
      <c r="H89" s="188" t="s">
        <v>98</v>
      </c>
      <c r="I89" s="191">
        <f>+'[115]CANTIDADES PLAZA'!$J$19</f>
        <v>0.28999999999999998</v>
      </c>
      <c r="J89" s="192">
        <f>+'[115]APU PLAZA'!$J$38</f>
        <v>519711</v>
      </c>
      <c r="K89" s="193">
        <f>+ROUND(I89*J89,2)</f>
        <v>150716.19</v>
      </c>
      <c r="L89" s="182"/>
      <c r="M89" s="178"/>
    </row>
    <row r="90" spans="1:13" ht="30" customHeight="1" thickBot="1">
      <c r="B90" s="181"/>
      <c r="C90" s="201" t="s">
        <v>16</v>
      </c>
      <c r="D90" s="202"/>
      <c r="E90" s="202"/>
      <c r="F90" s="202"/>
      <c r="G90" s="203"/>
      <c r="H90" s="202"/>
      <c r="I90" s="204"/>
      <c r="J90" s="205"/>
      <c r="K90" s="206">
        <f>+SUM(K89:K89)</f>
        <v>150716.19</v>
      </c>
      <c r="L90" s="182"/>
    </row>
    <row r="91" spans="1:13" ht="30" customHeight="1" thickBot="1">
      <c r="B91" s="181"/>
      <c r="C91" s="207">
        <v>2.2000000000000002</v>
      </c>
      <c r="D91" s="265" t="s">
        <v>115</v>
      </c>
      <c r="E91" s="265"/>
      <c r="F91" s="265"/>
      <c r="G91" s="265"/>
      <c r="H91" s="265"/>
      <c r="I91" s="265"/>
      <c r="J91" s="265"/>
      <c r="K91" s="266"/>
      <c r="L91" s="182"/>
    </row>
    <row r="92" spans="1:13" ht="30" customHeight="1">
      <c r="B92" s="181"/>
      <c r="C92" s="187" t="s">
        <v>213</v>
      </c>
      <c r="D92" s="188">
        <v>11060101</v>
      </c>
      <c r="E92" s="32" t="s">
        <v>96</v>
      </c>
      <c r="F92" s="32"/>
      <c r="G92" s="190" t="s">
        <v>117</v>
      </c>
      <c r="H92" s="188" t="s">
        <v>98</v>
      </c>
      <c r="I92" s="191">
        <f>+'[115]CANTIDADES PLAZA'!$J$67</f>
        <v>44</v>
      </c>
      <c r="J92" s="192">
        <f>+'[115]APU PLAZA'!$J$83</f>
        <v>109092</v>
      </c>
      <c r="K92" s="193">
        <f>+ROUND(I92*J92,2)</f>
        <v>4800048</v>
      </c>
      <c r="L92" s="182"/>
    </row>
    <row r="93" spans="1:13" ht="40.950000000000003" customHeight="1">
      <c r="B93" s="181"/>
      <c r="C93" s="208" t="s">
        <v>214</v>
      </c>
      <c r="D93" s="188">
        <v>11060203</v>
      </c>
      <c r="E93" s="32" t="s">
        <v>96</v>
      </c>
      <c r="F93" s="32"/>
      <c r="G93" s="190" t="s">
        <v>119</v>
      </c>
      <c r="H93" s="188" t="s">
        <v>98</v>
      </c>
      <c r="I93" s="191">
        <f>+'[115]CANTIDADES PLAZA'!$J$115</f>
        <v>24</v>
      </c>
      <c r="J93" s="209">
        <f>+'[115]APU PLAZA'!$J$130</f>
        <v>88867</v>
      </c>
      <c r="K93" s="193">
        <f>+ROUND(I93*J93,2)</f>
        <v>2132808</v>
      </c>
      <c r="L93" s="182"/>
    </row>
    <row r="94" spans="1:13" ht="30" customHeight="1" thickBot="1">
      <c r="B94" s="181"/>
      <c r="C94" s="201" t="s">
        <v>16</v>
      </c>
      <c r="D94" s="210"/>
      <c r="E94" s="211"/>
      <c r="F94" s="210"/>
      <c r="G94" s="210"/>
      <c r="H94" s="210"/>
      <c r="I94" s="212"/>
      <c r="J94" s="210"/>
      <c r="K94" s="206">
        <f>+SUM(K92:K93)</f>
        <v>6932856</v>
      </c>
      <c r="L94" s="182"/>
    </row>
    <row r="95" spans="1:13" ht="30" customHeight="1" thickBot="1">
      <c r="B95" s="181"/>
      <c r="C95" s="207">
        <v>2.2999999999999998</v>
      </c>
      <c r="D95" s="213" t="s">
        <v>120</v>
      </c>
      <c r="E95" s="213"/>
      <c r="F95" s="213"/>
      <c r="G95" s="213"/>
      <c r="H95" s="213"/>
      <c r="I95" s="213"/>
      <c r="J95" s="213"/>
      <c r="K95" s="214"/>
      <c r="L95" s="182"/>
    </row>
    <row r="96" spans="1:13" ht="30" customHeight="1">
      <c r="B96" s="181"/>
      <c r="C96" s="187" t="s">
        <v>215</v>
      </c>
      <c r="D96" s="188">
        <v>14020101</v>
      </c>
      <c r="E96" s="215" t="s">
        <v>96</v>
      </c>
      <c r="F96" s="215"/>
      <c r="G96" s="190" t="s">
        <v>122</v>
      </c>
      <c r="H96" s="188" t="s">
        <v>98</v>
      </c>
      <c r="I96" s="191">
        <f>+'[115]CANTIDADES PLAZA'!$J$168</f>
        <v>1.73</v>
      </c>
      <c r="J96" s="192">
        <f>+'[115]APU PLAZA'!$J$179</f>
        <v>1378456</v>
      </c>
      <c r="K96" s="216">
        <f>+ROUND(I96*J96,2)</f>
        <v>2384728.88</v>
      </c>
      <c r="L96" s="182"/>
    </row>
    <row r="97" spans="2:12" ht="30" customHeight="1">
      <c r="B97" s="181"/>
      <c r="C97" s="187" t="s">
        <v>216</v>
      </c>
      <c r="D97" s="188">
        <v>14020302</v>
      </c>
      <c r="E97" s="215" t="s">
        <v>96</v>
      </c>
      <c r="F97" s="32"/>
      <c r="G97" s="190" t="s">
        <v>126</v>
      </c>
      <c r="H97" s="188" t="s">
        <v>98</v>
      </c>
      <c r="I97" s="191">
        <f>+'[115]CANTIDADES PLAZA'!$J$221</f>
        <v>6.3</v>
      </c>
      <c r="J97" s="192">
        <f>+'[115]APU PLAZA'!$J$228</f>
        <v>1284265</v>
      </c>
      <c r="K97" s="216">
        <f>+ROUND(I97*J97,2)</f>
        <v>8090869.5</v>
      </c>
      <c r="L97" s="182"/>
    </row>
    <row r="98" spans="2:12" ht="30" customHeight="1">
      <c r="B98" s="181"/>
      <c r="C98" s="187" t="s">
        <v>217</v>
      </c>
      <c r="D98" s="188">
        <v>14030101</v>
      </c>
      <c r="E98" s="215" t="s">
        <v>96</v>
      </c>
      <c r="F98" s="215"/>
      <c r="G98" s="190" t="s">
        <v>128</v>
      </c>
      <c r="H98" s="188" t="s">
        <v>98</v>
      </c>
      <c r="I98" s="191">
        <f>+'[115]CANTIDADES PLAZA'!$J$270</f>
        <v>0.48</v>
      </c>
      <c r="J98" s="192">
        <f>+'[115]APU PLAZA'!$J$278</f>
        <v>1987828</v>
      </c>
      <c r="K98" s="216">
        <f>+ROUND(I98*J98,2)</f>
        <v>954157.44</v>
      </c>
      <c r="L98" s="182"/>
    </row>
    <row r="99" spans="2:12" ht="30" customHeight="1">
      <c r="B99" s="181"/>
      <c r="C99" s="187" t="s">
        <v>218</v>
      </c>
      <c r="D99" s="188">
        <v>17010201</v>
      </c>
      <c r="E99" s="215" t="s">
        <v>96</v>
      </c>
      <c r="F99" s="26"/>
      <c r="G99" s="190" t="s">
        <v>132</v>
      </c>
      <c r="H99" s="188" t="s">
        <v>133</v>
      </c>
      <c r="I99" s="191">
        <f>+'[115]CANTIDADES PLAZA'!$J$318</f>
        <v>265.2</v>
      </c>
      <c r="J99" s="192">
        <f>+'[115]APU PLAZA'!$J$329</f>
        <v>11611</v>
      </c>
      <c r="K99" s="216">
        <f>+ROUND(I99*J99,2)</f>
        <v>3079237.2</v>
      </c>
      <c r="L99" s="182"/>
    </row>
    <row r="100" spans="2:12" ht="30" customHeight="1">
      <c r="B100" s="181"/>
      <c r="C100" s="187" t="s">
        <v>219</v>
      </c>
      <c r="D100" s="188">
        <v>17010202</v>
      </c>
      <c r="E100" s="215" t="s">
        <v>96</v>
      </c>
      <c r="F100" s="215"/>
      <c r="G100" s="190" t="s">
        <v>220</v>
      </c>
      <c r="H100" s="188" t="s">
        <v>133</v>
      </c>
      <c r="I100" s="191">
        <f>+'[115]CANTIDADES PLAZA'!$J$366</f>
        <v>288</v>
      </c>
      <c r="J100" s="192">
        <f>+'[115]APU PLAZA'!$J$380</f>
        <v>12488</v>
      </c>
      <c r="K100" s="216">
        <f>+ROUND(I100*J100,2)</f>
        <v>3596544</v>
      </c>
      <c r="L100" s="182"/>
    </row>
    <row r="101" spans="2:12" ht="30" customHeight="1" thickBot="1">
      <c r="B101" s="181"/>
      <c r="C101" s="217" t="s">
        <v>16</v>
      </c>
      <c r="D101" s="218"/>
      <c r="E101" s="218"/>
      <c r="F101" s="218"/>
      <c r="G101" s="219"/>
      <c r="H101" s="218"/>
      <c r="I101" s="212"/>
      <c r="J101" s="220"/>
      <c r="K101" s="221">
        <f>+SUM(K96:K100)</f>
        <v>18105537.02</v>
      </c>
      <c r="L101" s="182"/>
    </row>
    <row r="102" spans="2:12" ht="30" customHeight="1" thickBot="1">
      <c r="B102" s="181"/>
      <c r="C102" s="186">
        <v>2.4</v>
      </c>
      <c r="D102" s="285" t="s">
        <v>134</v>
      </c>
      <c r="E102" s="265"/>
      <c r="F102" s="265"/>
      <c r="G102" s="265"/>
      <c r="H102" s="265"/>
      <c r="I102" s="265"/>
      <c r="J102" s="265"/>
      <c r="K102" s="266"/>
      <c r="L102" s="182"/>
    </row>
    <row r="103" spans="2:12" ht="30" customHeight="1">
      <c r="B103" s="181"/>
      <c r="C103" s="187" t="s">
        <v>221</v>
      </c>
      <c r="D103" s="188">
        <v>14100209</v>
      </c>
      <c r="E103" s="215" t="s">
        <v>96</v>
      </c>
      <c r="F103" s="215"/>
      <c r="G103" s="190" t="s">
        <v>136</v>
      </c>
      <c r="H103" s="188" t="s">
        <v>101</v>
      </c>
      <c r="I103" s="191">
        <f>+'[115]CANTIDADES PLAZA'!$J$414</f>
        <v>63</v>
      </c>
      <c r="J103" s="192">
        <f>+'[115]APU PLAZA'!$J$426</f>
        <v>70250</v>
      </c>
      <c r="K103" s="193">
        <f>+ROUND(I103*J103,2)</f>
        <v>4425750</v>
      </c>
      <c r="L103" s="182"/>
    </row>
    <row r="104" spans="2:12" ht="30" customHeight="1">
      <c r="B104" s="181"/>
      <c r="C104" s="187" t="s">
        <v>222</v>
      </c>
      <c r="D104" s="188">
        <v>14070110</v>
      </c>
      <c r="E104" s="215" t="s">
        <v>96</v>
      </c>
      <c r="F104" s="215"/>
      <c r="G104" s="190" t="s">
        <v>148</v>
      </c>
      <c r="H104" s="188" t="s">
        <v>101</v>
      </c>
      <c r="I104" s="191">
        <f>+'[115]CANTIDADES PLAZA'!$J$462</f>
        <v>6</v>
      </c>
      <c r="J104" s="192">
        <f>+'[115]APU PLAZA'!$J$472</f>
        <v>21381</v>
      </c>
      <c r="K104" s="193">
        <f>+ROUND(I104*J104,2)</f>
        <v>128286</v>
      </c>
      <c r="L104" s="182"/>
    </row>
    <row r="105" spans="2:12" ht="30" customHeight="1" thickBot="1">
      <c r="B105" s="181"/>
      <c r="C105" s="201" t="s">
        <v>16</v>
      </c>
      <c r="D105" s="223"/>
      <c r="E105" s="223"/>
      <c r="F105" s="223"/>
      <c r="G105" s="224"/>
      <c r="H105" s="225"/>
      <c r="I105" s="212"/>
      <c r="J105" s="205"/>
      <c r="K105" s="206">
        <f>+SUM(K103:K104)</f>
        <v>4554036</v>
      </c>
      <c r="L105" s="182"/>
    </row>
    <row r="106" spans="2:12" ht="30" customHeight="1" thickBot="1">
      <c r="B106" s="181"/>
      <c r="C106" s="186">
        <v>2.5</v>
      </c>
      <c r="D106" s="285" t="s">
        <v>156</v>
      </c>
      <c r="E106" s="265"/>
      <c r="F106" s="265"/>
      <c r="G106" s="265"/>
      <c r="H106" s="265"/>
      <c r="I106" s="265"/>
      <c r="J106" s="265"/>
      <c r="K106" s="266"/>
      <c r="L106" s="182"/>
    </row>
    <row r="107" spans="2:12" ht="30" customHeight="1">
      <c r="B107" s="181"/>
      <c r="C107" s="208" t="s">
        <v>223</v>
      </c>
      <c r="D107" s="188">
        <v>14080201</v>
      </c>
      <c r="E107" s="215" t="s">
        <v>96</v>
      </c>
      <c r="F107" s="215"/>
      <c r="G107" s="190" t="s">
        <v>224</v>
      </c>
      <c r="H107" s="188" t="s">
        <v>101</v>
      </c>
      <c r="I107" s="191">
        <f>+'[115]CANTIDADES PLAZA'!$J$515</f>
        <v>63</v>
      </c>
      <c r="J107" s="192">
        <f>+'[115]APU PLAZA'!$J$524</f>
        <v>136276</v>
      </c>
      <c r="K107" s="193">
        <f>+ROUND(I107*J107,2)</f>
        <v>8585388</v>
      </c>
      <c r="L107" s="182"/>
    </row>
    <row r="108" spans="2:12" ht="30" customHeight="1" thickBot="1">
      <c r="B108" s="181"/>
      <c r="C108" s="201" t="s">
        <v>16</v>
      </c>
      <c r="D108" s="223"/>
      <c r="E108" s="223"/>
      <c r="F108" s="223"/>
      <c r="G108" s="224"/>
      <c r="H108" s="225"/>
      <c r="I108" s="212"/>
      <c r="J108" s="205"/>
      <c r="K108" s="206">
        <f>+SUM(K107:K107)</f>
        <v>8585388</v>
      </c>
      <c r="L108" s="182"/>
    </row>
    <row r="109" spans="2:12" ht="30" customHeight="1" thickBot="1">
      <c r="B109" s="181"/>
      <c r="C109" s="207">
        <v>2.6</v>
      </c>
      <c r="D109" s="265" t="s">
        <v>173</v>
      </c>
      <c r="E109" s="265"/>
      <c r="F109" s="265"/>
      <c r="G109" s="265"/>
      <c r="H109" s="265"/>
      <c r="I109" s="265"/>
      <c r="J109" s="265"/>
      <c r="K109" s="266"/>
      <c r="L109" s="182"/>
    </row>
    <row r="110" spans="2:12" ht="30" customHeight="1">
      <c r="B110" s="181"/>
      <c r="C110" s="187" t="s">
        <v>225</v>
      </c>
      <c r="D110" s="188">
        <v>14040408</v>
      </c>
      <c r="E110" s="215" t="s">
        <v>96</v>
      </c>
      <c r="F110" s="215"/>
      <c r="G110" s="190" t="s">
        <v>179</v>
      </c>
      <c r="H110" s="188" t="s">
        <v>111</v>
      </c>
      <c r="I110" s="191">
        <f>+'[115]CANTIDADES PLAZA'!$J$563</f>
        <v>54</v>
      </c>
      <c r="J110" s="192">
        <f>+'[115]APU PLAZA'!$J$577</f>
        <v>69734</v>
      </c>
      <c r="K110" s="193">
        <f>+ROUND(I110*J110,2)</f>
        <v>3765636</v>
      </c>
      <c r="L110" s="182"/>
    </row>
    <row r="111" spans="2:12" ht="30" customHeight="1">
      <c r="B111" s="181"/>
      <c r="C111" s="187" t="s">
        <v>226</v>
      </c>
      <c r="D111" s="188">
        <v>14040446</v>
      </c>
      <c r="E111" s="215" t="s">
        <v>96</v>
      </c>
      <c r="F111" s="215"/>
      <c r="G111" s="190" t="s">
        <v>227</v>
      </c>
      <c r="H111" s="188" t="s">
        <v>111</v>
      </c>
      <c r="I111" s="191">
        <f>+'[115]CANTIDADES PLAZA'!$J$611</f>
        <v>32.400000000000006</v>
      </c>
      <c r="J111" s="192">
        <f>+'[115]APU PLAZA'!$J$629</f>
        <v>333319</v>
      </c>
      <c r="K111" s="193">
        <f>+ROUND(I111*J111,2)</f>
        <v>10799535.6</v>
      </c>
      <c r="L111" s="182"/>
    </row>
    <row r="112" spans="2:12" ht="30" customHeight="1">
      <c r="B112" s="181"/>
      <c r="C112" s="187" t="s">
        <v>228</v>
      </c>
      <c r="D112" s="188">
        <v>14040412</v>
      </c>
      <c r="E112" s="215" t="s">
        <v>96</v>
      </c>
      <c r="F112" s="215"/>
      <c r="G112" s="190" t="s">
        <v>183</v>
      </c>
      <c r="H112" s="188" t="s">
        <v>111</v>
      </c>
      <c r="I112" s="191">
        <f>+'[115]CANTIDADES PLAZA'!$J$658</f>
        <v>100.32</v>
      </c>
      <c r="J112" s="192">
        <f>+'[115]APU PLAZA'!$J$685</f>
        <v>180139</v>
      </c>
      <c r="K112" s="193">
        <f>+ROUND(I112*J112,2)</f>
        <v>18071544.48</v>
      </c>
      <c r="L112" s="182"/>
    </row>
    <row r="113" spans="1:12" ht="30" customHeight="1">
      <c r="B113" s="181"/>
      <c r="C113" s="187" t="s">
        <v>229</v>
      </c>
      <c r="D113" s="188">
        <v>14040309</v>
      </c>
      <c r="E113" s="215" t="s">
        <v>96</v>
      </c>
      <c r="F113" s="215"/>
      <c r="G113" s="190" t="s">
        <v>230</v>
      </c>
      <c r="H113" s="188" t="s">
        <v>108</v>
      </c>
      <c r="I113" s="191">
        <f>+'[115]CANTIDADES PLAZA'!$J$706</f>
        <v>12</v>
      </c>
      <c r="J113" s="230">
        <f>+'[115]APU PLAZA'!$J$739</f>
        <v>72148</v>
      </c>
      <c r="K113" s="193">
        <f>+ROUND(I113*J113,2)</f>
        <v>865776</v>
      </c>
      <c r="L113" s="182"/>
    </row>
    <row r="114" spans="1:12" ht="30" customHeight="1" thickBot="1">
      <c r="B114" s="181"/>
      <c r="C114" s="201" t="s">
        <v>16</v>
      </c>
      <c r="D114" s="223"/>
      <c r="E114" s="223"/>
      <c r="F114" s="223"/>
      <c r="G114" s="224"/>
      <c r="H114" s="225"/>
      <c r="I114" s="212"/>
      <c r="J114" s="205"/>
      <c r="K114" s="206">
        <f>+SUM(K110:K113)</f>
        <v>33502492.079999998</v>
      </c>
      <c r="L114" s="182"/>
    </row>
    <row r="115" spans="1:12" ht="30" customHeight="1" thickBot="1">
      <c r="B115" s="181"/>
      <c r="C115" s="186">
        <v>2.7</v>
      </c>
      <c r="D115" s="285" t="s">
        <v>156</v>
      </c>
      <c r="E115" s="265"/>
      <c r="F115" s="265"/>
      <c r="G115" s="265"/>
      <c r="H115" s="265"/>
      <c r="I115" s="265"/>
      <c r="J115" s="265"/>
      <c r="K115" s="266"/>
      <c r="L115" s="182"/>
    </row>
    <row r="116" spans="1:12" ht="30" customHeight="1">
      <c r="B116" s="181"/>
      <c r="C116" s="231" t="s">
        <v>231</v>
      </c>
      <c r="D116" s="196">
        <v>12010101</v>
      </c>
      <c r="E116" s="215" t="s">
        <v>96</v>
      </c>
      <c r="F116" s="215"/>
      <c r="G116" s="198" t="s">
        <v>232</v>
      </c>
      <c r="H116" s="196" t="s">
        <v>108</v>
      </c>
      <c r="I116" s="199">
        <f>+'[115]CANTIDADES PLAZA'!$J$754</f>
        <v>4</v>
      </c>
      <c r="J116" s="200">
        <f>+'[115]APU PLAZA'!$J$790</f>
        <v>2200611</v>
      </c>
      <c r="K116" s="216">
        <f>+ROUND(I116*J116,2)</f>
        <v>8802444</v>
      </c>
      <c r="L116" s="182"/>
    </row>
    <row r="117" spans="1:12" ht="39.6">
      <c r="B117" s="181"/>
      <c r="C117" s="231" t="s">
        <v>233</v>
      </c>
      <c r="D117" s="196">
        <v>12010110</v>
      </c>
      <c r="E117" s="215" t="s">
        <v>96</v>
      </c>
      <c r="F117" s="215"/>
      <c r="G117" s="232" t="s">
        <v>234</v>
      </c>
      <c r="H117" s="196" t="s">
        <v>108</v>
      </c>
      <c r="I117" s="199">
        <f>+'[115]CANTIDADES PLAZA'!$J$802</f>
        <v>3</v>
      </c>
      <c r="J117" s="200">
        <f>+'[115]APU PLAZA'!$J$839</f>
        <v>1452651</v>
      </c>
      <c r="K117" s="216">
        <f>+ROUND(I117*J117,2)</f>
        <v>4357953</v>
      </c>
      <c r="L117" s="182"/>
    </row>
    <row r="118" spans="1:12" ht="30" customHeight="1" thickBot="1">
      <c r="B118" s="181"/>
      <c r="C118" s="201" t="s">
        <v>16</v>
      </c>
      <c r="D118" s="223"/>
      <c r="E118" s="223"/>
      <c r="F118" s="223"/>
      <c r="G118" s="224"/>
      <c r="H118" s="225"/>
      <c r="I118" s="212"/>
      <c r="J118" s="205"/>
      <c r="K118" s="206">
        <f>+SUM(K116:K117)</f>
        <v>13160397</v>
      </c>
      <c r="L118" s="182"/>
    </row>
    <row r="119" spans="1:12" s="53" customFormat="1" ht="30" customHeight="1" thickBot="1">
      <c r="A119" s="178"/>
      <c r="B119" s="181"/>
      <c r="C119" s="288" t="s">
        <v>210</v>
      </c>
      <c r="D119" s="289"/>
      <c r="E119" s="289"/>
      <c r="F119" s="289"/>
      <c r="G119" s="289"/>
      <c r="H119" s="289"/>
      <c r="I119" s="289"/>
      <c r="J119" s="290"/>
      <c r="K119" s="228">
        <f>+ROUND(K118+K114+K108+K105+K101+K94+K90,0)</f>
        <v>84991422</v>
      </c>
      <c r="L119" s="229"/>
    </row>
    <row r="120" spans="1:12" s="53" customFormat="1">
      <c r="A120" s="178"/>
      <c r="B120" s="181"/>
      <c r="C120" s="51"/>
      <c r="D120" s="51"/>
      <c r="E120" s="51"/>
      <c r="F120" s="51"/>
      <c r="G120" s="51"/>
      <c r="H120" s="51"/>
      <c r="I120" s="51"/>
      <c r="J120" s="51"/>
      <c r="K120" s="52"/>
      <c r="L120" s="229"/>
    </row>
    <row r="121" spans="1:12" s="53" customFormat="1" ht="30" customHeight="1" thickBot="1">
      <c r="A121" s="178"/>
      <c r="B121" s="181"/>
      <c r="D121" s="62"/>
      <c r="E121" s="62"/>
      <c r="F121" s="62"/>
      <c r="G121" s="66" t="s">
        <v>18</v>
      </c>
      <c r="H121" s="63"/>
      <c r="I121" s="64"/>
      <c r="J121" s="65"/>
      <c r="K121" s="67">
        <f>+K119+K86</f>
        <v>234978424</v>
      </c>
      <c r="L121" s="229"/>
    </row>
    <row r="122" spans="1:12" s="53" customFormat="1" ht="30" customHeight="1" thickBot="1">
      <c r="A122" s="178"/>
      <c r="B122" s="181"/>
      <c r="D122" s="54"/>
      <c r="G122" s="70" t="s">
        <v>235</v>
      </c>
      <c r="H122" s="71"/>
      <c r="I122" s="72"/>
      <c r="J122" s="73"/>
      <c r="K122" s="228">
        <f>+ROUND(K121,0)</f>
        <v>234978424</v>
      </c>
      <c r="L122" s="229"/>
    </row>
    <row r="123" spans="1:12" s="53" customFormat="1" ht="14.4" thickBot="1">
      <c r="B123" s="233"/>
      <c r="D123" s="54"/>
      <c r="E123" s="54"/>
      <c r="F123" s="54"/>
      <c r="I123" s="74"/>
      <c r="J123" s="75"/>
      <c r="K123" s="76"/>
      <c r="L123" s="229"/>
    </row>
    <row r="124" spans="1:12" s="53" customFormat="1">
      <c r="B124" s="233"/>
      <c r="C124" s="234"/>
      <c r="D124" s="286"/>
      <c r="E124" s="286"/>
      <c r="F124" s="286"/>
      <c r="G124" s="286"/>
      <c r="H124" s="286"/>
      <c r="I124" s="286"/>
      <c r="J124" s="286"/>
      <c r="K124" s="287"/>
      <c r="L124" s="235"/>
    </row>
    <row r="125" spans="1:12" s="53" customFormat="1" ht="46.5" customHeight="1">
      <c r="B125" s="233"/>
      <c r="C125" s="295" t="s">
        <v>20</v>
      </c>
      <c r="D125" s="296"/>
      <c r="E125" s="296"/>
      <c r="F125" s="296"/>
      <c r="G125" s="296"/>
      <c r="H125" s="297" t="s">
        <v>9</v>
      </c>
      <c r="I125" s="297"/>
      <c r="J125" s="297"/>
      <c r="K125" s="236" t="s">
        <v>21</v>
      </c>
      <c r="L125" s="237"/>
    </row>
    <row r="126" spans="1:12" s="53" customFormat="1" ht="32.25" customHeight="1">
      <c r="B126" s="233"/>
      <c r="C126" s="295" t="s">
        <v>22</v>
      </c>
      <c r="D126" s="296"/>
      <c r="E126" s="296"/>
      <c r="F126" s="296"/>
      <c r="G126" s="296"/>
      <c r="H126" s="292" t="s">
        <v>23</v>
      </c>
      <c r="I126" s="292"/>
      <c r="J126" s="238" t="s">
        <v>24</v>
      </c>
      <c r="K126" s="82">
        <v>0.28000000000000003</v>
      </c>
      <c r="L126" s="237"/>
    </row>
    <row r="127" spans="1:12" s="53" customFormat="1" ht="30" customHeight="1">
      <c r="B127" s="233"/>
      <c r="C127" s="295" t="s">
        <v>25</v>
      </c>
      <c r="D127" s="296"/>
      <c r="E127" s="296"/>
      <c r="F127" s="296"/>
      <c r="G127" s="296"/>
      <c r="H127" s="298" t="s">
        <v>26</v>
      </c>
      <c r="I127" s="299"/>
      <c r="J127" s="238" t="s">
        <v>27</v>
      </c>
      <c r="K127" s="82">
        <v>0.01</v>
      </c>
      <c r="L127" s="237"/>
    </row>
    <row r="128" spans="1:12" s="53" customFormat="1" ht="58.5" customHeight="1">
      <c r="B128" s="233"/>
      <c r="C128" s="239"/>
      <c r="D128" s="240"/>
      <c r="E128" s="240"/>
      <c r="F128" s="240"/>
      <c r="G128" s="241"/>
      <c r="H128" s="291" t="s">
        <v>28</v>
      </c>
      <c r="I128" s="292"/>
      <c r="J128" s="238" t="s">
        <v>29</v>
      </c>
      <c r="K128" s="82">
        <v>0.05</v>
      </c>
      <c r="L128" s="229"/>
    </row>
    <row r="129" spans="2:12" ht="39" customHeight="1">
      <c r="B129" s="181"/>
      <c r="C129" s="242"/>
      <c r="D129" s="243"/>
      <c r="E129" s="243"/>
      <c r="F129" s="243"/>
      <c r="G129" s="244"/>
      <c r="H129" s="292" t="s">
        <v>30</v>
      </c>
      <c r="I129" s="292"/>
      <c r="J129" s="238" t="s">
        <v>31</v>
      </c>
      <c r="K129" s="82">
        <v>0.34</v>
      </c>
      <c r="L129" s="182"/>
    </row>
    <row r="130" spans="2:12" ht="47.25" customHeight="1" thickBot="1">
      <c r="B130" s="181"/>
      <c r="C130" s="245"/>
      <c r="D130" s="246"/>
      <c r="E130" s="246"/>
      <c r="F130" s="246"/>
      <c r="G130" s="247"/>
      <c r="H130" s="293"/>
      <c r="I130" s="293"/>
      <c r="J130" s="293"/>
      <c r="K130" s="294"/>
      <c r="L130" s="182"/>
    </row>
    <row r="131" spans="2:12" ht="14.4" thickBot="1">
      <c r="B131" s="248"/>
      <c r="C131" s="249"/>
      <c r="D131" s="249"/>
      <c r="E131" s="250"/>
      <c r="F131" s="249"/>
      <c r="G131" s="86"/>
      <c r="H131" s="249"/>
      <c r="I131" s="249"/>
      <c r="J131" s="249"/>
      <c r="K131" s="249"/>
      <c r="L131" s="251"/>
    </row>
    <row r="132" spans="2:12" ht="14.4" thickTop="1"/>
  </sheetData>
  <mergeCells count="43">
    <mergeCell ref="H128:I128"/>
    <mergeCell ref="H129:I129"/>
    <mergeCell ref="H130:K130"/>
    <mergeCell ref="C125:G125"/>
    <mergeCell ref="H125:J125"/>
    <mergeCell ref="C126:G126"/>
    <mergeCell ref="H126:I126"/>
    <mergeCell ref="C127:G127"/>
    <mergeCell ref="H127:I127"/>
    <mergeCell ref="D124:K124"/>
    <mergeCell ref="D50:K50"/>
    <mergeCell ref="D55:K55"/>
    <mergeCell ref="C86:J86"/>
    <mergeCell ref="C87:K87"/>
    <mergeCell ref="D88:K88"/>
    <mergeCell ref="D91:K91"/>
    <mergeCell ref="D102:K102"/>
    <mergeCell ref="D106:K106"/>
    <mergeCell ref="D109:K109"/>
    <mergeCell ref="D115:K115"/>
    <mergeCell ref="C119:J119"/>
    <mergeCell ref="D45:K45"/>
    <mergeCell ref="C9:K9"/>
    <mergeCell ref="C10:K10"/>
    <mergeCell ref="C11:C12"/>
    <mergeCell ref="D11:D12"/>
    <mergeCell ref="E11:F11"/>
    <mergeCell ref="G11:G12"/>
    <mergeCell ref="H11:H12"/>
    <mergeCell ref="I11:I12"/>
    <mergeCell ref="J11:J12"/>
    <mergeCell ref="K11:K12"/>
    <mergeCell ref="C13:K13"/>
    <mergeCell ref="D14:K14"/>
    <mergeCell ref="D23:K23"/>
    <mergeCell ref="D35:K35"/>
    <mergeCell ref="D39:K39"/>
    <mergeCell ref="C7:K8"/>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rowBreaks count="2" manualBreakCount="2">
    <brk id="57" max="12" man="1"/>
    <brk id="114"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327" t="s">
        <v>0</v>
      </c>
      <c r="C1" s="327"/>
      <c r="D1" s="327"/>
      <c r="E1" s="327"/>
      <c r="F1" s="327"/>
      <c r="G1" s="327"/>
    </row>
    <row r="2" spans="2:12">
      <c r="B2" s="327" t="s">
        <v>1</v>
      </c>
      <c r="C2" s="327"/>
      <c r="D2" s="327"/>
      <c r="E2" s="327"/>
    </row>
    <row r="3" spans="2:12" ht="14.4" thickBot="1">
      <c r="C3" s="6"/>
      <c r="D3" s="7"/>
      <c r="E3" s="6"/>
      <c r="F3" s="7"/>
    </row>
    <row r="4" spans="2:12" ht="15" thickTop="1" thickBot="1">
      <c r="B4" s="331"/>
      <c r="C4" s="332"/>
      <c r="D4" s="332"/>
      <c r="E4" s="332"/>
      <c r="F4" s="332"/>
      <c r="G4" s="332"/>
      <c r="H4" s="332"/>
      <c r="I4" s="332"/>
      <c r="J4" s="332"/>
      <c r="K4" s="332"/>
      <c r="L4" s="333"/>
    </row>
    <row r="5" spans="2:12" ht="31.5" customHeight="1">
      <c r="B5" s="3"/>
      <c r="C5" s="328" t="s">
        <v>2</v>
      </c>
      <c r="D5" s="329"/>
      <c r="E5" s="329"/>
      <c r="F5" s="329"/>
      <c r="G5" s="329"/>
      <c r="H5" s="329"/>
      <c r="I5" s="329"/>
      <c r="J5" s="329"/>
      <c r="K5" s="330"/>
      <c r="L5" s="4"/>
    </row>
    <row r="6" spans="2:12">
      <c r="B6" s="3"/>
      <c r="C6" s="337" t="s">
        <v>32</v>
      </c>
      <c r="D6" s="338"/>
      <c r="E6" s="338"/>
      <c r="F6" s="338"/>
      <c r="G6" s="338"/>
      <c r="H6" s="338"/>
      <c r="I6" s="338"/>
      <c r="J6" s="338"/>
      <c r="K6" s="339"/>
      <c r="L6" s="4"/>
    </row>
    <row r="7" spans="2:12" s="2" customFormat="1">
      <c r="B7" s="88"/>
      <c r="C7" s="340" t="s">
        <v>33</v>
      </c>
      <c r="D7" s="340"/>
      <c r="E7" s="340"/>
      <c r="F7" s="340"/>
      <c r="G7" s="340"/>
      <c r="H7" s="340"/>
      <c r="I7" s="340"/>
      <c r="J7" s="340"/>
      <c r="K7" s="340"/>
      <c r="L7" s="8"/>
    </row>
    <row r="8" spans="2:12" ht="105.75" customHeight="1">
      <c r="B8" s="3"/>
      <c r="C8" s="340"/>
      <c r="D8" s="340"/>
      <c r="E8" s="340"/>
      <c r="F8" s="340"/>
      <c r="G8" s="340"/>
      <c r="H8" s="340"/>
      <c r="I8" s="340"/>
      <c r="J8" s="340"/>
      <c r="K8" s="340"/>
      <c r="L8" s="4"/>
    </row>
    <row r="9" spans="2:12" ht="34.5" customHeight="1">
      <c r="B9" s="3"/>
      <c r="C9" s="341" t="s">
        <v>34</v>
      </c>
      <c r="D9" s="342"/>
      <c r="E9" s="342"/>
      <c r="F9" s="342"/>
      <c r="G9" s="342"/>
      <c r="H9" s="342"/>
      <c r="I9" s="342"/>
      <c r="J9" s="342"/>
      <c r="K9" s="343"/>
      <c r="L9" s="4"/>
    </row>
    <row r="10" spans="2:12" ht="30" customHeight="1" thickBot="1">
      <c r="B10" s="3"/>
      <c r="C10" s="344"/>
      <c r="D10" s="345"/>
      <c r="E10" s="345"/>
      <c r="F10" s="345"/>
      <c r="G10" s="345"/>
      <c r="H10" s="345"/>
      <c r="I10" s="345"/>
      <c r="J10" s="345"/>
      <c r="K10" s="346"/>
      <c r="L10" s="4"/>
    </row>
    <row r="11" spans="2:12" ht="30" customHeight="1">
      <c r="B11" s="3"/>
      <c r="C11" s="347" t="s">
        <v>6</v>
      </c>
      <c r="D11" s="349" t="s">
        <v>7</v>
      </c>
      <c r="E11" s="277" t="s">
        <v>8</v>
      </c>
      <c r="F11" s="277"/>
      <c r="G11" s="347" t="s">
        <v>9</v>
      </c>
      <c r="H11" s="349" t="s">
        <v>10</v>
      </c>
      <c r="I11" s="349" t="s">
        <v>11</v>
      </c>
      <c r="J11" s="317" t="s">
        <v>12</v>
      </c>
      <c r="K11" s="319" t="s">
        <v>13</v>
      </c>
      <c r="L11" s="4"/>
    </row>
    <row r="12" spans="2:12" ht="30" customHeight="1" thickBot="1">
      <c r="B12" s="3"/>
      <c r="C12" s="348"/>
      <c r="D12" s="350"/>
      <c r="E12" s="9" t="s">
        <v>14</v>
      </c>
      <c r="F12" s="9" t="s">
        <v>15</v>
      </c>
      <c r="G12" s="348"/>
      <c r="H12" s="350"/>
      <c r="I12" s="350"/>
      <c r="J12" s="318"/>
      <c r="K12" s="320"/>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16</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16</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16</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16</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16</v>
      </c>
      <c r="D39" s="43"/>
      <c r="E39" s="43"/>
      <c r="F39" s="43"/>
      <c r="G39" s="46"/>
      <c r="H39" s="45"/>
      <c r="I39" s="16"/>
      <c r="J39" s="22"/>
      <c r="K39" s="23"/>
      <c r="L39" s="4"/>
    </row>
    <row r="40" spans="2:12" s="47" customFormat="1" ht="30" customHeight="1" thickBot="1">
      <c r="B40" s="48"/>
      <c r="C40" s="321" t="s">
        <v>17</v>
      </c>
      <c r="D40" s="322"/>
      <c r="E40" s="322"/>
      <c r="F40" s="322"/>
      <c r="G40" s="322"/>
      <c r="H40" s="322"/>
      <c r="I40" s="322"/>
      <c r="J40" s="323"/>
      <c r="K40" s="49"/>
      <c r="L40" s="50"/>
    </row>
    <row r="41" spans="2:12" s="47" customFormat="1" ht="14.4" thickBot="1">
      <c r="B41" s="48"/>
      <c r="C41" s="51"/>
      <c r="D41" s="51"/>
      <c r="E41" s="51"/>
      <c r="F41" s="51"/>
      <c r="G41" s="51"/>
      <c r="H41" s="51"/>
      <c r="I41" s="51"/>
      <c r="J41" s="51"/>
      <c r="K41" s="52"/>
      <c r="L41" s="50"/>
    </row>
    <row r="42" spans="2:12" s="47" customFormat="1" ht="30" customHeight="1">
      <c r="B42" s="48"/>
      <c r="C42" s="53"/>
      <c r="D42" s="54"/>
      <c r="E42" s="53"/>
      <c r="F42" s="53"/>
      <c r="G42" s="324"/>
      <c r="H42" s="325"/>
      <c r="I42" s="326"/>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18</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19</v>
      </c>
      <c r="H49" s="71"/>
      <c r="I49" s="72"/>
      <c r="J49" s="73"/>
      <c r="K49" s="49"/>
      <c r="L49" s="50"/>
    </row>
    <row r="50" spans="2:12" s="47" customFormat="1" ht="14.4" thickBot="1">
      <c r="B50" s="48"/>
      <c r="C50" s="53"/>
      <c r="D50" s="54"/>
      <c r="E50" s="54"/>
      <c r="F50" s="54"/>
      <c r="G50" s="53"/>
      <c r="H50" s="53"/>
      <c r="I50" s="74"/>
      <c r="J50" s="75"/>
      <c r="K50" s="76"/>
      <c r="L50" s="50"/>
    </row>
    <row r="51" spans="2:12" s="47" customFormat="1">
      <c r="B51" s="48"/>
      <c r="C51" s="77"/>
      <c r="D51" s="335"/>
      <c r="E51" s="335"/>
      <c r="F51" s="335"/>
      <c r="G51" s="335"/>
      <c r="H51" s="335"/>
      <c r="I51" s="335"/>
      <c r="J51" s="335"/>
      <c r="K51" s="336"/>
      <c r="L51" s="78"/>
    </row>
    <row r="52" spans="2:12" s="47" customFormat="1" ht="46.5" customHeight="1">
      <c r="B52" s="48"/>
      <c r="C52" s="302" t="s">
        <v>20</v>
      </c>
      <c r="D52" s="303"/>
      <c r="E52" s="303"/>
      <c r="F52" s="303"/>
      <c r="G52" s="303"/>
      <c r="H52" s="304" t="s">
        <v>9</v>
      </c>
      <c r="I52" s="304"/>
      <c r="J52" s="304"/>
      <c r="K52" s="79" t="s">
        <v>21</v>
      </c>
      <c r="L52" s="80"/>
    </row>
    <row r="53" spans="2:12" s="47" customFormat="1" ht="32.25" customHeight="1">
      <c r="B53" s="48"/>
      <c r="C53" s="302" t="s">
        <v>22</v>
      </c>
      <c r="D53" s="303"/>
      <c r="E53" s="303"/>
      <c r="F53" s="303"/>
      <c r="G53" s="303"/>
      <c r="H53" s="305" t="s">
        <v>23</v>
      </c>
      <c r="I53" s="305"/>
      <c r="J53" s="81" t="s">
        <v>24</v>
      </c>
      <c r="K53" s="82" t="s">
        <v>35</v>
      </c>
      <c r="L53" s="80"/>
    </row>
    <row r="54" spans="2:12" s="47" customFormat="1" ht="30" customHeight="1">
      <c r="B54" s="48"/>
      <c r="C54" s="302" t="s">
        <v>25</v>
      </c>
      <c r="D54" s="303"/>
      <c r="E54" s="303"/>
      <c r="F54" s="303"/>
      <c r="G54" s="303"/>
      <c r="H54" s="306" t="s">
        <v>26</v>
      </c>
      <c r="I54" s="307"/>
      <c r="J54" s="81" t="s">
        <v>27</v>
      </c>
      <c r="K54" s="82" t="s">
        <v>35</v>
      </c>
      <c r="L54" s="80"/>
    </row>
    <row r="55" spans="2:12" s="47" customFormat="1" ht="58.5" customHeight="1">
      <c r="B55" s="48"/>
      <c r="C55" s="308"/>
      <c r="D55" s="309"/>
      <c r="E55" s="309"/>
      <c r="F55" s="309"/>
      <c r="G55" s="310"/>
      <c r="H55" s="334" t="s">
        <v>28</v>
      </c>
      <c r="I55" s="305"/>
      <c r="J55" s="81" t="s">
        <v>29</v>
      </c>
      <c r="K55" s="82" t="s">
        <v>35</v>
      </c>
      <c r="L55" s="50"/>
    </row>
    <row r="56" spans="2:12" ht="39" customHeight="1">
      <c r="B56" s="3"/>
      <c r="C56" s="311"/>
      <c r="D56" s="312"/>
      <c r="E56" s="312"/>
      <c r="F56" s="312"/>
      <c r="G56" s="313"/>
      <c r="H56" s="305" t="s">
        <v>30</v>
      </c>
      <c r="I56" s="305"/>
      <c r="J56" s="81" t="s">
        <v>31</v>
      </c>
      <c r="K56" s="82" t="s">
        <v>35</v>
      </c>
      <c r="L56" s="4"/>
    </row>
    <row r="57" spans="2:12" ht="47.25" customHeight="1" thickBot="1">
      <c r="B57" s="3"/>
      <c r="C57" s="314"/>
      <c r="D57" s="315"/>
      <c r="E57" s="315"/>
      <c r="F57" s="315"/>
      <c r="G57" s="316"/>
      <c r="H57" s="300"/>
      <c r="I57" s="300"/>
      <c r="J57" s="300"/>
      <c r="K57" s="301"/>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36</v>
      </c>
      <c r="H59" s="90"/>
      <c r="I59" s="90"/>
      <c r="J59" s="90"/>
      <c r="K59" s="90"/>
      <c r="L59" s="4"/>
    </row>
    <row r="60" spans="2:12" ht="14.4" thickBot="1">
      <c r="B60" s="83"/>
      <c r="C60" s="84"/>
      <c r="D60" s="84"/>
      <c r="E60" s="85"/>
      <c r="F60" s="84"/>
      <c r="G60" s="86"/>
      <c r="H60" s="84"/>
      <c r="I60" s="84"/>
      <c r="J60" s="84"/>
      <c r="K60" s="84"/>
      <c r="L60" s="87"/>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2" customWidth="1"/>
    <col min="3" max="3" width="14.6640625" style="92" customWidth="1"/>
    <col min="4" max="4" width="13" style="92" customWidth="1"/>
    <col min="5" max="11" width="11.44140625" style="92"/>
    <col min="12" max="12" width="12.88671875" style="92" customWidth="1"/>
    <col min="13" max="14" width="11.44140625" style="92"/>
    <col min="15" max="15" width="18.6640625" style="92" customWidth="1"/>
    <col min="16" max="17" width="3.109375" style="92" customWidth="1"/>
    <col min="18" max="16384" width="11.44140625" style="92"/>
  </cols>
  <sheetData>
    <row r="1" spans="2:16">
      <c r="B1" s="327" t="s">
        <v>37</v>
      </c>
      <c r="C1" s="327"/>
      <c r="D1" s="327"/>
      <c r="E1" s="327"/>
      <c r="F1" s="327"/>
      <c r="G1" s="327"/>
      <c r="H1" s="327"/>
      <c r="I1" s="327"/>
      <c r="J1" s="327"/>
      <c r="K1" s="327"/>
      <c r="L1" s="327"/>
    </row>
    <row r="2" spans="2:16">
      <c r="B2" s="327" t="s">
        <v>1</v>
      </c>
      <c r="C2" s="327"/>
      <c r="D2" s="327"/>
      <c r="E2" s="327"/>
    </row>
    <row r="3" spans="2:16" ht="14.4" thickBot="1"/>
    <row r="4" spans="2:16" ht="25.5" customHeight="1" thickTop="1">
      <c r="B4" s="436"/>
      <c r="C4" s="437"/>
      <c r="D4" s="437"/>
      <c r="E4" s="437"/>
      <c r="F4" s="437"/>
      <c r="G4" s="437"/>
      <c r="H4" s="437"/>
      <c r="I4" s="437"/>
      <c r="J4" s="437"/>
      <c r="K4" s="437"/>
      <c r="L4" s="437"/>
      <c r="M4" s="437"/>
      <c r="N4" s="437"/>
      <c r="O4" s="437"/>
      <c r="P4" s="438"/>
    </row>
    <row r="5" spans="2:16" ht="36.75" customHeight="1">
      <c r="B5" s="94"/>
      <c r="C5" s="351" t="s">
        <v>38</v>
      </c>
      <c r="D5" s="351"/>
      <c r="E5" s="351"/>
      <c r="F5" s="351"/>
      <c r="G5" s="351"/>
      <c r="H5" s="351"/>
      <c r="I5" s="351"/>
      <c r="J5" s="351"/>
      <c r="K5" s="351"/>
      <c r="L5" s="351"/>
      <c r="M5" s="351"/>
      <c r="N5" s="351"/>
      <c r="O5" s="351"/>
      <c r="P5" s="93"/>
    </row>
    <row r="6" spans="2:16" ht="14.4" thickBot="1">
      <c r="B6" s="94"/>
      <c r="P6" s="93"/>
    </row>
    <row r="7" spans="2:16">
      <c r="B7" s="94"/>
      <c r="C7" s="360"/>
      <c r="D7" s="362"/>
      <c r="E7" s="363"/>
      <c r="F7" s="363"/>
      <c r="G7" s="363"/>
      <c r="H7" s="363"/>
      <c r="I7" s="363"/>
      <c r="J7" s="363"/>
      <c r="K7" s="364"/>
      <c r="L7" s="380"/>
      <c r="M7" s="381"/>
      <c r="N7" s="381"/>
      <c r="O7" s="382"/>
      <c r="P7" s="93"/>
    </row>
    <row r="8" spans="2:16">
      <c r="B8" s="94"/>
      <c r="C8" s="361"/>
      <c r="D8" s="354" t="s">
        <v>39</v>
      </c>
      <c r="E8" s="355"/>
      <c r="F8" s="355"/>
      <c r="G8" s="355"/>
      <c r="H8" s="355"/>
      <c r="I8" s="355"/>
      <c r="J8" s="355"/>
      <c r="K8" s="356"/>
      <c r="L8" s="383"/>
      <c r="M8" s="384"/>
      <c r="N8" s="384"/>
      <c r="O8" s="385"/>
      <c r="P8" s="93"/>
    </row>
    <row r="9" spans="2:16">
      <c r="B9" s="94"/>
      <c r="C9" s="361"/>
      <c r="D9" s="354"/>
      <c r="E9" s="355"/>
      <c r="F9" s="355"/>
      <c r="G9" s="355"/>
      <c r="H9" s="355"/>
      <c r="I9" s="355"/>
      <c r="J9" s="355"/>
      <c r="K9" s="356"/>
      <c r="L9" s="352" t="s">
        <v>40</v>
      </c>
      <c r="M9" s="386"/>
      <c r="N9" s="387"/>
      <c r="O9" s="388"/>
      <c r="P9" s="93"/>
    </row>
    <row r="10" spans="2:16">
      <c r="B10" s="94"/>
      <c r="C10" s="361"/>
      <c r="D10" s="354" t="s">
        <v>41</v>
      </c>
      <c r="E10" s="355"/>
      <c r="F10" s="355"/>
      <c r="G10" s="355"/>
      <c r="H10" s="355"/>
      <c r="I10" s="355"/>
      <c r="J10" s="355"/>
      <c r="K10" s="356"/>
      <c r="L10" s="365"/>
      <c r="M10" s="389"/>
      <c r="N10" s="390"/>
      <c r="O10" s="391"/>
      <c r="P10" s="93"/>
    </row>
    <row r="11" spans="2:16" ht="12.75" customHeight="1">
      <c r="B11" s="94"/>
      <c r="C11" s="361"/>
      <c r="D11" s="357"/>
      <c r="E11" s="358"/>
      <c r="F11" s="358"/>
      <c r="G11" s="358"/>
      <c r="H11" s="358"/>
      <c r="I11" s="358"/>
      <c r="J11" s="358"/>
      <c r="K11" s="359"/>
      <c r="L11" s="352" t="s">
        <v>42</v>
      </c>
      <c r="M11" s="352">
        <v>1</v>
      </c>
      <c r="N11" s="352" t="s">
        <v>43</v>
      </c>
      <c r="O11" s="378">
        <v>1</v>
      </c>
      <c r="P11" s="93"/>
    </row>
    <row r="12" spans="2:16">
      <c r="B12" s="94"/>
      <c r="C12" s="361"/>
      <c r="D12" s="357"/>
      <c r="E12" s="358"/>
      <c r="F12" s="358"/>
      <c r="G12" s="358"/>
      <c r="H12" s="358"/>
      <c r="I12" s="358"/>
      <c r="J12" s="358"/>
      <c r="K12" s="359"/>
      <c r="L12" s="353"/>
      <c r="M12" s="353"/>
      <c r="N12" s="353"/>
      <c r="O12" s="379"/>
      <c r="P12" s="93"/>
    </row>
    <row r="13" spans="2:16">
      <c r="B13" s="94"/>
      <c r="C13" s="361"/>
      <c r="D13" s="354" t="s">
        <v>44</v>
      </c>
      <c r="E13" s="355"/>
      <c r="F13" s="355"/>
      <c r="G13" s="355"/>
      <c r="H13" s="355"/>
      <c r="I13" s="355"/>
      <c r="J13" s="355"/>
      <c r="K13" s="356"/>
      <c r="L13" s="353"/>
      <c r="M13" s="353"/>
      <c r="N13" s="353"/>
      <c r="O13" s="379"/>
      <c r="P13" s="93"/>
    </row>
    <row r="14" spans="2:16" ht="14.4"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45</v>
      </c>
      <c r="M15" s="103" t="s">
        <v>46</v>
      </c>
      <c r="N15" s="103" t="s">
        <v>47</v>
      </c>
      <c r="O15" s="104" t="s">
        <v>48</v>
      </c>
      <c r="P15" s="93"/>
    </row>
    <row r="16" spans="2:16">
      <c r="B16" s="94"/>
      <c r="C16" s="105"/>
      <c r="D16" s="96"/>
      <c r="E16" s="96"/>
      <c r="F16" s="96"/>
      <c r="G16" s="96"/>
      <c r="H16" s="96"/>
      <c r="I16" s="96"/>
      <c r="J16" s="96"/>
      <c r="K16" s="96"/>
      <c r="L16" s="106"/>
      <c r="M16" s="107"/>
      <c r="N16" s="107"/>
      <c r="O16" s="108"/>
      <c r="P16" s="93"/>
    </row>
    <row r="17" spans="2:16" ht="18" customHeight="1">
      <c r="B17" s="94"/>
      <c r="C17" s="445" t="s">
        <v>49</v>
      </c>
      <c r="D17" s="446"/>
      <c r="E17" s="446"/>
      <c r="F17" s="446"/>
      <c r="G17" s="96"/>
      <c r="H17" s="96"/>
      <c r="I17" s="96" t="s">
        <v>50</v>
      </c>
      <c r="K17" s="96"/>
      <c r="L17" s="106"/>
      <c r="O17" s="109"/>
      <c r="P17" s="93"/>
    </row>
    <row r="18" spans="2:16">
      <c r="B18" s="94"/>
      <c r="C18" s="110"/>
      <c r="D18" s="111"/>
      <c r="E18" s="111"/>
      <c r="F18" s="111"/>
      <c r="G18" s="111"/>
      <c r="H18" s="111"/>
      <c r="I18" s="111"/>
      <c r="J18" s="111"/>
      <c r="K18" s="111"/>
      <c r="L18" s="111"/>
      <c r="M18" s="111"/>
      <c r="N18" s="111"/>
      <c r="O18" s="112"/>
      <c r="P18" s="93"/>
    </row>
    <row r="19" spans="2:16" ht="14.4" thickBot="1">
      <c r="B19" s="94"/>
      <c r="C19" s="113"/>
      <c r="D19" s="114"/>
      <c r="E19" s="114"/>
      <c r="F19" s="114"/>
      <c r="G19" s="114"/>
      <c r="H19" s="114"/>
      <c r="I19" s="114"/>
      <c r="J19" s="114"/>
      <c r="K19" s="114"/>
      <c r="L19" s="114"/>
      <c r="M19" s="114"/>
      <c r="N19" s="114"/>
      <c r="O19" s="115"/>
      <c r="P19" s="93"/>
    </row>
    <row r="20" spans="2:16" ht="14.4" thickBot="1">
      <c r="B20" s="94"/>
      <c r="C20" s="116"/>
      <c r="D20" s="117"/>
      <c r="E20" s="117"/>
      <c r="F20" s="117"/>
      <c r="G20" s="117"/>
      <c r="H20" s="117"/>
      <c r="K20" s="117"/>
      <c r="L20" s="117"/>
      <c r="M20" s="117"/>
      <c r="N20" s="117"/>
      <c r="O20" s="118"/>
      <c r="P20" s="93"/>
    </row>
    <row r="21" spans="2:16">
      <c r="B21" s="94"/>
      <c r="C21" s="400" t="s">
        <v>51</v>
      </c>
      <c r="D21" s="401"/>
      <c r="E21" s="401"/>
      <c r="F21" s="401"/>
      <c r="G21" s="401"/>
      <c r="H21" s="401"/>
      <c r="I21" s="401"/>
      <c r="J21" s="401"/>
      <c r="K21" s="401"/>
      <c r="L21" s="401"/>
      <c r="M21" s="401"/>
      <c r="N21" s="401"/>
      <c r="O21" s="402"/>
      <c r="P21" s="93"/>
    </row>
    <row r="22" spans="2:16" ht="14.4" thickBot="1">
      <c r="B22" s="94"/>
      <c r="C22" s="119"/>
      <c r="O22" s="120"/>
      <c r="P22" s="93"/>
    </row>
    <row r="23" spans="2:16">
      <c r="B23" s="94"/>
      <c r="C23" s="121" t="s">
        <v>52</v>
      </c>
      <c r="D23" s="366" t="s">
        <v>53</v>
      </c>
      <c r="E23" s="367"/>
      <c r="F23" s="367"/>
      <c r="G23" s="367"/>
      <c r="H23" s="367"/>
      <c r="I23" s="367"/>
      <c r="J23" s="367"/>
      <c r="K23" s="367"/>
      <c r="L23" s="368"/>
      <c r="M23" s="398" t="s">
        <v>54</v>
      </c>
      <c r="N23" s="399"/>
      <c r="O23" s="121" t="s">
        <v>11</v>
      </c>
      <c r="P23" s="93"/>
    </row>
    <row r="24" spans="2:16" ht="14.4" thickBot="1">
      <c r="B24" s="94"/>
      <c r="C24" s="122"/>
      <c r="D24" s="392"/>
      <c r="E24" s="412"/>
      <c r="F24" s="412"/>
      <c r="G24" s="412"/>
      <c r="H24" s="412"/>
      <c r="I24" s="412"/>
      <c r="J24" s="412"/>
      <c r="K24" s="412"/>
      <c r="L24" s="393"/>
      <c r="M24" s="392"/>
      <c r="N24" s="393"/>
      <c r="O24" s="123"/>
      <c r="P24" s="93"/>
    </row>
    <row r="25" spans="2:16">
      <c r="B25" s="94"/>
      <c r="C25" s="369" t="s">
        <v>55</v>
      </c>
      <c r="D25" s="370"/>
      <c r="E25" s="370"/>
      <c r="F25" s="370"/>
      <c r="G25" s="370"/>
      <c r="H25" s="370"/>
      <c r="I25" s="370"/>
      <c r="J25" s="370"/>
      <c r="K25" s="370"/>
      <c r="L25" s="370"/>
      <c r="M25" s="370"/>
      <c r="N25" s="370"/>
      <c r="O25" s="371"/>
      <c r="P25" s="93"/>
    </row>
    <row r="26" spans="2:16">
      <c r="B26" s="94"/>
      <c r="C26" s="372"/>
      <c r="D26" s="373"/>
      <c r="E26" s="373"/>
      <c r="F26" s="373"/>
      <c r="G26" s="373"/>
      <c r="H26" s="373"/>
      <c r="I26" s="373"/>
      <c r="J26" s="373"/>
      <c r="K26" s="373"/>
      <c r="L26" s="373"/>
      <c r="M26" s="373"/>
      <c r="N26" s="373"/>
      <c r="O26" s="374"/>
      <c r="P26" s="93"/>
    </row>
    <row r="27" spans="2:16" ht="14.4" thickBot="1">
      <c r="B27" s="94"/>
      <c r="C27" s="375"/>
      <c r="D27" s="376"/>
      <c r="E27" s="376"/>
      <c r="F27" s="376"/>
      <c r="G27" s="376"/>
      <c r="H27" s="376"/>
      <c r="I27" s="376"/>
      <c r="J27" s="376"/>
      <c r="K27" s="376"/>
      <c r="L27" s="376"/>
      <c r="M27" s="376"/>
      <c r="N27" s="376"/>
      <c r="O27" s="377"/>
      <c r="P27" s="93"/>
    </row>
    <row r="28" spans="2:16">
      <c r="B28" s="94"/>
      <c r="C28" s="394" t="s">
        <v>53</v>
      </c>
      <c r="D28" s="395"/>
      <c r="E28" s="395"/>
      <c r="F28" s="395"/>
      <c r="G28" s="396"/>
      <c r="H28" s="397" t="s">
        <v>56</v>
      </c>
      <c r="I28" s="395"/>
      <c r="J28" s="409" t="s">
        <v>57</v>
      </c>
      <c r="K28" s="410"/>
      <c r="L28" s="125" t="s">
        <v>58</v>
      </c>
      <c r="M28" s="397" t="s">
        <v>59</v>
      </c>
      <c r="N28" s="411"/>
      <c r="O28" s="126" t="s">
        <v>60</v>
      </c>
      <c r="P28" s="93"/>
    </row>
    <row r="29" spans="2:16">
      <c r="B29" s="94"/>
      <c r="C29" s="403"/>
      <c r="D29" s="404"/>
      <c r="E29" s="404"/>
      <c r="F29" s="404"/>
      <c r="G29" s="405"/>
      <c r="H29" s="406"/>
      <c r="I29" s="405"/>
      <c r="J29" s="406"/>
      <c r="K29" s="405"/>
      <c r="L29" s="128"/>
      <c r="M29" s="407"/>
      <c r="N29" s="408"/>
      <c r="O29" s="129"/>
      <c r="P29" s="93"/>
    </row>
    <row r="30" spans="2:16">
      <c r="B30" s="94"/>
      <c r="C30" s="130"/>
      <c r="D30" s="131"/>
      <c r="E30" s="131"/>
      <c r="F30" s="131"/>
      <c r="G30" s="132"/>
      <c r="H30" s="133"/>
      <c r="I30" s="132"/>
      <c r="J30" s="133"/>
      <c r="K30" s="132"/>
      <c r="L30" s="128"/>
      <c r="M30" s="407"/>
      <c r="N30" s="408"/>
      <c r="O30" s="129"/>
      <c r="P30" s="93"/>
    </row>
    <row r="31" spans="2:16" ht="14.4" thickBot="1">
      <c r="B31" s="94"/>
      <c r="C31" s="413"/>
      <c r="D31" s="414"/>
      <c r="E31" s="414"/>
      <c r="F31" s="414"/>
      <c r="G31" s="415"/>
      <c r="H31" s="416"/>
      <c r="I31" s="415"/>
      <c r="J31" s="416"/>
      <c r="K31" s="415"/>
      <c r="L31" s="134"/>
      <c r="M31" s="417"/>
      <c r="N31" s="418"/>
      <c r="O31" s="129"/>
      <c r="P31" s="93"/>
    </row>
    <row r="32" spans="2:16" ht="14.4" thickBot="1">
      <c r="B32" s="94"/>
      <c r="C32" s="426" t="s">
        <v>61</v>
      </c>
      <c r="D32" s="427"/>
      <c r="E32" s="427"/>
      <c r="F32" s="427"/>
      <c r="G32" s="427"/>
      <c r="H32" s="427"/>
      <c r="I32" s="427"/>
      <c r="J32" s="427"/>
      <c r="K32" s="427"/>
      <c r="L32" s="427"/>
      <c r="M32" s="427"/>
      <c r="N32" s="428"/>
      <c r="O32" s="135"/>
      <c r="P32" s="93"/>
    </row>
    <row r="33" spans="2:16" ht="13.5" customHeight="1">
      <c r="B33" s="94"/>
      <c r="C33" s="369" t="s">
        <v>62</v>
      </c>
      <c r="D33" s="370"/>
      <c r="E33" s="370"/>
      <c r="F33" s="370"/>
      <c r="G33" s="370"/>
      <c r="H33" s="370"/>
      <c r="I33" s="370"/>
      <c r="J33" s="370"/>
      <c r="K33" s="370"/>
      <c r="L33" s="370"/>
      <c r="M33" s="370"/>
      <c r="N33" s="370"/>
      <c r="O33" s="371"/>
      <c r="P33" s="93"/>
    </row>
    <row r="34" spans="2:16">
      <c r="B34" s="94"/>
      <c r="C34" s="372"/>
      <c r="D34" s="373"/>
      <c r="E34" s="373"/>
      <c r="F34" s="373"/>
      <c r="G34" s="373"/>
      <c r="H34" s="373"/>
      <c r="I34" s="373"/>
      <c r="J34" s="373"/>
      <c r="K34" s="373"/>
      <c r="L34" s="373"/>
      <c r="M34" s="373"/>
      <c r="N34" s="373"/>
      <c r="O34" s="374"/>
      <c r="P34" s="93"/>
    </row>
    <row r="35" spans="2:16" ht="14.4" thickBot="1">
      <c r="B35" s="94"/>
      <c r="C35" s="375"/>
      <c r="D35" s="376"/>
      <c r="E35" s="376"/>
      <c r="F35" s="376"/>
      <c r="G35" s="376"/>
      <c r="H35" s="376"/>
      <c r="I35" s="376"/>
      <c r="J35" s="376"/>
      <c r="K35" s="376"/>
      <c r="L35" s="376"/>
      <c r="M35" s="376"/>
      <c r="N35" s="376"/>
      <c r="O35" s="377"/>
      <c r="P35" s="93"/>
    </row>
    <row r="36" spans="2:16">
      <c r="B36" s="94"/>
      <c r="C36" s="394" t="s">
        <v>53</v>
      </c>
      <c r="D36" s="419"/>
      <c r="E36" s="419"/>
      <c r="F36" s="419"/>
      <c r="G36" s="419"/>
      <c r="H36" s="419"/>
      <c r="I36" s="419"/>
      <c r="J36" s="411"/>
      <c r="K36" s="124" t="s">
        <v>54</v>
      </c>
      <c r="L36" s="125" t="s">
        <v>11</v>
      </c>
      <c r="M36" s="397" t="s">
        <v>63</v>
      </c>
      <c r="N36" s="411"/>
      <c r="O36" s="126" t="s">
        <v>60</v>
      </c>
      <c r="P36" s="93"/>
    </row>
    <row r="37" spans="2:16">
      <c r="B37" s="94"/>
      <c r="C37" s="403"/>
      <c r="D37" s="404"/>
      <c r="E37" s="404"/>
      <c r="F37" s="404"/>
      <c r="G37" s="404"/>
      <c r="H37" s="404"/>
      <c r="I37" s="404"/>
      <c r="J37" s="405"/>
      <c r="K37" s="137"/>
      <c r="L37" s="138"/>
      <c r="M37" s="434"/>
      <c r="N37" s="435"/>
      <c r="O37" s="129"/>
      <c r="P37" s="93"/>
    </row>
    <row r="38" spans="2:16" ht="14.4" thickBot="1">
      <c r="B38" s="94"/>
      <c r="C38" s="413"/>
      <c r="D38" s="414"/>
      <c r="E38" s="414"/>
      <c r="F38" s="414"/>
      <c r="G38" s="414"/>
      <c r="H38" s="414"/>
      <c r="I38" s="414"/>
      <c r="J38" s="415"/>
      <c r="K38" s="131"/>
      <c r="L38" s="139"/>
      <c r="M38" s="424"/>
      <c r="N38" s="425"/>
      <c r="O38" s="140"/>
      <c r="P38" s="93"/>
    </row>
    <row r="39" spans="2:16" ht="14.4" thickBot="1">
      <c r="B39" s="94"/>
      <c r="C39" s="426" t="s">
        <v>61</v>
      </c>
      <c r="D39" s="427"/>
      <c r="E39" s="427"/>
      <c r="F39" s="427"/>
      <c r="G39" s="427"/>
      <c r="H39" s="427"/>
      <c r="I39" s="427"/>
      <c r="J39" s="427"/>
      <c r="K39" s="427"/>
      <c r="L39" s="427"/>
      <c r="M39" s="427"/>
      <c r="N39" s="428"/>
      <c r="O39" s="141">
        <v>0</v>
      </c>
      <c r="P39" s="93"/>
    </row>
    <row r="40" spans="2:16">
      <c r="B40" s="94"/>
      <c r="C40" s="369" t="s">
        <v>64</v>
      </c>
      <c r="D40" s="370"/>
      <c r="E40" s="370"/>
      <c r="F40" s="370"/>
      <c r="G40" s="370"/>
      <c r="H40" s="370"/>
      <c r="I40" s="370"/>
      <c r="J40" s="370"/>
      <c r="K40" s="370"/>
      <c r="L40" s="370"/>
      <c r="M40" s="370"/>
      <c r="N40" s="370"/>
      <c r="O40" s="371"/>
      <c r="P40" s="93"/>
    </row>
    <row r="41" spans="2:16">
      <c r="B41" s="94"/>
      <c r="C41" s="372"/>
      <c r="D41" s="373"/>
      <c r="E41" s="373"/>
      <c r="F41" s="373"/>
      <c r="G41" s="373"/>
      <c r="H41" s="373"/>
      <c r="I41" s="373"/>
      <c r="J41" s="373"/>
      <c r="K41" s="373"/>
      <c r="L41" s="373"/>
      <c r="M41" s="373"/>
      <c r="N41" s="373"/>
      <c r="O41" s="374"/>
      <c r="P41" s="93"/>
    </row>
    <row r="42" spans="2:16" ht="14.4" thickBot="1">
      <c r="B42" s="94"/>
      <c r="C42" s="375"/>
      <c r="D42" s="376"/>
      <c r="E42" s="376"/>
      <c r="F42" s="376"/>
      <c r="G42" s="376"/>
      <c r="H42" s="376"/>
      <c r="I42" s="376"/>
      <c r="J42" s="376"/>
      <c r="K42" s="376"/>
      <c r="L42" s="376"/>
      <c r="M42" s="376"/>
      <c r="N42" s="376"/>
      <c r="O42" s="377"/>
      <c r="P42" s="93"/>
    </row>
    <row r="43" spans="2:16" ht="15.6">
      <c r="B43" s="94"/>
      <c r="C43" s="394" t="s">
        <v>65</v>
      </c>
      <c r="D43" s="419"/>
      <c r="E43" s="419"/>
      <c r="F43" s="419"/>
      <c r="G43" s="419"/>
      <c r="H43" s="419"/>
      <c r="I43" s="419"/>
      <c r="J43" s="125" t="s">
        <v>66</v>
      </c>
      <c r="K43" s="136" t="s">
        <v>67</v>
      </c>
      <c r="L43" s="142" t="s">
        <v>68</v>
      </c>
      <c r="M43" s="397" t="s">
        <v>69</v>
      </c>
      <c r="N43" s="411"/>
      <c r="O43" s="126" t="s">
        <v>60</v>
      </c>
      <c r="P43" s="93"/>
    </row>
    <row r="44" spans="2:16">
      <c r="B44" s="94"/>
      <c r="C44" s="403"/>
      <c r="D44" s="404"/>
      <c r="E44" s="404"/>
      <c r="F44" s="404"/>
      <c r="G44" s="404"/>
      <c r="H44" s="404"/>
      <c r="I44" s="404"/>
      <c r="J44" s="143"/>
      <c r="K44" s="144"/>
      <c r="L44" s="143"/>
      <c r="M44" s="422"/>
      <c r="N44" s="423"/>
      <c r="O44" s="129"/>
      <c r="P44" s="93"/>
    </row>
    <row r="45" spans="2:16" ht="14.4" thickBot="1">
      <c r="B45" s="94"/>
      <c r="C45" s="413"/>
      <c r="D45" s="414"/>
      <c r="E45" s="414"/>
      <c r="F45" s="414"/>
      <c r="G45" s="414"/>
      <c r="H45" s="414"/>
      <c r="I45" s="414"/>
      <c r="J45" s="145"/>
      <c r="K45" s="146"/>
      <c r="L45" s="145"/>
      <c r="M45" s="424"/>
      <c r="N45" s="425"/>
      <c r="O45" s="147"/>
      <c r="P45" s="93"/>
    </row>
    <row r="46" spans="2:16" ht="14.4" thickBot="1">
      <c r="B46" s="94"/>
      <c r="C46" s="426" t="s">
        <v>61</v>
      </c>
      <c r="D46" s="427"/>
      <c r="E46" s="427"/>
      <c r="F46" s="427"/>
      <c r="G46" s="427"/>
      <c r="H46" s="427"/>
      <c r="I46" s="427"/>
      <c r="J46" s="427"/>
      <c r="K46" s="427"/>
      <c r="L46" s="427"/>
      <c r="M46" s="427"/>
      <c r="N46" s="428"/>
      <c r="O46" s="135"/>
      <c r="P46" s="93"/>
    </row>
    <row r="47" spans="2:16">
      <c r="B47" s="94"/>
      <c r="C47" s="369" t="s">
        <v>70</v>
      </c>
      <c r="D47" s="370"/>
      <c r="E47" s="370"/>
      <c r="F47" s="370"/>
      <c r="G47" s="370"/>
      <c r="H47" s="370"/>
      <c r="I47" s="370"/>
      <c r="J47" s="370"/>
      <c r="K47" s="370"/>
      <c r="L47" s="370"/>
      <c r="M47" s="370"/>
      <c r="N47" s="370"/>
      <c r="O47" s="371"/>
      <c r="P47" s="93"/>
    </row>
    <row r="48" spans="2:16">
      <c r="B48" s="94"/>
      <c r="C48" s="372"/>
      <c r="D48" s="373"/>
      <c r="E48" s="373"/>
      <c r="F48" s="373"/>
      <c r="G48" s="373"/>
      <c r="H48" s="373"/>
      <c r="I48" s="373"/>
      <c r="J48" s="373"/>
      <c r="K48" s="373"/>
      <c r="L48" s="373"/>
      <c r="M48" s="373"/>
      <c r="N48" s="373"/>
      <c r="O48" s="374"/>
      <c r="P48" s="93"/>
    </row>
    <row r="49" spans="2:16" ht="14.4" thickBot="1">
      <c r="B49" s="94"/>
      <c r="C49" s="375"/>
      <c r="D49" s="376"/>
      <c r="E49" s="376"/>
      <c r="F49" s="376"/>
      <c r="G49" s="376"/>
      <c r="H49" s="376"/>
      <c r="I49" s="376"/>
      <c r="J49" s="376"/>
      <c r="K49" s="376"/>
      <c r="L49" s="376"/>
      <c r="M49" s="376"/>
      <c r="N49" s="376"/>
      <c r="O49" s="377"/>
      <c r="P49" s="93"/>
    </row>
    <row r="50" spans="2:16" ht="31.5" customHeight="1">
      <c r="B50" s="94"/>
      <c r="C50" s="394" t="s">
        <v>71</v>
      </c>
      <c r="D50" s="419"/>
      <c r="E50" s="419"/>
      <c r="F50" s="419"/>
      <c r="G50" s="419"/>
      <c r="H50" s="419"/>
      <c r="I50" s="419"/>
      <c r="J50" s="125" t="s">
        <v>72</v>
      </c>
      <c r="K50" s="148" t="s">
        <v>73</v>
      </c>
      <c r="L50" s="149" t="s">
        <v>74</v>
      </c>
      <c r="M50" s="420" t="s">
        <v>59</v>
      </c>
      <c r="N50" s="421"/>
      <c r="O50" s="151" t="s">
        <v>60</v>
      </c>
      <c r="P50" s="93"/>
    </row>
    <row r="51" spans="2:16">
      <c r="B51" s="94"/>
      <c r="C51" s="152"/>
      <c r="D51" s="153"/>
      <c r="E51" s="153"/>
      <c r="F51" s="153"/>
      <c r="G51" s="153"/>
      <c r="H51" s="153"/>
      <c r="I51" s="153"/>
      <c r="J51" s="154"/>
      <c r="K51" s="155"/>
      <c r="L51" s="156"/>
      <c r="M51" s="429"/>
      <c r="N51" s="430"/>
      <c r="O51" s="157"/>
      <c r="P51" s="93"/>
    </row>
    <row r="52" spans="2:16">
      <c r="B52" s="94"/>
      <c r="C52" s="152"/>
      <c r="D52" s="153"/>
      <c r="E52" s="153"/>
      <c r="F52" s="153"/>
      <c r="G52" s="153"/>
      <c r="H52" s="153"/>
      <c r="I52" s="153"/>
      <c r="J52" s="154"/>
      <c r="K52" s="155"/>
      <c r="L52" s="156"/>
      <c r="M52" s="429"/>
      <c r="N52" s="430"/>
      <c r="O52" s="157"/>
      <c r="P52" s="93"/>
    </row>
    <row r="53" spans="2:16">
      <c r="B53" s="94"/>
      <c r="C53" s="152"/>
      <c r="D53" s="153"/>
      <c r="E53" s="153"/>
      <c r="F53" s="153"/>
      <c r="G53" s="153"/>
      <c r="H53" s="153"/>
      <c r="I53" s="153"/>
      <c r="J53" s="154"/>
      <c r="K53" s="155"/>
      <c r="L53" s="156"/>
      <c r="M53" s="422"/>
      <c r="N53" s="423"/>
      <c r="O53" s="157"/>
      <c r="P53" s="93"/>
    </row>
    <row r="54" spans="2:16" ht="14.4" thickBot="1">
      <c r="B54" s="94"/>
      <c r="C54" s="413"/>
      <c r="D54" s="414"/>
      <c r="E54" s="414"/>
      <c r="F54" s="414"/>
      <c r="G54" s="414"/>
      <c r="H54" s="414"/>
      <c r="I54" s="414"/>
      <c r="J54" s="145"/>
      <c r="K54" s="146"/>
      <c r="L54" s="145"/>
      <c r="M54" s="424"/>
      <c r="N54" s="425"/>
      <c r="O54" s="147"/>
      <c r="P54" s="93"/>
    </row>
    <row r="55" spans="2:16" ht="14.4" thickBot="1">
      <c r="B55" s="94"/>
      <c r="C55" s="426" t="s">
        <v>61</v>
      </c>
      <c r="D55" s="427"/>
      <c r="E55" s="427"/>
      <c r="F55" s="427"/>
      <c r="G55" s="427"/>
      <c r="H55" s="427"/>
      <c r="I55" s="427"/>
      <c r="J55" s="427"/>
      <c r="K55" s="427"/>
      <c r="L55" s="427"/>
      <c r="M55" s="427"/>
      <c r="N55" s="428"/>
      <c r="O55" s="141"/>
      <c r="P55" s="93"/>
    </row>
    <row r="56" spans="2:16" ht="14.4" thickBot="1">
      <c r="B56" s="94"/>
      <c r="C56" s="119"/>
      <c r="O56" s="120"/>
      <c r="P56" s="93"/>
    </row>
    <row r="57" spans="2:16" ht="14.4" thickBot="1">
      <c r="B57" s="94"/>
      <c r="C57" s="431" t="s">
        <v>75</v>
      </c>
      <c r="D57" s="432"/>
      <c r="E57" s="432"/>
      <c r="F57" s="432"/>
      <c r="G57" s="432"/>
      <c r="H57" s="432"/>
      <c r="I57" s="432"/>
      <c r="J57" s="432"/>
      <c r="K57" s="432"/>
      <c r="L57" s="432"/>
      <c r="M57" s="432"/>
      <c r="N57" s="433"/>
      <c r="O57" s="158"/>
      <c r="P57" s="93"/>
    </row>
    <row r="58" spans="2:16">
      <c r="B58" s="94"/>
      <c r="C58" s="369" t="s">
        <v>76</v>
      </c>
      <c r="D58" s="370"/>
      <c r="E58" s="370"/>
      <c r="F58" s="370"/>
      <c r="G58" s="370"/>
      <c r="H58" s="370"/>
      <c r="I58" s="370"/>
      <c r="J58" s="370"/>
      <c r="K58" s="370"/>
      <c r="L58" s="370"/>
      <c r="M58" s="370"/>
      <c r="N58" s="370"/>
      <c r="O58" s="371"/>
      <c r="P58" s="93"/>
    </row>
    <row r="59" spans="2:16">
      <c r="B59" s="94"/>
      <c r="C59" s="372"/>
      <c r="D59" s="373"/>
      <c r="E59" s="373"/>
      <c r="F59" s="373"/>
      <c r="G59" s="373"/>
      <c r="H59" s="373"/>
      <c r="I59" s="373"/>
      <c r="J59" s="373"/>
      <c r="K59" s="373"/>
      <c r="L59" s="373"/>
      <c r="M59" s="373"/>
      <c r="N59" s="373"/>
      <c r="O59" s="374"/>
      <c r="P59" s="93"/>
    </row>
    <row r="60" spans="2:16" ht="14.4" thickBot="1">
      <c r="B60" s="94"/>
      <c r="C60" s="375"/>
      <c r="D60" s="376"/>
      <c r="E60" s="376"/>
      <c r="F60" s="376"/>
      <c r="G60" s="376"/>
      <c r="H60" s="376"/>
      <c r="I60" s="376"/>
      <c r="J60" s="376"/>
      <c r="K60" s="376"/>
      <c r="L60" s="376"/>
      <c r="M60" s="376"/>
      <c r="N60" s="376"/>
      <c r="O60" s="377"/>
      <c r="P60" s="93"/>
    </row>
    <row r="61" spans="2:16" ht="27.6">
      <c r="B61" s="94"/>
      <c r="C61" s="394" t="s">
        <v>77</v>
      </c>
      <c r="D61" s="419"/>
      <c r="E61" s="419"/>
      <c r="F61" s="419"/>
      <c r="G61" s="419"/>
      <c r="H61" s="419"/>
      <c r="I61" s="419"/>
      <c r="J61" s="136"/>
      <c r="K61" s="150"/>
      <c r="L61" s="149" t="s">
        <v>78</v>
      </c>
      <c r="M61" s="420" t="s">
        <v>79</v>
      </c>
      <c r="N61" s="421"/>
      <c r="O61" s="151"/>
      <c r="P61" s="93"/>
    </row>
    <row r="62" spans="2:16">
      <c r="B62" s="94"/>
      <c r="C62" s="403" t="s">
        <v>23</v>
      </c>
      <c r="D62" s="404"/>
      <c r="E62" s="404"/>
      <c r="F62" s="404"/>
      <c r="G62" s="404"/>
      <c r="H62" s="404"/>
      <c r="I62" s="404"/>
      <c r="J62" s="159"/>
      <c r="K62" s="160"/>
      <c r="L62" s="161"/>
      <c r="M62" s="453"/>
      <c r="N62" s="454"/>
      <c r="O62" s="162"/>
      <c r="P62" s="93"/>
    </row>
    <row r="63" spans="2:16">
      <c r="B63" s="94"/>
      <c r="C63" s="130" t="s">
        <v>80</v>
      </c>
      <c r="D63" s="131"/>
      <c r="E63" s="131"/>
      <c r="F63" s="131"/>
      <c r="G63" s="131"/>
      <c r="H63" s="131"/>
      <c r="I63" s="131"/>
      <c r="J63" s="159"/>
      <c r="K63" s="160"/>
      <c r="L63" s="161"/>
      <c r="M63" s="453"/>
      <c r="N63" s="454"/>
      <c r="O63" s="162"/>
      <c r="P63" s="93"/>
    </row>
    <row r="64" spans="2:16" ht="14.4" thickBot="1">
      <c r="B64" s="94"/>
      <c r="C64" s="113" t="s">
        <v>81</v>
      </c>
      <c r="D64" s="114"/>
      <c r="E64" s="114"/>
      <c r="F64" s="114"/>
      <c r="G64" s="114"/>
      <c r="H64" s="114"/>
      <c r="I64" s="114"/>
      <c r="J64" s="163"/>
      <c r="K64" s="164"/>
      <c r="L64" s="161"/>
      <c r="M64" s="455"/>
      <c r="N64" s="456"/>
      <c r="O64" s="162"/>
      <c r="P64" s="93"/>
    </row>
    <row r="65" spans="2:16" ht="14.4" thickBot="1">
      <c r="B65" s="94"/>
      <c r="C65" s="426" t="s">
        <v>61</v>
      </c>
      <c r="D65" s="427"/>
      <c r="E65" s="427"/>
      <c r="F65" s="427"/>
      <c r="G65" s="427"/>
      <c r="H65" s="427"/>
      <c r="I65" s="427"/>
      <c r="J65" s="427"/>
      <c r="K65" s="427"/>
      <c r="L65" s="427"/>
      <c r="M65" s="427"/>
      <c r="N65" s="428"/>
      <c r="O65" s="165"/>
      <c r="P65" s="93"/>
    </row>
    <row r="66" spans="2:16" ht="14.4" thickBot="1">
      <c r="B66" s="94"/>
      <c r="C66" s="119"/>
      <c r="O66" s="120"/>
      <c r="P66" s="93"/>
    </row>
    <row r="67" spans="2:16" ht="14.4" thickBot="1">
      <c r="B67" s="94"/>
      <c r="C67" s="431" t="s">
        <v>82</v>
      </c>
      <c r="D67" s="432"/>
      <c r="E67" s="432"/>
      <c r="F67" s="432"/>
      <c r="G67" s="432"/>
      <c r="H67" s="432"/>
      <c r="I67" s="432"/>
      <c r="J67" s="432"/>
      <c r="K67" s="432"/>
      <c r="L67" s="432"/>
      <c r="M67" s="432"/>
      <c r="N67" s="433"/>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83</v>
      </c>
      <c r="I71" s="167"/>
      <c r="J71" s="167"/>
      <c r="K71" s="167"/>
      <c r="O71" s="120"/>
      <c r="P71" s="93"/>
    </row>
    <row r="72" spans="2:16">
      <c r="B72" s="94"/>
      <c r="C72" s="119"/>
      <c r="H72" s="167" t="s">
        <v>84</v>
      </c>
      <c r="O72" s="120"/>
      <c r="P72" s="93"/>
    </row>
    <row r="73" spans="2:16">
      <c r="B73" s="94"/>
      <c r="C73" s="119"/>
      <c r="H73" s="167" t="s">
        <v>85</v>
      </c>
      <c r="O73" s="120"/>
      <c r="P73" s="93"/>
    </row>
    <row r="74" spans="2:16">
      <c r="B74" s="94"/>
      <c r="C74" s="105"/>
      <c r="D74" s="168"/>
      <c r="E74" s="168"/>
      <c r="F74" s="168"/>
      <c r="G74" s="168"/>
      <c r="H74" s="167" t="s">
        <v>86</v>
      </c>
      <c r="I74" s="168"/>
      <c r="J74" s="168"/>
      <c r="K74" s="168"/>
      <c r="L74" s="168"/>
      <c r="M74" s="168"/>
      <c r="N74" s="168"/>
      <c r="O74" s="169"/>
      <c r="P74" s="93"/>
    </row>
    <row r="75" spans="2:16">
      <c r="B75" s="94"/>
      <c r="C75" s="119"/>
      <c r="H75" s="92" t="s">
        <v>87</v>
      </c>
      <c r="O75" s="120"/>
      <c r="P75" s="93"/>
    </row>
    <row r="76" spans="2:16">
      <c r="B76" s="94"/>
      <c r="C76" s="170" t="s">
        <v>88</v>
      </c>
      <c r="D76" s="127"/>
      <c r="E76" s="127"/>
      <c r="F76" s="127"/>
      <c r="G76" s="127"/>
      <c r="H76" s="127"/>
      <c r="I76" s="127"/>
      <c r="J76" s="127"/>
      <c r="K76" s="127"/>
      <c r="L76" s="127"/>
      <c r="M76" s="127"/>
      <c r="N76" s="127"/>
      <c r="O76" s="171"/>
      <c r="P76" s="93"/>
    </row>
    <row r="77" spans="2:16">
      <c r="B77" s="94"/>
      <c r="C77" s="450"/>
      <c r="D77" s="451"/>
      <c r="E77" s="451"/>
      <c r="F77" s="451"/>
      <c r="G77" s="451"/>
      <c r="H77" s="451"/>
      <c r="I77" s="451"/>
      <c r="J77" s="451"/>
      <c r="K77" s="451"/>
      <c r="L77" s="451"/>
      <c r="M77" s="451"/>
      <c r="N77" s="451"/>
      <c r="O77" s="452"/>
      <c r="P77" s="93"/>
    </row>
    <row r="78" spans="2:16">
      <c r="B78" s="94"/>
      <c r="C78" s="450"/>
      <c r="D78" s="451"/>
      <c r="E78" s="451"/>
      <c r="F78" s="451"/>
      <c r="G78" s="451"/>
      <c r="H78" s="451"/>
      <c r="I78" s="451"/>
      <c r="J78" s="451"/>
      <c r="K78" s="451"/>
      <c r="L78" s="451"/>
      <c r="M78" s="451"/>
      <c r="N78" s="451"/>
      <c r="O78" s="452"/>
      <c r="P78" s="93"/>
    </row>
    <row r="79" spans="2:16">
      <c r="B79" s="94"/>
      <c r="C79" s="105"/>
      <c r="D79" s="168"/>
      <c r="E79" s="168"/>
      <c r="F79" s="168"/>
      <c r="G79" s="168"/>
      <c r="H79" s="168"/>
      <c r="I79" s="168"/>
      <c r="J79" s="168"/>
      <c r="K79" s="168"/>
      <c r="L79" s="168"/>
      <c r="M79" s="168"/>
      <c r="N79" s="168"/>
      <c r="O79" s="169"/>
      <c r="P79" s="93"/>
    </row>
    <row r="80" spans="2:16">
      <c r="B80" s="94"/>
      <c r="C80" s="172" t="s">
        <v>89</v>
      </c>
      <c r="D80" s="168"/>
      <c r="E80" s="168"/>
      <c r="F80" s="168"/>
      <c r="G80" s="168"/>
      <c r="H80" s="168"/>
      <c r="I80" s="168"/>
      <c r="J80" s="168"/>
      <c r="K80" s="168"/>
      <c r="L80" s="168"/>
      <c r="M80" s="168"/>
      <c r="N80" s="168"/>
      <c r="O80" s="169"/>
      <c r="P80" s="93"/>
    </row>
    <row r="81" spans="2:16" ht="12.75" customHeight="1">
      <c r="B81" s="94"/>
      <c r="C81" s="447" t="s">
        <v>90</v>
      </c>
      <c r="D81" s="448"/>
      <c r="E81" s="448"/>
      <c r="F81" s="448"/>
      <c r="G81" s="448"/>
      <c r="H81" s="448"/>
      <c r="I81" s="448"/>
      <c r="J81" s="448"/>
      <c r="K81" s="448"/>
      <c r="L81" s="448"/>
      <c r="M81" s="448"/>
      <c r="N81" s="448"/>
      <c r="O81" s="449"/>
      <c r="P81" s="93"/>
    </row>
    <row r="82" spans="2:16">
      <c r="B82" s="94"/>
      <c r="C82" s="447"/>
      <c r="D82" s="448"/>
      <c r="E82" s="448"/>
      <c r="F82" s="448"/>
      <c r="G82" s="448"/>
      <c r="H82" s="448"/>
      <c r="I82" s="448"/>
      <c r="J82" s="448"/>
      <c r="K82" s="448"/>
      <c r="L82" s="448"/>
      <c r="M82" s="448"/>
      <c r="N82" s="448"/>
      <c r="O82" s="449"/>
      <c r="P82" s="93"/>
    </row>
    <row r="83" spans="2:16" ht="12.9" customHeight="1">
      <c r="B83" s="94"/>
      <c r="C83" s="447" t="s">
        <v>91</v>
      </c>
      <c r="D83" s="448"/>
      <c r="E83" s="448"/>
      <c r="F83" s="448"/>
      <c r="G83" s="448"/>
      <c r="H83" s="448"/>
      <c r="I83" s="448"/>
      <c r="J83" s="448"/>
      <c r="K83" s="448"/>
      <c r="L83" s="448"/>
      <c r="M83" s="448"/>
      <c r="N83" s="448"/>
      <c r="O83" s="449"/>
      <c r="P83" s="93"/>
    </row>
    <row r="84" spans="2:16">
      <c r="B84" s="94"/>
      <c r="C84" s="447"/>
      <c r="D84" s="448"/>
      <c r="E84" s="448"/>
      <c r="F84" s="448"/>
      <c r="G84" s="448"/>
      <c r="H84" s="448"/>
      <c r="I84" s="448"/>
      <c r="J84" s="448"/>
      <c r="K84" s="448"/>
      <c r="L84" s="448"/>
      <c r="M84" s="448"/>
      <c r="N84" s="448"/>
      <c r="O84" s="449"/>
      <c r="P84" s="93"/>
    </row>
    <row r="85" spans="2:16">
      <c r="B85" s="94"/>
      <c r="C85" s="105"/>
      <c r="D85" s="168"/>
      <c r="E85" s="168"/>
      <c r="F85" s="168"/>
      <c r="G85" s="168"/>
      <c r="H85" s="168"/>
      <c r="I85" s="168"/>
      <c r="J85" s="168"/>
      <c r="K85" s="168"/>
      <c r="L85" s="168"/>
      <c r="M85" s="168"/>
      <c r="N85" s="168"/>
      <c r="O85" s="169"/>
      <c r="P85" s="93"/>
    </row>
    <row r="86" spans="2:16">
      <c r="B86" s="94"/>
      <c r="C86" s="119"/>
      <c r="H86" s="167" t="s">
        <v>83</v>
      </c>
      <c r="O86" s="120"/>
      <c r="P86" s="93"/>
    </row>
    <row r="87" spans="2:16">
      <c r="B87" s="94"/>
      <c r="C87" s="119"/>
      <c r="H87" s="92" t="s">
        <v>84</v>
      </c>
      <c r="I87" s="131"/>
      <c r="J87" s="131"/>
      <c r="K87" s="131"/>
      <c r="O87" s="120"/>
      <c r="P87" s="93"/>
    </row>
    <row r="88" spans="2:16">
      <c r="B88" s="94"/>
      <c r="C88" s="119"/>
      <c r="H88" s="92" t="s">
        <v>92</v>
      </c>
      <c r="I88" s="173"/>
      <c r="J88" s="173"/>
      <c r="K88" s="173"/>
      <c r="O88" s="120"/>
      <c r="P88" s="93"/>
    </row>
    <row r="89" spans="2:16">
      <c r="B89" s="94"/>
      <c r="C89" s="174"/>
      <c r="D89" s="168"/>
      <c r="E89" s="168"/>
      <c r="F89" s="168"/>
      <c r="G89" s="168"/>
      <c r="H89" s="92" t="s">
        <v>86</v>
      </c>
      <c r="L89" s="168"/>
      <c r="M89" s="168"/>
      <c r="N89" s="168"/>
      <c r="O89" s="169"/>
      <c r="P89" s="93"/>
    </row>
    <row r="90" spans="2:16" ht="17.25" customHeight="1">
      <c r="B90" s="94"/>
      <c r="C90" s="174"/>
      <c r="D90" s="173"/>
      <c r="E90" s="173"/>
      <c r="K90" s="439"/>
      <c r="L90" s="439"/>
      <c r="M90" s="439"/>
      <c r="N90" s="439"/>
      <c r="O90" s="440"/>
      <c r="P90" s="93"/>
    </row>
    <row r="91" spans="2:16" ht="18.75" customHeight="1" thickBot="1">
      <c r="B91" s="94"/>
      <c r="C91" s="443"/>
      <c r="D91" s="444"/>
      <c r="E91" s="444"/>
      <c r="F91" s="146"/>
      <c r="G91" s="146"/>
      <c r="H91" s="146"/>
      <c r="I91" s="146"/>
      <c r="J91" s="146"/>
      <c r="K91" s="441"/>
      <c r="L91" s="441"/>
      <c r="M91" s="441"/>
      <c r="N91" s="441"/>
      <c r="O91" s="442"/>
      <c r="P91" s="93"/>
    </row>
    <row r="92" spans="2:16" ht="14.4" thickBot="1">
      <c r="B92" s="175"/>
      <c r="C92" s="176"/>
      <c r="D92" s="176"/>
      <c r="E92" s="176"/>
      <c r="F92" s="176"/>
      <c r="G92" s="176"/>
      <c r="H92" s="176"/>
      <c r="I92" s="176"/>
      <c r="J92" s="176"/>
      <c r="K92" s="176"/>
      <c r="L92" s="176"/>
      <c r="M92" s="176"/>
      <c r="N92" s="176"/>
      <c r="O92" s="176"/>
      <c r="P92" s="177"/>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carlos castaño</cp:lastModifiedBy>
  <cp:revision/>
  <dcterms:created xsi:type="dcterms:W3CDTF">2006-06-27T16:47:25Z</dcterms:created>
  <dcterms:modified xsi:type="dcterms:W3CDTF">2026-08-25T15:24:00Z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