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TERVENTORIAS\2026\Servicios medicos\Cotizaciones\"/>
    </mc:Choice>
  </mc:AlternateContent>
  <xr:revisionPtr revIDLastSave="0" documentId="13_ncr:1_{791EB538-E035-4124-B8D8-3CADD688C2AD}" xr6:coauthVersionLast="47" xr6:coauthVersionMax="47" xr10:uidLastSave="{00000000-0000-0000-0000-000000000000}"/>
  <bookViews>
    <workbookView xWindow="-110" yWindow="-110" windowWidth="19420" windowHeight="11500" xr2:uid="{771BA26A-6298-43C0-9053-AF7696D62F1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3" i="1"/>
  <c r="L15" i="1"/>
  <c r="L14" i="1"/>
  <c r="L6" i="1"/>
  <c r="L4" i="1"/>
  <c r="L5" i="1"/>
  <c r="L7" i="1"/>
  <c r="L8" i="1"/>
  <c r="L9" i="1"/>
  <c r="L10" i="1"/>
  <c r="L11" i="1"/>
  <c r="L12" i="1"/>
  <c r="L13" i="1"/>
  <c r="L16" i="1"/>
  <c r="L17" i="1"/>
  <c r="L3" i="1"/>
  <c r="K4" i="1"/>
  <c r="K5" i="1"/>
  <c r="K11" i="1"/>
  <c r="K13" i="1"/>
  <c r="K14" i="1"/>
  <c r="K17" i="1"/>
  <c r="K3" i="1"/>
  <c r="J14" i="1"/>
  <c r="J10" i="1"/>
  <c r="J12" i="1" s="1"/>
  <c r="K12" i="1" s="1"/>
  <c r="J7" i="1"/>
  <c r="J9" i="1" s="1"/>
  <c r="K9" i="1" s="1"/>
  <c r="J6" i="1"/>
  <c r="K6" i="1" s="1"/>
  <c r="K10" i="1" l="1"/>
  <c r="J8" i="1"/>
  <c r="K7" i="1"/>
  <c r="J16" i="1"/>
  <c r="K16" i="1" s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3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I18" i="1" l="1"/>
  <c r="J15" i="1"/>
  <c r="K15" i="1" s="1"/>
  <c r="K18" i="1" s="1"/>
  <c r="G19" i="1" s="1"/>
  <c r="K8" i="1"/>
  <c r="G18" i="1"/>
</calcChain>
</file>

<file path=xl/sharedStrings.xml><?xml version="1.0" encoding="utf-8"?>
<sst xmlns="http://schemas.openxmlformats.org/spreadsheetml/2006/main" count="41" uniqueCount="27">
  <si>
    <t>Cargo</t>
  </si>
  <si>
    <t>Étapa</t>
  </si>
  <si>
    <t>Tipo de examen</t>
  </si>
  <si>
    <t>Valor unidad</t>
  </si>
  <si>
    <t>Valor total</t>
  </si>
  <si>
    <t>Directores, Coordinadores, Profesionales, Administrativos</t>
  </si>
  <si>
    <t>Ingreso</t>
  </si>
  <si>
    <t>Examen médico laboral con énfasis osteomuscular</t>
  </si>
  <si>
    <t>Egreso</t>
  </si>
  <si>
    <t>Períodico</t>
  </si>
  <si>
    <t>Ingreso y períodico</t>
  </si>
  <si>
    <t>Audiometría</t>
  </si>
  <si>
    <t xml:space="preserve">Prueba psicosensometrica </t>
  </si>
  <si>
    <t>Profesiograma</t>
  </si>
  <si>
    <t>Conductor</t>
  </si>
  <si>
    <t>Servicios Generales</t>
  </si>
  <si>
    <t>Visiometría</t>
  </si>
  <si>
    <t>Laboratorio (perfil Lipidico(CT Y TG), Glicemia, Drogas en orina(cocaina Y MARIHUANA)</t>
  </si>
  <si>
    <t>Valoración de medicina laboral</t>
  </si>
  <si>
    <t>Cantidad estimada 2026</t>
  </si>
  <si>
    <t>LABORA VITAL</t>
  </si>
  <si>
    <t>GMA</t>
  </si>
  <si>
    <t>SMSI</t>
  </si>
  <si>
    <t xml:space="preserve">Promedio </t>
  </si>
  <si>
    <t>Promedio valor unitario</t>
  </si>
  <si>
    <t>promedio Total</t>
  </si>
  <si>
    <t>Promedio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</si>
</sst>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/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41" fontId="2" fillId="5" borderId="1" xfId="1" applyFont="1" applyFill="1" applyBorder="1" applyAlignment="1">
      <alignment horizontal="center" vertical="center" wrapText="1"/>
    </xf>
    <xf numFmtId="41" fontId="2" fillId="6" borderId="1" xfId="1" applyFont="1" applyFill="1" applyBorder="1" applyAlignment="1">
      <alignment horizontal="center" vertical="center" wrapText="1"/>
    </xf>
    <xf numFmtId="3" fontId="3" fillId="0" borderId="1" xfId="2" applyNumberFormat="1" applyFont="1" applyBorder="1" applyAlignment="1">
      <alignment horizontal="right" vertical="center"/>
    </xf>
    <xf numFmtId="3" fontId="3" fillId="0" borderId="1" xfId="2" applyNumberFormat="1" applyFont="1" applyFill="1" applyBorder="1" applyAlignment="1">
      <alignment horizontal="right" vertical="center"/>
    </xf>
    <xf numFmtId="41" fontId="2" fillId="7" borderId="1" xfId="1" applyFont="1" applyFill="1" applyBorder="1" applyAlignment="1">
      <alignment horizontal="center" vertical="center" wrapText="1"/>
    </xf>
    <xf numFmtId="44" fontId="3" fillId="0" borderId="0" xfId="0" applyNumberFormat="1" applyFont="1"/>
    <xf numFmtId="164" fontId="2" fillId="0" borderId="2" xfId="0" applyNumberFormat="1" applyFont="1" applyBorder="1"/>
    <xf numFmtId="164" fontId="2" fillId="0" borderId="3" xfId="0" applyNumberFormat="1" applyFont="1" applyBorder="1"/>
    <xf numFmtId="0" fontId="7" fillId="4" borderId="1" xfId="0" applyFont="1" applyFill="1" applyBorder="1"/>
    <xf numFmtId="3" fontId="7" fillId="4" borderId="1" xfId="0" applyNumberFormat="1" applyFont="1" applyFill="1" applyBorder="1"/>
    <xf numFmtId="0" fontId="6" fillId="7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1" fontId="2" fillId="4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1" fontId="2" fillId="8" borderId="1" xfId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3" fontId="3" fillId="0" borderId="1" xfId="0" applyNumberFormat="1" applyFont="1" applyBorder="1"/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A89C8-E0FF-4B3A-8589-315A24171AFF}">
  <dimension ref="A1:M21"/>
  <sheetViews>
    <sheetView tabSelected="1" zoomScale="90" zoomScaleNormal="90" workbookViewId="0">
      <selection activeCell="E1" sqref="E1:L1048576"/>
    </sheetView>
  </sheetViews>
  <sheetFormatPr baseColWidth="10" defaultRowHeight="13" x14ac:dyDescent="0.3"/>
  <cols>
    <col min="1" max="1" width="10.90625" style="7"/>
    <col min="2" max="2" width="5.7265625" style="7" customWidth="1"/>
    <col min="3" max="3" width="14.90625" style="7" customWidth="1"/>
    <col min="4" max="4" width="28.6328125" style="7" customWidth="1"/>
    <col min="5" max="5" width="9.08984375" style="7" customWidth="1"/>
    <col min="6" max="6" width="10.90625" style="7" customWidth="1"/>
    <col min="7" max="7" width="12.26953125" style="7" customWidth="1"/>
    <col min="8" max="8" width="9.54296875" style="7" customWidth="1"/>
    <col min="9" max="9" width="12.1796875" style="7" customWidth="1"/>
    <col min="10" max="10" width="11.26953125" style="7" customWidth="1"/>
    <col min="11" max="11" width="12.1796875" style="7" customWidth="1"/>
    <col min="12" max="12" width="10.90625" style="7"/>
    <col min="13" max="13" width="13" style="7" customWidth="1"/>
    <col min="14" max="16384" width="10.90625" style="7"/>
  </cols>
  <sheetData>
    <row r="1" spans="1:13" ht="14.5" x14ac:dyDescent="0.35">
      <c r="A1" s="22" t="s">
        <v>0</v>
      </c>
      <c r="B1" s="22"/>
      <c r="C1" s="22" t="s">
        <v>1</v>
      </c>
      <c r="D1" s="22" t="s">
        <v>2</v>
      </c>
      <c r="E1" s="23" t="s">
        <v>19</v>
      </c>
      <c r="F1" s="24" t="s">
        <v>20</v>
      </c>
      <c r="G1" s="24"/>
      <c r="H1" s="21" t="s">
        <v>21</v>
      </c>
      <c r="I1" s="21"/>
      <c r="J1" s="20" t="s">
        <v>22</v>
      </c>
      <c r="K1" s="20"/>
      <c r="L1" s="30" t="s">
        <v>26</v>
      </c>
      <c r="M1" s="30"/>
    </row>
    <row r="2" spans="1:13" ht="40.5" customHeight="1" x14ac:dyDescent="0.3">
      <c r="A2" s="22"/>
      <c r="B2" s="22"/>
      <c r="C2" s="22"/>
      <c r="D2" s="22"/>
      <c r="E2" s="23"/>
      <c r="F2" s="10" t="s">
        <v>3</v>
      </c>
      <c r="G2" s="10" t="s">
        <v>4</v>
      </c>
      <c r="H2" s="11" t="s">
        <v>3</v>
      </c>
      <c r="I2" s="11" t="s">
        <v>4</v>
      </c>
      <c r="J2" s="14" t="s">
        <v>3</v>
      </c>
      <c r="K2" s="14" t="s">
        <v>4</v>
      </c>
      <c r="L2" s="29" t="s">
        <v>24</v>
      </c>
      <c r="M2" s="29" t="s">
        <v>25</v>
      </c>
    </row>
    <row r="3" spans="1:13" ht="26" x14ac:dyDescent="0.3">
      <c r="A3" s="27" t="s">
        <v>5</v>
      </c>
      <c r="B3" s="27"/>
      <c r="C3" s="26" t="s">
        <v>6</v>
      </c>
      <c r="D3" s="1" t="s">
        <v>7</v>
      </c>
      <c r="E3" s="8">
        <v>5</v>
      </c>
      <c r="F3" s="12">
        <v>36000</v>
      </c>
      <c r="G3" s="12">
        <f>+E3*F3</f>
        <v>180000</v>
      </c>
      <c r="H3" s="12">
        <v>36000</v>
      </c>
      <c r="I3" s="12">
        <f>+E3*H3</f>
        <v>180000</v>
      </c>
      <c r="J3" s="12">
        <v>28000</v>
      </c>
      <c r="K3" s="12">
        <f>+E3*J3</f>
        <v>140000</v>
      </c>
      <c r="L3" s="31">
        <f>+(F3+H3+J3)/3</f>
        <v>33333.333333333336</v>
      </c>
      <c r="M3" s="31">
        <f>+L3*E3</f>
        <v>166666.66666666669</v>
      </c>
    </row>
    <row r="4" spans="1:13" x14ac:dyDescent="0.3">
      <c r="A4" s="27"/>
      <c r="B4" s="27"/>
      <c r="C4" s="26"/>
      <c r="D4" s="2" t="s">
        <v>16</v>
      </c>
      <c r="E4" s="8">
        <v>5</v>
      </c>
      <c r="F4" s="12">
        <v>14000</v>
      </c>
      <c r="G4" s="12">
        <f t="shared" ref="G4:G16" si="0">+E4*F4</f>
        <v>70000</v>
      </c>
      <c r="H4" s="12">
        <v>14000</v>
      </c>
      <c r="I4" s="12">
        <f t="shared" ref="I4:I17" si="1">+E4*H4</f>
        <v>70000</v>
      </c>
      <c r="J4" s="12">
        <v>10000</v>
      </c>
      <c r="K4" s="12">
        <f t="shared" ref="K4:K17" si="2">+E4*J4</f>
        <v>50000</v>
      </c>
      <c r="L4" s="31">
        <f>+(F4+H4+J4)/3</f>
        <v>12666.666666666666</v>
      </c>
      <c r="M4" s="31">
        <f t="shared" ref="M4:M17" si="3">+L4*E4</f>
        <v>63333.333333333328</v>
      </c>
    </row>
    <row r="5" spans="1:13" x14ac:dyDescent="0.3">
      <c r="A5" s="27"/>
      <c r="B5" s="27"/>
      <c r="C5" s="26"/>
      <c r="D5" s="4" t="s">
        <v>11</v>
      </c>
      <c r="E5" s="8">
        <v>5</v>
      </c>
      <c r="F5" s="12">
        <v>15000</v>
      </c>
      <c r="G5" s="12">
        <f t="shared" si="0"/>
        <v>75000</v>
      </c>
      <c r="H5" s="12">
        <v>18000</v>
      </c>
      <c r="I5" s="12">
        <f t="shared" si="1"/>
        <v>90000</v>
      </c>
      <c r="J5" s="12">
        <v>16000</v>
      </c>
      <c r="K5" s="12">
        <f t="shared" si="2"/>
        <v>80000</v>
      </c>
      <c r="L5" s="31">
        <f t="shared" ref="L4:L17" si="4">+(F5+H5+J5)/3</f>
        <v>16333.333333333334</v>
      </c>
      <c r="M5" s="31">
        <f t="shared" si="3"/>
        <v>81666.666666666672</v>
      </c>
    </row>
    <row r="6" spans="1:13" ht="26" x14ac:dyDescent="0.3">
      <c r="A6" s="27"/>
      <c r="B6" s="27"/>
      <c r="C6" s="26" t="s">
        <v>8</v>
      </c>
      <c r="D6" s="2" t="s">
        <v>7</v>
      </c>
      <c r="E6" s="8">
        <v>5</v>
      </c>
      <c r="F6" s="12">
        <v>36000</v>
      </c>
      <c r="G6" s="12">
        <f t="shared" si="0"/>
        <v>180000</v>
      </c>
      <c r="H6" s="12">
        <v>36000</v>
      </c>
      <c r="I6" s="12">
        <f t="shared" si="1"/>
        <v>180000</v>
      </c>
      <c r="J6" s="12">
        <f>+J3</f>
        <v>28000</v>
      </c>
      <c r="K6" s="12">
        <f t="shared" si="2"/>
        <v>140000</v>
      </c>
      <c r="L6" s="31">
        <f>+(F6+H6+J6)/3</f>
        <v>33333.333333333336</v>
      </c>
      <c r="M6" s="31">
        <f t="shared" si="3"/>
        <v>166666.66666666669</v>
      </c>
    </row>
    <row r="7" spans="1:13" x14ac:dyDescent="0.3">
      <c r="A7" s="27"/>
      <c r="B7" s="27"/>
      <c r="C7" s="26"/>
      <c r="D7" s="4" t="s">
        <v>11</v>
      </c>
      <c r="E7" s="8">
        <v>5</v>
      </c>
      <c r="F7" s="12">
        <v>15000</v>
      </c>
      <c r="G7" s="12">
        <f t="shared" si="0"/>
        <v>75000</v>
      </c>
      <c r="H7" s="12">
        <v>18000</v>
      </c>
      <c r="I7" s="12">
        <f t="shared" si="1"/>
        <v>90000</v>
      </c>
      <c r="J7" s="12">
        <f>+J4</f>
        <v>10000</v>
      </c>
      <c r="K7" s="12">
        <f t="shared" si="2"/>
        <v>50000</v>
      </c>
      <c r="L7" s="31">
        <f t="shared" si="4"/>
        <v>14333.333333333334</v>
      </c>
      <c r="M7" s="31">
        <f t="shared" si="3"/>
        <v>71666.666666666672</v>
      </c>
    </row>
    <row r="8" spans="1:13" ht="26" x14ac:dyDescent="0.3">
      <c r="A8" s="27"/>
      <c r="B8" s="27"/>
      <c r="C8" s="27" t="s">
        <v>9</v>
      </c>
      <c r="D8" s="3" t="s">
        <v>7</v>
      </c>
      <c r="E8" s="8">
        <v>37</v>
      </c>
      <c r="F8" s="12">
        <v>36000</v>
      </c>
      <c r="G8" s="12">
        <f t="shared" si="0"/>
        <v>1332000</v>
      </c>
      <c r="H8" s="12">
        <v>36000</v>
      </c>
      <c r="I8" s="12">
        <f t="shared" si="1"/>
        <v>1332000</v>
      </c>
      <c r="J8" s="12">
        <f>+J6</f>
        <v>28000</v>
      </c>
      <c r="K8" s="12">
        <f t="shared" si="2"/>
        <v>1036000</v>
      </c>
      <c r="L8" s="31">
        <f t="shared" si="4"/>
        <v>33333.333333333336</v>
      </c>
      <c r="M8" s="31">
        <f t="shared" si="3"/>
        <v>1233333.3333333335</v>
      </c>
    </row>
    <row r="9" spans="1:13" x14ac:dyDescent="0.3">
      <c r="A9" s="27"/>
      <c r="B9" s="27"/>
      <c r="C9" s="27"/>
      <c r="D9" s="2" t="s">
        <v>16</v>
      </c>
      <c r="E9" s="8">
        <v>37</v>
      </c>
      <c r="F9" s="12">
        <v>14000</v>
      </c>
      <c r="G9" s="12">
        <f t="shared" si="0"/>
        <v>518000</v>
      </c>
      <c r="H9" s="12">
        <v>14000</v>
      </c>
      <c r="I9" s="12">
        <f t="shared" si="1"/>
        <v>518000</v>
      </c>
      <c r="J9" s="12">
        <f>+J7</f>
        <v>10000</v>
      </c>
      <c r="K9" s="12">
        <f t="shared" si="2"/>
        <v>370000</v>
      </c>
      <c r="L9" s="31">
        <f t="shared" si="4"/>
        <v>12666.666666666666</v>
      </c>
      <c r="M9" s="31">
        <f t="shared" si="3"/>
        <v>468666.66666666663</v>
      </c>
    </row>
    <row r="10" spans="1:13" x14ac:dyDescent="0.3">
      <c r="A10" s="27"/>
      <c r="B10" s="27"/>
      <c r="C10" s="27"/>
      <c r="D10" s="4" t="s">
        <v>11</v>
      </c>
      <c r="E10" s="8">
        <v>37</v>
      </c>
      <c r="F10" s="12">
        <v>15000</v>
      </c>
      <c r="G10" s="12">
        <f>+E10*F10</f>
        <v>555000</v>
      </c>
      <c r="H10" s="12">
        <v>18000</v>
      </c>
      <c r="I10" s="12">
        <f t="shared" si="1"/>
        <v>666000</v>
      </c>
      <c r="J10" s="12">
        <f>+J5</f>
        <v>16000</v>
      </c>
      <c r="K10" s="12">
        <f t="shared" si="2"/>
        <v>592000</v>
      </c>
      <c r="L10" s="31">
        <f t="shared" si="4"/>
        <v>16333.333333333334</v>
      </c>
      <c r="M10" s="31">
        <f t="shared" si="3"/>
        <v>604333.33333333337</v>
      </c>
    </row>
    <row r="11" spans="1:13" x14ac:dyDescent="0.3">
      <c r="A11" s="27"/>
      <c r="B11" s="27"/>
      <c r="C11" s="27"/>
      <c r="D11" s="9" t="s">
        <v>18</v>
      </c>
      <c r="E11" s="8">
        <v>2</v>
      </c>
      <c r="F11" s="12">
        <v>110000</v>
      </c>
      <c r="G11" s="12">
        <f>+E11*F11</f>
        <v>220000</v>
      </c>
      <c r="H11" s="12">
        <v>120000</v>
      </c>
      <c r="I11" s="12">
        <f t="shared" si="1"/>
        <v>240000</v>
      </c>
      <c r="J11" s="12">
        <v>79000</v>
      </c>
      <c r="K11" s="12">
        <f t="shared" si="2"/>
        <v>158000</v>
      </c>
      <c r="L11" s="31">
        <f t="shared" si="4"/>
        <v>103000</v>
      </c>
      <c r="M11" s="31">
        <f t="shared" si="3"/>
        <v>206000</v>
      </c>
    </row>
    <row r="12" spans="1:13" x14ac:dyDescent="0.3">
      <c r="A12" s="28" t="s">
        <v>14</v>
      </c>
      <c r="B12" s="28"/>
      <c r="C12" s="27" t="s">
        <v>10</v>
      </c>
      <c r="D12" s="4" t="s">
        <v>11</v>
      </c>
      <c r="E12" s="8">
        <v>1</v>
      </c>
      <c r="F12" s="12">
        <v>15000</v>
      </c>
      <c r="G12" s="12">
        <f t="shared" si="0"/>
        <v>15000</v>
      </c>
      <c r="H12" s="12">
        <v>18000</v>
      </c>
      <c r="I12" s="12">
        <f t="shared" si="1"/>
        <v>18000</v>
      </c>
      <c r="J12" s="12">
        <f>+J10</f>
        <v>16000</v>
      </c>
      <c r="K12" s="12">
        <f t="shared" si="2"/>
        <v>16000</v>
      </c>
      <c r="L12" s="31">
        <f t="shared" si="4"/>
        <v>16333.333333333334</v>
      </c>
      <c r="M12" s="31">
        <f t="shared" si="3"/>
        <v>16333.333333333334</v>
      </c>
    </row>
    <row r="13" spans="1:13" x14ac:dyDescent="0.3">
      <c r="A13" s="28"/>
      <c r="B13" s="28"/>
      <c r="C13" s="27"/>
      <c r="D13" s="4" t="s">
        <v>12</v>
      </c>
      <c r="E13" s="8">
        <v>1</v>
      </c>
      <c r="F13" s="12">
        <v>34000</v>
      </c>
      <c r="G13" s="12">
        <f t="shared" si="0"/>
        <v>34000</v>
      </c>
      <c r="H13" s="12">
        <v>43000</v>
      </c>
      <c r="I13" s="12">
        <f t="shared" si="1"/>
        <v>43000</v>
      </c>
      <c r="J13" s="12">
        <v>32000</v>
      </c>
      <c r="K13" s="12">
        <f t="shared" si="2"/>
        <v>32000</v>
      </c>
      <c r="L13" s="31">
        <f t="shared" si="4"/>
        <v>36333.333333333336</v>
      </c>
      <c r="M13" s="31">
        <f t="shared" si="3"/>
        <v>36333.333333333336</v>
      </c>
    </row>
    <row r="14" spans="1:13" ht="39" x14ac:dyDescent="0.3">
      <c r="A14" s="28"/>
      <c r="B14" s="28"/>
      <c r="C14" s="27"/>
      <c r="D14" s="9" t="s">
        <v>17</v>
      </c>
      <c r="E14" s="8">
        <v>1</v>
      </c>
      <c r="F14" s="12">
        <v>95000</v>
      </c>
      <c r="G14" s="12">
        <f t="shared" si="0"/>
        <v>95000</v>
      </c>
      <c r="H14" s="12">
        <v>94000</v>
      </c>
      <c r="I14" s="12">
        <f t="shared" si="1"/>
        <v>94000</v>
      </c>
      <c r="J14" s="12">
        <f>28000+8000+25000</f>
        <v>61000</v>
      </c>
      <c r="K14" s="12">
        <f t="shared" si="2"/>
        <v>61000</v>
      </c>
      <c r="L14" s="31">
        <f>+(F14+H14+J14)/3</f>
        <v>83333.333333333328</v>
      </c>
      <c r="M14" s="31">
        <f t="shared" si="3"/>
        <v>83333.333333333328</v>
      </c>
    </row>
    <row r="15" spans="1:13" ht="25.5" customHeight="1" x14ac:dyDescent="0.3">
      <c r="A15" s="28" t="s">
        <v>15</v>
      </c>
      <c r="B15" s="28"/>
      <c r="C15" s="27" t="s">
        <v>10</v>
      </c>
      <c r="D15" s="5" t="s">
        <v>7</v>
      </c>
      <c r="E15" s="8">
        <v>1</v>
      </c>
      <c r="F15" s="12">
        <v>36000</v>
      </c>
      <c r="G15" s="12">
        <f>+E15*F15</f>
        <v>36000</v>
      </c>
      <c r="H15" s="12">
        <v>36000</v>
      </c>
      <c r="I15" s="12">
        <f t="shared" si="1"/>
        <v>36000</v>
      </c>
      <c r="J15" s="12">
        <f>+J8</f>
        <v>28000</v>
      </c>
      <c r="K15" s="12">
        <f t="shared" si="2"/>
        <v>28000</v>
      </c>
      <c r="L15" s="31">
        <f>+(F15+H15+J15)/3</f>
        <v>33333.333333333336</v>
      </c>
      <c r="M15" s="31">
        <f t="shared" si="3"/>
        <v>33333.333333333336</v>
      </c>
    </row>
    <row r="16" spans="1:13" x14ac:dyDescent="0.3">
      <c r="A16" s="28"/>
      <c r="B16" s="28"/>
      <c r="C16" s="27"/>
      <c r="D16" s="6" t="s">
        <v>16</v>
      </c>
      <c r="E16" s="8">
        <v>1</v>
      </c>
      <c r="F16" s="12">
        <v>14000</v>
      </c>
      <c r="G16" s="12">
        <f t="shared" si="0"/>
        <v>14000</v>
      </c>
      <c r="H16" s="12">
        <v>14000</v>
      </c>
      <c r="I16" s="12">
        <f t="shared" si="1"/>
        <v>14000</v>
      </c>
      <c r="J16" s="12">
        <f>+J9</f>
        <v>10000</v>
      </c>
      <c r="K16" s="12">
        <f t="shared" si="2"/>
        <v>10000</v>
      </c>
      <c r="L16" s="31">
        <f t="shared" si="4"/>
        <v>12666.666666666666</v>
      </c>
      <c r="M16" s="31">
        <f t="shared" si="3"/>
        <v>12666.666666666666</v>
      </c>
    </row>
    <row r="17" spans="1:13" x14ac:dyDescent="0.3">
      <c r="A17" s="25" t="s">
        <v>13</v>
      </c>
      <c r="B17" s="25"/>
      <c r="C17" s="25"/>
      <c r="D17" s="9" t="s">
        <v>13</v>
      </c>
      <c r="E17" s="8">
        <v>1</v>
      </c>
      <c r="F17" s="13">
        <v>4000000</v>
      </c>
      <c r="G17" s="13">
        <f>+E17*F17</f>
        <v>4000000</v>
      </c>
      <c r="H17" s="13">
        <v>200000</v>
      </c>
      <c r="I17" s="13">
        <f t="shared" si="1"/>
        <v>200000</v>
      </c>
      <c r="J17" s="13">
        <v>350000</v>
      </c>
      <c r="K17" s="13">
        <f t="shared" si="2"/>
        <v>350000</v>
      </c>
      <c r="L17" s="31">
        <f t="shared" si="4"/>
        <v>1516666.6666666667</v>
      </c>
      <c r="M17" s="31">
        <f t="shared" si="3"/>
        <v>1516666.6666666667</v>
      </c>
    </row>
    <row r="18" spans="1:13" x14ac:dyDescent="0.3">
      <c r="G18" s="17">
        <f>SUM(G3:G17)</f>
        <v>7399000</v>
      </c>
      <c r="I18" s="16">
        <f>SUM(I3:I17)</f>
        <v>3771000</v>
      </c>
      <c r="K18" s="16">
        <f>SUM(K3:K17)</f>
        <v>3113000</v>
      </c>
      <c r="M18" s="16">
        <f>SUM(M3:M17)</f>
        <v>4761000.0000000009</v>
      </c>
    </row>
    <row r="19" spans="1:13" ht="15.5" x14ac:dyDescent="0.35">
      <c r="F19" s="18" t="s">
        <v>23</v>
      </c>
      <c r="G19" s="19">
        <f>+(G18+I18+K18)/3</f>
        <v>4761000</v>
      </c>
    </row>
    <row r="20" spans="1:13" x14ac:dyDescent="0.3">
      <c r="C20" s="15"/>
    </row>
    <row r="21" spans="1:13" x14ac:dyDescent="0.3">
      <c r="C21" s="15"/>
    </row>
  </sheetData>
  <mergeCells count="17">
    <mergeCell ref="L1:M1"/>
    <mergeCell ref="A17:C17"/>
    <mergeCell ref="C6:C7"/>
    <mergeCell ref="A3:B11"/>
    <mergeCell ref="C3:C5"/>
    <mergeCell ref="C8:C11"/>
    <mergeCell ref="A15:B16"/>
    <mergeCell ref="C15:C16"/>
    <mergeCell ref="A12:B14"/>
    <mergeCell ref="C12:C14"/>
    <mergeCell ref="J1:K1"/>
    <mergeCell ref="H1:I1"/>
    <mergeCell ref="A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Maria Graciano</dc:creator>
  <cp:lastModifiedBy>Raquel Maria Graciano</cp:lastModifiedBy>
  <dcterms:created xsi:type="dcterms:W3CDTF">2024-02-07T21:01:50Z</dcterms:created>
  <dcterms:modified xsi:type="dcterms:W3CDTF">2026-07-27T18:44:55Z</dcterms:modified>
</cp:coreProperties>
</file>