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F:\CALI\CALI\REUNIÓN 15.04.2026\ADICIONAL\"/>
    </mc:Choice>
  </mc:AlternateContent>
  <xr:revisionPtr revIDLastSave="0" documentId="13_ncr:1_{7B1AB87F-8846-4943-B5A1-32987916D4B7}" xr6:coauthVersionLast="47" xr6:coauthVersionMax="47" xr10:uidLastSave="{00000000-0000-0000-0000-000000000000}"/>
  <bookViews>
    <workbookView xWindow="-108" yWindow="-108" windowWidth="23256" windowHeight="12456" xr2:uid="{00000000-000D-0000-FFFF-FFFF00000000}"/>
  </bookViews>
  <sheets>
    <sheet name="TIPOS DE VIA Y OTRAS AREAS" sheetId="1" r:id="rId1"/>
    <sheet name="PERFIL 1" sheetId="2" r:id="rId2"/>
    <sheet name="PERFIL 2" sheetId="3" r:id="rId3"/>
    <sheet name="PERFIL 3" sheetId="4" r:id="rId4"/>
    <sheet name="PERFIL 4" sheetId="5" r:id="rId5"/>
    <sheet name="PERFIL 5" sheetId="6" r:id="rId6"/>
    <sheet name="PERFIL 6" sheetId="7" r:id="rId7"/>
    <sheet name="PERFIL 7" sheetId="8" r:id="rId8"/>
    <sheet name="PERFIL 8" sheetId="9" r:id="rId9"/>
    <sheet name="PERFIL 9" sheetId="10" r:id="rId10"/>
    <sheet name="PERFIL 10" sheetId="11" r:id="rId11"/>
    <sheet name="PERFIL 11" sheetId="12" r:id="rId12"/>
    <sheet name="PERFIL 12" sheetId="13"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0" i="1" l="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L17" i="1" l="1"/>
  <c r="L16" i="1"/>
  <c r="L7" i="1"/>
  <c r="L6" i="1"/>
  <c r="L5" i="1"/>
  <c r="L4" i="1"/>
  <c r="AH46" i="1"/>
  <c r="L40" i="1" l="1"/>
  <c r="L37" i="1"/>
  <c r="L34" i="1"/>
  <c r="L31" i="1"/>
  <c r="L28" i="1"/>
  <c r="L25" i="1"/>
  <c r="L22" i="1"/>
  <c r="L21" i="1"/>
  <c r="M17" i="1"/>
  <c r="M16" i="1"/>
  <c r="L11" i="1"/>
  <c r="L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DIVESA</author>
    <author>WINDOWS 8</author>
  </authors>
  <commentList>
    <comment ref="F2" authorId="0" shapeId="0" xr:uid="{890B95C9-821B-455C-A9B6-9474338C738A}">
      <text>
        <r>
          <rPr>
            <b/>
            <sz val="9"/>
            <color indexed="81"/>
            <rFont val="Tahoma"/>
            <family val="2"/>
          </rPr>
          <t>EMCALI:</t>
        </r>
        <r>
          <rPr>
            <sz val="9"/>
            <color indexed="81"/>
            <rFont val="Tahoma"/>
            <family val="2"/>
          </rPr>
          <t xml:space="preserve">
ACORDE AL NUMERAL 3.3.1.9. DEL RETILAP VIGENTE</t>
        </r>
      </text>
    </comment>
    <comment ref="Z3" authorId="1" shapeId="0" xr:uid="{00000000-0006-0000-0000-000001000000}">
      <text>
        <r>
          <rPr>
            <b/>
            <sz val="9"/>
            <color indexed="81"/>
            <rFont val="Tahoma"/>
            <family val="2"/>
          </rPr>
          <t>WINDOWS 8:</t>
        </r>
        <r>
          <rPr>
            <sz val="9"/>
            <color indexed="81"/>
            <rFont val="Tahoma"/>
            <family val="2"/>
          </rPr>
          <t xml:space="preserve">
PARA ANDENES EN EL RANGO ESTABLECIDO EN LA TABLA 3.3.1.2. a, Y PARA CALZADAS EL RESULTADO DEL CÁLCULO
</t>
        </r>
      </text>
    </comment>
  </commentList>
</comments>
</file>

<file path=xl/sharedStrings.xml><?xml version="1.0" encoding="utf-8"?>
<sst xmlns="http://schemas.openxmlformats.org/spreadsheetml/2006/main" count="190" uniqueCount="93">
  <si>
    <t>Anexo 5.7. Vías tipo y otras áreas para calculo CAUE del diseño lumínico RETILAP</t>
  </si>
  <si>
    <t>PERFIL</t>
  </si>
  <si>
    <t>DIRECCIÓN</t>
  </si>
  <si>
    <t>Cancha</t>
  </si>
  <si>
    <t>CLASE DE ILUMINACIÓN</t>
  </si>
  <si>
    <t>LONGITUD [KM]</t>
  </si>
  <si>
    <t>FACTOR DE MANTENIMIENTO</t>
  </si>
  <si>
    <t>DISPOSICIÓN DE LAS LUMINARIAS</t>
  </si>
  <si>
    <t>TIPO DE ESPACIO DEL PERFIL</t>
  </si>
  <si>
    <t>NUMERO DE CARRILES</t>
  </si>
  <si>
    <t>PERFIL DE VÍA</t>
  </si>
  <si>
    <t>DATOS DEL DISEÑO PROPUESTO</t>
  </si>
  <si>
    <t>RESULTADOS DISEÑO PROPUESTO</t>
  </si>
  <si>
    <t>CAUE</t>
  </si>
  <si>
    <t>ANCHO [m]</t>
  </si>
  <si>
    <t>ALTURA EFECTIVA LUMINARIAS [m]</t>
  </si>
  <si>
    <t>AVANCE DE LAS LUMINARIAS [m]</t>
  </si>
  <si>
    <t>RETROCESO POSTES [m]</t>
  </si>
  <si>
    <t>INTERDISTANCIA MÁXIMA [m]</t>
  </si>
  <si>
    <t>REFERENCIA Y NUMERO DE LEDS DE LAS LUMINARIAS PARA ILUMINAR ESPACIO DEL PERFIL</t>
  </si>
  <si>
    <t>POTENCIA CON PERDIDAS LUMINARIAS [W]</t>
  </si>
  <si>
    <t>CANTIDAD TOTAL DE LUMINARIAS PARA ILUMINAR LA TOTALIDAD DE  LA VÍA O LA CANCHA</t>
  </si>
  <si>
    <t>INTERDISTANCIA DEL CÁLCULO PARA LUMINARIAS [m]</t>
  </si>
  <si>
    <t>INCLINACIÓN DE LUMINARIAS [°]</t>
  </si>
  <si>
    <t xml:space="preserve">FOTOMETRÍA LUMINARIAS </t>
  </si>
  <si>
    <t>LUMINANCIA PROMEDIO
Lprom
[Cd/m2]</t>
  </si>
  <si>
    <t>UNIFORMIDAD GENERAL
Uo
[%]</t>
  </si>
  <si>
    <t>UNIFORMIDAD LONGITUDINAL
UL
[%]</t>
  </si>
  <si>
    <t>INCREMENTO UMBRAL
[%]</t>
  </si>
  <si>
    <t>RELACIÓN DE ENTORNO MÍNIMO EIR</t>
  </si>
  <si>
    <t>ILUMINANCIA PROMEDIO
Eprom
[Luxes]</t>
  </si>
  <si>
    <t>UNIFORMIDAD GENERAL Uo
[%]</t>
  </si>
  <si>
    <t>PUNTO MINIMO
Emin
[Luxes]</t>
  </si>
  <si>
    <t>ILUMINANCIA VERTICAL MÍNIMA  EvmIn [Luxes]</t>
  </si>
  <si>
    <t>ILUMINANCIA SEMICILINDRICA MÍNIMA
Esc;min
[Luxes]</t>
  </si>
  <si>
    <t>DENSIDAD DE POTENCIA (Dp)</t>
  </si>
  <si>
    <r>
      <t>INDICADOR ANUAL DE CONSUMO DE ENERGIA (D</t>
    </r>
    <r>
      <rPr>
        <b/>
        <sz val="6"/>
        <color theme="1"/>
        <rFont val="Calibri"/>
        <family val="2"/>
        <scheme val="minor"/>
      </rPr>
      <t>E</t>
    </r>
    <r>
      <rPr>
        <b/>
        <sz val="8"/>
        <color theme="1"/>
        <rFont val="Calibri"/>
        <family val="2"/>
        <scheme val="minor"/>
      </rPr>
      <t>)</t>
    </r>
  </si>
  <si>
    <t>ICONSUMO DE ENERGÍA POR KILÓMETRO</t>
  </si>
  <si>
    <t>Vía tipo Avenida M1</t>
  </si>
  <si>
    <t>Vía Inter-regional</t>
  </si>
  <si>
    <t>M1</t>
  </si>
  <si>
    <t>0,86 (86%)</t>
  </si>
  <si>
    <t>Lateral para cada calzada</t>
  </si>
  <si>
    <t>CALZADA 1</t>
  </si>
  <si>
    <t>CALZADA 2</t>
  </si>
  <si>
    <t>M2</t>
  </si>
  <si>
    <t>CALZADA 3</t>
  </si>
  <si>
    <t>CALZADA 4</t>
  </si>
  <si>
    <t>ANDEN 1</t>
  </si>
  <si>
    <t>ANDEN 2</t>
  </si>
  <si>
    <t>Vía tipo Avenida M2_1</t>
  </si>
  <si>
    <t>Vía Arteria Principal</t>
  </si>
  <si>
    <t>Central doble</t>
  </si>
  <si>
    <t>CICLORUTA 1</t>
  </si>
  <si>
    <t>CICLORUTA 2</t>
  </si>
  <si>
    <t>Vía tipo Avenida M2_2</t>
  </si>
  <si>
    <t xml:space="preserve">Central doble vías M2
Lateral vía M4 </t>
  </si>
  <si>
    <t>M4</t>
  </si>
  <si>
    <t>Vía Tipo M3_1</t>
  </si>
  <si>
    <t>Vía Arteria Secundaria</t>
  </si>
  <si>
    <t>M3</t>
  </si>
  <si>
    <t>Lateral en oposición</t>
  </si>
  <si>
    <t>Vía Tipo M3_2</t>
  </si>
  <si>
    <t>Lateral</t>
  </si>
  <si>
    <t>Vía Tipo M4_1</t>
  </si>
  <si>
    <t>Vía Colectora</t>
  </si>
  <si>
    <t>0,87 (87%)</t>
  </si>
  <si>
    <t>Vía Tipo M4_2</t>
  </si>
  <si>
    <t>Vía Tipo M4_3</t>
  </si>
  <si>
    <t>Vía Local</t>
  </si>
  <si>
    <t>Bilateral alternada (Tres bolillos)</t>
  </si>
  <si>
    <t>Vía Tipo M4_4</t>
  </si>
  <si>
    <t>Vía Tipo P2 (Peatonal)</t>
  </si>
  <si>
    <t>Peatonal</t>
  </si>
  <si>
    <t>P2</t>
  </si>
  <si>
    <t>Anden 1</t>
  </si>
  <si>
    <t>Anden 2</t>
  </si>
  <si>
    <t>Cancha Múltiple</t>
  </si>
  <si>
    <t>C0</t>
  </si>
  <si>
    <t>N/A</t>
  </si>
  <si>
    <t>Desde los costados</t>
  </si>
  <si>
    <t>Ancho</t>
  </si>
  <si>
    <t>Largo</t>
  </si>
  <si>
    <t>Cancha de fútbol</t>
  </si>
  <si>
    <t>CAUE TOTAL</t>
  </si>
  <si>
    <t>Notas del diseño:
- El diseño de las vías se plantea para la longitud propuesta, en el calculo del CAUE se debe tener en cuenta la totalidad de las luminarias para iluminar la longitud de la vía, se verificará la cantidad de luminarias de acuerdo a la interdistancia del diseño cubriendo la totalidad de la vía, además del valor unitario de las luminarias Led para la modernización y expansión ofertados en el Formulario de Cantidades y Precios
- En el cálculo del CAUE se debe tener en cuenta el remplazo de los drivers de acuerdo a los datos técnicos suministrados en la oferta mediante los cuales se garantiza su vida útil (Curva L70 de acuerdo a IES LM-80-08 o superior y TM21 para el led y catalogo del fabricante del driver donde especifique su vida útil).
- Se debe presentar el Diseño Detallado para cada uno de los 12 perfiles  y áreas propuestas de acuerdo a lo establecido en el numeral 10.1 del Anexo 2.3, "ESPECIFICACIONES TÉCNICAS PARA LA COMPRA DE LUMINARIAS Y PROYECTORES DE LED CON DESTINO AL SERVICIO ALUMBRADO PUBLICO DE SANTIAGO DE CALI- 2024"
- La interdistancia máxima especificada es el mayor valor de interdistancia permitido para el cálculo, en caso de requerirse para el diseño, la interdistancia de cálculo puede ser inferior a la interdistancia máxima planteada</t>
  </si>
  <si>
    <t>MEDIDAS EN METROS.</t>
  </si>
  <si>
    <t>MEDIDAS EN METROS</t>
  </si>
  <si>
    <t>- Las canchas solo podran ser iluminadas desde los costados, no se permite la ubicación de proyectores detrás de los arcos 
- Se deberán utilizar 2 postes (uno par cada costado) ubicados en el centro de la cancha como se indica en el plano.</t>
  </si>
  <si>
    <t xml:space="preserve">- Las canchas solo podran ser iluminadas desde los costados, no se permite la ubicación de proyectores detrás de los arcos
- Se deberán utilizar los 6 postes (3 por cada costado más largo) indicados en la figura para iluminar la cancha.
</t>
  </si>
  <si>
    <t xml:space="preserve"> 10 - 12</t>
  </si>
  <si>
    <t xml:space="preserve"> 7.5 - 8.5</t>
  </si>
  <si>
    <t>7.5 - 8.5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</si>
</sst>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240A]\ #,##0"/>
  </numFmts>
  <fonts count="15" x14ac:knownFonts="1">
    <font>
      <sz val="11"/>
      <color theme="1"/>
      <name val="Calibri"/>
      <family val="2"/>
      <charset val="1"/>
      <scheme val="minor"/>
    </font>
    <font>
      <sz val="9"/>
      <color indexed="81"/>
      <name val="Tahoma"/>
      <family val="2"/>
    </font>
    <font>
      <b/>
      <sz val="9"/>
      <color indexed="81"/>
      <name val="Tahoma"/>
      <family val="2"/>
    </font>
    <font>
      <sz val="8"/>
      <color theme="1"/>
      <name val="Calibri"/>
      <family val="2"/>
      <charset val="1"/>
      <scheme val="minor"/>
    </font>
    <font>
      <b/>
      <sz val="14"/>
      <color theme="1"/>
      <name val="Calibri"/>
      <family val="2"/>
      <scheme val="minor"/>
    </font>
    <font>
      <b/>
      <sz val="8"/>
      <color theme="1"/>
      <name val="Calibri"/>
      <family val="2"/>
      <scheme val="minor"/>
    </font>
    <font>
      <sz val="8"/>
      <name val="Calibri"/>
      <family val="2"/>
      <charset val="1"/>
      <scheme val="minor"/>
    </font>
    <font>
      <b/>
      <sz val="16"/>
      <color theme="1"/>
      <name val="Calibri"/>
      <family val="2"/>
      <scheme val="minor"/>
    </font>
    <font>
      <sz val="10"/>
      <color theme="1"/>
      <name val="Calibri"/>
      <family val="2"/>
      <charset val="1"/>
      <scheme val="minor"/>
    </font>
    <font>
      <sz val="14"/>
      <color theme="1"/>
      <name val="Calibri"/>
      <family val="2"/>
      <charset val="1"/>
      <scheme val="minor"/>
    </font>
    <font>
      <b/>
      <sz val="6"/>
      <color theme="1"/>
      <name val="Calibri"/>
      <family val="2"/>
      <scheme val="minor"/>
    </font>
    <font>
      <sz val="11"/>
      <color rgb="FFFF0000"/>
      <name val="Calibri"/>
      <family val="2"/>
      <scheme val="minor"/>
    </font>
    <font>
      <b/>
      <sz val="16"/>
      <color rgb="FFFF0000"/>
      <name val="Calibri"/>
      <family val="2"/>
      <scheme val="minor"/>
    </font>
    <font>
      <sz val="8"/>
      <color rgb="FFFF0000"/>
      <name val="Calibri"/>
      <family val="2"/>
      <scheme val="minor"/>
    </font>
    <font>
      <sz val="1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rgb="FF00FFFF"/>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17">
    <xf numFmtId="0" fontId="0" fillId="0" borderId="0" xfId="0"/>
    <xf numFmtId="0" fontId="0" fillId="0" borderId="0" xfId="0" applyAlignment="1">
      <alignment vertical="center" wrapText="1"/>
    </xf>
    <xf numFmtId="0" fontId="3" fillId="0" borderId="0" xfId="0" applyFont="1" applyAlignment="1">
      <alignment vertical="center" wrapText="1"/>
    </xf>
    <xf numFmtId="0" fontId="3" fillId="0" borderId="0" xfId="0" applyFont="1"/>
    <xf numFmtId="4" fontId="3" fillId="2" borderId="2" xfId="0" applyNumberFormat="1" applyFont="1" applyFill="1" applyBorder="1" applyAlignment="1" applyProtection="1">
      <alignment vertical="center" wrapText="1"/>
      <protection locked="0"/>
    </xf>
    <xf numFmtId="4" fontId="3" fillId="2" borderId="3" xfId="0" applyNumberFormat="1" applyFont="1" applyFill="1" applyBorder="1" applyAlignment="1" applyProtection="1">
      <alignment vertical="center" wrapText="1"/>
      <protection locked="0"/>
    </xf>
    <xf numFmtId="4" fontId="3" fillId="2" borderId="5" xfId="0" applyNumberFormat="1" applyFont="1" applyFill="1" applyBorder="1" applyAlignment="1" applyProtection="1">
      <alignment vertical="center" wrapText="1"/>
      <protection locked="0"/>
    </xf>
    <xf numFmtId="4" fontId="3" fillId="2" borderId="1" xfId="0" applyNumberFormat="1" applyFont="1" applyFill="1" applyBorder="1" applyAlignment="1" applyProtection="1">
      <alignment vertical="center" wrapText="1"/>
      <protection locked="0"/>
    </xf>
    <xf numFmtId="4" fontId="3" fillId="2" borderId="7" xfId="0" applyNumberFormat="1" applyFont="1" applyFill="1" applyBorder="1" applyAlignment="1" applyProtection="1">
      <alignment vertical="center" wrapText="1"/>
      <protection locked="0"/>
    </xf>
    <xf numFmtId="4" fontId="3" fillId="2" borderId="8" xfId="0" applyNumberFormat="1" applyFont="1" applyFill="1" applyBorder="1" applyAlignment="1" applyProtection="1">
      <alignment vertical="center" wrapText="1"/>
      <protection locked="0"/>
    </xf>
    <xf numFmtId="164" fontId="3" fillId="2" borderId="3" xfId="0" applyNumberFormat="1" applyFont="1" applyFill="1" applyBorder="1" applyAlignment="1" applyProtection="1">
      <alignment vertical="center" wrapText="1"/>
      <protection locked="0"/>
    </xf>
    <xf numFmtId="164" fontId="3" fillId="2" borderId="1" xfId="0" applyNumberFormat="1" applyFont="1" applyFill="1" applyBorder="1" applyAlignment="1" applyProtection="1">
      <alignment vertical="center" wrapText="1"/>
      <protection locked="0"/>
    </xf>
    <xf numFmtId="165" fontId="3" fillId="2" borderId="3" xfId="0" applyNumberFormat="1" applyFont="1" applyFill="1" applyBorder="1" applyAlignment="1" applyProtection="1">
      <alignment vertical="center" wrapText="1"/>
      <protection locked="0"/>
    </xf>
    <xf numFmtId="165" fontId="3" fillId="2" borderId="1" xfId="0" applyNumberFormat="1" applyFont="1" applyFill="1" applyBorder="1" applyAlignment="1" applyProtection="1">
      <alignment vertical="center" wrapText="1"/>
      <protection locked="0"/>
    </xf>
    <xf numFmtId="165" fontId="3" fillId="2" borderId="8" xfId="0" applyNumberFormat="1" applyFont="1" applyFill="1" applyBorder="1" applyAlignment="1" applyProtection="1">
      <alignment vertical="center" wrapText="1"/>
      <protection locked="0"/>
    </xf>
    <xf numFmtId="0" fontId="0" fillId="3" borderId="0" xfId="0" applyFill="1"/>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8" xfId="0" applyFont="1" applyBorder="1" applyAlignment="1">
      <alignment horizontal="center" vertical="center" wrapText="1"/>
    </xf>
    <xf numFmtId="0" fontId="3" fillId="0" borderId="8" xfId="0" applyFont="1" applyBorder="1" applyAlignment="1">
      <alignment vertical="center" wrapText="1"/>
    </xf>
    <xf numFmtId="165" fontId="3" fillId="2" borderId="18" xfId="0" applyNumberFormat="1" applyFont="1" applyFill="1" applyBorder="1" applyAlignment="1" applyProtection="1">
      <alignment vertical="center" wrapText="1"/>
      <protection locked="0"/>
    </xf>
    <xf numFmtId="165" fontId="3" fillId="2" borderId="35" xfId="0" applyNumberFormat="1" applyFont="1" applyFill="1" applyBorder="1" applyAlignment="1" applyProtection="1">
      <alignment vertical="center" wrapText="1"/>
      <protection locked="0"/>
    </xf>
    <xf numFmtId="165" fontId="3" fillId="2" borderId="36" xfId="0" applyNumberFormat="1" applyFont="1" applyFill="1" applyBorder="1" applyAlignment="1" applyProtection="1">
      <alignment vertical="center" wrapText="1"/>
      <protection locked="0"/>
    </xf>
    <xf numFmtId="4" fontId="3" fillId="0" borderId="3" xfId="0" applyNumberFormat="1" applyFont="1" applyBorder="1" applyAlignment="1">
      <alignment vertical="center" wrapText="1"/>
    </xf>
    <xf numFmtId="165" fontId="3" fillId="0" borderId="3" xfId="0" applyNumberFormat="1" applyFont="1" applyBorder="1" applyAlignment="1">
      <alignment vertical="center" wrapText="1"/>
    </xf>
    <xf numFmtId="165" fontId="3" fillId="0" borderId="18" xfId="0" applyNumberFormat="1" applyFont="1" applyBorder="1" applyAlignment="1">
      <alignment vertical="center" wrapText="1"/>
    </xf>
    <xf numFmtId="4" fontId="3" fillId="0" borderId="1" xfId="0" applyNumberFormat="1" applyFont="1" applyBorder="1" applyAlignment="1">
      <alignment vertical="center" wrapText="1"/>
    </xf>
    <xf numFmtId="165" fontId="3" fillId="0" borderId="1" xfId="0" applyNumberFormat="1" applyFont="1" applyBorder="1" applyAlignment="1">
      <alignment vertical="center" wrapText="1"/>
    </xf>
    <xf numFmtId="165" fontId="3" fillId="0" borderId="35" xfId="0" applyNumberFormat="1" applyFont="1" applyBorder="1" applyAlignment="1">
      <alignment vertical="center" wrapText="1"/>
    </xf>
    <xf numFmtId="164" fontId="3" fillId="0" borderId="1" xfId="0" applyNumberFormat="1" applyFont="1" applyBorder="1" applyAlignment="1">
      <alignment vertical="center" wrapText="1"/>
    </xf>
    <xf numFmtId="164" fontId="3" fillId="0" borderId="8" xfId="0" applyNumberFormat="1" applyFont="1" applyBorder="1" applyAlignment="1">
      <alignment vertical="center" wrapText="1"/>
    </xf>
    <xf numFmtId="4" fontId="3" fillId="0" borderId="5" xfId="0" applyNumberFormat="1" applyFont="1" applyBorder="1" applyAlignment="1">
      <alignment vertical="center" wrapText="1"/>
    </xf>
    <xf numFmtId="4" fontId="3" fillId="0" borderId="7" xfId="0" applyNumberFormat="1" applyFont="1" applyBorder="1" applyAlignment="1">
      <alignment vertical="center" wrapText="1"/>
    </xf>
    <xf numFmtId="4" fontId="3" fillId="0" borderId="8" xfId="0" applyNumberFormat="1" applyFont="1" applyBorder="1" applyAlignment="1">
      <alignment vertical="center" wrapText="1"/>
    </xf>
    <xf numFmtId="164" fontId="3" fillId="0" borderId="3" xfId="0" applyNumberFormat="1" applyFont="1" applyBorder="1" applyAlignment="1">
      <alignment vertical="center" wrapText="1"/>
    </xf>
    <xf numFmtId="4" fontId="3" fillId="0" borderId="2" xfId="0" applyNumberFormat="1" applyFont="1" applyBorder="1" applyAlignment="1">
      <alignment vertical="center" wrapText="1"/>
    </xf>
    <xf numFmtId="0" fontId="5" fillId="0" borderId="36" xfId="0" applyFont="1" applyBorder="1" applyAlignment="1">
      <alignment horizontal="center" vertical="center" wrapText="1"/>
    </xf>
    <xf numFmtId="166" fontId="9" fillId="0" borderId="25" xfId="0" applyNumberFormat="1" applyFont="1" applyBorder="1" applyAlignment="1">
      <alignment horizontal="center" vertical="center"/>
    </xf>
    <xf numFmtId="4" fontId="3" fillId="2" borderId="3" xfId="0" applyNumberFormat="1" applyFont="1" applyFill="1" applyBorder="1" applyAlignment="1" applyProtection="1">
      <alignment horizontal="center" vertical="center" wrapText="1"/>
      <protection locked="0"/>
    </xf>
    <xf numFmtId="4" fontId="3" fillId="2" borderId="8" xfId="0" applyNumberFormat="1" applyFont="1" applyFill="1" applyBorder="1" applyAlignment="1" applyProtection="1">
      <alignment horizontal="center" vertical="center" wrapText="1"/>
      <protection locked="0"/>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4" fontId="3" fillId="0" borderId="3" xfId="0" applyNumberFormat="1" applyFont="1" applyBorder="1" applyAlignment="1">
      <alignment horizontal="center" vertical="center" wrapText="1"/>
    </xf>
    <xf numFmtId="4" fontId="3" fillId="2" borderId="4" xfId="0" applyNumberFormat="1" applyFont="1" applyFill="1" applyBorder="1" applyAlignment="1" applyProtection="1">
      <alignment horizontal="center" vertical="center" wrapText="1"/>
      <protection locked="0"/>
    </xf>
    <xf numFmtId="4" fontId="3" fillId="2" borderId="1" xfId="0" applyNumberFormat="1" applyFont="1" applyFill="1" applyBorder="1" applyAlignment="1" applyProtection="1">
      <alignment horizontal="center" vertical="center" wrapText="1"/>
      <protection locked="0"/>
    </xf>
    <xf numFmtId="4" fontId="3" fillId="0" borderId="1" xfId="0" applyNumberFormat="1" applyFont="1" applyBorder="1" applyAlignment="1">
      <alignment horizontal="center" vertical="center" wrapText="1"/>
    </xf>
    <xf numFmtId="4" fontId="3" fillId="2" borderId="6" xfId="0" applyNumberFormat="1" applyFont="1" applyFill="1" applyBorder="1" applyAlignment="1" applyProtection="1">
      <alignment horizontal="center" vertical="center" wrapText="1"/>
      <protection locked="0"/>
    </xf>
    <xf numFmtId="4" fontId="3" fillId="0" borderId="8" xfId="0" applyNumberFormat="1" applyFont="1" applyBorder="1" applyAlignment="1">
      <alignment horizontal="center" vertical="center" wrapText="1"/>
    </xf>
    <xf numFmtId="4" fontId="3" fillId="2" borderId="9" xfId="0" applyNumberFormat="1" applyFont="1" applyFill="1" applyBorder="1" applyAlignment="1" applyProtection="1">
      <alignment horizontal="center" vertical="center" wrapText="1"/>
      <protection locked="0"/>
    </xf>
    <xf numFmtId="2" fontId="3" fillId="0" borderId="3" xfId="0" applyNumberFormat="1" applyFont="1" applyBorder="1" applyAlignment="1">
      <alignment horizontal="center" vertical="center" wrapText="1"/>
    </xf>
    <xf numFmtId="2" fontId="3" fillId="0" borderId="40" xfId="0" applyNumberFormat="1" applyFont="1" applyBorder="1" applyAlignment="1">
      <alignment horizontal="center" vertical="center" wrapText="1"/>
    </xf>
    <xf numFmtId="0" fontId="7" fillId="0" borderId="27" xfId="0" applyFont="1" applyBorder="1" applyAlignment="1">
      <alignment vertical="center" wrapText="1"/>
    </xf>
    <xf numFmtId="0" fontId="12" fillId="0" borderId="26" xfId="0" applyFont="1" applyBorder="1" applyAlignment="1">
      <alignment vertical="center" wrapText="1"/>
    </xf>
    <xf numFmtId="0" fontId="12" fillId="0" borderId="27" xfId="0" applyFont="1" applyBorder="1" applyAlignment="1">
      <alignment vertical="center" wrapText="1"/>
    </xf>
    <xf numFmtId="0" fontId="11" fillId="0" borderId="0" xfId="0" applyFont="1" applyAlignment="1">
      <alignment vertical="center" wrapText="1"/>
    </xf>
    <xf numFmtId="0" fontId="13" fillId="0" borderId="0" xfId="0" applyFont="1" applyAlignment="1">
      <alignment vertical="center" wrapText="1"/>
    </xf>
    <xf numFmtId="0" fontId="11" fillId="0" borderId="0" xfId="0" applyFont="1" applyAlignment="1">
      <alignment horizontal="justify"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166" fontId="8" fillId="2" borderId="15" xfId="0" applyNumberFormat="1" applyFont="1" applyFill="1" applyBorder="1" applyAlignment="1" applyProtection="1">
      <alignment horizontal="center" vertical="center"/>
      <protection locked="0"/>
    </xf>
    <xf numFmtId="166" fontId="8" fillId="2" borderId="17" xfId="0" applyNumberFormat="1" applyFont="1" applyFill="1" applyBorder="1" applyAlignment="1" applyProtection="1">
      <alignment horizontal="center" vertical="center"/>
      <protection locked="0"/>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left" vertical="center" wrapText="1"/>
    </xf>
    <xf numFmtId="0" fontId="3" fillId="0" borderId="8" xfId="0" applyFont="1" applyBorder="1" applyAlignment="1">
      <alignment horizontal="left" vertical="center" wrapText="1"/>
    </xf>
    <xf numFmtId="165" fontId="3" fillId="0" borderId="21" xfId="0" applyNumberFormat="1" applyFont="1" applyBorder="1" applyAlignment="1">
      <alignment horizontal="center" vertical="center" wrapText="1"/>
    </xf>
    <xf numFmtId="165" fontId="3" fillId="0" borderId="23" xfId="0" applyNumberFormat="1" applyFont="1" applyBorder="1" applyAlignment="1">
      <alignment horizontal="center" vertical="center" wrapText="1"/>
    </xf>
    <xf numFmtId="4" fontId="3" fillId="0" borderId="37" xfId="0" applyNumberFormat="1" applyFont="1" applyBorder="1" applyAlignment="1" applyProtection="1">
      <alignment horizontal="center" vertical="center" wrapText="1"/>
      <protection locked="0"/>
    </xf>
    <xf numFmtId="4" fontId="3" fillId="0" borderId="39" xfId="0" applyNumberFormat="1"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8"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7" xfId="0" applyFont="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166" fontId="3" fillId="2" borderId="15" xfId="0" applyNumberFormat="1" applyFont="1" applyFill="1" applyBorder="1" applyAlignment="1" applyProtection="1">
      <alignment horizontal="center" vertical="center"/>
      <protection locked="0"/>
    </xf>
    <xf numFmtId="166" fontId="3" fillId="2" borderId="16" xfId="0" applyNumberFormat="1" applyFont="1" applyFill="1" applyBorder="1" applyAlignment="1" applyProtection="1">
      <alignment horizontal="center" vertical="center"/>
      <protection locked="0"/>
    </xf>
    <xf numFmtId="166" fontId="3" fillId="2" borderId="17" xfId="0" applyNumberFormat="1" applyFont="1" applyFill="1" applyBorder="1" applyAlignment="1" applyProtection="1">
      <alignment horizontal="center" vertical="center"/>
      <protection locked="0"/>
    </xf>
    <xf numFmtId="166" fontId="8" fillId="2" borderId="16" xfId="0" applyNumberFormat="1" applyFont="1" applyFill="1" applyBorder="1" applyAlignment="1" applyProtection="1">
      <alignment horizontal="center" vertical="center"/>
      <protection locked="0"/>
    </xf>
    <xf numFmtId="165" fontId="3" fillId="2" borderId="21" xfId="0" applyNumberFormat="1" applyFont="1" applyFill="1" applyBorder="1" applyAlignment="1" applyProtection="1">
      <alignment horizontal="center" vertical="center" wrapText="1"/>
      <protection locked="0"/>
    </xf>
    <xf numFmtId="165" fontId="3" fillId="2" borderId="22" xfId="0" applyNumberFormat="1" applyFont="1" applyFill="1" applyBorder="1" applyAlignment="1" applyProtection="1">
      <alignment horizontal="center" vertical="center" wrapText="1"/>
      <protection locked="0"/>
    </xf>
    <xf numFmtId="165" fontId="3" fillId="2" borderId="23" xfId="0" applyNumberFormat="1" applyFont="1" applyFill="1" applyBorder="1" applyAlignment="1" applyProtection="1">
      <alignment horizontal="center" vertical="center" wrapText="1"/>
      <protection locked="0"/>
    </xf>
    <xf numFmtId="4" fontId="3" fillId="2" borderId="37" xfId="0" applyNumberFormat="1" applyFont="1" applyFill="1" applyBorder="1" applyAlignment="1" applyProtection="1">
      <alignment horizontal="center" vertical="center" wrapText="1"/>
      <protection locked="0"/>
    </xf>
    <xf numFmtId="4" fontId="3" fillId="2" borderId="38" xfId="0" applyNumberFormat="1" applyFont="1" applyFill="1" applyBorder="1" applyAlignment="1" applyProtection="1">
      <alignment horizontal="center" vertical="center" wrapText="1"/>
      <protection locked="0"/>
    </xf>
    <xf numFmtId="4" fontId="3" fillId="2" borderId="39" xfId="0" applyNumberFormat="1" applyFont="1" applyFill="1" applyBorder="1" applyAlignment="1" applyProtection="1">
      <alignment horizontal="center" vertical="center" wrapText="1"/>
      <protection locked="0"/>
    </xf>
    <xf numFmtId="0" fontId="0" fillId="0" borderId="28" xfId="0" quotePrefix="1" applyBorder="1" applyAlignment="1">
      <alignment horizontal="left" vertical="center" wrapText="1"/>
    </xf>
    <xf numFmtId="0" fontId="0" fillId="0" borderId="24" xfId="0" quotePrefix="1" applyBorder="1" applyAlignment="1">
      <alignment horizontal="left" vertical="center" wrapText="1"/>
    </xf>
    <xf numFmtId="0" fontId="0" fillId="0" borderId="29" xfId="0" quotePrefix="1" applyBorder="1" applyAlignment="1">
      <alignment horizontal="left" vertical="center" wrapText="1"/>
    </xf>
    <xf numFmtId="0" fontId="0" fillId="0" borderId="30" xfId="0" quotePrefix="1" applyBorder="1" applyAlignment="1">
      <alignment horizontal="left" vertical="center" wrapText="1"/>
    </xf>
    <xf numFmtId="0" fontId="0" fillId="0" borderId="0" xfId="0" quotePrefix="1" applyAlignment="1">
      <alignment horizontal="left" vertical="center" wrapText="1"/>
    </xf>
    <xf numFmtId="0" fontId="0" fillId="0" borderId="31" xfId="0" quotePrefix="1" applyBorder="1" applyAlignment="1">
      <alignment horizontal="left" vertical="center" wrapText="1"/>
    </xf>
    <xf numFmtId="0" fontId="0" fillId="0" borderId="32" xfId="0" quotePrefix="1" applyBorder="1" applyAlignment="1">
      <alignment horizontal="left" vertical="center" wrapText="1"/>
    </xf>
    <xf numFmtId="0" fontId="0" fillId="0" borderId="33" xfId="0" quotePrefix="1" applyBorder="1" applyAlignment="1">
      <alignment horizontal="left" vertical="center" wrapText="1"/>
    </xf>
    <xf numFmtId="0" fontId="0" fillId="0" borderId="34" xfId="0" quotePrefix="1" applyBorder="1" applyAlignment="1">
      <alignment horizontal="left" vertical="center" wrapText="1"/>
    </xf>
    <xf numFmtId="0" fontId="14"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3.wmf"/></Relationships>
</file>

<file path=xl/drawings/_rels/drawing4.xml.rels><?xml version="1.0" encoding="UTF-8" standalone="yes"?>
<Relationships xmlns="http://schemas.openxmlformats.org/package/2006/relationships"><Relationship Id="rId1" Type="http://schemas.openxmlformats.org/officeDocument/2006/relationships/image" Target="../media/image4.wmf"/></Relationships>
</file>

<file path=xl/drawings/_rels/drawing5.xml.rels><?xml version="1.0" encoding="UTF-8" standalone="yes"?>
<Relationships xmlns="http://schemas.openxmlformats.org/package/2006/relationships"><Relationship Id="rId1" Type="http://schemas.openxmlformats.org/officeDocument/2006/relationships/image" Target="../media/image5.wmf"/></Relationships>
</file>

<file path=xl/drawings/_rels/drawing6.xml.rels><?xml version="1.0" encoding="UTF-8" standalone="yes"?>
<Relationships xmlns="http://schemas.openxmlformats.org/package/2006/relationships"><Relationship Id="rId1" Type="http://schemas.openxmlformats.org/officeDocument/2006/relationships/image" Target="../media/image6.wmf"/></Relationships>
</file>

<file path=xl/drawings/_rels/drawing7.xml.rels><?xml version="1.0" encoding="UTF-8" standalone="yes"?>
<Relationships xmlns="http://schemas.openxmlformats.org/package/2006/relationships"><Relationship Id="rId1" Type="http://schemas.openxmlformats.org/officeDocument/2006/relationships/image" Target="../media/image7.wmf"/></Relationships>
</file>

<file path=xl/drawings/_rels/drawing8.xml.rels><?xml version="1.0" encoding="UTF-8" standalone="yes"?>
<Relationships xmlns="http://schemas.openxmlformats.org/package/2006/relationships"><Relationship Id="rId1" Type="http://schemas.openxmlformats.org/officeDocument/2006/relationships/image" Target="../media/image8.wmf"/></Relationships>
</file>

<file path=xl/drawings/_rels/drawing9.xml.rels><?xml version="1.0" encoding="UTF-8" standalone="yes"?>
<Relationships xmlns="http://schemas.openxmlformats.org/package/2006/relationships"><Relationship Id="rId1" Type="http://schemas.openxmlformats.org/officeDocument/2006/relationships/image" Target="../media/image9.wmf"/></Relationships>
</file>

<file path=xl/drawings/_rels/drawing10.xml.rels><?xml version="1.0" encoding="UTF-8" standalone="yes"?>
<Relationships xmlns="http://schemas.openxmlformats.org/package/2006/relationships"><Relationship Id="rId1" Type="http://schemas.openxmlformats.org/officeDocument/2006/relationships/image" Target="../media/image10.wmf"/></Relationships>
</file>

<file path=xl/drawings/_rels/drawing11.xml.rels><?xml version="1.0" encoding="UTF-8" standalone="yes"?>
<Relationships xmlns="http://schemas.openxmlformats.org/package/2006/relationships"><Relationship Id="rId1" Type="http://schemas.openxmlformats.org/officeDocument/2006/relationships/image" Target="../media/image11.wmf"/></Relationships>
</file>

<file path=xl/drawings/_rels/drawing12.xml.rels><?xml version="1.0" encoding="UTF-8" standalone="yes"?>
<Relationships xmlns="http://schemas.openxmlformats.org/package/2006/relationships"><Relationship Id="rId1" Type="http://schemas.openxmlformats.org/officeDocument/2006/relationships/image" Target="../media/image12.w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518160</xdr:colOff>
      <xdr:row>19</xdr:row>
      <xdr:rowOff>136920</xdr:rowOff>
    </xdr:to>
    <xdr:pic>
      <xdr:nvPicPr>
        <xdr:cNvPr id="3" name="Imagen 2">
          <a:extLst>
            <a:ext uri="{FF2B5EF4-FFF2-40B4-BE49-F238E27FC236}">
              <a16:creationId xmlns:a16="http://schemas.microsoft.com/office/drawing/2014/main" id="{223A9D4D-7ACB-470E-9A40-16CA763F564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76" t="21751" r="14412" b="18868"/>
        <a:stretch/>
      </xdr:blipFill>
      <xdr:spPr>
        <a:xfrm>
          <a:off x="0" y="0"/>
          <a:ext cx="10027920" cy="3611640"/>
        </a:xfrm>
        <a:prstGeom prst="rect">
          <a:avLst/>
        </a:prstGeom>
        <a:solidFill>
          <a:schemeClr val="bg1"/>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761794</xdr:colOff>
      <xdr:row>24</xdr:row>
      <xdr:rowOff>144780</xdr:rowOff>
    </xdr:to>
    <xdr:pic>
      <xdr:nvPicPr>
        <xdr:cNvPr id="4" name="Imagen 3">
          <a:extLst>
            <a:ext uri="{FF2B5EF4-FFF2-40B4-BE49-F238E27FC236}">
              <a16:creationId xmlns:a16="http://schemas.microsoft.com/office/drawing/2014/main" id="{4B9A692B-D20F-406B-9AB1-5715EF16E9E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1471" t="9789" r="26274" b="13430"/>
        <a:stretch/>
      </xdr:blipFill>
      <xdr:spPr>
        <a:xfrm>
          <a:off x="0" y="0"/>
          <a:ext cx="5535724" cy="4533900"/>
        </a:xfrm>
        <a:prstGeom prst="rect">
          <a:avLst/>
        </a:prstGeom>
        <a:solidFill>
          <a:schemeClr val="bg1"/>
        </a:solid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3661</xdr:colOff>
      <xdr:row>26</xdr:row>
      <xdr:rowOff>106680</xdr:rowOff>
    </xdr:to>
    <xdr:pic>
      <xdr:nvPicPr>
        <xdr:cNvPr id="4" name="Imagen 3">
          <a:extLst>
            <a:ext uri="{FF2B5EF4-FFF2-40B4-BE49-F238E27FC236}">
              <a16:creationId xmlns:a16="http://schemas.microsoft.com/office/drawing/2014/main" id="{F534B675-8039-4A75-B724-4C39EA902CF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059" t="6091" r="23726" b="9950"/>
        <a:stretch/>
      </xdr:blipFill>
      <xdr:spPr>
        <a:xfrm>
          <a:off x="0" y="0"/>
          <a:ext cx="6322546" cy="4861560"/>
        </a:xfrm>
        <a:prstGeom prst="rect">
          <a:avLst/>
        </a:prstGeom>
        <a:solidFill>
          <a:schemeClr val="bg1"/>
        </a:solid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0</xdr:colOff>
      <xdr:row>26</xdr:row>
      <xdr:rowOff>172052</xdr:rowOff>
    </xdr:to>
    <xdr:pic>
      <xdr:nvPicPr>
        <xdr:cNvPr id="4" name="Imagen 3">
          <a:extLst>
            <a:ext uri="{FF2B5EF4-FFF2-40B4-BE49-F238E27FC236}">
              <a16:creationId xmlns:a16="http://schemas.microsoft.com/office/drawing/2014/main" id="{35BE308D-F7A4-44B4-9ABE-9C6931CE237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2353" t="13486" r="22941" b="17997"/>
        <a:stretch/>
      </xdr:blipFill>
      <xdr:spPr>
        <a:xfrm>
          <a:off x="0" y="0"/>
          <a:ext cx="7132320" cy="4926932"/>
        </a:xfrm>
        <a:prstGeom prst="rect">
          <a:avLst/>
        </a:prstGeom>
        <a:solidFill>
          <a:schemeClr val="bg1"/>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7620</xdr:colOff>
      <xdr:row>24</xdr:row>
      <xdr:rowOff>127910</xdr:rowOff>
    </xdr:to>
    <xdr:pic>
      <xdr:nvPicPr>
        <xdr:cNvPr id="4" name="Imagen 3">
          <a:extLst>
            <a:ext uri="{FF2B5EF4-FFF2-40B4-BE49-F238E27FC236}">
              <a16:creationId xmlns:a16="http://schemas.microsoft.com/office/drawing/2014/main" id="{6F48B487-074D-4833-983E-011689B511A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8824" t="10875" r="29020" b="22566"/>
        <a:stretch/>
      </xdr:blipFill>
      <xdr:spPr>
        <a:xfrm>
          <a:off x="0" y="0"/>
          <a:ext cx="6347460" cy="4517030"/>
        </a:xfrm>
        <a:prstGeom prst="rect">
          <a:avLst/>
        </a:prstGeom>
        <a:solidFill>
          <a:schemeClr val="bg1"/>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15240</xdr:colOff>
      <xdr:row>26</xdr:row>
      <xdr:rowOff>162800</xdr:rowOff>
    </xdr:to>
    <xdr:pic>
      <xdr:nvPicPr>
        <xdr:cNvPr id="4" name="Imagen 3">
          <a:extLst>
            <a:ext uri="{FF2B5EF4-FFF2-40B4-BE49-F238E27FC236}">
              <a16:creationId xmlns:a16="http://schemas.microsoft.com/office/drawing/2014/main" id="{80F1B87F-355D-4502-B024-ABB6A71B68E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372" t="22840" r="28431" b="23435"/>
        <a:stretch/>
      </xdr:blipFill>
      <xdr:spPr>
        <a:xfrm>
          <a:off x="0" y="0"/>
          <a:ext cx="7147560" cy="4917680"/>
        </a:xfrm>
        <a:prstGeom prst="rect">
          <a:avLst/>
        </a:prstGeom>
        <a:solidFill>
          <a:schemeClr val="bg1"/>
        </a:solid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0</xdr:colOff>
      <xdr:row>26</xdr:row>
      <xdr:rowOff>133840</xdr:rowOff>
    </xdr:to>
    <xdr:pic>
      <xdr:nvPicPr>
        <xdr:cNvPr id="3" name="Imagen 2">
          <a:extLst>
            <a:ext uri="{FF2B5EF4-FFF2-40B4-BE49-F238E27FC236}">
              <a16:creationId xmlns:a16="http://schemas.microsoft.com/office/drawing/2014/main" id="{AC424996-B364-4AE2-B8DF-F7999B621F8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176" t="13822" r="34706" b="6241"/>
        <a:stretch/>
      </xdr:blipFill>
      <xdr:spPr>
        <a:xfrm>
          <a:off x="0" y="0"/>
          <a:ext cx="6339840" cy="4888720"/>
        </a:xfrm>
        <a:prstGeom prst="rect">
          <a:avLst/>
        </a:prstGeom>
        <a:solidFill>
          <a:schemeClr val="bg1"/>
        </a:solid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758190</xdr:colOff>
      <xdr:row>26</xdr:row>
      <xdr:rowOff>65190</xdr:rowOff>
    </xdr:to>
    <xdr:pic>
      <xdr:nvPicPr>
        <xdr:cNvPr id="3" name="Imagen 2">
          <a:extLst>
            <a:ext uri="{FF2B5EF4-FFF2-40B4-BE49-F238E27FC236}">
              <a16:creationId xmlns:a16="http://schemas.microsoft.com/office/drawing/2014/main" id="{A7B7D528-C61C-4F92-BC1C-75AAB31CC79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706" t="11979" r="35785" b="8314"/>
        <a:stretch/>
      </xdr:blipFill>
      <xdr:spPr>
        <a:xfrm>
          <a:off x="0" y="0"/>
          <a:ext cx="6324600" cy="4820070"/>
        </a:xfrm>
        <a:prstGeom prst="rect">
          <a:avLst/>
        </a:prstGeom>
        <a:solidFill>
          <a:schemeClr val="bg1"/>
        </a:solid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7620</xdr:colOff>
      <xdr:row>26</xdr:row>
      <xdr:rowOff>169632</xdr:rowOff>
    </xdr:to>
    <xdr:pic>
      <xdr:nvPicPr>
        <xdr:cNvPr id="3" name="Imagen 2">
          <a:extLst>
            <a:ext uri="{FF2B5EF4-FFF2-40B4-BE49-F238E27FC236}">
              <a16:creationId xmlns:a16="http://schemas.microsoft.com/office/drawing/2014/main" id="{AC23498D-60CA-4EF5-BE7C-0419F38CEB2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235" t="9905" r="37157" b="8775"/>
        <a:stretch/>
      </xdr:blipFill>
      <xdr:spPr>
        <a:xfrm>
          <a:off x="0" y="0"/>
          <a:ext cx="6347460" cy="4924512"/>
        </a:xfrm>
        <a:prstGeom prst="rect">
          <a:avLst/>
        </a:prstGeom>
        <a:solidFill>
          <a:schemeClr val="bg1"/>
        </a:solid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0</xdr:colOff>
      <xdr:row>32</xdr:row>
      <xdr:rowOff>126062</xdr:rowOff>
    </xdr:to>
    <xdr:pic>
      <xdr:nvPicPr>
        <xdr:cNvPr id="4" name="Imagen 3">
          <a:extLst>
            <a:ext uri="{FF2B5EF4-FFF2-40B4-BE49-F238E27FC236}">
              <a16:creationId xmlns:a16="http://schemas.microsoft.com/office/drawing/2014/main" id="{DF27C7CA-6BA3-4B7A-8188-A5B06DF8D63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9314" t="14356" r="40490" b="29308"/>
        <a:stretch/>
      </xdr:blipFill>
      <xdr:spPr>
        <a:xfrm>
          <a:off x="0" y="0"/>
          <a:ext cx="4754880" cy="5978222"/>
        </a:xfrm>
        <a:prstGeom prst="rect">
          <a:avLst/>
        </a:prstGeom>
        <a:solidFill>
          <a:schemeClr val="bg1"/>
        </a:solidFill>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0</xdr:rowOff>
    </xdr:from>
    <xdr:ext cx="6105525" cy="4758295"/>
    <xdr:pic>
      <xdr:nvPicPr>
        <xdr:cNvPr id="2" name="Imagen 1">
          <a:extLst>
            <a:ext uri="{FF2B5EF4-FFF2-40B4-BE49-F238E27FC236}">
              <a16:creationId xmlns:a16="http://schemas.microsoft.com/office/drawing/2014/main" id="{677E3F51-2DA8-475B-942F-B355C302C0E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020" t="27189" r="45098" b="36704"/>
        <a:stretch/>
      </xdr:blipFill>
      <xdr:spPr>
        <a:xfrm>
          <a:off x="0" y="0"/>
          <a:ext cx="6105525" cy="4758295"/>
        </a:xfrm>
        <a:prstGeom prst="rect">
          <a:avLst/>
        </a:prstGeom>
        <a:solidFill>
          <a:schemeClr val="bg1"/>
        </a:solidFill>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752475</xdr:colOff>
      <xdr:row>25</xdr:row>
      <xdr:rowOff>167277</xdr:rowOff>
    </xdr:to>
    <xdr:pic>
      <xdr:nvPicPr>
        <xdr:cNvPr id="2" name="Imagen 1">
          <a:extLst>
            <a:ext uri="{FF2B5EF4-FFF2-40B4-BE49-F238E27FC236}">
              <a16:creationId xmlns:a16="http://schemas.microsoft.com/office/drawing/2014/main" id="{1FB5B2D6-1CE5-41BF-A41D-1EF52304A7CB}"/>
            </a:ext>
          </a:extLst>
        </xdr:cNvPr>
        <xdr:cNvPicPr>
          <a:picLocks noChangeAspect="1"/>
        </xdr:cNvPicPr>
      </xdr:nvPicPr>
      <xdr:blipFill rotWithShape="1">
        <a:blip xmlns:r="http://schemas.openxmlformats.org/officeDocument/2006/relationships" r:embed="rId1"/>
        <a:srcRect l="37305" t="13910" r="21630" b="2631"/>
        <a:stretch/>
      </xdr:blipFill>
      <xdr:spPr bwMode="auto">
        <a:xfrm>
          <a:off x="1" y="0"/>
          <a:ext cx="6299834" cy="4754517"/>
        </a:xfrm>
        <a:prstGeom prst="rect">
          <a:avLst/>
        </a:prstGeom>
        <a:solidFill>
          <a:schemeClr val="bg1"/>
        </a:solid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9"/>
  <sheetViews>
    <sheetView tabSelected="1" view="pageBreakPreview" zoomScaleNormal="85" zoomScaleSheetLayoutView="115" workbookViewId="0">
      <pane xSplit="2" ySplit="3" topLeftCell="C4" activePane="bottomRight" state="frozen"/>
      <selection pane="topRight" activeCell="C1" sqref="C1"/>
      <selection pane="bottomLeft" activeCell="A4" sqref="A4"/>
      <selection pane="bottomRight" activeCell="A48" sqref="A48:M48"/>
    </sheetView>
  </sheetViews>
  <sheetFormatPr baseColWidth="10" defaultColWidth="11.44140625" defaultRowHeight="14.4" x14ac:dyDescent="0.3"/>
  <cols>
    <col min="1" max="1" width="7.6640625" style="1" customWidth="1"/>
    <col min="2" max="3" width="15.6640625" style="1" customWidth="1"/>
    <col min="4" max="4" width="10.109375" style="1" customWidth="1"/>
    <col min="5" max="5" width="8.33203125" style="1" customWidth="1"/>
    <col min="6" max="7" width="12.88671875" style="1" customWidth="1"/>
    <col min="8" max="8" width="9.109375" style="1" customWidth="1"/>
    <col min="9" max="9" width="9.6640625" style="1" customWidth="1"/>
    <col min="10" max="10" width="5.44140625" style="1" customWidth="1"/>
    <col min="11" max="11" width="8.88671875" style="1" bestFit="1" customWidth="1"/>
    <col min="12" max="12" width="9.109375" style="1" customWidth="1"/>
    <col min="13" max="13" width="9.5546875" style="1" customWidth="1"/>
    <col min="14" max="14" width="9.109375" style="1" customWidth="1"/>
    <col min="15" max="15" width="31.5546875" style="1" customWidth="1"/>
    <col min="16" max="17" width="9.109375" style="1" customWidth="1"/>
    <col min="18" max="18" width="11.44140625" style="1" customWidth="1"/>
    <col min="19" max="19" width="9.44140625" style="1" customWidth="1"/>
    <col min="20" max="20" width="9.5546875" style="1" customWidth="1"/>
    <col min="21" max="21" width="9.88671875" style="1" customWidth="1"/>
    <col min="22" max="23" width="10.6640625" style="1" customWidth="1"/>
    <col min="24" max="25" width="9.6640625" style="1" customWidth="1"/>
    <col min="26" max="27" width="10.109375" style="1" customWidth="1"/>
    <col min="28" max="33" width="10.33203125" style="1" customWidth="1"/>
    <col min="34" max="34" width="34.6640625" customWidth="1"/>
  </cols>
  <sheetData>
    <row r="1" spans="1:34" ht="19.5" customHeight="1" thickBot="1" x14ac:dyDescent="0.35">
      <c r="A1" s="78" t="s">
        <v>0</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80"/>
    </row>
    <row r="2" spans="1:34" ht="30" customHeight="1" x14ac:dyDescent="0.3">
      <c r="A2" s="81" t="s">
        <v>1</v>
      </c>
      <c r="B2" s="82" t="s">
        <v>2</v>
      </c>
      <c r="C2" s="82" t="s">
        <v>3</v>
      </c>
      <c r="D2" s="82" t="s">
        <v>4</v>
      </c>
      <c r="E2" s="82" t="s">
        <v>5</v>
      </c>
      <c r="F2" s="82" t="s">
        <v>6</v>
      </c>
      <c r="G2" s="82" t="s">
        <v>7</v>
      </c>
      <c r="H2" s="82" t="s">
        <v>8</v>
      </c>
      <c r="I2" s="82" t="s">
        <v>9</v>
      </c>
      <c r="J2" s="84" t="s">
        <v>10</v>
      </c>
      <c r="K2" s="91"/>
      <c r="L2" s="91"/>
      <c r="M2" s="91"/>
      <c r="N2" s="92"/>
      <c r="O2" s="81" t="s">
        <v>11</v>
      </c>
      <c r="P2" s="82"/>
      <c r="Q2" s="82"/>
      <c r="R2" s="82"/>
      <c r="S2" s="82"/>
      <c r="T2" s="83"/>
      <c r="U2" s="81" t="s">
        <v>12</v>
      </c>
      <c r="V2" s="82"/>
      <c r="W2" s="82"/>
      <c r="X2" s="82"/>
      <c r="Y2" s="82"/>
      <c r="Z2" s="82"/>
      <c r="AA2" s="82"/>
      <c r="AB2" s="82"/>
      <c r="AC2" s="84"/>
      <c r="AD2" s="84"/>
      <c r="AE2" s="84"/>
      <c r="AF2" s="84"/>
      <c r="AG2" s="83"/>
      <c r="AH2" s="85" t="s">
        <v>13</v>
      </c>
    </row>
    <row r="3" spans="1:34" ht="147" customHeight="1" thickBot="1" x14ac:dyDescent="0.35">
      <c r="A3" s="93"/>
      <c r="B3" s="87"/>
      <c r="C3" s="87"/>
      <c r="D3" s="87"/>
      <c r="E3" s="87"/>
      <c r="F3" s="87"/>
      <c r="G3" s="87"/>
      <c r="H3" s="87"/>
      <c r="I3" s="87"/>
      <c r="J3" s="16" t="s">
        <v>14</v>
      </c>
      <c r="K3" s="16" t="s">
        <v>15</v>
      </c>
      <c r="L3" s="16" t="s">
        <v>16</v>
      </c>
      <c r="M3" s="16" t="s">
        <v>17</v>
      </c>
      <c r="N3" s="17" t="s">
        <v>18</v>
      </c>
      <c r="O3" s="18" t="s">
        <v>19</v>
      </c>
      <c r="P3" s="16" t="s">
        <v>20</v>
      </c>
      <c r="Q3" s="16" t="s">
        <v>21</v>
      </c>
      <c r="R3" s="16" t="s">
        <v>22</v>
      </c>
      <c r="S3" s="16" t="s">
        <v>23</v>
      </c>
      <c r="T3" s="17" t="s">
        <v>24</v>
      </c>
      <c r="U3" s="18" t="s">
        <v>25</v>
      </c>
      <c r="V3" s="16" t="s">
        <v>26</v>
      </c>
      <c r="W3" s="16" t="s">
        <v>27</v>
      </c>
      <c r="X3" s="16" t="s">
        <v>28</v>
      </c>
      <c r="Y3" s="16" t="s">
        <v>29</v>
      </c>
      <c r="Z3" s="16" t="s">
        <v>30</v>
      </c>
      <c r="AA3" s="16" t="s">
        <v>31</v>
      </c>
      <c r="AB3" s="16" t="s">
        <v>32</v>
      </c>
      <c r="AC3" s="16" t="s">
        <v>33</v>
      </c>
      <c r="AD3" s="16" t="s">
        <v>34</v>
      </c>
      <c r="AE3" s="41" t="s">
        <v>35</v>
      </c>
      <c r="AF3" s="41" t="s">
        <v>36</v>
      </c>
      <c r="AG3" s="17" t="s">
        <v>37</v>
      </c>
      <c r="AH3" s="86"/>
    </row>
    <row r="4" spans="1:34" x14ac:dyDescent="0.3">
      <c r="A4" s="67">
        <v>1</v>
      </c>
      <c r="B4" s="69" t="s">
        <v>38</v>
      </c>
      <c r="C4" s="69" t="s">
        <v>39</v>
      </c>
      <c r="D4" s="19" t="s">
        <v>40</v>
      </c>
      <c r="E4" s="63">
        <v>7</v>
      </c>
      <c r="F4" s="88" t="s">
        <v>41</v>
      </c>
      <c r="G4" s="63" t="s">
        <v>42</v>
      </c>
      <c r="H4" s="20" t="s">
        <v>43</v>
      </c>
      <c r="I4" s="19">
        <v>3</v>
      </c>
      <c r="J4" s="19">
        <v>8</v>
      </c>
      <c r="K4" s="55" t="s">
        <v>90</v>
      </c>
      <c r="L4" s="19">
        <f>2.12-M4</f>
        <v>1.52</v>
      </c>
      <c r="M4" s="19">
        <v>0.6</v>
      </c>
      <c r="N4" s="45">
        <v>40</v>
      </c>
      <c r="O4" s="4"/>
      <c r="P4" s="43"/>
      <c r="Q4" s="48" t="str">
        <f>+IFERROR(ROUNDUP(E4*1000/R4,0)+1,"")</f>
        <v/>
      </c>
      <c r="R4" s="43"/>
      <c r="S4" s="43"/>
      <c r="T4" s="49"/>
      <c r="U4" s="4"/>
      <c r="V4" s="10"/>
      <c r="W4" s="10"/>
      <c r="X4" s="10"/>
      <c r="Y4" s="10"/>
      <c r="Z4" s="5"/>
      <c r="AA4" s="28"/>
      <c r="AB4" s="29"/>
      <c r="AC4" s="30"/>
      <c r="AD4" s="30"/>
      <c r="AE4" s="101"/>
      <c r="AF4" s="101"/>
      <c r="AG4" s="104"/>
      <c r="AH4" s="97"/>
    </row>
    <row r="5" spans="1:34" x14ac:dyDescent="0.3">
      <c r="A5" s="76"/>
      <c r="B5" s="77"/>
      <c r="C5" s="77"/>
      <c r="D5" s="21" t="s">
        <v>40</v>
      </c>
      <c r="E5" s="75"/>
      <c r="F5" s="89"/>
      <c r="G5" s="75"/>
      <c r="H5" s="22" t="s">
        <v>44</v>
      </c>
      <c r="I5" s="21">
        <v>3</v>
      </c>
      <c r="J5" s="21">
        <v>8</v>
      </c>
      <c r="K5" s="56" t="s">
        <v>90</v>
      </c>
      <c r="L5" s="21">
        <f t="shared" ref="L5:L7" si="0">2.12-M5</f>
        <v>1.52</v>
      </c>
      <c r="M5" s="21">
        <v>0.6</v>
      </c>
      <c r="N5" s="46">
        <v>40</v>
      </c>
      <c r="O5" s="6"/>
      <c r="P5" s="50"/>
      <c r="Q5" s="51" t="str">
        <f>+IFERROR(ROUNDUP(E4*1000/R5,0)+1,"")</f>
        <v/>
      </c>
      <c r="R5" s="50"/>
      <c r="S5" s="50"/>
      <c r="T5" s="52"/>
      <c r="U5" s="6"/>
      <c r="V5" s="11"/>
      <c r="W5" s="11"/>
      <c r="X5" s="11"/>
      <c r="Y5" s="11"/>
      <c r="Z5" s="7"/>
      <c r="AA5" s="31"/>
      <c r="AB5" s="32"/>
      <c r="AC5" s="33"/>
      <c r="AD5" s="33"/>
      <c r="AE5" s="102"/>
      <c r="AF5" s="102"/>
      <c r="AG5" s="105"/>
      <c r="AH5" s="98"/>
    </row>
    <row r="6" spans="1:34" x14ac:dyDescent="0.3">
      <c r="A6" s="76"/>
      <c r="B6" s="77"/>
      <c r="C6" s="77"/>
      <c r="D6" s="21" t="s">
        <v>45</v>
      </c>
      <c r="E6" s="75"/>
      <c r="F6" s="89"/>
      <c r="G6" s="75"/>
      <c r="H6" s="22" t="s">
        <v>46</v>
      </c>
      <c r="I6" s="21">
        <v>2</v>
      </c>
      <c r="J6" s="21">
        <v>6</v>
      </c>
      <c r="K6" s="56" t="s">
        <v>90</v>
      </c>
      <c r="L6" s="21">
        <f t="shared" si="0"/>
        <v>1.52</v>
      </c>
      <c r="M6" s="21">
        <v>0.6</v>
      </c>
      <c r="N6" s="46">
        <v>40</v>
      </c>
      <c r="O6" s="6"/>
      <c r="P6" s="50"/>
      <c r="Q6" s="51" t="str">
        <f>+IFERROR(ROUNDUP(E4*1000/R6,0)+1,"")</f>
        <v/>
      </c>
      <c r="R6" s="50"/>
      <c r="S6" s="50"/>
      <c r="T6" s="52"/>
      <c r="U6" s="6"/>
      <c r="V6" s="11"/>
      <c r="W6" s="11"/>
      <c r="X6" s="11"/>
      <c r="Y6" s="34"/>
      <c r="Z6" s="7"/>
      <c r="AA6" s="31"/>
      <c r="AB6" s="32"/>
      <c r="AC6" s="33"/>
      <c r="AD6" s="33"/>
      <c r="AE6" s="102"/>
      <c r="AF6" s="102"/>
      <c r="AG6" s="105"/>
      <c r="AH6" s="98"/>
    </row>
    <row r="7" spans="1:34" x14ac:dyDescent="0.3">
      <c r="A7" s="76"/>
      <c r="B7" s="77"/>
      <c r="C7" s="77"/>
      <c r="D7" s="21" t="s">
        <v>45</v>
      </c>
      <c r="E7" s="75"/>
      <c r="F7" s="89"/>
      <c r="G7" s="75"/>
      <c r="H7" s="22" t="s">
        <v>47</v>
      </c>
      <c r="I7" s="21">
        <v>2</v>
      </c>
      <c r="J7" s="21">
        <v>6</v>
      </c>
      <c r="K7" s="56" t="s">
        <v>90</v>
      </c>
      <c r="L7" s="21">
        <f t="shared" si="0"/>
        <v>1.52</v>
      </c>
      <c r="M7" s="21">
        <v>0.6</v>
      </c>
      <c r="N7" s="46">
        <v>40</v>
      </c>
      <c r="O7" s="6"/>
      <c r="P7" s="50"/>
      <c r="Q7" s="51" t="str">
        <f>+IFERROR(ROUNDUP(E4*1000/R7,0)+1,"")</f>
        <v/>
      </c>
      <c r="R7" s="50"/>
      <c r="S7" s="50"/>
      <c r="T7" s="52"/>
      <c r="U7" s="6"/>
      <c r="V7" s="11"/>
      <c r="W7" s="11"/>
      <c r="X7" s="11"/>
      <c r="Y7" s="34"/>
      <c r="Z7" s="7"/>
      <c r="AA7" s="31"/>
      <c r="AB7" s="32"/>
      <c r="AC7" s="33"/>
      <c r="AD7" s="33"/>
      <c r="AE7" s="102"/>
      <c r="AF7" s="102"/>
      <c r="AG7" s="105"/>
      <c r="AH7" s="98"/>
    </row>
    <row r="8" spans="1:34" x14ac:dyDescent="0.3">
      <c r="A8" s="76"/>
      <c r="B8" s="77"/>
      <c r="C8" s="77"/>
      <c r="D8" s="21" t="s">
        <v>45</v>
      </c>
      <c r="E8" s="75"/>
      <c r="F8" s="89"/>
      <c r="G8" s="75"/>
      <c r="H8" s="22" t="s">
        <v>48</v>
      </c>
      <c r="I8" s="21"/>
      <c r="J8" s="21">
        <v>2</v>
      </c>
      <c r="K8" s="21"/>
      <c r="L8" s="21"/>
      <c r="M8" s="21"/>
      <c r="N8" s="46"/>
      <c r="O8" s="6"/>
      <c r="P8" s="50"/>
      <c r="Q8" s="51" t="str">
        <f>+IFERROR(ROUNDUP(E4*1000/R8,0)+1,"")</f>
        <v/>
      </c>
      <c r="R8" s="50"/>
      <c r="S8" s="50"/>
      <c r="T8" s="52"/>
      <c r="U8" s="36"/>
      <c r="V8" s="34"/>
      <c r="W8" s="34"/>
      <c r="X8" s="34"/>
      <c r="Y8" s="34"/>
      <c r="Z8" s="7"/>
      <c r="AA8" s="31"/>
      <c r="AB8" s="13"/>
      <c r="AC8" s="26"/>
      <c r="AD8" s="26"/>
      <c r="AE8" s="102"/>
      <c r="AF8" s="102"/>
      <c r="AG8" s="105"/>
      <c r="AH8" s="98"/>
    </row>
    <row r="9" spans="1:34" ht="15" thickBot="1" x14ac:dyDescent="0.35">
      <c r="A9" s="68"/>
      <c r="B9" s="70"/>
      <c r="C9" s="70"/>
      <c r="D9" s="23" t="s">
        <v>45</v>
      </c>
      <c r="E9" s="64"/>
      <c r="F9" s="90"/>
      <c r="G9" s="64"/>
      <c r="H9" s="24" t="s">
        <v>49</v>
      </c>
      <c r="I9" s="23"/>
      <c r="J9" s="23">
        <v>2</v>
      </c>
      <c r="K9" s="23"/>
      <c r="L9" s="23"/>
      <c r="M9" s="23"/>
      <c r="N9" s="47"/>
      <c r="O9" s="8"/>
      <c r="P9" s="44"/>
      <c r="Q9" s="53" t="str">
        <f>+IFERROR(ROUNDUP(E4*1000/R9,0)+1,"")</f>
        <v/>
      </c>
      <c r="R9" s="44"/>
      <c r="S9" s="44"/>
      <c r="T9" s="54"/>
      <c r="U9" s="37"/>
      <c r="V9" s="35"/>
      <c r="W9" s="35"/>
      <c r="X9" s="35"/>
      <c r="Y9" s="35"/>
      <c r="Z9" s="9"/>
      <c r="AA9" s="38"/>
      <c r="AB9" s="14"/>
      <c r="AC9" s="27"/>
      <c r="AD9" s="27"/>
      <c r="AE9" s="103"/>
      <c r="AF9" s="103"/>
      <c r="AG9" s="106"/>
      <c r="AH9" s="99"/>
    </row>
    <row r="10" spans="1:34" x14ac:dyDescent="0.3">
      <c r="A10" s="67">
        <v>2</v>
      </c>
      <c r="B10" s="69" t="s">
        <v>50</v>
      </c>
      <c r="C10" s="69" t="s">
        <v>51</v>
      </c>
      <c r="D10" s="63" t="s">
        <v>45</v>
      </c>
      <c r="E10" s="63">
        <v>7</v>
      </c>
      <c r="F10" s="88" t="s">
        <v>41</v>
      </c>
      <c r="G10" s="63" t="s">
        <v>52</v>
      </c>
      <c r="H10" s="20" t="s">
        <v>43</v>
      </c>
      <c r="I10" s="19">
        <v>2</v>
      </c>
      <c r="J10" s="19">
        <v>7</v>
      </c>
      <c r="K10" s="55" t="s">
        <v>90</v>
      </c>
      <c r="L10" s="19">
        <f>2.12-1.5</f>
        <v>0.62000000000000011</v>
      </c>
      <c r="M10" s="19">
        <v>1.5</v>
      </c>
      <c r="N10" s="45">
        <v>45</v>
      </c>
      <c r="O10" s="4"/>
      <c r="P10" s="43"/>
      <c r="Q10" s="48" t="str">
        <f>+IFERROR(ROUNDUP(E10*1000/R10,0)+1,"")</f>
        <v/>
      </c>
      <c r="R10" s="43"/>
      <c r="S10" s="43"/>
      <c r="T10" s="49"/>
      <c r="U10" s="4"/>
      <c r="V10" s="10"/>
      <c r="W10" s="10"/>
      <c r="X10" s="10"/>
      <c r="Y10" s="39"/>
      <c r="Z10" s="5"/>
      <c r="AA10" s="28"/>
      <c r="AB10" s="29"/>
      <c r="AC10" s="30"/>
      <c r="AD10" s="30"/>
      <c r="AE10" s="101"/>
      <c r="AF10" s="101"/>
      <c r="AG10" s="104"/>
      <c r="AH10" s="97"/>
    </row>
    <row r="11" spans="1:34" x14ac:dyDescent="0.3">
      <c r="A11" s="76"/>
      <c r="B11" s="77"/>
      <c r="C11" s="77"/>
      <c r="D11" s="75"/>
      <c r="E11" s="75"/>
      <c r="F11" s="89"/>
      <c r="G11" s="75"/>
      <c r="H11" s="22" t="s">
        <v>44</v>
      </c>
      <c r="I11" s="21">
        <v>2</v>
      </c>
      <c r="J11" s="21">
        <v>7</v>
      </c>
      <c r="K11" s="56" t="s">
        <v>90</v>
      </c>
      <c r="L11" s="21">
        <f>2.12-1.5</f>
        <v>0.62000000000000011</v>
      </c>
      <c r="M11" s="21">
        <v>1.5</v>
      </c>
      <c r="N11" s="46"/>
      <c r="O11" s="6"/>
      <c r="P11" s="50"/>
      <c r="Q11" s="51" t="str">
        <f>+IFERROR(ROUNDUP(E10*1000/R11,0)+1,"")</f>
        <v/>
      </c>
      <c r="R11" s="50"/>
      <c r="S11" s="50"/>
      <c r="T11" s="52"/>
      <c r="U11" s="6"/>
      <c r="V11" s="11"/>
      <c r="W11" s="11"/>
      <c r="X11" s="11"/>
      <c r="Y11" s="34"/>
      <c r="Z11" s="7"/>
      <c r="AA11" s="31"/>
      <c r="AB11" s="32"/>
      <c r="AC11" s="33"/>
      <c r="AD11" s="33"/>
      <c r="AE11" s="102"/>
      <c r="AF11" s="102"/>
      <c r="AG11" s="105"/>
      <c r="AH11" s="98"/>
    </row>
    <row r="12" spans="1:34" x14ac:dyDescent="0.3">
      <c r="A12" s="76"/>
      <c r="B12" s="77"/>
      <c r="C12" s="77"/>
      <c r="D12" s="75"/>
      <c r="E12" s="75"/>
      <c r="F12" s="89"/>
      <c r="G12" s="75"/>
      <c r="H12" s="22" t="s">
        <v>53</v>
      </c>
      <c r="I12" s="21"/>
      <c r="J12" s="21">
        <v>3</v>
      </c>
      <c r="K12" s="21"/>
      <c r="L12" s="21"/>
      <c r="M12" s="21"/>
      <c r="N12" s="46"/>
      <c r="O12" s="6"/>
      <c r="P12" s="50"/>
      <c r="Q12" s="51" t="str">
        <f>+IFERROR(ROUNDUP(E10*1000/R12,0)+1,"")</f>
        <v/>
      </c>
      <c r="R12" s="50"/>
      <c r="S12" s="50"/>
      <c r="T12" s="52"/>
      <c r="U12" s="6"/>
      <c r="V12" s="11"/>
      <c r="W12" s="11"/>
      <c r="X12" s="11"/>
      <c r="Y12" s="34"/>
      <c r="Z12" s="7"/>
      <c r="AA12" s="31"/>
      <c r="AB12" s="13"/>
      <c r="AC12" s="26"/>
      <c r="AD12" s="26"/>
      <c r="AE12" s="102"/>
      <c r="AF12" s="102"/>
      <c r="AG12" s="105"/>
      <c r="AH12" s="98"/>
    </row>
    <row r="13" spans="1:34" x14ac:dyDescent="0.3">
      <c r="A13" s="76"/>
      <c r="B13" s="77"/>
      <c r="C13" s="77"/>
      <c r="D13" s="75"/>
      <c r="E13" s="75"/>
      <c r="F13" s="89"/>
      <c r="G13" s="75"/>
      <c r="H13" s="22" t="s">
        <v>54</v>
      </c>
      <c r="I13" s="21"/>
      <c r="J13" s="21">
        <v>3</v>
      </c>
      <c r="K13" s="21"/>
      <c r="L13" s="21"/>
      <c r="M13" s="21"/>
      <c r="N13" s="46"/>
      <c r="O13" s="6"/>
      <c r="P13" s="50"/>
      <c r="Q13" s="51" t="str">
        <f>+IFERROR(ROUNDUP(E10*1000/R13,0)+1,"")</f>
        <v/>
      </c>
      <c r="R13" s="50"/>
      <c r="S13" s="50"/>
      <c r="T13" s="52"/>
      <c r="U13" s="6"/>
      <c r="V13" s="11"/>
      <c r="W13" s="11"/>
      <c r="X13" s="11"/>
      <c r="Y13" s="34"/>
      <c r="Z13" s="7"/>
      <c r="AA13" s="31"/>
      <c r="AB13" s="13"/>
      <c r="AC13" s="26"/>
      <c r="AD13" s="26"/>
      <c r="AE13" s="102"/>
      <c r="AF13" s="102"/>
      <c r="AG13" s="105"/>
      <c r="AH13" s="98"/>
    </row>
    <row r="14" spans="1:34" x14ac:dyDescent="0.3">
      <c r="A14" s="76"/>
      <c r="B14" s="77"/>
      <c r="C14" s="77"/>
      <c r="D14" s="75"/>
      <c r="E14" s="75"/>
      <c r="F14" s="89"/>
      <c r="G14" s="75"/>
      <c r="H14" s="22" t="s">
        <v>48</v>
      </c>
      <c r="I14" s="21"/>
      <c r="J14" s="21">
        <v>3</v>
      </c>
      <c r="K14" s="21"/>
      <c r="L14" s="21"/>
      <c r="M14" s="21"/>
      <c r="N14" s="46"/>
      <c r="O14" s="6"/>
      <c r="P14" s="50"/>
      <c r="Q14" s="51" t="str">
        <f>+IFERROR(ROUNDUP(E10*1000/R14,0)+1,"")</f>
        <v/>
      </c>
      <c r="R14" s="50"/>
      <c r="S14" s="50"/>
      <c r="T14" s="52"/>
      <c r="U14" s="36"/>
      <c r="V14" s="34"/>
      <c r="W14" s="34"/>
      <c r="X14" s="34"/>
      <c r="Y14" s="34"/>
      <c r="Z14" s="7"/>
      <c r="AA14" s="31"/>
      <c r="AB14" s="13"/>
      <c r="AC14" s="26"/>
      <c r="AD14" s="26"/>
      <c r="AE14" s="102"/>
      <c r="AF14" s="102"/>
      <c r="AG14" s="105"/>
      <c r="AH14" s="98"/>
    </row>
    <row r="15" spans="1:34" ht="15" thickBot="1" x14ac:dyDescent="0.35">
      <c r="A15" s="68"/>
      <c r="B15" s="70"/>
      <c r="C15" s="70"/>
      <c r="D15" s="64"/>
      <c r="E15" s="64"/>
      <c r="F15" s="90"/>
      <c r="G15" s="64"/>
      <c r="H15" s="24" t="s">
        <v>49</v>
      </c>
      <c r="I15" s="23"/>
      <c r="J15" s="21">
        <v>3</v>
      </c>
      <c r="K15" s="23"/>
      <c r="L15" s="23"/>
      <c r="M15" s="23"/>
      <c r="N15" s="47"/>
      <c r="O15" s="8"/>
      <c r="P15" s="44"/>
      <c r="Q15" s="53" t="str">
        <f>+IFERROR(ROUNDUP(E10*1000/R15,0)+1,"")</f>
        <v/>
      </c>
      <c r="R15" s="44"/>
      <c r="S15" s="44"/>
      <c r="T15" s="54"/>
      <c r="U15" s="37"/>
      <c r="V15" s="35"/>
      <c r="W15" s="35"/>
      <c r="X15" s="35"/>
      <c r="Y15" s="35"/>
      <c r="Z15" s="9"/>
      <c r="AA15" s="38"/>
      <c r="AB15" s="14"/>
      <c r="AC15" s="27"/>
      <c r="AD15" s="27"/>
      <c r="AE15" s="103"/>
      <c r="AF15" s="103"/>
      <c r="AG15" s="106"/>
      <c r="AH15" s="99"/>
    </row>
    <row r="16" spans="1:34" x14ac:dyDescent="0.3">
      <c r="A16" s="94">
        <v>3</v>
      </c>
      <c r="B16" s="69" t="s">
        <v>55</v>
      </c>
      <c r="C16" s="69" t="s">
        <v>51</v>
      </c>
      <c r="D16" s="19" t="s">
        <v>45</v>
      </c>
      <c r="E16" s="63">
        <v>7</v>
      </c>
      <c r="F16" s="63" t="s">
        <v>41</v>
      </c>
      <c r="G16" s="63" t="s">
        <v>56</v>
      </c>
      <c r="H16" s="20" t="s">
        <v>43</v>
      </c>
      <c r="I16" s="19">
        <v>2</v>
      </c>
      <c r="J16" s="19">
        <v>6</v>
      </c>
      <c r="K16" s="55" t="s">
        <v>90</v>
      </c>
      <c r="L16" s="19">
        <f>2.12-1.5</f>
        <v>0.62000000000000011</v>
      </c>
      <c r="M16" s="19">
        <f>6.9/2</f>
        <v>3.45</v>
      </c>
      <c r="N16" s="45">
        <v>45</v>
      </c>
      <c r="O16" s="4"/>
      <c r="P16" s="43"/>
      <c r="Q16" s="48" t="str">
        <f>+IFERROR(ROUNDUP(E16*1000/R16,0)+1,"")</f>
        <v/>
      </c>
      <c r="R16" s="43"/>
      <c r="S16" s="43"/>
      <c r="T16" s="49"/>
      <c r="U16" s="4"/>
      <c r="V16" s="10"/>
      <c r="W16" s="10"/>
      <c r="X16" s="10"/>
      <c r="Y16" s="39"/>
      <c r="Z16" s="5"/>
      <c r="AA16" s="28"/>
      <c r="AB16" s="29"/>
      <c r="AC16" s="30"/>
      <c r="AD16" s="30"/>
      <c r="AE16" s="101"/>
      <c r="AF16" s="101"/>
      <c r="AG16" s="104"/>
      <c r="AH16" s="97"/>
    </row>
    <row r="17" spans="1:34" x14ac:dyDescent="0.3">
      <c r="A17" s="95"/>
      <c r="B17" s="77"/>
      <c r="C17" s="77"/>
      <c r="D17" s="21" t="s">
        <v>45</v>
      </c>
      <c r="E17" s="75"/>
      <c r="F17" s="75"/>
      <c r="G17" s="75"/>
      <c r="H17" s="22" t="s">
        <v>44</v>
      </c>
      <c r="I17" s="21">
        <v>3</v>
      </c>
      <c r="J17" s="21">
        <v>10.4</v>
      </c>
      <c r="K17" s="56" t="s">
        <v>90</v>
      </c>
      <c r="L17" s="21">
        <f>2.12-1.5</f>
        <v>0.62000000000000011</v>
      </c>
      <c r="M17" s="21">
        <f>6.9/2</f>
        <v>3.45</v>
      </c>
      <c r="N17" s="46"/>
      <c r="O17" s="6"/>
      <c r="P17" s="50"/>
      <c r="Q17" s="51" t="str">
        <f>+IFERROR(ROUNDUP(E16*1000/R17,0)+1,"")</f>
        <v/>
      </c>
      <c r="R17" s="50"/>
      <c r="S17" s="50"/>
      <c r="T17" s="52"/>
      <c r="U17" s="6"/>
      <c r="V17" s="11"/>
      <c r="W17" s="11"/>
      <c r="X17" s="11"/>
      <c r="Y17" s="11"/>
      <c r="Z17" s="7"/>
      <c r="AA17" s="31"/>
      <c r="AB17" s="32"/>
      <c r="AC17" s="33"/>
      <c r="AD17" s="33"/>
      <c r="AE17" s="102"/>
      <c r="AF17" s="102"/>
      <c r="AG17" s="105"/>
      <c r="AH17" s="98"/>
    </row>
    <row r="18" spans="1:34" x14ac:dyDescent="0.3">
      <c r="A18" s="95"/>
      <c r="B18" s="77"/>
      <c r="C18" s="77"/>
      <c r="D18" s="21" t="s">
        <v>57</v>
      </c>
      <c r="E18" s="75"/>
      <c r="F18" s="75"/>
      <c r="G18" s="75"/>
      <c r="H18" s="22" t="s">
        <v>46</v>
      </c>
      <c r="I18" s="21">
        <v>2</v>
      </c>
      <c r="J18" s="21">
        <v>6</v>
      </c>
      <c r="K18" s="56"/>
      <c r="L18" s="21"/>
      <c r="M18" s="21"/>
      <c r="N18" s="46"/>
      <c r="O18" s="6"/>
      <c r="P18" s="50"/>
      <c r="Q18" s="51" t="str">
        <f>+IFERROR(ROUNDUP(E16*1000/R18,0)+1,"")</f>
        <v/>
      </c>
      <c r="R18" s="50"/>
      <c r="S18" s="50"/>
      <c r="T18" s="52"/>
      <c r="U18" s="6"/>
      <c r="V18" s="11"/>
      <c r="W18" s="11"/>
      <c r="X18" s="11"/>
      <c r="Y18" s="34"/>
      <c r="Z18" s="7"/>
      <c r="AA18" s="31"/>
      <c r="AB18" s="32"/>
      <c r="AC18" s="33"/>
      <c r="AD18" s="33"/>
      <c r="AE18" s="102"/>
      <c r="AF18" s="102"/>
      <c r="AG18" s="105"/>
      <c r="AH18" s="98"/>
    </row>
    <row r="19" spans="1:34" x14ac:dyDescent="0.3">
      <c r="A19" s="95"/>
      <c r="B19" s="77"/>
      <c r="C19" s="77"/>
      <c r="D19" s="21" t="s">
        <v>45</v>
      </c>
      <c r="E19" s="75"/>
      <c r="F19" s="75"/>
      <c r="G19" s="75"/>
      <c r="H19" s="22" t="s">
        <v>48</v>
      </c>
      <c r="I19" s="21"/>
      <c r="J19" s="21">
        <v>3.6</v>
      </c>
      <c r="K19" s="21"/>
      <c r="L19" s="21"/>
      <c r="M19" s="21"/>
      <c r="N19" s="46"/>
      <c r="O19" s="6"/>
      <c r="P19" s="50"/>
      <c r="Q19" s="51" t="str">
        <f>+IFERROR(ROUNDUP(E16*1000/R19,0)+1,"")</f>
        <v/>
      </c>
      <c r="R19" s="50"/>
      <c r="S19" s="50"/>
      <c r="T19" s="52"/>
      <c r="U19" s="36"/>
      <c r="V19" s="34"/>
      <c r="W19" s="34"/>
      <c r="X19" s="34"/>
      <c r="Y19" s="34"/>
      <c r="Z19" s="7"/>
      <c r="AA19" s="31"/>
      <c r="AB19" s="13"/>
      <c r="AC19" s="26"/>
      <c r="AD19" s="26"/>
      <c r="AE19" s="102"/>
      <c r="AF19" s="102"/>
      <c r="AG19" s="105"/>
      <c r="AH19" s="98"/>
    </row>
    <row r="20" spans="1:34" ht="15" thickBot="1" x14ac:dyDescent="0.35">
      <c r="A20" s="96"/>
      <c r="B20" s="70"/>
      <c r="C20" s="70"/>
      <c r="D20" s="23" t="s">
        <v>57</v>
      </c>
      <c r="E20" s="64"/>
      <c r="F20" s="64"/>
      <c r="G20" s="64"/>
      <c r="H20" s="24" t="s">
        <v>49</v>
      </c>
      <c r="I20" s="23"/>
      <c r="J20" s="23">
        <v>4</v>
      </c>
      <c r="K20" s="56" t="s">
        <v>91</v>
      </c>
      <c r="L20" s="21">
        <f>1.2-M20</f>
        <v>0.6</v>
      </c>
      <c r="M20" s="21">
        <v>0.6</v>
      </c>
      <c r="N20" s="47">
        <v>38</v>
      </c>
      <c r="O20" s="8"/>
      <c r="P20" s="44"/>
      <c r="Q20" s="53" t="str">
        <f>+IFERROR(ROUNDUP(E16*1000/R20,0)+1,"")</f>
        <v/>
      </c>
      <c r="R20" s="44"/>
      <c r="S20" s="44"/>
      <c r="T20" s="54"/>
      <c r="U20" s="37"/>
      <c r="V20" s="35"/>
      <c r="W20" s="35"/>
      <c r="X20" s="35"/>
      <c r="Y20" s="35"/>
      <c r="Z20" s="9"/>
      <c r="AA20" s="38"/>
      <c r="AB20" s="14"/>
      <c r="AC20" s="27"/>
      <c r="AD20" s="27"/>
      <c r="AE20" s="103"/>
      <c r="AF20" s="103"/>
      <c r="AG20" s="106"/>
      <c r="AH20" s="99"/>
    </row>
    <row r="21" spans="1:34" x14ac:dyDescent="0.3">
      <c r="A21" s="67">
        <v>4</v>
      </c>
      <c r="B21" s="69" t="s">
        <v>58</v>
      </c>
      <c r="C21" s="69" t="s">
        <v>59</v>
      </c>
      <c r="D21" s="63" t="s">
        <v>60</v>
      </c>
      <c r="E21" s="63">
        <v>3</v>
      </c>
      <c r="F21" s="63" t="s">
        <v>41</v>
      </c>
      <c r="G21" s="63" t="s">
        <v>61</v>
      </c>
      <c r="H21" s="20" t="s">
        <v>43</v>
      </c>
      <c r="I21" s="19">
        <v>2</v>
      </c>
      <c r="J21" s="19">
        <v>6</v>
      </c>
      <c r="K21" s="19" t="s">
        <v>92</v>
      </c>
      <c r="L21" s="19">
        <f>1.2-M21</f>
        <v>0.6</v>
      </c>
      <c r="M21" s="19">
        <v>0.6</v>
      </c>
      <c r="N21" s="45">
        <v>35</v>
      </c>
      <c r="O21" s="4"/>
      <c r="P21" s="43"/>
      <c r="Q21" s="48" t="str">
        <f>+IFERROR(ROUNDUP(E21*1000/R21,0)+1,"")</f>
        <v/>
      </c>
      <c r="R21" s="43"/>
      <c r="S21" s="43"/>
      <c r="T21" s="49"/>
      <c r="U21" s="4"/>
      <c r="V21" s="10"/>
      <c r="W21" s="10"/>
      <c r="X21" s="10"/>
      <c r="Y21" s="39"/>
      <c r="Z21" s="5"/>
      <c r="AA21" s="28"/>
      <c r="AB21" s="29"/>
      <c r="AC21" s="30"/>
      <c r="AD21" s="30"/>
      <c r="AE21" s="101"/>
      <c r="AF21" s="101"/>
      <c r="AG21" s="104"/>
      <c r="AH21" s="97"/>
    </row>
    <row r="22" spans="1:34" x14ac:dyDescent="0.3">
      <c r="A22" s="76"/>
      <c r="B22" s="77"/>
      <c r="C22" s="77"/>
      <c r="D22" s="75"/>
      <c r="E22" s="75"/>
      <c r="F22" s="75"/>
      <c r="G22" s="75"/>
      <c r="H22" s="22" t="s">
        <v>44</v>
      </c>
      <c r="I22" s="21">
        <v>2</v>
      </c>
      <c r="J22" s="21">
        <v>6</v>
      </c>
      <c r="K22" s="21" t="s">
        <v>92</v>
      </c>
      <c r="L22" s="21">
        <f>1.2-M22</f>
        <v>0.6</v>
      </c>
      <c r="M22" s="21">
        <v>0.6</v>
      </c>
      <c r="N22" s="46"/>
      <c r="O22" s="6"/>
      <c r="P22" s="50"/>
      <c r="Q22" s="51" t="str">
        <f>+IFERROR(ROUNDUP(E21*1000/R22,0)+1,"")</f>
        <v/>
      </c>
      <c r="R22" s="50"/>
      <c r="S22" s="50"/>
      <c r="T22" s="52"/>
      <c r="U22" s="6"/>
      <c r="V22" s="11"/>
      <c r="W22" s="11"/>
      <c r="X22" s="11"/>
      <c r="Y22" s="34"/>
      <c r="Z22" s="7"/>
      <c r="AA22" s="31"/>
      <c r="AB22" s="32"/>
      <c r="AC22" s="33"/>
      <c r="AD22" s="33"/>
      <c r="AE22" s="102"/>
      <c r="AF22" s="102"/>
      <c r="AG22" s="105"/>
      <c r="AH22" s="98"/>
    </row>
    <row r="23" spans="1:34" x14ac:dyDescent="0.3">
      <c r="A23" s="76"/>
      <c r="B23" s="77"/>
      <c r="C23" s="77"/>
      <c r="D23" s="75"/>
      <c r="E23" s="75"/>
      <c r="F23" s="75"/>
      <c r="G23" s="75"/>
      <c r="H23" s="22" t="s">
        <v>48</v>
      </c>
      <c r="I23" s="21"/>
      <c r="J23" s="21">
        <v>2.8</v>
      </c>
      <c r="K23" s="21"/>
      <c r="L23" s="21"/>
      <c r="M23" s="21"/>
      <c r="N23" s="46"/>
      <c r="O23" s="6"/>
      <c r="P23" s="50"/>
      <c r="Q23" s="51" t="str">
        <f>+IFERROR(ROUNDUP(E21*1000/R23,0)+1,"")</f>
        <v/>
      </c>
      <c r="R23" s="50"/>
      <c r="S23" s="50"/>
      <c r="T23" s="52"/>
      <c r="U23" s="36"/>
      <c r="V23" s="34"/>
      <c r="W23" s="34"/>
      <c r="X23" s="34"/>
      <c r="Y23" s="34"/>
      <c r="Z23" s="7"/>
      <c r="AA23" s="31"/>
      <c r="AB23" s="13"/>
      <c r="AC23" s="26"/>
      <c r="AD23" s="26"/>
      <c r="AE23" s="102"/>
      <c r="AF23" s="102"/>
      <c r="AG23" s="105"/>
      <c r="AH23" s="98"/>
    </row>
    <row r="24" spans="1:34" ht="15" thickBot="1" x14ac:dyDescent="0.35">
      <c r="A24" s="68"/>
      <c r="B24" s="70"/>
      <c r="C24" s="70"/>
      <c r="D24" s="64"/>
      <c r="E24" s="64"/>
      <c r="F24" s="64"/>
      <c r="G24" s="64"/>
      <c r="H24" s="24" t="s">
        <v>49</v>
      </c>
      <c r="I24" s="23"/>
      <c r="J24" s="23">
        <v>2.8</v>
      </c>
      <c r="K24" s="23"/>
      <c r="L24" s="23"/>
      <c r="M24" s="23"/>
      <c r="N24" s="47"/>
      <c r="O24" s="8"/>
      <c r="P24" s="44"/>
      <c r="Q24" s="53" t="str">
        <f>+IFERROR(ROUNDUP(E21*1000/R24,0)+1,"")</f>
        <v/>
      </c>
      <c r="R24" s="44"/>
      <c r="S24" s="44"/>
      <c r="T24" s="54"/>
      <c r="U24" s="37"/>
      <c r="V24" s="35"/>
      <c r="W24" s="35"/>
      <c r="X24" s="35"/>
      <c r="Y24" s="35"/>
      <c r="Z24" s="9"/>
      <c r="AA24" s="38"/>
      <c r="AB24" s="14"/>
      <c r="AC24" s="27"/>
      <c r="AD24" s="27"/>
      <c r="AE24" s="103"/>
      <c r="AF24" s="103"/>
      <c r="AG24" s="106"/>
      <c r="AH24" s="99"/>
    </row>
    <row r="25" spans="1:34" x14ac:dyDescent="0.3">
      <c r="A25" s="67">
        <v>5</v>
      </c>
      <c r="B25" s="69" t="s">
        <v>62</v>
      </c>
      <c r="C25" s="69" t="s">
        <v>59</v>
      </c>
      <c r="D25" s="63" t="s">
        <v>60</v>
      </c>
      <c r="E25" s="63">
        <v>3</v>
      </c>
      <c r="F25" s="63" t="s">
        <v>41</v>
      </c>
      <c r="G25" s="63" t="s">
        <v>63</v>
      </c>
      <c r="H25" s="20" t="s">
        <v>43</v>
      </c>
      <c r="I25" s="19">
        <v>4</v>
      </c>
      <c r="J25" s="19">
        <v>12.5</v>
      </c>
      <c r="K25" s="55" t="s">
        <v>90</v>
      </c>
      <c r="L25" s="19">
        <f>2.12-M25</f>
        <v>0.12000000000000011</v>
      </c>
      <c r="M25" s="19">
        <v>2</v>
      </c>
      <c r="N25" s="45">
        <v>35</v>
      </c>
      <c r="O25" s="4"/>
      <c r="P25" s="43"/>
      <c r="Q25" s="48" t="str">
        <f>+IFERROR(ROUNDUP(E25*1000/R25,0)+1,"")</f>
        <v/>
      </c>
      <c r="R25" s="43"/>
      <c r="S25" s="43"/>
      <c r="T25" s="49"/>
      <c r="U25" s="4"/>
      <c r="V25" s="10"/>
      <c r="W25" s="10"/>
      <c r="X25" s="10"/>
      <c r="Y25" s="39"/>
      <c r="Z25" s="5"/>
      <c r="AA25" s="28"/>
      <c r="AB25" s="29"/>
      <c r="AC25" s="30"/>
      <c r="AD25" s="30"/>
      <c r="AE25" s="101"/>
      <c r="AF25" s="101"/>
      <c r="AG25" s="104"/>
      <c r="AH25" s="97"/>
    </row>
    <row r="26" spans="1:34" x14ac:dyDescent="0.3">
      <c r="A26" s="76"/>
      <c r="B26" s="77"/>
      <c r="C26" s="77"/>
      <c r="D26" s="75"/>
      <c r="E26" s="75"/>
      <c r="F26" s="75"/>
      <c r="G26" s="75"/>
      <c r="H26" s="22" t="s">
        <v>48</v>
      </c>
      <c r="I26" s="21"/>
      <c r="J26" s="21">
        <v>4</v>
      </c>
      <c r="K26" s="21"/>
      <c r="L26" s="21"/>
      <c r="M26" s="21"/>
      <c r="N26" s="46"/>
      <c r="O26" s="6"/>
      <c r="P26" s="50"/>
      <c r="Q26" s="51" t="str">
        <f>+IFERROR(ROUNDUP(E25*1000/R26,0)+1,"")</f>
        <v/>
      </c>
      <c r="R26" s="50"/>
      <c r="S26" s="50"/>
      <c r="T26" s="52"/>
      <c r="U26" s="36"/>
      <c r="V26" s="34"/>
      <c r="W26" s="34"/>
      <c r="X26" s="34"/>
      <c r="Y26" s="34"/>
      <c r="Z26" s="7"/>
      <c r="AA26" s="31"/>
      <c r="AB26" s="13"/>
      <c r="AC26" s="26"/>
      <c r="AD26" s="26"/>
      <c r="AE26" s="102"/>
      <c r="AF26" s="102"/>
      <c r="AG26" s="105"/>
      <c r="AH26" s="98"/>
    </row>
    <row r="27" spans="1:34" ht="15" thickBot="1" x14ac:dyDescent="0.35">
      <c r="A27" s="68"/>
      <c r="B27" s="70"/>
      <c r="C27" s="70"/>
      <c r="D27" s="64"/>
      <c r="E27" s="64"/>
      <c r="F27" s="64"/>
      <c r="G27" s="64"/>
      <c r="H27" s="24" t="s">
        <v>49</v>
      </c>
      <c r="I27" s="23"/>
      <c r="J27" s="23">
        <v>4</v>
      </c>
      <c r="K27" s="23"/>
      <c r="L27" s="23"/>
      <c r="M27" s="23"/>
      <c r="N27" s="47"/>
      <c r="O27" s="8"/>
      <c r="P27" s="44"/>
      <c r="Q27" s="53" t="str">
        <f>+IFERROR(ROUNDUP(E25*1000/R27,0)+1,"")</f>
        <v/>
      </c>
      <c r="R27" s="44"/>
      <c r="S27" s="44"/>
      <c r="T27" s="54"/>
      <c r="U27" s="37"/>
      <c r="V27" s="35"/>
      <c r="W27" s="35"/>
      <c r="X27" s="35"/>
      <c r="Y27" s="35"/>
      <c r="Z27" s="9"/>
      <c r="AA27" s="38"/>
      <c r="AB27" s="14"/>
      <c r="AC27" s="27"/>
      <c r="AD27" s="27"/>
      <c r="AE27" s="103"/>
      <c r="AF27" s="103"/>
      <c r="AG27" s="106"/>
      <c r="AH27" s="99"/>
    </row>
    <row r="28" spans="1:34" x14ac:dyDescent="0.3">
      <c r="A28" s="67">
        <v>6</v>
      </c>
      <c r="B28" s="69" t="s">
        <v>64</v>
      </c>
      <c r="C28" s="69" t="s">
        <v>65</v>
      </c>
      <c r="D28" s="63" t="s">
        <v>57</v>
      </c>
      <c r="E28" s="63">
        <v>3</v>
      </c>
      <c r="F28" s="63" t="s">
        <v>66</v>
      </c>
      <c r="G28" s="63" t="s">
        <v>63</v>
      </c>
      <c r="H28" s="20" t="s">
        <v>43</v>
      </c>
      <c r="I28" s="19">
        <v>3</v>
      </c>
      <c r="J28" s="19">
        <v>8.6</v>
      </c>
      <c r="K28" s="19" t="s">
        <v>92</v>
      </c>
      <c r="L28" s="19">
        <f>1.2-M28</f>
        <v>0.6</v>
      </c>
      <c r="M28" s="19">
        <v>0.6</v>
      </c>
      <c r="N28" s="45">
        <v>30</v>
      </c>
      <c r="O28" s="4"/>
      <c r="P28" s="43"/>
      <c r="Q28" s="48" t="str">
        <f>+IFERROR(ROUNDUP(E28*1000/R28,0)+1,"")</f>
        <v/>
      </c>
      <c r="R28" s="43"/>
      <c r="S28" s="43"/>
      <c r="T28" s="49"/>
      <c r="U28" s="4"/>
      <c r="V28" s="10"/>
      <c r="W28" s="10"/>
      <c r="X28" s="10"/>
      <c r="Y28" s="39"/>
      <c r="Z28" s="5"/>
      <c r="AA28" s="28"/>
      <c r="AB28" s="29"/>
      <c r="AC28" s="30"/>
      <c r="AD28" s="30"/>
      <c r="AE28" s="101"/>
      <c r="AF28" s="101"/>
      <c r="AG28" s="104"/>
      <c r="AH28" s="97"/>
    </row>
    <row r="29" spans="1:34" x14ac:dyDescent="0.3">
      <c r="A29" s="76"/>
      <c r="B29" s="77"/>
      <c r="C29" s="77"/>
      <c r="D29" s="75"/>
      <c r="E29" s="75"/>
      <c r="F29" s="75"/>
      <c r="G29" s="75"/>
      <c r="H29" s="22" t="s">
        <v>48</v>
      </c>
      <c r="I29" s="21"/>
      <c r="J29" s="21">
        <v>3</v>
      </c>
      <c r="K29" s="21"/>
      <c r="L29" s="21"/>
      <c r="M29" s="21"/>
      <c r="N29" s="46"/>
      <c r="O29" s="6"/>
      <c r="P29" s="50"/>
      <c r="Q29" s="51" t="str">
        <f>+IFERROR(ROUNDUP(E28*1000/R29,0)+1,"")</f>
        <v/>
      </c>
      <c r="R29" s="50"/>
      <c r="S29" s="50"/>
      <c r="T29" s="52"/>
      <c r="U29" s="36"/>
      <c r="V29" s="34"/>
      <c r="W29" s="34"/>
      <c r="X29" s="34"/>
      <c r="Y29" s="34"/>
      <c r="Z29" s="7"/>
      <c r="AA29" s="31"/>
      <c r="AB29" s="13"/>
      <c r="AC29" s="26"/>
      <c r="AD29" s="26"/>
      <c r="AE29" s="102"/>
      <c r="AF29" s="102"/>
      <c r="AG29" s="105"/>
      <c r="AH29" s="98"/>
    </row>
    <row r="30" spans="1:34" ht="15" thickBot="1" x14ac:dyDescent="0.35">
      <c r="A30" s="68"/>
      <c r="B30" s="70"/>
      <c r="C30" s="70"/>
      <c r="D30" s="64"/>
      <c r="E30" s="64"/>
      <c r="F30" s="64"/>
      <c r="G30" s="64"/>
      <c r="H30" s="24" t="s">
        <v>49</v>
      </c>
      <c r="I30" s="23"/>
      <c r="J30" s="23">
        <v>3</v>
      </c>
      <c r="K30" s="23"/>
      <c r="L30" s="23"/>
      <c r="M30" s="23"/>
      <c r="N30" s="47"/>
      <c r="O30" s="8"/>
      <c r="P30" s="44"/>
      <c r="Q30" s="53" t="str">
        <f>+IFERROR(ROUNDUP(E28*1000/R30,0)+1,"")</f>
        <v/>
      </c>
      <c r="R30" s="44"/>
      <c r="S30" s="44"/>
      <c r="T30" s="54"/>
      <c r="U30" s="37"/>
      <c r="V30" s="35"/>
      <c r="W30" s="35"/>
      <c r="X30" s="35"/>
      <c r="Y30" s="35"/>
      <c r="Z30" s="9"/>
      <c r="AA30" s="38"/>
      <c r="AB30" s="14"/>
      <c r="AC30" s="27"/>
      <c r="AD30" s="27"/>
      <c r="AE30" s="103"/>
      <c r="AF30" s="103"/>
      <c r="AG30" s="106"/>
      <c r="AH30" s="99"/>
    </row>
    <row r="31" spans="1:34" ht="15" customHeight="1" x14ac:dyDescent="0.3">
      <c r="A31" s="67">
        <v>7</v>
      </c>
      <c r="B31" s="69" t="s">
        <v>67</v>
      </c>
      <c r="C31" s="69" t="s">
        <v>65</v>
      </c>
      <c r="D31" s="63" t="s">
        <v>57</v>
      </c>
      <c r="E31" s="63">
        <v>3</v>
      </c>
      <c r="F31" s="63" t="s">
        <v>66</v>
      </c>
      <c r="G31" s="63" t="s">
        <v>63</v>
      </c>
      <c r="H31" s="20" t="s">
        <v>43</v>
      </c>
      <c r="I31" s="19">
        <v>2</v>
      </c>
      <c r="J31" s="19">
        <v>6.5</v>
      </c>
      <c r="K31" s="19" t="s">
        <v>92</v>
      </c>
      <c r="L31" s="19">
        <f>1.2-M31</f>
        <v>0.6</v>
      </c>
      <c r="M31" s="19">
        <v>0.6</v>
      </c>
      <c r="N31" s="45">
        <v>33</v>
      </c>
      <c r="O31" s="4"/>
      <c r="P31" s="43"/>
      <c r="Q31" s="48" t="str">
        <f>+IFERROR(ROUNDUP(E31*1000/R31,0)+1,"")</f>
        <v/>
      </c>
      <c r="R31" s="43"/>
      <c r="S31" s="43"/>
      <c r="T31" s="49"/>
      <c r="U31" s="4"/>
      <c r="V31" s="10"/>
      <c r="W31" s="10"/>
      <c r="X31" s="10"/>
      <c r="Y31" s="39"/>
      <c r="Z31" s="5"/>
      <c r="AA31" s="28"/>
      <c r="AB31" s="12"/>
      <c r="AC31" s="25"/>
      <c r="AD31" s="25"/>
      <c r="AE31" s="101"/>
      <c r="AF31" s="101"/>
      <c r="AG31" s="104"/>
      <c r="AH31" s="97"/>
    </row>
    <row r="32" spans="1:34" x14ac:dyDescent="0.3">
      <c r="A32" s="76"/>
      <c r="B32" s="77"/>
      <c r="C32" s="77"/>
      <c r="D32" s="75"/>
      <c r="E32" s="75"/>
      <c r="F32" s="75"/>
      <c r="G32" s="75"/>
      <c r="H32" s="22" t="s">
        <v>48</v>
      </c>
      <c r="I32" s="21"/>
      <c r="J32" s="21">
        <v>2.8</v>
      </c>
      <c r="K32" s="21"/>
      <c r="L32" s="21"/>
      <c r="M32" s="21"/>
      <c r="N32" s="46"/>
      <c r="O32" s="6"/>
      <c r="P32" s="50"/>
      <c r="Q32" s="51" t="str">
        <f>+IFERROR(ROUNDUP(E31*1000/R32,0)+1,"")</f>
        <v/>
      </c>
      <c r="R32" s="50"/>
      <c r="S32" s="50"/>
      <c r="T32" s="52"/>
      <c r="U32" s="36"/>
      <c r="V32" s="34"/>
      <c r="W32" s="34"/>
      <c r="X32" s="34"/>
      <c r="Y32" s="34"/>
      <c r="Z32" s="7"/>
      <c r="AA32" s="31"/>
      <c r="AB32" s="13"/>
      <c r="AC32" s="26"/>
      <c r="AD32" s="26"/>
      <c r="AE32" s="102"/>
      <c r="AF32" s="102"/>
      <c r="AG32" s="105"/>
      <c r="AH32" s="98"/>
    </row>
    <row r="33" spans="1:34" ht="15" thickBot="1" x14ac:dyDescent="0.35">
      <c r="A33" s="68"/>
      <c r="B33" s="70"/>
      <c r="C33" s="70"/>
      <c r="D33" s="64"/>
      <c r="E33" s="64"/>
      <c r="F33" s="64"/>
      <c r="G33" s="64"/>
      <c r="H33" s="24" t="s">
        <v>49</v>
      </c>
      <c r="I33" s="23"/>
      <c r="J33" s="23">
        <v>2.8</v>
      </c>
      <c r="K33" s="23"/>
      <c r="L33" s="23"/>
      <c r="M33" s="23"/>
      <c r="N33" s="47"/>
      <c r="O33" s="8"/>
      <c r="P33" s="44"/>
      <c r="Q33" s="53" t="str">
        <f>+IFERROR(ROUNDUP(E31*1000/R33,0)+1,"")</f>
        <v/>
      </c>
      <c r="R33" s="44"/>
      <c r="S33" s="44"/>
      <c r="T33" s="54"/>
      <c r="U33" s="37"/>
      <c r="V33" s="35"/>
      <c r="W33" s="35"/>
      <c r="X33" s="35"/>
      <c r="Y33" s="35"/>
      <c r="Z33" s="9"/>
      <c r="AA33" s="38"/>
      <c r="AB33" s="14"/>
      <c r="AC33" s="27"/>
      <c r="AD33" s="27"/>
      <c r="AE33" s="103"/>
      <c r="AF33" s="103"/>
      <c r="AG33" s="106"/>
      <c r="AH33" s="99"/>
    </row>
    <row r="34" spans="1:34" ht="15" customHeight="1" x14ac:dyDescent="0.3">
      <c r="A34" s="67">
        <v>8</v>
      </c>
      <c r="B34" s="69" t="s">
        <v>68</v>
      </c>
      <c r="C34" s="69" t="s">
        <v>69</v>
      </c>
      <c r="D34" s="63" t="s">
        <v>57</v>
      </c>
      <c r="E34" s="63">
        <v>2</v>
      </c>
      <c r="F34" s="63" t="s">
        <v>66</v>
      </c>
      <c r="G34" s="63" t="s">
        <v>70</v>
      </c>
      <c r="H34" s="20" t="s">
        <v>43</v>
      </c>
      <c r="I34" s="19">
        <v>2</v>
      </c>
      <c r="J34" s="19">
        <v>6</v>
      </c>
      <c r="K34" s="19" t="s">
        <v>92</v>
      </c>
      <c r="L34" s="19">
        <f>0.75-M34</f>
        <v>-1.25</v>
      </c>
      <c r="M34" s="19">
        <v>2</v>
      </c>
      <c r="N34" s="45">
        <v>30</v>
      </c>
      <c r="O34" s="4"/>
      <c r="P34" s="43"/>
      <c r="Q34" s="48" t="str">
        <f>+IFERROR(ROUNDUP(E34*1000/R34,0)+1,"")</f>
        <v/>
      </c>
      <c r="R34" s="43"/>
      <c r="S34" s="43"/>
      <c r="T34" s="49"/>
      <c r="U34" s="4"/>
      <c r="V34" s="10"/>
      <c r="W34" s="10"/>
      <c r="X34" s="10"/>
      <c r="Y34" s="39"/>
      <c r="Z34" s="5"/>
      <c r="AA34" s="28"/>
      <c r="AB34" s="29"/>
      <c r="AC34" s="30"/>
      <c r="AD34" s="30"/>
      <c r="AE34" s="101"/>
      <c r="AF34" s="101"/>
      <c r="AG34" s="104"/>
      <c r="AH34" s="97"/>
    </row>
    <row r="35" spans="1:34" x14ac:dyDescent="0.3">
      <c r="A35" s="76"/>
      <c r="B35" s="77"/>
      <c r="C35" s="77"/>
      <c r="D35" s="75"/>
      <c r="E35" s="75"/>
      <c r="F35" s="75"/>
      <c r="G35" s="75"/>
      <c r="H35" s="22" t="s">
        <v>48</v>
      </c>
      <c r="I35" s="21"/>
      <c r="J35" s="21">
        <v>4</v>
      </c>
      <c r="K35" s="21"/>
      <c r="L35" s="21"/>
      <c r="M35" s="21"/>
      <c r="N35" s="46"/>
      <c r="O35" s="6"/>
      <c r="P35" s="50"/>
      <c r="Q35" s="51" t="str">
        <f>+IFERROR(ROUNDUP(E34*1000/R35,0)+1,"")</f>
        <v/>
      </c>
      <c r="R35" s="50"/>
      <c r="S35" s="50"/>
      <c r="T35" s="52"/>
      <c r="U35" s="36"/>
      <c r="V35" s="34"/>
      <c r="W35" s="34"/>
      <c r="X35" s="34"/>
      <c r="Y35" s="34"/>
      <c r="Z35" s="7"/>
      <c r="AA35" s="31"/>
      <c r="AB35" s="13"/>
      <c r="AC35" s="26"/>
      <c r="AD35" s="26"/>
      <c r="AE35" s="102"/>
      <c r="AF35" s="102"/>
      <c r="AG35" s="105"/>
      <c r="AH35" s="98"/>
    </row>
    <row r="36" spans="1:34" ht="15" thickBot="1" x14ac:dyDescent="0.35">
      <c r="A36" s="68"/>
      <c r="B36" s="70"/>
      <c r="C36" s="70"/>
      <c r="D36" s="64"/>
      <c r="E36" s="64"/>
      <c r="F36" s="64"/>
      <c r="G36" s="64"/>
      <c r="H36" s="24" t="s">
        <v>49</v>
      </c>
      <c r="I36" s="23"/>
      <c r="J36" s="23">
        <v>4</v>
      </c>
      <c r="K36" s="23"/>
      <c r="L36" s="23"/>
      <c r="M36" s="23"/>
      <c r="N36" s="47"/>
      <c r="O36" s="8"/>
      <c r="P36" s="44"/>
      <c r="Q36" s="53" t="str">
        <f>+IFERROR(ROUNDUP(E34*1000/R36,0)+1,"")</f>
        <v/>
      </c>
      <c r="R36" s="44"/>
      <c r="S36" s="44"/>
      <c r="T36" s="54"/>
      <c r="U36" s="37"/>
      <c r="V36" s="35"/>
      <c r="W36" s="35"/>
      <c r="X36" s="35"/>
      <c r="Y36" s="35"/>
      <c r="Z36" s="9"/>
      <c r="AA36" s="38"/>
      <c r="AB36" s="14"/>
      <c r="AC36" s="27"/>
      <c r="AD36" s="27"/>
      <c r="AE36" s="103"/>
      <c r="AF36" s="103"/>
      <c r="AG36" s="106"/>
      <c r="AH36" s="99"/>
    </row>
    <row r="37" spans="1:34" ht="30" customHeight="1" x14ac:dyDescent="0.3">
      <c r="A37" s="67">
        <v>9</v>
      </c>
      <c r="B37" s="69" t="s">
        <v>71</v>
      </c>
      <c r="C37" s="69" t="s">
        <v>69</v>
      </c>
      <c r="D37" s="63" t="s">
        <v>57</v>
      </c>
      <c r="E37" s="63">
        <v>2</v>
      </c>
      <c r="F37" s="63" t="s">
        <v>66</v>
      </c>
      <c r="G37" s="63" t="s">
        <v>63</v>
      </c>
      <c r="H37" s="20" t="s">
        <v>43</v>
      </c>
      <c r="I37" s="19">
        <v>2</v>
      </c>
      <c r="J37" s="19">
        <v>4.5</v>
      </c>
      <c r="K37" s="19" t="s">
        <v>92</v>
      </c>
      <c r="L37" s="19">
        <f>0.75-M37</f>
        <v>0.25</v>
      </c>
      <c r="M37" s="19">
        <v>0.5</v>
      </c>
      <c r="N37" s="45">
        <v>33</v>
      </c>
      <c r="O37" s="4"/>
      <c r="P37" s="43"/>
      <c r="Q37" s="48" t="str">
        <f>+IFERROR(ROUNDUP(E37*1000/R37,0)+1,"")</f>
        <v/>
      </c>
      <c r="R37" s="43"/>
      <c r="S37" s="43"/>
      <c r="T37" s="49"/>
      <c r="U37" s="4"/>
      <c r="V37" s="10"/>
      <c r="W37" s="10"/>
      <c r="X37" s="10"/>
      <c r="Y37" s="39"/>
      <c r="Z37" s="5"/>
      <c r="AA37" s="28"/>
      <c r="AB37" s="29"/>
      <c r="AC37" s="30"/>
      <c r="AD37" s="30"/>
      <c r="AE37" s="101"/>
      <c r="AF37" s="101"/>
      <c r="AG37" s="104"/>
      <c r="AH37" s="65"/>
    </row>
    <row r="38" spans="1:34" x14ac:dyDescent="0.3">
      <c r="A38" s="76"/>
      <c r="B38" s="77"/>
      <c r="C38" s="77"/>
      <c r="D38" s="75"/>
      <c r="E38" s="75"/>
      <c r="F38" s="75"/>
      <c r="G38" s="75"/>
      <c r="H38" s="22" t="s">
        <v>48</v>
      </c>
      <c r="I38" s="21"/>
      <c r="J38" s="21">
        <v>1.5</v>
      </c>
      <c r="K38" s="21"/>
      <c r="L38" s="21"/>
      <c r="M38" s="21"/>
      <c r="N38" s="46"/>
      <c r="O38" s="6"/>
      <c r="P38" s="50"/>
      <c r="Q38" s="51" t="str">
        <f>+IFERROR(ROUNDUP(E37*1000/R38,0)+1,"")</f>
        <v/>
      </c>
      <c r="R38" s="50"/>
      <c r="S38" s="50"/>
      <c r="T38" s="52"/>
      <c r="U38" s="36"/>
      <c r="V38" s="34"/>
      <c r="W38" s="34"/>
      <c r="X38" s="34"/>
      <c r="Y38" s="34"/>
      <c r="Z38" s="7"/>
      <c r="AA38" s="31"/>
      <c r="AB38" s="13"/>
      <c r="AC38" s="26"/>
      <c r="AD38" s="26"/>
      <c r="AE38" s="102"/>
      <c r="AF38" s="102"/>
      <c r="AG38" s="105"/>
      <c r="AH38" s="100"/>
    </row>
    <row r="39" spans="1:34" ht="15" thickBot="1" x14ac:dyDescent="0.35">
      <c r="A39" s="68"/>
      <c r="B39" s="70"/>
      <c r="C39" s="70"/>
      <c r="D39" s="64"/>
      <c r="E39" s="64"/>
      <c r="F39" s="64"/>
      <c r="G39" s="64"/>
      <c r="H39" s="24" t="s">
        <v>49</v>
      </c>
      <c r="I39" s="23"/>
      <c r="J39" s="23">
        <v>1.5</v>
      </c>
      <c r="K39" s="23"/>
      <c r="L39" s="23"/>
      <c r="M39" s="23"/>
      <c r="N39" s="47"/>
      <c r="O39" s="8"/>
      <c r="P39" s="44"/>
      <c r="Q39" s="53" t="str">
        <f>+IFERROR(ROUNDUP(E37*1000/R39,0)+1,"")</f>
        <v/>
      </c>
      <c r="R39" s="44"/>
      <c r="S39" s="44"/>
      <c r="T39" s="54"/>
      <c r="U39" s="37"/>
      <c r="V39" s="35"/>
      <c r="W39" s="35"/>
      <c r="X39" s="35"/>
      <c r="Y39" s="35"/>
      <c r="Z39" s="9"/>
      <c r="AA39" s="38"/>
      <c r="AB39" s="14"/>
      <c r="AC39" s="27"/>
      <c r="AD39" s="27"/>
      <c r="AE39" s="103"/>
      <c r="AF39" s="103"/>
      <c r="AG39" s="106"/>
      <c r="AH39" s="66"/>
    </row>
    <row r="40" spans="1:34" s="3" customFormat="1" ht="10.199999999999999" x14ac:dyDescent="0.2">
      <c r="A40" s="67">
        <v>10</v>
      </c>
      <c r="B40" s="69" t="s">
        <v>72</v>
      </c>
      <c r="C40" s="69" t="s">
        <v>73</v>
      </c>
      <c r="D40" s="63" t="s">
        <v>74</v>
      </c>
      <c r="E40" s="63">
        <v>1</v>
      </c>
      <c r="F40" s="63" t="s">
        <v>41</v>
      </c>
      <c r="G40" s="63" t="s">
        <v>63</v>
      </c>
      <c r="H40" s="20" t="s">
        <v>75</v>
      </c>
      <c r="I40" s="19"/>
      <c r="J40" s="19">
        <v>1.5</v>
      </c>
      <c r="K40" s="19" t="s">
        <v>92</v>
      </c>
      <c r="L40" s="19">
        <f>0.75-M40</f>
        <v>0.25</v>
      </c>
      <c r="M40" s="19">
        <v>0.5</v>
      </c>
      <c r="N40" s="45">
        <v>30</v>
      </c>
      <c r="O40" s="4"/>
      <c r="P40" s="43"/>
      <c r="Q40" s="48" t="str">
        <f>+IFERROR(ROUNDUP(E40*1000/R40,0)+1,"")</f>
        <v/>
      </c>
      <c r="R40" s="43"/>
      <c r="S40" s="43"/>
      <c r="T40" s="49"/>
      <c r="U40" s="40"/>
      <c r="V40" s="39"/>
      <c r="W40" s="39"/>
      <c r="X40" s="39"/>
      <c r="Y40" s="39"/>
      <c r="Z40" s="5"/>
      <c r="AA40" s="28"/>
      <c r="AB40" s="12"/>
      <c r="AC40" s="25"/>
      <c r="AD40" s="25"/>
      <c r="AE40" s="101"/>
      <c r="AF40" s="101"/>
      <c r="AG40" s="104"/>
      <c r="AH40" s="65"/>
    </row>
    <row r="41" spans="1:34" s="3" customFormat="1" ht="15.75" customHeight="1" thickBot="1" x14ac:dyDescent="0.25">
      <c r="A41" s="68"/>
      <c r="B41" s="70"/>
      <c r="C41" s="70"/>
      <c r="D41" s="64"/>
      <c r="E41" s="64"/>
      <c r="F41" s="64"/>
      <c r="G41" s="64"/>
      <c r="H41" s="24" t="s">
        <v>76</v>
      </c>
      <c r="I41" s="23"/>
      <c r="J41" s="23">
        <v>1.5</v>
      </c>
      <c r="K41" s="23"/>
      <c r="L41" s="23"/>
      <c r="M41" s="23"/>
      <c r="N41" s="47"/>
      <c r="O41" s="8"/>
      <c r="P41" s="44"/>
      <c r="Q41" s="53" t="str">
        <f>+IFERROR(ROUNDUP(E40*1000/R41,0)+1,"")</f>
        <v/>
      </c>
      <c r="R41" s="44"/>
      <c r="S41" s="44"/>
      <c r="T41" s="54"/>
      <c r="U41" s="37"/>
      <c r="V41" s="35"/>
      <c r="W41" s="35"/>
      <c r="X41" s="35"/>
      <c r="Y41" s="35"/>
      <c r="Z41" s="9"/>
      <c r="AA41" s="38"/>
      <c r="AB41" s="14"/>
      <c r="AC41" s="27"/>
      <c r="AD41" s="27"/>
      <c r="AE41" s="103"/>
      <c r="AF41" s="103"/>
      <c r="AG41" s="106"/>
      <c r="AH41" s="66"/>
    </row>
    <row r="42" spans="1:34" s="3" customFormat="1" ht="20.100000000000001" customHeight="1" x14ac:dyDescent="0.2">
      <c r="A42" s="67">
        <v>11</v>
      </c>
      <c r="B42" s="69" t="s">
        <v>77</v>
      </c>
      <c r="C42" s="69" t="s">
        <v>3</v>
      </c>
      <c r="D42" s="63" t="s">
        <v>78</v>
      </c>
      <c r="E42" s="63" t="s">
        <v>79</v>
      </c>
      <c r="F42" s="63" t="s">
        <v>66</v>
      </c>
      <c r="G42" s="63" t="s">
        <v>80</v>
      </c>
      <c r="H42" s="20" t="s">
        <v>81</v>
      </c>
      <c r="I42" s="19"/>
      <c r="J42" s="19">
        <v>15</v>
      </c>
      <c r="K42" s="55" t="s">
        <v>90</v>
      </c>
      <c r="L42" s="19"/>
      <c r="M42" s="19">
        <v>1.3</v>
      </c>
      <c r="N42" s="45" t="s">
        <v>79</v>
      </c>
      <c r="O42" s="4"/>
      <c r="P42" s="43"/>
      <c r="Q42" s="43"/>
      <c r="R42" s="43" t="s">
        <v>79</v>
      </c>
      <c r="S42" s="43"/>
      <c r="T42" s="49"/>
      <c r="U42" s="40"/>
      <c r="V42" s="39"/>
      <c r="W42" s="39"/>
      <c r="X42" s="39"/>
      <c r="Y42" s="39"/>
      <c r="Z42" s="5"/>
      <c r="AA42" s="5"/>
      <c r="AB42" s="12"/>
      <c r="AC42" s="25"/>
      <c r="AD42" s="25"/>
      <c r="AE42" s="71"/>
      <c r="AF42" s="71"/>
      <c r="AG42" s="73"/>
      <c r="AH42" s="65"/>
    </row>
    <row r="43" spans="1:34" s="3" customFormat="1" ht="20.100000000000001" customHeight="1" thickBot="1" x14ac:dyDescent="0.25">
      <c r="A43" s="68"/>
      <c r="B43" s="70"/>
      <c r="C43" s="70"/>
      <c r="D43" s="64"/>
      <c r="E43" s="64"/>
      <c r="F43" s="64"/>
      <c r="G43" s="64"/>
      <c r="H43" s="24" t="s">
        <v>82</v>
      </c>
      <c r="I43" s="23"/>
      <c r="J43" s="23">
        <v>30</v>
      </c>
      <c r="K43" s="23"/>
      <c r="L43" s="23"/>
      <c r="M43" s="23"/>
      <c r="N43" s="47"/>
      <c r="O43" s="8"/>
      <c r="P43" s="44"/>
      <c r="Q43" s="44"/>
      <c r="R43" s="44"/>
      <c r="S43" s="44"/>
      <c r="T43" s="54"/>
      <c r="U43" s="37"/>
      <c r="V43" s="35"/>
      <c r="W43" s="35"/>
      <c r="X43" s="35"/>
      <c r="Y43" s="35"/>
      <c r="Z43" s="9"/>
      <c r="AA43" s="9"/>
      <c r="AB43" s="14"/>
      <c r="AC43" s="27"/>
      <c r="AD43" s="27"/>
      <c r="AE43" s="72"/>
      <c r="AF43" s="72"/>
      <c r="AG43" s="74"/>
      <c r="AH43" s="66"/>
    </row>
    <row r="44" spans="1:34" ht="20.100000000000001" customHeight="1" x14ac:dyDescent="0.3">
      <c r="A44" s="67">
        <v>12</v>
      </c>
      <c r="B44" s="69" t="s">
        <v>83</v>
      </c>
      <c r="C44" s="69" t="s">
        <v>3</v>
      </c>
      <c r="D44" s="63" t="s">
        <v>78</v>
      </c>
      <c r="E44" s="63" t="s">
        <v>79</v>
      </c>
      <c r="F44" s="63" t="s">
        <v>66</v>
      </c>
      <c r="G44" s="63" t="s">
        <v>80</v>
      </c>
      <c r="H44" s="20" t="s">
        <v>81</v>
      </c>
      <c r="I44" s="19"/>
      <c r="J44" s="19">
        <v>67</v>
      </c>
      <c r="K44" s="55" t="s">
        <v>90</v>
      </c>
      <c r="L44" s="19"/>
      <c r="M44" s="19">
        <v>2</v>
      </c>
      <c r="N44" s="45" t="s">
        <v>79</v>
      </c>
      <c r="O44" s="4"/>
      <c r="P44" s="43"/>
      <c r="Q44" s="43"/>
      <c r="R44" s="43" t="s">
        <v>79</v>
      </c>
      <c r="S44" s="43"/>
      <c r="T44" s="49"/>
      <c r="U44" s="40"/>
      <c r="V44" s="39"/>
      <c r="W44" s="39"/>
      <c r="X44" s="39"/>
      <c r="Y44" s="39"/>
      <c r="Z44" s="5"/>
      <c r="AA44" s="5"/>
      <c r="AB44" s="12"/>
      <c r="AC44" s="25"/>
      <c r="AD44" s="25"/>
      <c r="AE44" s="71"/>
      <c r="AF44" s="71"/>
      <c r="AG44" s="73"/>
      <c r="AH44" s="65"/>
    </row>
    <row r="45" spans="1:34" ht="20.100000000000001" customHeight="1" thickBot="1" x14ac:dyDescent="0.35">
      <c r="A45" s="68"/>
      <c r="B45" s="70"/>
      <c r="C45" s="70"/>
      <c r="D45" s="64"/>
      <c r="E45" s="64"/>
      <c r="F45" s="64"/>
      <c r="G45" s="64"/>
      <c r="H45" s="24" t="s">
        <v>82</v>
      </c>
      <c r="I45" s="23"/>
      <c r="J45" s="23">
        <v>100</v>
      </c>
      <c r="K45" s="23"/>
      <c r="L45" s="23"/>
      <c r="M45" s="23"/>
      <c r="N45" s="47"/>
      <c r="O45" s="8"/>
      <c r="P45" s="44"/>
      <c r="Q45" s="44"/>
      <c r="R45" s="44"/>
      <c r="S45" s="44"/>
      <c r="T45" s="54"/>
      <c r="U45" s="37"/>
      <c r="V45" s="35"/>
      <c r="W45" s="35"/>
      <c r="X45" s="35"/>
      <c r="Y45" s="35"/>
      <c r="Z45" s="9"/>
      <c r="AA45" s="9"/>
      <c r="AB45" s="14"/>
      <c r="AC45" s="27"/>
      <c r="AD45" s="27"/>
      <c r="AE45" s="72"/>
      <c r="AF45" s="72"/>
      <c r="AG45" s="74"/>
      <c r="AH45" s="66"/>
    </row>
    <row r="46" spans="1:34" ht="20.100000000000001" customHeight="1" thickBot="1" x14ac:dyDescent="0.35">
      <c r="A46" s="58" t="s">
        <v>84</v>
      </c>
      <c r="B46" s="59"/>
      <c r="C46" s="59"/>
      <c r="D46" s="59"/>
      <c r="E46" s="59"/>
      <c r="F46" s="59"/>
      <c r="G46" s="59"/>
      <c r="H46" s="59"/>
      <c r="I46" s="59"/>
      <c r="J46" s="59"/>
      <c r="K46" s="59"/>
      <c r="L46" s="59"/>
      <c r="M46" s="59"/>
      <c r="N46" s="59"/>
      <c r="O46" s="57"/>
      <c r="P46" s="57"/>
      <c r="Q46" s="57"/>
      <c r="R46" s="57"/>
      <c r="S46" s="57"/>
      <c r="T46" s="57"/>
      <c r="U46" s="57"/>
      <c r="V46" s="57"/>
      <c r="W46" s="57"/>
      <c r="X46" s="57"/>
      <c r="Y46" s="57"/>
      <c r="Z46" s="57"/>
      <c r="AA46" s="57"/>
      <c r="AB46" s="57"/>
      <c r="AC46" s="57"/>
      <c r="AD46" s="57"/>
      <c r="AE46" s="57"/>
      <c r="AF46" s="57"/>
      <c r="AG46" s="57"/>
      <c r="AH46" s="42">
        <f>SUM(AH4:AH45)</f>
        <v>0</v>
      </c>
    </row>
    <row r="47" spans="1:34" x14ac:dyDescent="0.3">
      <c r="A47" s="60"/>
      <c r="B47" s="60"/>
      <c r="C47" s="60"/>
      <c r="D47" s="60"/>
      <c r="E47" s="60"/>
      <c r="F47" s="60"/>
      <c r="G47" s="60"/>
      <c r="H47" s="60"/>
      <c r="I47" s="61"/>
      <c r="J47" s="61"/>
      <c r="K47" s="61"/>
      <c r="L47" s="61"/>
      <c r="M47" s="61"/>
      <c r="N47" s="61"/>
      <c r="O47" s="2"/>
      <c r="P47" s="2"/>
      <c r="Q47" s="2"/>
      <c r="R47" s="2"/>
      <c r="S47" s="2"/>
      <c r="T47" s="2"/>
      <c r="U47" s="2"/>
      <c r="V47" s="2"/>
      <c r="W47" s="2"/>
      <c r="X47" s="2"/>
      <c r="Y47" s="2"/>
      <c r="Z47" s="2"/>
      <c r="AA47" s="2"/>
      <c r="AB47" s="2"/>
      <c r="AC47" s="2"/>
      <c r="AD47" s="2"/>
      <c r="AE47" s="2"/>
      <c r="AF47" s="2"/>
      <c r="AG47" s="2"/>
      <c r="AH47" s="3"/>
    </row>
    <row r="48" spans="1:34" ht="253.5" customHeight="1" x14ac:dyDescent="0.3">
      <c r="A48" s="116" t="s">
        <v>85</v>
      </c>
      <c r="B48" s="116"/>
      <c r="C48" s="116"/>
      <c r="D48" s="116"/>
      <c r="E48" s="116"/>
      <c r="F48" s="116"/>
      <c r="G48" s="116"/>
      <c r="H48" s="116"/>
      <c r="I48" s="116"/>
      <c r="J48" s="116"/>
      <c r="K48" s="116"/>
      <c r="L48" s="116"/>
      <c r="M48" s="116"/>
      <c r="N48" s="62"/>
      <c r="O48" s="2"/>
      <c r="P48" s="2"/>
      <c r="Q48" s="2"/>
      <c r="R48" s="2"/>
      <c r="S48" s="2"/>
      <c r="T48" s="2"/>
      <c r="U48" s="2"/>
      <c r="V48" s="2"/>
      <c r="W48" s="2"/>
      <c r="X48" s="2"/>
      <c r="Y48" s="2"/>
      <c r="Z48" s="2"/>
      <c r="AA48" s="2"/>
      <c r="AB48" s="2"/>
      <c r="AC48" s="2"/>
      <c r="AD48" s="2"/>
      <c r="AE48" s="2"/>
      <c r="AF48" s="2"/>
      <c r="AG48" s="2"/>
      <c r="AH48" s="3"/>
    </row>
    <row r="49" spans="9:34" x14ac:dyDescent="0.3">
      <c r="I49" s="2"/>
      <c r="J49" s="2"/>
      <c r="K49" s="2"/>
      <c r="L49" s="2"/>
      <c r="M49" s="2"/>
      <c r="N49" s="2"/>
      <c r="O49" s="2"/>
      <c r="P49" s="2"/>
      <c r="Q49" s="2"/>
      <c r="R49" s="2"/>
      <c r="S49" s="2"/>
      <c r="T49" s="2"/>
      <c r="U49" s="2"/>
      <c r="V49" s="2"/>
      <c r="W49" s="2"/>
      <c r="X49" s="2"/>
      <c r="Y49" s="2"/>
      <c r="Z49" s="2"/>
      <c r="AA49" s="2"/>
      <c r="AB49" s="2"/>
      <c r="AC49" s="2"/>
      <c r="AD49" s="2"/>
      <c r="AE49" s="2"/>
      <c r="AF49" s="2"/>
      <c r="AG49" s="2"/>
      <c r="AH49" s="3"/>
    </row>
    <row r="50" spans="9:34" x14ac:dyDescent="0.3">
      <c r="I50" s="2"/>
      <c r="J50" s="2"/>
      <c r="K50" s="2"/>
      <c r="L50" s="2"/>
      <c r="M50" s="2"/>
      <c r="N50" s="2"/>
      <c r="O50" s="2"/>
      <c r="P50" s="2"/>
      <c r="Q50" s="2"/>
      <c r="R50" s="2"/>
      <c r="S50" s="2"/>
      <c r="T50" s="2"/>
      <c r="U50" s="2"/>
      <c r="V50" s="2"/>
      <c r="W50" s="2"/>
      <c r="X50" s="2"/>
      <c r="Y50" s="2"/>
      <c r="Z50" s="2"/>
      <c r="AA50" s="2"/>
      <c r="AB50" s="2"/>
      <c r="AC50" s="2"/>
      <c r="AD50" s="2"/>
      <c r="AE50" s="2"/>
      <c r="AF50" s="2"/>
      <c r="AG50" s="2"/>
      <c r="AH50" s="3"/>
    </row>
    <row r="51" spans="9:34" x14ac:dyDescent="0.3">
      <c r="I51" s="2"/>
      <c r="J51" s="2"/>
      <c r="K51" s="2"/>
      <c r="L51" s="2"/>
      <c r="M51" s="2"/>
      <c r="N51" s="2"/>
      <c r="O51" s="2"/>
      <c r="P51" s="2"/>
      <c r="Q51" s="2"/>
      <c r="R51" s="2"/>
      <c r="S51" s="2"/>
      <c r="T51" s="2"/>
      <c r="U51" s="2"/>
      <c r="V51" s="2"/>
      <c r="W51" s="2"/>
      <c r="X51" s="2"/>
      <c r="Y51" s="2"/>
      <c r="Z51" s="2"/>
      <c r="AA51" s="2"/>
      <c r="AB51" s="2"/>
      <c r="AC51" s="2"/>
      <c r="AD51" s="2"/>
      <c r="AE51" s="2"/>
      <c r="AF51" s="2"/>
      <c r="AG51" s="2"/>
      <c r="AH51" s="3"/>
    </row>
    <row r="52" spans="9:34" x14ac:dyDescent="0.3">
      <c r="I52" s="2"/>
      <c r="J52" s="2"/>
      <c r="K52" s="2"/>
      <c r="L52" s="2"/>
      <c r="M52" s="2"/>
      <c r="N52" s="2"/>
      <c r="O52" s="2"/>
      <c r="P52" s="2"/>
      <c r="Q52" s="2"/>
      <c r="R52" s="2"/>
      <c r="S52" s="2"/>
      <c r="T52" s="2"/>
      <c r="U52" s="2"/>
      <c r="V52" s="2"/>
      <c r="W52" s="2"/>
      <c r="X52" s="2"/>
      <c r="Y52" s="2"/>
      <c r="Z52" s="2"/>
      <c r="AA52" s="2"/>
      <c r="AB52" s="2"/>
      <c r="AC52" s="2"/>
      <c r="AD52" s="2"/>
      <c r="AE52" s="2"/>
      <c r="AF52" s="2"/>
      <c r="AG52" s="2"/>
      <c r="AH52" s="3"/>
    </row>
    <row r="53" spans="9:34" x14ac:dyDescent="0.3">
      <c r="I53" s="2"/>
      <c r="J53" s="2"/>
      <c r="K53" s="2"/>
      <c r="L53" s="2"/>
      <c r="M53" s="2"/>
      <c r="N53" s="2"/>
      <c r="O53" s="2"/>
      <c r="P53" s="2"/>
      <c r="Q53" s="2"/>
      <c r="R53" s="2"/>
      <c r="S53" s="2"/>
      <c r="T53" s="2"/>
      <c r="U53" s="2"/>
      <c r="V53" s="2"/>
      <c r="W53" s="2"/>
      <c r="X53" s="2"/>
      <c r="Y53" s="2"/>
      <c r="Z53" s="2"/>
      <c r="AA53" s="2"/>
      <c r="AB53" s="2"/>
      <c r="AC53" s="2"/>
      <c r="AD53" s="2"/>
      <c r="AE53" s="2"/>
      <c r="AF53" s="2"/>
      <c r="AG53" s="2"/>
      <c r="AH53" s="3"/>
    </row>
    <row r="54" spans="9:34" x14ac:dyDescent="0.3">
      <c r="I54" s="2"/>
      <c r="J54" s="2"/>
      <c r="K54" s="2"/>
      <c r="L54" s="2"/>
      <c r="M54" s="2"/>
      <c r="N54" s="2"/>
      <c r="O54" s="2"/>
      <c r="P54" s="2"/>
      <c r="Q54" s="2"/>
      <c r="R54" s="2"/>
      <c r="S54" s="2"/>
      <c r="T54" s="2"/>
      <c r="U54" s="2"/>
      <c r="V54" s="2"/>
      <c r="W54" s="2"/>
      <c r="X54" s="2"/>
      <c r="Y54" s="2"/>
      <c r="Z54" s="2"/>
      <c r="AA54" s="2"/>
      <c r="AB54" s="2"/>
      <c r="AC54" s="2"/>
      <c r="AD54" s="2"/>
      <c r="AE54" s="2"/>
      <c r="AF54" s="2"/>
      <c r="AG54" s="2"/>
      <c r="AH54" s="3"/>
    </row>
    <row r="55" spans="9:34" x14ac:dyDescent="0.3">
      <c r="I55" s="2"/>
      <c r="J55" s="2"/>
      <c r="K55" s="2"/>
      <c r="L55" s="2"/>
      <c r="M55" s="2"/>
      <c r="N55" s="2"/>
      <c r="O55" s="2"/>
      <c r="P55" s="2"/>
      <c r="Q55" s="2"/>
      <c r="R55" s="2"/>
      <c r="S55" s="2"/>
      <c r="T55" s="2"/>
      <c r="U55" s="2"/>
      <c r="V55" s="2"/>
      <c r="W55" s="2"/>
      <c r="X55" s="2"/>
      <c r="Y55" s="2"/>
      <c r="Z55" s="2"/>
      <c r="AA55" s="2"/>
      <c r="AB55" s="2"/>
      <c r="AC55" s="2"/>
      <c r="AD55" s="2"/>
      <c r="AE55" s="2"/>
      <c r="AF55" s="2"/>
      <c r="AG55" s="2"/>
      <c r="AH55" s="3"/>
    </row>
    <row r="56" spans="9:34" x14ac:dyDescent="0.3">
      <c r="I56" s="2"/>
      <c r="J56" s="2"/>
      <c r="K56" s="2"/>
      <c r="L56" s="2"/>
      <c r="M56" s="2"/>
      <c r="N56" s="2"/>
      <c r="O56" s="2"/>
      <c r="P56" s="2"/>
      <c r="Q56" s="2"/>
      <c r="R56" s="2"/>
      <c r="S56" s="2"/>
      <c r="T56" s="2"/>
      <c r="U56" s="2"/>
      <c r="V56" s="2"/>
      <c r="W56" s="2"/>
      <c r="X56" s="2"/>
      <c r="Y56" s="2"/>
      <c r="Z56" s="2"/>
      <c r="AA56" s="2"/>
      <c r="AB56" s="2"/>
      <c r="AC56" s="2"/>
      <c r="AD56" s="2"/>
      <c r="AE56" s="2"/>
      <c r="AF56" s="2"/>
      <c r="AG56" s="2"/>
      <c r="AH56" s="3"/>
    </row>
    <row r="57" spans="9:34" x14ac:dyDescent="0.3">
      <c r="I57" s="2"/>
      <c r="J57" s="2"/>
      <c r="K57" s="2"/>
      <c r="L57" s="2"/>
      <c r="M57" s="2"/>
      <c r="N57" s="2"/>
      <c r="O57" s="2"/>
      <c r="P57" s="2"/>
      <c r="Q57" s="2"/>
      <c r="R57" s="2"/>
      <c r="S57" s="2"/>
      <c r="T57" s="2"/>
      <c r="U57" s="2"/>
      <c r="V57" s="2"/>
      <c r="W57" s="2"/>
      <c r="X57" s="2"/>
      <c r="Y57" s="2"/>
      <c r="Z57" s="2"/>
      <c r="AA57" s="2"/>
      <c r="AB57" s="2"/>
      <c r="AC57" s="2"/>
      <c r="AD57" s="2"/>
      <c r="AE57" s="2"/>
      <c r="AF57" s="2"/>
      <c r="AG57" s="2"/>
      <c r="AH57" s="3"/>
    </row>
    <row r="58" spans="9:34" x14ac:dyDescent="0.3">
      <c r="I58" s="2"/>
      <c r="J58" s="2"/>
      <c r="K58" s="2"/>
      <c r="L58" s="2"/>
      <c r="M58" s="2"/>
      <c r="N58" s="2"/>
      <c r="O58" s="2"/>
      <c r="P58" s="2"/>
      <c r="Q58" s="2"/>
      <c r="R58" s="2"/>
      <c r="S58" s="2"/>
      <c r="T58" s="2"/>
      <c r="U58" s="2"/>
      <c r="V58" s="2"/>
      <c r="W58" s="2"/>
      <c r="X58" s="2"/>
      <c r="Y58" s="2"/>
      <c r="Z58" s="2"/>
      <c r="AA58" s="2"/>
      <c r="AB58" s="2"/>
      <c r="AC58" s="2"/>
      <c r="AD58" s="2"/>
      <c r="AE58" s="2"/>
      <c r="AF58" s="2"/>
      <c r="AG58" s="2"/>
      <c r="AH58" s="3"/>
    </row>
    <row r="59" spans="9:34" x14ac:dyDescent="0.3">
      <c r="I59" s="2"/>
      <c r="J59" s="2"/>
      <c r="K59" s="2"/>
      <c r="L59" s="2"/>
      <c r="M59" s="2"/>
      <c r="N59" s="2"/>
      <c r="O59" s="2"/>
      <c r="P59" s="2"/>
      <c r="Q59" s="2"/>
      <c r="R59" s="2"/>
      <c r="S59" s="2"/>
      <c r="T59" s="2"/>
      <c r="U59" s="2"/>
      <c r="V59" s="2"/>
      <c r="W59" s="2"/>
      <c r="X59" s="2"/>
      <c r="Y59" s="2"/>
      <c r="Z59" s="2"/>
      <c r="AA59" s="2"/>
      <c r="AB59" s="2"/>
      <c r="AC59" s="2"/>
      <c r="AD59" s="2"/>
      <c r="AE59" s="2"/>
      <c r="AF59" s="2"/>
      <c r="AG59" s="2"/>
      <c r="AH59" s="3"/>
    </row>
    <row r="60" spans="9:34" x14ac:dyDescent="0.3">
      <c r="I60" s="2"/>
      <c r="J60" s="2"/>
      <c r="K60" s="2"/>
      <c r="L60" s="2"/>
      <c r="M60" s="2"/>
      <c r="N60" s="2"/>
      <c r="O60" s="2"/>
      <c r="P60" s="2"/>
      <c r="Q60" s="2"/>
      <c r="R60" s="2"/>
      <c r="S60" s="2"/>
      <c r="T60" s="2"/>
      <c r="U60" s="2"/>
      <c r="V60" s="2"/>
      <c r="W60" s="2"/>
      <c r="X60" s="2"/>
      <c r="Y60" s="2"/>
      <c r="Z60" s="2"/>
      <c r="AA60" s="2"/>
      <c r="AB60" s="2"/>
      <c r="AC60" s="2"/>
      <c r="AD60" s="2"/>
      <c r="AE60" s="2"/>
      <c r="AF60" s="2"/>
      <c r="AG60" s="2"/>
      <c r="AH60" s="3"/>
    </row>
    <row r="61" spans="9:34" x14ac:dyDescent="0.3">
      <c r="I61" s="2"/>
      <c r="J61" s="2"/>
      <c r="K61" s="2"/>
      <c r="L61" s="2"/>
      <c r="M61" s="2"/>
      <c r="N61" s="2"/>
      <c r="O61" s="2"/>
      <c r="P61" s="2"/>
      <c r="Q61" s="2"/>
      <c r="R61" s="2"/>
      <c r="S61" s="2"/>
      <c r="T61" s="2"/>
      <c r="U61" s="2"/>
      <c r="V61" s="2"/>
      <c r="W61" s="2"/>
      <c r="X61" s="2"/>
      <c r="Y61" s="2"/>
      <c r="Z61" s="2"/>
      <c r="AA61" s="2"/>
      <c r="AB61" s="2"/>
      <c r="AC61" s="2"/>
      <c r="AD61" s="2"/>
      <c r="AE61" s="2"/>
      <c r="AF61" s="2"/>
      <c r="AG61" s="2"/>
      <c r="AH61" s="3"/>
    </row>
    <row r="62" spans="9:34" x14ac:dyDescent="0.3">
      <c r="I62" s="2"/>
      <c r="J62" s="2"/>
      <c r="K62" s="2"/>
      <c r="L62" s="2"/>
      <c r="M62" s="2"/>
      <c r="N62" s="2"/>
      <c r="O62" s="2"/>
      <c r="P62" s="2"/>
      <c r="Q62" s="2"/>
      <c r="R62" s="2"/>
      <c r="S62" s="2"/>
      <c r="T62" s="2"/>
      <c r="U62" s="2"/>
      <c r="V62" s="2"/>
      <c r="W62" s="2"/>
      <c r="X62" s="2"/>
      <c r="Y62" s="2"/>
      <c r="Z62" s="2"/>
      <c r="AA62" s="2"/>
      <c r="AB62" s="2"/>
      <c r="AC62" s="2"/>
      <c r="AD62" s="2"/>
      <c r="AE62" s="2"/>
      <c r="AF62" s="2"/>
      <c r="AG62" s="2"/>
      <c r="AH62" s="3"/>
    </row>
    <row r="63" spans="9:34" x14ac:dyDescent="0.3">
      <c r="I63" s="2"/>
      <c r="J63" s="2"/>
      <c r="K63" s="2"/>
      <c r="L63" s="2"/>
      <c r="M63" s="2"/>
      <c r="N63" s="2"/>
      <c r="O63" s="2"/>
      <c r="P63" s="2"/>
      <c r="Q63" s="2"/>
      <c r="R63" s="2"/>
      <c r="S63" s="2"/>
      <c r="T63" s="2"/>
      <c r="U63" s="2"/>
      <c r="V63" s="2"/>
      <c r="W63" s="2"/>
      <c r="X63" s="2"/>
      <c r="Y63" s="2"/>
      <c r="Z63" s="2"/>
      <c r="AA63" s="2"/>
      <c r="AB63" s="2"/>
      <c r="AC63" s="2"/>
      <c r="AD63" s="2"/>
      <c r="AE63" s="2"/>
      <c r="AF63" s="2"/>
      <c r="AG63" s="2"/>
      <c r="AH63" s="3"/>
    </row>
    <row r="64" spans="9:34" x14ac:dyDescent="0.3">
      <c r="I64" s="2"/>
      <c r="J64" s="2"/>
      <c r="K64" s="2"/>
      <c r="L64" s="2"/>
      <c r="M64" s="2"/>
      <c r="N64" s="2"/>
      <c r="O64" s="2"/>
      <c r="P64" s="2"/>
      <c r="Q64" s="2"/>
      <c r="R64" s="2"/>
      <c r="S64" s="2"/>
      <c r="T64" s="2"/>
      <c r="U64" s="2"/>
      <c r="V64" s="2"/>
      <c r="W64" s="2"/>
      <c r="X64" s="2"/>
      <c r="Y64" s="2"/>
      <c r="Z64" s="2"/>
      <c r="AA64" s="2"/>
      <c r="AB64" s="2"/>
      <c r="AC64" s="2"/>
      <c r="AD64" s="2"/>
      <c r="AE64" s="2"/>
      <c r="AF64" s="2"/>
      <c r="AG64" s="2"/>
      <c r="AH64" s="3"/>
    </row>
    <row r="65" spans="9:34" x14ac:dyDescent="0.3">
      <c r="I65" s="2"/>
      <c r="J65" s="2"/>
      <c r="K65" s="2"/>
      <c r="L65" s="2"/>
      <c r="M65" s="2"/>
      <c r="N65" s="2"/>
      <c r="O65" s="2"/>
      <c r="P65" s="2"/>
      <c r="Q65" s="2"/>
      <c r="R65" s="2"/>
      <c r="S65" s="2"/>
      <c r="T65" s="2"/>
      <c r="U65" s="2"/>
      <c r="V65" s="2"/>
      <c r="W65" s="2"/>
      <c r="X65" s="2"/>
      <c r="Y65" s="2"/>
      <c r="Z65" s="2"/>
      <c r="AA65" s="2"/>
      <c r="AB65" s="2"/>
      <c r="AC65" s="2"/>
      <c r="AD65" s="2"/>
      <c r="AE65" s="2"/>
      <c r="AF65" s="2"/>
      <c r="AG65" s="2"/>
      <c r="AH65" s="3"/>
    </row>
    <row r="66" spans="9:34" x14ac:dyDescent="0.3">
      <c r="I66" s="2"/>
      <c r="J66" s="2"/>
      <c r="K66" s="2"/>
      <c r="L66" s="2"/>
      <c r="M66" s="2"/>
      <c r="N66" s="2"/>
      <c r="O66" s="2"/>
      <c r="P66" s="2"/>
      <c r="Q66" s="2"/>
      <c r="R66" s="2"/>
      <c r="S66" s="2"/>
      <c r="T66" s="2"/>
      <c r="U66" s="2"/>
      <c r="V66" s="2"/>
      <c r="W66" s="2"/>
      <c r="X66" s="2"/>
      <c r="Y66" s="2"/>
      <c r="Z66" s="2"/>
      <c r="AA66" s="2"/>
      <c r="AB66" s="2"/>
      <c r="AC66" s="2"/>
      <c r="AD66" s="2"/>
      <c r="AE66" s="2"/>
      <c r="AF66" s="2"/>
      <c r="AG66" s="2"/>
      <c r="AH66" s="3"/>
    </row>
    <row r="67" spans="9:34" x14ac:dyDescent="0.3">
      <c r="I67" s="2"/>
      <c r="J67" s="2"/>
      <c r="K67" s="2"/>
      <c r="L67" s="2"/>
      <c r="M67" s="2"/>
      <c r="N67" s="2"/>
      <c r="O67" s="2"/>
      <c r="P67" s="2"/>
      <c r="Q67" s="2"/>
      <c r="R67" s="2"/>
      <c r="S67" s="2"/>
      <c r="T67" s="2"/>
      <c r="U67" s="2"/>
      <c r="V67" s="2"/>
      <c r="W67" s="2"/>
      <c r="X67" s="2"/>
      <c r="Y67" s="2"/>
      <c r="Z67" s="2"/>
      <c r="AA67" s="2"/>
      <c r="AB67" s="2"/>
      <c r="AC67" s="2"/>
      <c r="AD67" s="2"/>
      <c r="AE67" s="2"/>
      <c r="AF67" s="2"/>
      <c r="AG67" s="2"/>
      <c r="AH67" s="3"/>
    </row>
    <row r="68" spans="9:34" x14ac:dyDescent="0.3">
      <c r="I68" s="2"/>
      <c r="J68" s="2"/>
      <c r="K68" s="2"/>
      <c r="L68" s="2"/>
      <c r="M68" s="2"/>
      <c r="N68" s="2"/>
      <c r="O68" s="2"/>
      <c r="P68" s="2"/>
      <c r="Q68" s="2"/>
      <c r="R68" s="2"/>
      <c r="S68" s="2"/>
      <c r="T68" s="2"/>
      <c r="U68" s="2"/>
      <c r="V68" s="2"/>
      <c r="W68" s="2"/>
      <c r="X68" s="2"/>
      <c r="Y68" s="2"/>
      <c r="Z68" s="2"/>
      <c r="AA68" s="2"/>
      <c r="AB68" s="2"/>
      <c r="AC68" s="2"/>
      <c r="AD68" s="2"/>
      <c r="AE68" s="2"/>
      <c r="AF68" s="2"/>
      <c r="AG68" s="2"/>
      <c r="AH68" s="3"/>
    </row>
    <row r="69" spans="9:34" x14ac:dyDescent="0.3">
      <c r="I69" s="2"/>
      <c r="J69" s="2"/>
      <c r="K69" s="2"/>
      <c r="L69" s="2"/>
      <c r="M69" s="2"/>
      <c r="N69" s="2"/>
      <c r="O69" s="2"/>
      <c r="P69" s="2"/>
      <c r="Q69" s="2"/>
      <c r="R69" s="2"/>
      <c r="S69" s="2"/>
      <c r="T69" s="2"/>
      <c r="U69" s="2"/>
      <c r="V69" s="2"/>
      <c r="W69" s="2"/>
      <c r="X69" s="2"/>
      <c r="Y69" s="2"/>
      <c r="Z69" s="2"/>
      <c r="AA69" s="2"/>
      <c r="AB69" s="2"/>
      <c r="AC69" s="2"/>
      <c r="AD69" s="2"/>
      <c r="AE69" s="2"/>
      <c r="AF69" s="2"/>
      <c r="AG69" s="2"/>
      <c r="AH69" s="3"/>
    </row>
    <row r="70" spans="9:34" x14ac:dyDescent="0.3">
      <c r="I70" s="2"/>
      <c r="J70" s="2"/>
      <c r="K70" s="2"/>
      <c r="L70" s="2"/>
      <c r="M70" s="2"/>
      <c r="N70" s="2"/>
      <c r="O70" s="2"/>
      <c r="P70" s="2"/>
      <c r="Q70" s="2"/>
      <c r="R70" s="2"/>
      <c r="S70" s="2"/>
      <c r="T70" s="2"/>
      <c r="U70" s="2"/>
      <c r="V70" s="2"/>
      <c r="W70" s="2"/>
      <c r="X70" s="2"/>
      <c r="Y70" s="2"/>
      <c r="Z70" s="2"/>
      <c r="AA70" s="2"/>
      <c r="AB70" s="2"/>
      <c r="AC70" s="2"/>
      <c r="AD70" s="2"/>
      <c r="AE70" s="2"/>
      <c r="AF70" s="2"/>
      <c r="AG70" s="2"/>
      <c r="AH70" s="3"/>
    </row>
    <row r="71" spans="9:34" x14ac:dyDescent="0.3">
      <c r="I71" s="2"/>
      <c r="J71" s="2"/>
      <c r="K71" s="2"/>
      <c r="L71" s="2"/>
      <c r="M71" s="2"/>
      <c r="N71" s="2"/>
      <c r="O71" s="2"/>
      <c r="P71" s="2"/>
      <c r="Q71" s="2"/>
      <c r="R71" s="2"/>
      <c r="S71" s="2"/>
      <c r="T71" s="2"/>
      <c r="U71" s="2"/>
      <c r="V71" s="2"/>
      <c r="W71" s="2"/>
      <c r="X71" s="2"/>
      <c r="Y71" s="2"/>
      <c r="Z71" s="2"/>
      <c r="AA71" s="2"/>
      <c r="AB71" s="2"/>
      <c r="AC71" s="2"/>
      <c r="AD71" s="2"/>
      <c r="AE71" s="2"/>
      <c r="AF71" s="2"/>
      <c r="AG71" s="2"/>
      <c r="AH71" s="3"/>
    </row>
    <row r="72" spans="9:34" x14ac:dyDescent="0.3">
      <c r="I72" s="2"/>
      <c r="J72" s="2"/>
      <c r="K72" s="2"/>
      <c r="L72" s="2"/>
      <c r="M72" s="2"/>
      <c r="N72" s="2"/>
      <c r="O72" s="2"/>
      <c r="P72" s="2"/>
      <c r="Q72" s="2"/>
      <c r="R72" s="2"/>
      <c r="S72" s="2"/>
      <c r="T72" s="2"/>
      <c r="U72" s="2"/>
      <c r="V72" s="2"/>
      <c r="W72" s="2"/>
      <c r="X72" s="2"/>
      <c r="Y72" s="2"/>
      <c r="Z72" s="2"/>
      <c r="AA72" s="2"/>
      <c r="AB72" s="2"/>
      <c r="AC72" s="2"/>
      <c r="AD72" s="2"/>
      <c r="AE72" s="2"/>
      <c r="AF72" s="2"/>
      <c r="AG72" s="2"/>
      <c r="AH72" s="3"/>
    </row>
    <row r="73" spans="9:34" x14ac:dyDescent="0.3">
      <c r="I73" s="2"/>
      <c r="J73" s="2"/>
      <c r="K73" s="2"/>
      <c r="L73" s="2"/>
      <c r="M73" s="2"/>
      <c r="N73" s="2"/>
      <c r="O73" s="2"/>
      <c r="P73" s="2"/>
      <c r="Q73" s="2"/>
      <c r="R73" s="2"/>
      <c r="S73" s="2"/>
      <c r="T73" s="2"/>
      <c r="U73" s="2"/>
      <c r="V73" s="2"/>
      <c r="W73" s="2"/>
      <c r="X73" s="2"/>
      <c r="Y73" s="2"/>
      <c r="Z73" s="2"/>
      <c r="AA73" s="2"/>
      <c r="AB73" s="2"/>
      <c r="AC73" s="2"/>
      <c r="AD73" s="2"/>
      <c r="AE73" s="2"/>
      <c r="AF73" s="2"/>
      <c r="AG73" s="2"/>
      <c r="AH73" s="3"/>
    </row>
    <row r="74" spans="9:34" x14ac:dyDescent="0.3">
      <c r="I74" s="2"/>
      <c r="J74" s="2"/>
      <c r="K74" s="2"/>
      <c r="L74" s="2"/>
      <c r="M74" s="2"/>
      <c r="N74" s="2"/>
      <c r="O74" s="2"/>
      <c r="P74" s="2"/>
      <c r="Q74" s="2"/>
      <c r="R74" s="2"/>
      <c r="S74" s="2"/>
      <c r="T74" s="2"/>
      <c r="U74" s="2"/>
      <c r="V74" s="2"/>
      <c r="W74" s="2"/>
      <c r="X74" s="2"/>
      <c r="Y74" s="2"/>
      <c r="Z74" s="2"/>
      <c r="AA74" s="2"/>
      <c r="AB74" s="2"/>
      <c r="AC74" s="2"/>
      <c r="AD74" s="2"/>
      <c r="AE74" s="2"/>
      <c r="AF74" s="2"/>
      <c r="AG74" s="2"/>
      <c r="AH74" s="3"/>
    </row>
    <row r="75" spans="9:34" x14ac:dyDescent="0.3">
      <c r="I75" s="2"/>
      <c r="J75" s="2"/>
      <c r="K75" s="2"/>
      <c r="L75" s="2"/>
      <c r="M75" s="2"/>
      <c r="N75" s="2"/>
      <c r="O75" s="2"/>
      <c r="P75" s="2"/>
      <c r="Q75" s="2"/>
      <c r="R75" s="2"/>
      <c r="S75" s="2"/>
      <c r="T75" s="2"/>
      <c r="U75" s="2"/>
      <c r="V75" s="2"/>
      <c r="W75" s="2"/>
      <c r="X75" s="2"/>
      <c r="Y75" s="2"/>
      <c r="Z75" s="2"/>
      <c r="AA75" s="2"/>
      <c r="AB75" s="2"/>
      <c r="AC75" s="2"/>
      <c r="AD75" s="2"/>
      <c r="AE75" s="2"/>
      <c r="AF75" s="2"/>
      <c r="AG75" s="2"/>
      <c r="AH75" s="3"/>
    </row>
    <row r="76" spans="9:34" x14ac:dyDescent="0.3">
      <c r="I76" s="2"/>
      <c r="J76" s="2"/>
      <c r="K76" s="2"/>
      <c r="L76" s="2"/>
      <c r="M76" s="2"/>
      <c r="N76" s="2"/>
      <c r="O76" s="2"/>
      <c r="P76" s="2"/>
      <c r="Q76" s="2"/>
      <c r="R76" s="2"/>
      <c r="S76" s="2"/>
      <c r="T76" s="2"/>
      <c r="U76" s="2"/>
      <c r="V76" s="2"/>
      <c r="W76" s="2"/>
      <c r="X76" s="2"/>
      <c r="Y76" s="2"/>
      <c r="Z76" s="2"/>
      <c r="AA76" s="2"/>
      <c r="AB76" s="2"/>
      <c r="AC76" s="2"/>
      <c r="AD76" s="2"/>
      <c r="AE76" s="2"/>
      <c r="AF76" s="2"/>
      <c r="AG76" s="2"/>
      <c r="AH76" s="3"/>
    </row>
    <row r="77" spans="9:34" x14ac:dyDescent="0.3">
      <c r="I77" s="2"/>
      <c r="J77" s="2"/>
      <c r="K77" s="2"/>
      <c r="L77" s="2"/>
      <c r="M77" s="2"/>
      <c r="N77" s="2"/>
      <c r="O77" s="2"/>
      <c r="P77" s="2"/>
      <c r="Q77" s="2"/>
      <c r="R77" s="2"/>
      <c r="S77" s="2"/>
      <c r="T77" s="2"/>
      <c r="U77" s="2"/>
      <c r="V77" s="2"/>
      <c r="W77" s="2"/>
      <c r="X77" s="2"/>
      <c r="Y77" s="2"/>
      <c r="Z77" s="2"/>
      <c r="AA77" s="2"/>
      <c r="AB77" s="2"/>
      <c r="AC77" s="2"/>
      <c r="AD77" s="2"/>
      <c r="AE77" s="2"/>
      <c r="AF77" s="2"/>
      <c r="AG77" s="2"/>
      <c r="AH77" s="3"/>
    </row>
    <row r="78" spans="9:34" x14ac:dyDescent="0.3">
      <c r="I78" s="2"/>
      <c r="J78" s="2"/>
      <c r="K78" s="2"/>
      <c r="L78" s="2"/>
      <c r="M78" s="2"/>
      <c r="N78" s="2"/>
      <c r="O78" s="2"/>
      <c r="P78" s="2"/>
      <c r="Q78" s="2"/>
      <c r="R78" s="2"/>
      <c r="S78" s="2"/>
      <c r="T78" s="2"/>
      <c r="U78" s="2"/>
      <c r="V78" s="2"/>
      <c r="W78" s="2"/>
      <c r="X78" s="2"/>
      <c r="Y78" s="2"/>
      <c r="Z78" s="2"/>
      <c r="AA78" s="2"/>
      <c r="AB78" s="2"/>
      <c r="AC78" s="2"/>
      <c r="AD78" s="2"/>
      <c r="AE78" s="2"/>
      <c r="AF78" s="2"/>
      <c r="AG78" s="2"/>
      <c r="AH78" s="3"/>
    </row>
    <row r="79" spans="9:34" x14ac:dyDescent="0.3">
      <c r="I79" s="2"/>
      <c r="J79" s="2"/>
      <c r="K79" s="2"/>
      <c r="L79" s="2"/>
      <c r="M79" s="2"/>
      <c r="N79" s="2"/>
      <c r="O79" s="2"/>
      <c r="P79" s="2"/>
      <c r="Q79" s="2"/>
      <c r="R79" s="2"/>
      <c r="S79" s="2"/>
      <c r="T79" s="2"/>
      <c r="U79" s="2"/>
      <c r="V79" s="2"/>
      <c r="W79" s="2"/>
      <c r="X79" s="2"/>
      <c r="Y79" s="2"/>
      <c r="Z79" s="2"/>
      <c r="AA79" s="2"/>
      <c r="AB79" s="2"/>
      <c r="AC79" s="2"/>
      <c r="AD79" s="2"/>
      <c r="AE79" s="2"/>
      <c r="AF79" s="2"/>
      <c r="AG79" s="2"/>
      <c r="AH79" s="3"/>
    </row>
    <row r="80" spans="9:34" x14ac:dyDescent="0.3">
      <c r="I80" s="2"/>
      <c r="J80" s="2"/>
      <c r="K80" s="2"/>
      <c r="L80" s="2"/>
      <c r="M80" s="2"/>
      <c r="N80" s="2"/>
      <c r="O80" s="2"/>
      <c r="P80" s="2"/>
      <c r="Q80" s="2"/>
      <c r="R80" s="2"/>
      <c r="S80" s="2"/>
      <c r="T80" s="2"/>
      <c r="U80" s="2"/>
      <c r="V80" s="2"/>
      <c r="W80" s="2"/>
      <c r="X80" s="2"/>
      <c r="Y80" s="2"/>
      <c r="Z80" s="2"/>
      <c r="AA80" s="2"/>
      <c r="AB80" s="2"/>
      <c r="AC80" s="2"/>
      <c r="AD80" s="2"/>
      <c r="AE80" s="2"/>
      <c r="AF80" s="2"/>
      <c r="AG80" s="2"/>
      <c r="AH80" s="3"/>
    </row>
    <row r="81" spans="9:34" x14ac:dyDescent="0.3">
      <c r="I81" s="2"/>
      <c r="J81" s="2"/>
      <c r="K81" s="2"/>
      <c r="L81" s="2"/>
      <c r="M81" s="2"/>
      <c r="N81" s="2"/>
      <c r="O81" s="2"/>
      <c r="P81" s="2"/>
      <c r="Q81" s="2"/>
      <c r="R81" s="2"/>
      <c r="S81" s="2"/>
      <c r="T81" s="2"/>
      <c r="U81" s="2"/>
      <c r="V81" s="2"/>
      <c r="W81" s="2"/>
      <c r="X81" s="2"/>
      <c r="Y81" s="2"/>
      <c r="Z81" s="2"/>
      <c r="AA81" s="2"/>
      <c r="AB81" s="2"/>
      <c r="AC81" s="2"/>
      <c r="AD81" s="2"/>
      <c r="AE81" s="2"/>
      <c r="AF81" s="2"/>
      <c r="AG81" s="2"/>
      <c r="AH81" s="3"/>
    </row>
    <row r="82" spans="9:34" x14ac:dyDescent="0.3">
      <c r="I82" s="2"/>
      <c r="J82" s="2"/>
      <c r="K82" s="2"/>
      <c r="L82" s="2"/>
      <c r="M82" s="2"/>
      <c r="N82" s="2"/>
      <c r="O82" s="2"/>
      <c r="P82" s="2"/>
      <c r="Q82" s="2"/>
      <c r="R82" s="2"/>
      <c r="S82" s="2"/>
      <c r="T82" s="2"/>
      <c r="U82" s="2"/>
      <c r="V82" s="2"/>
      <c r="W82" s="2"/>
      <c r="X82" s="2"/>
      <c r="Y82" s="2"/>
      <c r="Z82" s="2"/>
      <c r="AA82" s="2"/>
      <c r="AB82" s="2"/>
      <c r="AC82" s="2"/>
      <c r="AD82" s="2"/>
      <c r="AE82" s="2"/>
      <c r="AF82" s="2"/>
      <c r="AG82" s="2"/>
      <c r="AH82" s="3"/>
    </row>
    <row r="83" spans="9:34" x14ac:dyDescent="0.3">
      <c r="I83" s="2"/>
      <c r="J83" s="2"/>
      <c r="K83" s="2"/>
      <c r="L83" s="2"/>
      <c r="M83" s="2"/>
      <c r="N83" s="2"/>
      <c r="O83" s="2"/>
      <c r="P83" s="2"/>
      <c r="Q83" s="2"/>
      <c r="R83" s="2"/>
      <c r="S83" s="2"/>
      <c r="T83" s="2"/>
      <c r="U83" s="2"/>
      <c r="V83" s="2"/>
      <c r="W83" s="2"/>
      <c r="X83" s="2"/>
      <c r="Y83" s="2"/>
      <c r="Z83" s="2"/>
      <c r="AA83" s="2"/>
      <c r="AB83" s="2"/>
      <c r="AC83" s="2"/>
      <c r="AD83" s="2"/>
      <c r="AE83" s="2"/>
      <c r="AF83" s="2"/>
      <c r="AG83" s="2"/>
      <c r="AH83" s="3"/>
    </row>
    <row r="84" spans="9:34" x14ac:dyDescent="0.3">
      <c r="I84" s="2"/>
      <c r="J84" s="2"/>
      <c r="K84" s="2"/>
      <c r="L84" s="2"/>
      <c r="M84" s="2"/>
      <c r="N84" s="2"/>
      <c r="O84" s="2"/>
      <c r="P84" s="2"/>
      <c r="Q84" s="2"/>
      <c r="R84" s="2"/>
      <c r="S84" s="2"/>
      <c r="T84" s="2"/>
      <c r="U84" s="2"/>
      <c r="V84" s="2"/>
      <c r="W84" s="2"/>
      <c r="X84" s="2"/>
      <c r="Y84" s="2"/>
      <c r="Z84" s="2"/>
      <c r="AA84" s="2"/>
      <c r="AB84" s="2"/>
      <c r="AC84" s="2"/>
      <c r="AD84" s="2"/>
      <c r="AE84" s="2"/>
      <c r="AF84" s="2"/>
      <c r="AG84" s="2"/>
      <c r="AH84" s="3"/>
    </row>
    <row r="85" spans="9:34" x14ac:dyDescent="0.3">
      <c r="I85" s="2"/>
      <c r="J85" s="2"/>
      <c r="K85" s="2"/>
      <c r="L85" s="2"/>
      <c r="M85" s="2"/>
      <c r="N85" s="2"/>
      <c r="O85" s="2"/>
      <c r="P85" s="2"/>
      <c r="Q85" s="2"/>
      <c r="R85" s="2"/>
      <c r="S85" s="2"/>
      <c r="T85" s="2"/>
      <c r="U85" s="2"/>
      <c r="V85" s="2"/>
      <c r="W85" s="2"/>
      <c r="X85" s="2"/>
      <c r="Y85" s="2"/>
      <c r="Z85" s="2"/>
      <c r="AA85" s="2"/>
      <c r="AB85" s="2"/>
      <c r="AC85" s="2"/>
      <c r="AD85" s="2"/>
      <c r="AE85" s="2"/>
      <c r="AF85" s="2"/>
      <c r="AG85" s="2"/>
      <c r="AH85" s="3"/>
    </row>
    <row r="86" spans="9:34" x14ac:dyDescent="0.3">
      <c r="I86" s="2"/>
      <c r="J86" s="2"/>
      <c r="K86" s="2"/>
      <c r="L86" s="2"/>
      <c r="M86" s="2"/>
      <c r="N86" s="2"/>
      <c r="O86" s="2"/>
      <c r="P86" s="2"/>
      <c r="Q86" s="2"/>
      <c r="R86" s="2"/>
      <c r="S86" s="2"/>
      <c r="T86" s="2"/>
      <c r="U86" s="2"/>
      <c r="V86" s="2"/>
      <c r="W86" s="2"/>
      <c r="X86" s="2"/>
      <c r="Y86" s="2"/>
      <c r="Z86" s="2"/>
      <c r="AA86" s="2"/>
      <c r="AB86" s="2"/>
      <c r="AC86" s="2"/>
      <c r="AD86" s="2"/>
      <c r="AE86" s="2"/>
      <c r="AF86" s="2"/>
      <c r="AG86" s="2"/>
      <c r="AH86" s="3"/>
    </row>
    <row r="87" spans="9:34" x14ac:dyDescent="0.3">
      <c r="I87" s="2"/>
      <c r="J87" s="2"/>
      <c r="K87" s="2"/>
      <c r="L87" s="2"/>
      <c r="M87" s="2"/>
      <c r="N87" s="2"/>
      <c r="O87" s="2"/>
      <c r="P87" s="2"/>
      <c r="Q87" s="2"/>
      <c r="R87" s="2"/>
      <c r="S87" s="2"/>
      <c r="T87" s="2"/>
      <c r="U87" s="2"/>
      <c r="V87" s="2"/>
      <c r="W87" s="2"/>
      <c r="X87" s="2"/>
      <c r="Y87" s="2"/>
      <c r="Z87" s="2"/>
      <c r="AA87" s="2"/>
      <c r="AB87" s="2"/>
      <c r="AC87" s="2"/>
      <c r="AD87" s="2"/>
      <c r="AE87" s="2"/>
      <c r="AF87" s="2"/>
      <c r="AG87" s="2"/>
      <c r="AH87" s="3"/>
    </row>
    <row r="88" spans="9:34" x14ac:dyDescent="0.3">
      <c r="I88" s="2"/>
      <c r="J88" s="2"/>
      <c r="K88" s="2"/>
      <c r="L88" s="2"/>
      <c r="M88" s="2"/>
      <c r="N88" s="2"/>
      <c r="O88" s="2"/>
      <c r="P88" s="2"/>
      <c r="Q88" s="2"/>
      <c r="R88" s="2"/>
      <c r="S88" s="2"/>
      <c r="T88" s="2"/>
      <c r="U88" s="2"/>
      <c r="V88" s="2"/>
      <c r="W88" s="2"/>
      <c r="X88" s="2"/>
      <c r="Y88" s="2"/>
      <c r="Z88" s="2"/>
      <c r="AA88" s="2"/>
      <c r="AB88" s="2"/>
      <c r="AC88" s="2"/>
      <c r="AD88" s="2"/>
      <c r="AE88" s="2"/>
      <c r="AF88" s="2"/>
      <c r="AG88" s="2"/>
      <c r="AH88" s="3"/>
    </row>
    <row r="89" spans="9:34" x14ac:dyDescent="0.3">
      <c r="I89" s="2"/>
      <c r="J89" s="2"/>
      <c r="K89" s="2"/>
      <c r="L89" s="2"/>
      <c r="M89" s="2"/>
      <c r="N89" s="2"/>
      <c r="O89" s="2"/>
      <c r="P89" s="2"/>
      <c r="Q89" s="2"/>
      <c r="R89" s="2"/>
      <c r="S89" s="2"/>
      <c r="T89" s="2"/>
      <c r="U89" s="2"/>
      <c r="V89" s="2"/>
      <c r="W89" s="2"/>
      <c r="X89" s="2"/>
      <c r="Y89" s="2"/>
      <c r="Z89" s="2"/>
      <c r="AA89" s="2"/>
      <c r="AB89" s="2"/>
      <c r="AC89" s="2"/>
      <c r="AD89" s="2"/>
      <c r="AE89" s="2"/>
      <c r="AF89" s="2"/>
      <c r="AG89" s="2"/>
      <c r="AH89" s="3"/>
    </row>
    <row r="90" spans="9:34" x14ac:dyDescent="0.3">
      <c r="I90" s="2"/>
      <c r="J90" s="2"/>
      <c r="K90" s="2"/>
      <c r="L90" s="2"/>
      <c r="M90" s="2"/>
      <c r="N90" s="2"/>
      <c r="O90" s="2"/>
      <c r="P90" s="2"/>
      <c r="Q90" s="2"/>
      <c r="R90" s="2"/>
      <c r="S90" s="2"/>
      <c r="T90" s="2"/>
      <c r="U90" s="2"/>
      <c r="V90" s="2"/>
      <c r="W90" s="2"/>
      <c r="X90" s="2"/>
      <c r="Y90" s="2"/>
      <c r="Z90" s="2"/>
      <c r="AA90" s="2"/>
      <c r="AB90" s="2"/>
      <c r="AC90" s="2"/>
      <c r="AD90" s="2"/>
      <c r="AE90" s="2"/>
      <c r="AF90" s="2"/>
      <c r="AG90" s="2"/>
      <c r="AH90" s="3"/>
    </row>
    <row r="91" spans="9:34" x14ac:dyDescent="0.3">
      <c r="I91" s="2"/>
      <c r="J91" s="2"/>
      <c r="K91" s="2"/>
      <c r="L91" s="2"/>
      <c r="M91" s="2"/>
      <c r="N91" s="2"/>
      <c r="O91" s="2"/>
      <c r="P91" s="2"/>
      <c r="Q91" s="2"/>
      <c r="R91" s="2"/>
      <c r="S91" s="2"/>
      <c r="T91" s="2"/>
      <c r="U91" s="2"/>
      <c r="V91" s="2"/>
      <c r="W91" s="2"/>
      <c r="X91" s="2"/>
      <c r="Y91" s="2"/>
      <c r="Z91" s="2"/>
      <c r="AA91" s="2"/>
      <c r="AB91" s="2"/>
      <c r="AC91" s="2"/>
      <c r="AD91" s="2"/>
      <c r="AE91" s="2"/>
      <c r="AF91" s="2"/>
      <c r="AG91" s="2"/>
      <c r="AH91" s="3"/>
    </row>
    <row r="92" spans="9:34" x14ac:dyDescent="0.3">
      <c r="I92" s="2"/>
      <c r="J92" s="2"/>
      <c r="K92" s="2"/>
      <c r="L92" s="2"/>
      <c r="M92" s="2"/>
      <c r="N92" s="2"/>
      <c r="O92" s="2"/>
      <c r="P92" s="2"/>
      <c r="Q92" s="2"/>
      <c r="R92" s="2"/>
      <c r="S92" s="2"/>
      <c r="T92" s="2"/>
      <c r="U92" s="2"/>
      <c r="V92" s="2"/>
      <c r="W92" s="2"/>
      <c r="X92" s="2"/>
      <c r="Y92" s="2"/>
      <c r="Z92" s="2"/>
      <c r="AA92" s="2"/>
      <c r="AB92" s="2"/>
      <c r="AC92" s="2"/>
      <c r="AD92" s="2"/>
      <c r="AE92" s="2"/>
      <c r="AF92" s="2"/>
      <c r="AG92" s="2"/>
      <c r="AH92" s="3"/>
    </row>
    <row r="93" spans="9:34" x14ac:dyDescent="0.3">
      <c r="I93" s="2"/>
      <c r="J93" s="2"/>
      <c r="K93" s="2"/>
      <c r="L93" s="2"/>
      <c r="M93" s="2"/>
      <c r="N93" s="2"/>
      <c r="O93" s="2"/>
      <c r="P93" s="2"/>
      <c r="Q93" s="2"/>
      <c r="R93" s="2"/>
      <c r="S93" s="2"/>
      <c r="T93" s="2"/>
      <c r="U93" s="2"/>
      <c r="V93" s="2"/>
      <c r="W93" s="2"/>
      <c r="X93" s="2"/>
      <c r="Y93" s="2"/>
      <c r="Z93" s="2"/>
      <c r="AA93" s="2"/>
      <c r="AB93" s="2"/>
      <c r="AC93" s="2"/>
      <c r="AD93" s="2"/>
      <c r="AE93" s="2"/>
      <c r="AF93" s="2"/>
      <c r="AG93" s="2"/>
      <c r="AH93" s="3"/>
    </row>
    <row r="94" spans="9:34" x14ac:dyDescent="0.3">
      <c r="I94" s="2"/>
      <c r="J94" s="2"/>
      <c r="K94" s="2"/>
      <c r="L94" s="2"/>
      <c r="M94" s="2"/>
      <c r="N94" s="2"/>
      <c r="O94" s="2"/>
      <c r="P94" s="2"/>
      <c r="Q94" s="2"/>
      <c r="R94" s="2"/>
      <c r="S94" s="2"/>
      <c r="T94" s="2"/>
      <c r="U94" s="2"/>
      <c r="V94" s="2"/>
      <c r="W94" s="2"/>
      <c r="X94" s="2"/>
      <c r="Y94" s="2"/>
      <c r="Z94" s="2"/>
      <c r="AA94" s="2"/>
      <c r="AB94" s="2"/>
      <c r="AC94" s="2"/>
      <c r="AD94" s="2"/>
      <c r="AE94" s="2"/>
      <c r="AF94" s="2"/>
      <c r="AG94" s="2"/>
      <c r="AH94" s="3"/>
    </row>
    <row r="95" spans="9:34" x14ac:dyDescent="0.3">
      <c r="I95" s="2"/>
      <c r="J95" s="2"/>
      <c r="K95" s="2"/>
      <c r="L95" s="2"/>
      <c r="M95" s="2"/>
      <c r="N95" s="2"/>
      <c r="O95" s="2"/>
      <c r="P95" s="2"/>
      <c r="Q95" s="2"/>
      <c r="R95" s="2"/>
      <c r="S95" s="2"/>
      <c r="T95" s="2"/>
      <c r="U95" s="2"/>
      <c r="V95" s="2"/>
      <c r="W95" s="2"/>
      <c r="X95" s="2"/>
      <c r="Y95" s="2"/>
      <c r="Z95" s="2"/>
      <c r="AA95" s="2"/>
      <c r="AB95" s="2"/>
      <c r="AC95" s="2"/>
      <c r="AD95" s="2"/>
      <c r="AE95" s="2"/>
      <c r="AF95" s="2"/>
      <c r="AG95" s="2"/>
      <c r="AH95" s="3"/>
    </row>
    <row r="96" spans="9:34" x14ac:dyDescent="0.3">
      <c r="I96" s="2"/>
      <c r="J96" s="2"/>
      <c r="K96" s="2"/>
      <c r="L96" s="2"/>
      <c r="M96" s="2"/>
      <c r="N96" s="2"/>
      <c r="O96" s="2"/>
      <c r="P96" s="2"/>
      <c r="Q96" s="2"/>
      <c r="R96" s="2"/>
      <c r="S96" s="2"/>
      <c r="T96" s="2"/>
      <c r="U96" s="2"/>
      <c r="V96" s="2"/>
      <c r="W96" s="2"/>
      <c r="X96" s="2"/>
      <c r="Y96" s="2"/>
      <c r="Z96" s="2"/>
      <c r="AA96" s="2"/>
      <c r="AB96" s="2"/>
      <c r="AC96" s="2"/>
      <c r="AD96" s="2"/>
      <c r="AE96" s="2"/>
      <c r="AF96" s="2"/>
      <c r="AG96" s="2"/>
      <c r="AH96" s="3"/>
    </row>
    <row r="97" spans="9:34" x14ac:dyDescent="0.3">
      <c r="I97" s="2"/>
      <c r="J97" s="2"/>
      <c r="K97" s="2"/>
      <c r="L97" s="2"/>
      <c r="M97" s="2"/>
      <c r="N97" s="2"/>
      <c r="O97" s="2"/>
      <c r="P97" s="2"/>
      <c r="Q97" s="2"/>
      <c r="R97" s="2"/>
      <c r="S97" s="2"/>
      <c r="T97" s="2"/>
      <c r="U97" s="2"/>
      <c r="V97" s="2"/>
      <c r="W97" s="2"/>
      <c r="X97" s="2"/>
      <c r="Y97" s="2"/>
      <c r="Z97" s="2"/>
      <c r="AA97" s="2"/>
      <c r="AB97" s="2"/>
      <c r="AC97" s="2"/>
      <c r="AD97" s="2"/>
      <c r="AE97" s="2"/>
      <c r="AF97" s="2"/>
      <c r="AG97" s="2"/>
      <c r="AH97" s="3"/>
    </row>
    <row r="98" spans="9:34" x14ac:dyDescent="0.3">
      <c r="I98" s="2"/>
      <c r="J98" s="2"/>
      <c r="K98" s="2"/>
      <c r="L98" s="2"/>
      <c r="M98" s="2"/>
      <c r="N98" s="2"/>
      <c r="O98" s="2"/>
      <c r="P98" s="2"/>
      <c r="Q98" s="2"/>
      <c r="R98" s="2"/>
      <c r="S98" s="2"/>
      <c r="T98" s="2"/>
      <c r="U98" s="2"/>
      <c r="V98" s="2"/>
      <c r="W98" s="2"/>
      <c r="X98" s="2"/>
      <c r="Y98" s="2"/>
      <c r="Z98" s="2"/>
      <c r="AA98" s="2"/>
      <c r="AB98" s="2"/>
      <c r="AC98" s="2"/>
      <c r="AD98" s="2"/>
      <c r="AE98" s="2"/>
      <c r="AF98" s="2"/>
      <c r="AG98" s="2"/>
      <c r="AH98" s="3"/>
    </row>
    <row r="99" spans="9:34" x14ac:dyDescent="0.3">
      <c r="I99" s="2"/>
      <c r="J99" s="2"/>
      <c r="K99" s="2"/>
      <c r="L99" s="2"/>
      <c r="M99" s="2"/>
      <c r="N99" s="2"/>
      <c r="O99" s="2"/>
      <c r="P99" s="2"/>
      <c r="Q99" s="2"/>
      <c r="R99" s="2"/>
      <c r="S99" s="2"/>
      <c r="T99" s="2"/>
      <c r="U99" s="2"/>
      <c r="V99" s="2"/>
      <c r="W99" s="2"/>
      <c r="X99" s="2"/>
      <c r="Y99" s="2"/>
      <c r="Z99" s="2"/>
      <c r="AA99" s="2"/>
      <c r="AB99" s="2"/>
      <c r="AC99" s="2"/>
      <c r="AD99" s="2"/>
      <c r="AE99" s="2"/>
      <c r="AF99" s="2"/>
      <c r="AG99" s="2"/>
      <c r="AH99" s="3"/>
    </row>
  </sheetData>
  <mergeCells count="145">
    <mergeCell ref="AE28:AE30"/>
    <mergeCell ref="AG28:AG30"/>
    <mergeCell ref="AE31:AE33"/>
    <mergeCell ref="AG31:AG33"/>
    <mergeCell ref="AE34:AE36"/>
    <mergeCell ref="AG34:AG36"/>
    <mergeCell ref="AE37:AE39"/>
    <mergeCell ref="AG37:AG39"/>
    <mergeCell ref="AE40:AE41"/>
    <mergeCell ref="AG40:AG41"/>
    <mergeCell ref="AF28:AF30"/>
    <mergeCell ref="AF31:AF33"/>
    <mergeCell ref="AF34:AF36"/>
    <mergeCell ref="AF37:AF39"/>
    <mergeCell ref="AF40:AF41"/>
    <mergeCell ref="AE4:AE9"/>
    <mergeCell ref="AG4:AG9"/>
    <mergeCell ref="AE10:AE15"/>
    <mergeCell ref="AG10:AG15"/>
    <mergeCell ref="AE16:AE20"/>
    <mergeCell ref="AG16:AG20"/>
    <mergeCell ref="AE21:AE24"/>
    <mergeCell ref="AG21:AG24"/>
    <mergeCell ref="AE25:AE27"/>
    <mergeCell ref="AG25:AG27"/>
    <mergeCell ref="AF4:AF9"/>
    <mergeCell ref="AF10:AF15"/>
    <mergeCell ref="AF16:AF20"/>
    <mergeCell ref="AF21:AF24"/>
    <mergeCell ref="AF25:AF27"/>
    <mergeCell ref="AH28:AH30"/>
    <mergeCell ref="AH31:AH33"/>
    <mergeCell ref="AH34:AH36"/>
    <mergeCell ref="AH37:AH39"/>
    <mergeCell ref="AH40:AH41"/>
    <mergeCell ref="AH4:AH9"/>
    <mergeCell ref="AH10:AH15"/>
    <mergeCell ref="AH16:AH20"/>
    <mergeCell ref="AH21:AH24"/>
    <mergeCell ref="AH25:AH27"/>
    <mergeCell ref="E16:E20"/>
    <mergeCell ref="F16:F20"/>
    <mergeCell ref="F21:F24"/>
    <mergeCell ref="A21:A24"/>
    <mergeCell ref="B21:B24"/>
    <mergeCell ref="C21:C24"/>
    <mergeCell ref="D21:D24"/>
    <mergeCell ref="E21:E24"/>
    <mergeCell ref="A48:M48"/>
    <mergeCell ref="A16:A20"/>
    <mergeCell ref="B16:B20"/>
    <mergeCell ref="C16:C20"/>
    <mergeCell ref="F34:F36"/>
    <mergeCell ref="A31:A33"/>
    <mergeCell ref="B31:B33"/>
    <mergeCell ref="B25:B27"/>
    <mergeCell ref="B34:B36"/>
    <mergeCell ref="C34:C36"/>
    <mergeCell ref="D34:D36"/>
    <mergeCell ref="A42:A43"/>
    <mergeCell ref="B42:B43"/>
    <mergeCell ref="C42:C43"/>
    <mergeCell ref="C40:C41"/>
    <mergeCell ref="G16:G20"/>
    <mergeCell ref="A10:A15"/>
    <mergeCell ref="B10:B15"/>
    <mergeCell ref="C10:C15"/>
    <mergeCell ref="D10:D15"/>
    <mergeCell ref="E10:E15"/>
    <mergeCell ref="F10:F15"/>
    <mergeCell ref="G2:G3"/>
    <mergeCell ref="G4:G9"/>
    <mergeCell ref="J2:N2"/>
    <mergeCell ref="H2:H3"/>
    <mergeCell ref="B4:B9"/>
    <mergeCell ref="G10:G15"/>
    <mergeCell ref="F2:F3"/>
    <mergeCell ref="A4:A9"/>
    <mergeCell ref="C4:C9"/>
    <mergeCell ref="E4:E9"/>
    <mergeCell ref="F4:F9"/>
    <mergeCell ref="A2:A3"/>
    <mergeCell ref="B2:B3"/>
    <mergeCell ref="C2:C3"/>
    <mergeCell ref="D2:D3"/>
    <mergeCell ref="E2:E3"/>
    <mergeCell ref="A1:AH1"/>
    <mergeCell ref="O2:T2"/>
    <mergeCell ref="U2:AG2"/>
    <mergeCell ref="AH2:AH3"/>
    <mergeCell ref="I2:I3"/>
    <mergeCell ref="A40:A41"/>
    <mergeCell ref="E40:E41"/>
    <mergeCell ref="F40:F41"/>
    <mergeCell ref="G40:G41"/>
    <mergeCell ref="D40:D41"/>
    <mergeCell ref="B40:B41"/>
    <mergeCell ref="G34:G36"/>
    <mergeCell ref="C37:C39"/>
    <mergeCell ref="D37:D39"/>
    <mergeCell ref="E37:E39"/>
    <mergeCell ref="F37:F39"/>
    <mergeCell ref="G37:G39"/>
    <mergeCell ref="A34:A36"/>
    <mergeCell ref="G31:G33"/>
    <mergeCell ref="C31:C33"/>
    <mergeCell ref="D31:D33"/>
    <mergeCell ref="E31:E33"/>
    <mergeCell ref="F31:F33"/>
    <mergeCell ref="E34:E36"/>
    <mergeCell ref="G21:G24"/>
    <mergeCell ref="G25:G27"/>
    <mergeCell ref="G28:G30"/>
    <mergeCell ref="A37:A39"/>
    <mergeCell ref="B37:B39"/>
    <mergeCell ref="C25:C27"/>
    <mergeCell ref="D25:D27"/>
    <mergeCell ref="E25:E27"/>
    <mergeCell ref="F28:F30"/>
    <mergeCell ref="A28:A30"/>
    <mergeCell ref="B28:B30"/>
    <mergeCell ref="C28:C30"/>
    <mergeCell ref="D28:D30"/>
    <mergeCell ref="E28:E30"/>
    <mergeCell ref="F25:F27"/>
    <mergeCell ref="A25:A27"/>
    <mergeCell ref="E44:E45"/>
    <mergeCell ref="F44:F45"/>
    <mergeCell ref="G44:G45"/>
    <mergeCell ref="AH42:AH43"/>
    <mergeCell ref="AH44:AH45"/>
    <mergeCell ref="A44:A45"/>
    <mergeCell ref="B44:B45"/>
    <mergeCell ref="C44:C45"/>
    <mergeCell ref="D44:D45"/>
    <mergeCell ref="D42:D43"/>
    <mergeCell ref="E42:E43"/>
    <mergeCell ref="F42:F43"/>
    <mergeCell ref="G42:G43"/>
    <mergeCell ref="AE42:AE43"/>
    <mergeCell ref="AG42:AG43"/>
    <mergeCell ref="AE44:AE45"/>
    <mergeCell ref="AG44:AG45"/>
    <mergeCell ref="AF42:AF43"/>
    <mergeCell ref="AF44:AF45"/>
  </mergeCells>
  <phoneticPr fontId="6" type="noConversion"/>
  <pageMargins left="0.70866141732283472" right="0.70866141732283472" top="0.74803149606299213" bottom="0.74803149606299213" header="0.31496062992125984" footer="0.31496062992125984"/>
  <pageSetup paperSize="9" scale="90" orientation="landscape" horizontalDpi="300" verticalDpi="300" r:id="rId1"/>
  <colBreaks count="1" manualBreakCount="1">
    <brk id="14" max="47"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B21"/>
  <sheetViews>
    <sheetView zoomScale="85" zoomScaleNormal="85" workbookViewId="0">
      <selection activeCell="H23" sqref="H23"/>
    </sheetView>
  </sheetViews>
  <sheetFormatPr baseColWidth="10" defaultColWidth="11.44140625" defaultRowHeight="14.4" x14ac:dyDescent="0.3"/>
  <sheetData>
    <row r="21" spans="1:2" x14ac:dyDescent="0.3">
      <c r="A21" s="15" t="s">
        <v>86</v>
      </c>
      <c r="B21" s="15"/>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H2:I2"/>
  <sheetViews>
    <sheetView zoomScale="90" zoomScaleNormal="90" workbookViewId="0">
      <selection activeCell="H2" sqref="H2"/>
    </sheetView>
  </sheetViews>
  <sheetFormatPr baseColWidth="10" defaultColWidth="11.44140625" defaultRowHeight="14.4" x14ac:dyDescent="0.3"/>
  <sheetData>
    <row r="2" spans="8:9" x14ac:dyDescent="0.3">
      <c r="H2" s="15" t="s">
        <v>87</v>
      </c>
      <c r="I2" s="15"/>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I2:J2"/>
  <sheetViews>
    <sheetView zoomScale="80" zoomScaleNormal="80" workbookViewId="0">
      <selection activeCell="I2" sqref="I2"/>
    </sheetView>
  </sheetViews>
  <sheetFormatPr baseColWidth="10" defaultColWidth="11.44140625" defaultRowHeight="14.4" x14ac:dyDescent="0.3"/>
  <sheetData>
    <row r="2" spans="9:10" x14ac:dyDescent="0.3">
      <c r="I2" s="15" t="s">
        <v>87</v>
      </c>
      <c r="J2" s="15"/>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J2:K2"/>
  <sheetViews>
    <sheetView zoomScale="80" zoomScaleNormal="80" workbookViewId="0">
      <selection activeCell="J2" sqref="J2"/>
    </sheetView>
  </sheetViews>
  <sheetFormatPr baseColWidth="10" defaultColWidth="11.44140625" defaultRowHeight="14.4" x14ac:dyDescent="0.3"/>
  <sheetData>
    <row r="2" spans="10:11" x14ac:dyDescent="0.3">
      <c r="J2" s="15" t="s">
        <v>87</v>
      </c>
      <c r="K2" s="15"/>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I2:J2"/>
  <sheetViews>
    <sheetView zoomScale="90" zoomScaleNormal="90" workbookViewId="0">
      <selection activeCell="I2" sqref="I2"/>
    </sheetView>
  </sheetViews>
  <sheetFormatPr baseColWidth="10" defaultColWidth="11.44140625" defaultRowHeight="14.4" x14ac:dyDescent="0.3"/>
  <sheetData>
    <row r="2" spans="9:10" x14ac:dyDescent="0.3">
      <c r="I2" s="15" t="s">
        <v>87</v>
      </c>
      <c r="J2" s="15"/>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J2:K2"/>
  <sheetViews>
    <sheetView zoomScale="80" zoomScaleNormal="80" workbookViewId="0">
      <selection activeCell="K21" sqref="K21"/>
    </sheetView>
  </sheetViews>
  <sheetFormatPr baseColWidth="10" defaultColWidth="11.44140625" defaultRowHeight="14.4" x14ac:dyDescent="0.3"/>
  <sheetData>
    <row r="2" spans="10:11" x14ac:dyDescent="0.3">
      <c r="J2" s="15" t="s">
        <v>87</v>
      </c>
      <c r="K2" s="15"/>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I2:J2"/>
  <sheetViews>
    <sheetView zoomScale="80" zoomScaleNormal="80" workbookViewId="0">
      <selection activeCell="I2" sqref="I2"/>
    </sheetView>
  </sheetViews>
  <sheetFormatPr baseColWidth="10" defaultColWidth="11.44140625" defaultRowHeight="14.4" x14ac:dyDescent="0.3"/>
  <sheetData>
    <row r="2" spans="9:10" x14ac:dyDescent="0.3">
      <c r="I2" s="15" t="s">
        <v>87</v>
      </c>
      <c r="J2" s="15"/>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I2:J2"/>
  <sheetViews>
    <sheetView zoomScale="80" zoomScaleNormal="80" workbookViewId="0">
      <selection activeCell="I2" sqref="I2"/>
    </sheetView>
  </sheetViews>
  <sheetFormatPr baseColWidth="10" defaultColWidth="11.44140625" defaultRowHeight="14.4" x14ac:dyDescent="0.3"/>
  <sheetData>
    <row r="2" spans="9:10" x14ac:dyDescent="0.3">
      <c r="I2" s="15" t="s">
        <v>87</v>
      </c>
      <c r="J2" s="15"/>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I2:J2"/>
  <sheetViews>
    <sheetView zoomScale="80" zoomScaleNormal="80" workbookViewId="0">
      <selection activeCell="I2" sqref="I2"/>
    </sheetView>
  </sheetViews>
  <sheetFormatPr baseColWidth="10" defaultColWidth="11.44140625" defaultRowHeight="14.4" x14ac:dyDescent="0.3"/>
  <sheetData>
    <row r="2" spans="9:10" x14ac:dyDescent="0.3">
      <c r="I2" s="15" t="s">
        <v>87</v>
      </c>
      <c r="J2" s="15"/>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G2:H2"/>
  <sheetViews>
    <sheetView topLeftCell="A7" zoomScale="115" zoomScaleNormal="115" workbookViewId="0">
      <selection activeCell="G2" sqref="G2"/>
    </sheetView>
  </sheetViews>
  <sheetFormatPr baseColWidth="10" defaultColWidth="11.44140625" defaultRowHeight="14.4" x14ac:dyDescent="0.3"/>
  <sheetData>
    <row r="2" spans="7:8" x14ac:dyDescent="0.3">
      <c r="G2" s="15" t="s">
        <v>87</v>
      </c>
      <c r="H2" s="15"/>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7233F-81A8-4C94-AE9F-DB309C27D258}">
  <dimension ref="I2:L11"/>
  <sheetViews>
    <sheetView workbookViewId="0">
      <selection activeCell="I2" sqref="I2"/>
    </sheetView>
  </sheetViews>
  <sheetFormatPr baseColWidth="10" defaultColWidth="11.44140625" defaultRowHeight="14.4" x14ac:dyDescent="0.3"/>
  <cols>
    <col min="8" max="8" width="12" customWidth="1"/>
  </cols>
  <sheetData>
    <row r="2" spans="9:12" ht="15" thickBot="1" x14ac:dyDescent="0.35">
      <c r="I2" s="15" t="s">
        <v>87</v>
      </c>
      <c r="J2" s="15"/>
    </row>
    <row r="3" spans="9:12" ht="15" customHeight="1" x14ac:dyDescent="0.3">
      <c r="I3" s="107" t="s">
        <v>88</v>
      </c>
      <c r="J3" s="108"/>
      <c r="K3" s="108"/>
      <c r="L3" s="109"/>
    </row>
    <row r="4" spans="9:12" x14ac:dyDescent="0.3">
      <c r="I4" s="110"/>
      <c r="J4" s="111"/>
      <c r="K4" s="111"/>
      <c r="L4" s="112"/>
    </row>
    <row r="5" spans="9:12" x14ac:dyDescent="0.3">
      <c r="I5" s="110"/>
      <c r="J5" s="111"/>
      <c r="K5" s="111"/>
      <c r="L5" s="112"/>
    </row>
    <row r="6" spans="9:12" x14ac:dyDescent="0.3">
      <c r="I6" s="110"/>
      <c r="J6" s="111"/>
      <c r="K6" s="111"/>
      <c r="L6" s="112"/>
    </row>
    <row r="7" spans="9:12" x14ac:dyDescent="0.3">
      <c r="I7" s="110"/>
      <c r="J7" s="111"/>
      <c r="K7" s="111"/>
      <c r="L7" s="112"/>
    </row>
    <row r="8" spans="9:12" x14ac:dyDescent="0.3">
      <c r="I8" s="110"/>
      <c r="J8" s="111"/>
      <c r="K8" s="111"/>
      <c r="L8" s="112"/>
    </row>
    <row r="9" spans="9:12" x14ac:dyDescent="0.3">
      <c r="I9" s="110"/>
      <c r="J9" s="111"/>
      <c r="K9" s="111"/>
      <c r="L9" s="112"/>
    </row>
    <row r="10" spans="9:12" x14ac:dyDescent="0.3">
      <c r="I10" s="110"/>
      <c r="J10" s="111"/>
      <c r="K10" s="111"/>
      <c r="L10" s="112"/>
    </row>
    <row r="11" spans="9:12" ht="15" thickBot="1" x14ac:dyDescent="0.35">
      <c r="I11" s="113"/>
      <c r="J11" s="114"/>
      <c r="K11" s="114"/>
      <c r="L11" s="115"/>
    </row>
  </sheetData>
  <mergeCells count="1">
    <mergeCell ref="I3:L11"/>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2CF19-8CF3-4F43-9350-2411B217D1A5}">
  <dimension ref="I2:L11"/>
  <sheetViews>
    <sheetView workbookViewId="0">
      <selection activeCell="K23" sqref="K23"/>
    </sheetView>
  </sheetViews>
  <sheetFormatPr baseColWidth="10" defaultColWidth="11.44140625" defaultRowHeight="14.4" x14ac:dyDescent="0.3"/>
  <sheetData>
    <row r="2" spans="9:12" ht="15" thickBot="1" x14ac:dyDescent="0.35">
      <c r="I2" s="15" t="s">
        <v>87</v>
      </c>
      <c r="J2" s="15"/>
    </row>
    <row r="3" spans="9:12" x14ac:dyDescent="0.3">
      <c r="I3" s="107" t="s">
        <v>89</v>
      </c>
      <c r="J3" s="108"/>
      <c r="K3" s="108"/>
      <c r="L3" s="109"/>
    </row>
    <row r="4" spans="9:12" x14ac:dyDescent="0.3">
      <c r="I4" s="110"/>
      <c r="J4" s="111"/>
      <c r="K4" s="111"/>
      <c r="L4" s="112"/>
    </row>
    <row r="5" spans="9:12" x14ac:dyDescent="0.3">
      <c r="I5" s="110"/>
      <c r="J5" s="111"/>
      <c r="K5" s="111"/>
      <c r="L5" s="112"/>
    </row>
    <row r="6" spans="9:12" x14ac:dyDescent="0.3">
      <c r="I6" s="110"/>
      <c r="J6" s="111"/>
      <c r="K6" s="111"/>
      <c r="L6" s="112"/>
    </row>
    <row r="7" spans="9:12" x14ac:dyDescent="0.3">
      <c r="I7" s="110"/>
      <c r="J7" s="111"/>
      <c r="K7" s="111"/>
      <c r="L7" s="112"/>
    </row>
    <row r="8" spans="9:12" x14ac:dyDescent="0.3">
      <c r="I8" s="110"/>
      <c r="J8" s="111"/>
      <c r="K8" s="111"/>
      <c r="L8" s="112"/>
    </row>
    <row r="9" spans="9:12" x14ac:dyDescent="0.3">
      <c r="I9" s="110"/>
      <c r="J9" s="111"/>
      <c r="K9" s="111"/>
      <c r="L9" s="112"/>
    </row>
    <row r="10" spans="9:12" x14ac:dyDescent="0.3">
      <c r="I10" s="110"/>
      <c r="J10" s="111"/>
      <c r="K10" s="111"/>
      <c r="L10" s="112"/>
    </row>
    <row r="11" spans="9:12" ht="15" thickBot="1" x14ac:dyDescent="0.35">
      <c r="I11" s="113"/>
      <c r="J11" s="114"/>
      <c r="K11" s="114"/>
      <c r="L11" s="115"/>
    </row>
  </sheetData>
  <mergeCells count="1">
    <mergeCell ref="I3:L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13</vt:i4>
      </vt:variant>
    </vt:vector>
  </HeadingPairs>
  <TitlesOfParts>
    <vt:vector size="13" baseType="lpstr">
      <vt:lpstr>TIPOS DE VIA Y OTRAS AREAS</vt:lpstr>
      <vt:lpstr>PERFIL 1</vt:lpstr>
      <vt:lpstr>PERFIL 2</vt:lpstr>
      <vt:lpstr>PERFIL 3</vt:lpstr>
      <vt:lpstr>PERFIL 4</vt:lpstr>
      <vt:lpstr>PERFIL 5</vt:lpstr>
      <vt:lpstr>PERFIL 6</vt:lpstr>
      <vt:lpstr>PERFIL 7</vt:lpstr>
      <vt:lpstr>PERFIL 8</vt:lpstr>
      <vt:lpstr>PERFIL 9</vt:lpstr>
      <vt:lpstr>PERFIL 10</vt:lpstr>
      <vt:lpstr>PERFIL 11</vt:lpstr>
      <vt:lpstr>PERFIL 12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2026-04-08T14:52:32Z</cp:lastPrinted>
  <dcterms:created xsi:type="dcterms:W3CDTF">2018-01-11T18:01:02Z</dcterms:created>
  <dcterms:modified xsi:type="dcterms:W3CDTF">2026-04-17T14:04:15Z</dcterms:modified>
  <cp:category/>
  <cp:contentStatus/>
</cp:coreProperties>
</file>