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embeddings/oleObject1.bin" ContentType="application/vnd.openxmlformats-officedocument.oleObject"/>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04"/>
  <workbookPr/>
  <mc:AlternateContent xmlns:mc="http://schemas.openxmlformats.org/markup-compatibility/2006">
    <mc:Choice Requires="x15">
      <x15ac:absPath xmlns:x15ac="http://schemas.microsoft.com/office/spreadsheetml/2010/11/ac" url="C:\Users\LENOVO\Desktop\ACUICOLA\"/>
    </mc:Choice>
  </mc:AlternateContent>
  <xr:revisionPtr revIDLastSave="3" documentId="13_ncr:1_{E455262C-D0FE-4CF5-9D9E-F2ECE518A7F9}" xr6:coauthVersionLast="47" xr6:coauthVersionMax="47" xr10:uidLastSave="{02B983E9-DCC2-429F-82EA-43AFA80CDDF9}"/>
  <bookViews>
    <workbookView xWindow="-108" yWindow="-108" windowWidth="23256" windowHeight="12456" xr2:uid="{00000000-000D-0000-FFFF-FFFF00000000}"/>
  </bookViews>
  <sheets>
    <sheet name="LOTE 1" sheetId="1" r:id="rId1"/>
  </sheets>
  <externalReferences>
    <externalReference r:id="rId2"/>
  </externalReferences>
  <definedNames>
    <definedName name="_xlnm._FilterDatabase" localSheetId="0" hidden="1">'LOTE 1'!$B$2:$AH$26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162" i="1" l="1"/>
  <c r="AE162" i="1"/>
  <c r="AF10" i="1"/>
  <c r="AF11" i="1"/>
  <c r="AF12" i="1"/>
  <c r="AF13" i="1"/>
  <c r="AF14" i="1"/>
  <c r="AF15" i="1"/>
  <c r="AF16" i="1"/>
  <c r="AF17" i="1"/>
  <c r="AF18" i="1"/>
  <c r="AF19" i="1"/>
  <c r="AF20" i="1"/>
  <c r="AF21" i="1"/>
  <c r="AF22" i="1"/>
  <c r="AF23" i="1"/>
  <c r="AF24" i="1"/>
  <c r="AF25" i="1"/>
  <c r="AF26" i="1"/>
  <c r="AF27" i="1"/>
  <c r="AF28" i="1"/>
  <c r="AF29" i="1"/>
  <c r="AF30" i="1"/>
  <c r="AF31" i="1"/>
  <c r="AF32" i="1"/>
  <c r="AF33" i="1"/>
  <c r="AF34" i="1"/>
  <c r="AF35" i="1"/>
  <c r="AF36" i="1"/>
  <c r="AF37" i="1"/>
  <c r="AF38" i="1"/>
  <c r="AF39" i="1"/>
  <c r="AF40" i="1"/>
  <c r="AF41" i="1"/>
  <c r="AF42" i="1"/>
  <c r="AF43" i="1"/>
  <c r="AF44" i="1"/>
  <c r="AF45" i="1"/>
  <c r="AF46" i="1"/>
  <c r="AF47" i="1"/>
  <c r="AF48" i="1"/>
  <c r="AF49" i="1"/>
  <c r="AF50" i="1"/>
  <c r="AF51" i="1"/>
  <c r="AF52" i="1"/>
  <c r="AF53" i="1"/>
  <c r="AF54" i="1"/>
  <c r="AF55" i="1"/>
  <c r="AF56" i="1"/>
  <c r="AF57" i="1"/>
  <c r="AF58" i="1"/>
  <c r="AF59" i="1"/>
  <c r="AF60" i="1"/>
  <c r="AF61" i="1"/>
  <c r="AF62" i="1"/>
  <c r="AF63" i="1"/>
  <c r="AF64" i="1"/>
  <c r="AF65" i="1"/>
  <c r="AF66" i="1"/>
  <c r="AF67" i="1"/>
  <c r="AF68" i="1"/>
  <c r="AF69" i="1"/>
  <c r="AF70" i="1"/>
  <c r="AF71" i="1"/>
  <c r="AF72" i="1"/>
  <c r="AF73" i="1"/>
  <c r="AF74" i="1"/>
  <c r="AF75" i="1"/>
  <c r="AF76" i="1"/>
  <c r="AF77" i="1"/>
  <c r="AF78" i="1"/>
  <c r="AF79" i="1"/>
  <c r="AF80" i="1"/>
  <c r="AF81" i="1"/>
  <c r="AF82" i="1"/>
  <c r="AF83" i="1"/>
  <c r="AF84" i="1"/>
  <c r="AF85" i="1"/>
  <c r="AF86" i="1"/>
  <c r="AF87" i="1"/>
  <c r="AF88" i="1"/>
  <c r="AF89" i="1"/>
  <c r="AF90" i="1"/>
  <c r="AF91" i="1"/>
  <c r="AF92" i="1"/>
  <c r="AF93" i="1"/>
  <c r="AF94" i="1"/>
  <c r="AF95" i="1"/>
  <c r="AF96" i="1"/>
  <c r="AF97" i="1"/>
  <c r="AF98" i="1"/>
  <c r="AF99" i="1"/>
  <c r="AF100" i="1"/>
  <c r="AF101" i="1"/>
  <c r="AF102" i="1"/>
  <c r="AF103" i="1"/>
  <c r="AF104" i="1"/>
  <c r="AF105" i="1"/>
  <c r="AF106" i="1"/>
  <c r="AF107" i="1"/>
  <c r="AF108" i="1"/>
  <c r="AF109" i="1"/>
  <c r="AF110" i="1"/>
  <c r="AF111" i="1"/>
  <c r="AF112" i="1"/>
  <c r="AF113" i="1"/>
  <c r="AF114" i="1"/>
  <c r="AF115" i="1"/>
  <c r="AF116" i="1"/>
  <c r="AF117" i="1"/>
  <c r="AF118" i="1"/>
  <c r="AF119" i="1"/>
  <c r="AF120" i="1"/>
  <c r="AF121" i="1"/>
  <c r="AF122" i="1"/>
  <c r="AF123" i="1"/>
  <c r="AF124" i="1"/>
  <c r="AF125" i="1"/>
  <c r="AF126" i="1"/>
  <c r="AF127" i="1"/>
  <c r="AF128" i="1"/>
  <c r="AF129" i="1"/>
  <c r="AF130" i="1"/>
  <c r="AF131" i="1"/>
  <c r="AF132" i="1"/>
  <c r="AF133" i="1"/>
  <c r="AF134" i="1"/>
  <c r="AF135" i="1"/>
  <c r="AF136" i="1"/>
  <c r="AF137" i="1"/>
  <c r="AF138" i="1"/>
  <c r="AF139" i="1"/>
  <c r="AF140" i="1"/>
  <c r="AF141" i="1"/>
  <c r="AF142" i="1"/>
  <c r="AF143" i="1"/>
  <c r="AF144" i="1"/>
  <c r="AF145" i="1"/>
  <c r="AF146" i="1"/>
  <c r="AF147" i="1"/>
  <c r="AF148" i="1"/>
  <c r="AF149" i="1"/>
  <c r="AF150" i="1"/>
  <c r="AF151" i="1"/>
  <c r="AF152" i="1"/>
  <c r="AF153" i="1"/>
  <c r="AF154" i="1"/>
  <c r="AF155" i="1"/>
  <c r="AF156" i="1"/>
  <c r="AF157" i="1"/>
  <c r="AF158" i="1"/>
  <c r="AF159" i="1"/>
  <c r="AF160" i="1"/>
  <c r="AF161" i="1"/>
  <c r="AF9" i="1"/>
  <c r="AE10" i="1"/>
  <c r="AE11" i="1"/>
  <c r="AE12" i="1"/>
  <c r="AE13" i="1"/>
  <c r="AE14" i="1"/>
  <c r="AE15" i="1"/>
  <c r="AE16" i="1"/>
  <c r="AE17" i="1"/>
  <c r="AE18" i="1"/>
  <c r="AE19" i="1"/>
  <c r="AE20" i="1"/>
  <c r="AE21" i="1"/>
  <c r="AE22" i="1"/>
  <c r="AE23" i="1"/>
  <c r="AE24" i="1"/>
  <c r="AE25" i="1"/>
  <c r="AE26" i="1"/>
  <c r="AE27" i="1"/>
  <c r="AE28" i="1"/>
  <c r="AE29" i="1"/>
  <c r="AE30" i="1"/>
  <c r="AE31" i="1"/>
  <c r="AE32" i="1"/>
  <c r="AE33" i="1"/>
  <c r="AE34" i="1"/>
  <c r="AE35" i="1"/>
  <c r="AE36" i="1"/>
  <c r="AE37" i="1"/>
  <c r="AE38" i="1"/>
  <c r="AE39" i="1"/>
  <c r="AE40" i="1"/>
  <c r="AE41" i="1"/>
  <c r="AE42" i="1"/>
  <c r="AE43" i="1"/>
  <c r="AE44" i="1"/>
  <c r="AE45" i="1"/>
  <c r="AE46" i="1"/>
  <c r="AE47" i="1"/>
  <c r="AE48" i="1"/>
  <c r="AE49" i="1"/>
  <c r="AE50" i="1"/>
  <c r="AE51" i="1"/>
  <c r="AE52" i="1"/>
  <c r="AE53" i="1"/>
  <c r="AE54" i="1"/>
  <c r="AE55" i="1"/>
  <c r="AE56" i="1"/>
  <c r="AE57" i="1"/>
  <c r="AE58" i="1"/>
  <c r="AE59" i="1"/>
  <c r="AE60" i="1"/>
  <c r="AE61" i="1"/>
  <c r="AE62" i="1"/>
  <c r="AE63" i="1"/>
  <c r="AE64" i="1"/>
  <c r="AE65" i="1"/>
  <c r="AE66" i="1"/>
  <c r="AE67" i="1"/>
  <c r="AE68" i="1"/>
  <c r="AE69" i="1"/>
  <c r="AE70" i="1"/>
  <c r="AE71" i="1"/>
  <c r="AE72" i="1"/>
  <c r="AE73" i="1"/>
  <c r="AE74" i="1"/>
  <c r="AE75" i="1"/>
  <c r="AE76" i="1"/>
  <c r="AE77" i="1"/>
  <c r="AE78" i="1"/>
  <c r="AE79" i="1"/>
  <c r="AE80" i="1"/>
  <c r="AE81" i="1"/>
  <c r="AE82" i="1"/>
  <c r="AE83" i="1"/>
  <c r="AE84" i="1"/>
  <c r="AE85" i="1"/>
  <c r="AE86" i="1"/>
  <c r="AE87" i="1"/>
  <c r="AE88" i="1"/>
  <c r="AE89" i="1"/>
  <c r="AE90" i="1"/>
  <c r="AE91" i="1"/>
  <c r="AE92" i="1"/>
  <c r="AE93" i="1"/>
  <c r="AE94" i="1"/>
  <c r="AE95" i="1"/>
  <c r="AE96" i="1"/>
  <c r="AE97" i="1"/>
  <c r="AE98" i="1"/>
  <c r="AE99" i="1"/>
  <c r="AE100" i="1"/>
  <c r="AE101" i="1"/>
  <c r="AE102" i="1"/>
  <c r="AE103" i="1"/>
  <c r="AE104" i="1"/>
  <c r="AE105" i="1"/>
  <c r="AE106" i="1"/>
  <c r="AE107" i="1"/>
  <c r="AE108" i="1"/>
  <c r="AE109" i="1"/>
  <c r="AE110" i="1"/>
  <c r="AE111" i="1"/>
  <c r="AE112" i="1"/>
  <c r="AE113" i="1"/>
  <c r="AE114" i="1"/>
  <c r="AE115" i="1"/>
  <c r="AE116" i="1"/>
  <c r="AE117" i="1"/>
  <c r="AE118" i="1"/>
  <c r="AE119" i="1"/>
  <c r="AE120" i="1"/>
  <c r="AE121" i="1"/>
  <c r="AE122" i="1"/>
  <c r="AE123" i="1"/>
  <c r="AE124" i="1"/>
  <c r="AE125" i="1"/>
  <c r="AE126" i="1"/>
  <c r="AE127" i="1"/>
  <c r="AE128" i="1"/>
  <c r="AE129" i="1"/>
  <c r="AE130" i="1"/>
  <c r="AE131" i="1"/>
  <c r="AE132" i="1"/>
  <c r="AE133" i="1"/>
  <c r="AE134" i="1"/>
  <c r="AE135" i="1"/>
  <c r="AE136" i="1"/>
  <c r="AE137" i="1"/>
  <c r="AE138" i="1"/>
  <c r="AE139" i="1"/>
  <c r="AE140" i="1"/>
  <c r="AE141" i="1"/>
  <c r="AE142" i="1"/>
  <c r="AE143" i="1"/>
  <c r="AE144" i="1"/>
  <c r="AE145" i="1"/>
  <c r="AE146" i="1"/>
  <c r="AE147" i="1"/>
  <c r="AE148" i="1"/>
  <c r="AE149" i="1"/>
  <c r="AE150" i="1"/>
  <c r="AE151" i="1"/>
  <c r="AE152" i="1"/>
  <c r="AE153" i="1"/>
  <c r="AE154" i="1"/>
  <c r="AE155" i="1"/>
  <c r="AE156" i="1"/>
  <c r="AE157" i="1"/>
  <c r="AE158" i="1"/>
  <c r="AE159" i="1"/>
  <c r="AE160" i="1"/>
  <c r="AE161" i="1"/>
  <c r="AE9" i="1"/>
  <c r="AD10" i="1"/>
  <c r="AD11" i="1"/>
  <c r="AD12" i="1"/>
  <c r="AD13" i="1"/>
  <c r="AD14" i="1"/>
  <c r="AD15" i="1"/>
  <c r="AD16" i="1"/>
  <c r="AD17" i="1"/>
  <c r="AD18" i="1"/>
  <c r="AD19" i="1"/>
  <c r="AD20" i="1"/>
  <c r="AD21" i="1"/>
  <c r="AD22" i="1"/>
  <c r="AD23" i="1"/>
  <c r="AD24" i="1"/>
  <c r="AD25" i="1"/>
  <c r="AD26" i="1"/>
  <c r="AD27" i="1"/>
  <c r="AD28" i="1"/>
  <c r="AD29" i="1"/>
  <c r="AD30" i="1"/>
  <c r="AD31" i="1"/>
  <c r="AD32" i="1"/>
  <c r="AD33" i="1"/>
  <c r="AD34" i="1"/>
  <c r="AD35" i="1"/>
  <c r="AD36" i="1"/>
  <c r="AD37" i="1"/>
  <c r="AD38" i="1"/>
  <c r="AD39" i="1"/>
  <c r="AD40" i="1"/>
  <c r="AD41" i="1"/>
  <c r="AD42" i="1"/>
  <c r="AD43" i="1"/>
  <c r="AD44" i="1"/>
  <c r="AD45" i="1"/>
  <c r="AD46" i="1"/>
  <c r="AD47" i="1"/>
  <c r="AD48" i="1"/>
  <c r="AD49" i="1"/>
  <c r="AD50" i="1"/>
  <c r="AD51" i="1"/>
  <c r="AD52" i="1"/>
  <c r="AD53" i="1"/>
  <c r="AD54" i="1"/>
  <c r="AD55" i="1"/>
  <c r="AD56" i="1"/>
  <c r="AD57" i="1"/>
  <c r="AD58" i="1"/>
  <c r="AD59" i="1"/>
  <c r="AD60" i="1"/>
  <c r="AD61" i="1"/>
  <c r="AD62" i="1"/>
  <c r="AD63" i="1"/>
  <c r="AD64" i="1"/>
  <c r="AD65" i="1"/>
  <c r="AD66" i="1"/>
  <c r="AD67" i="1"/>
  <c r="AD68" i="1"/>
  <c r="AD69" i="1"/>
  <c r="AD70" i="1"/>
  <c r="AD71" i="1"/>
  <c r="AD72" i="1"/>
  <c r="AD73" i="1"/>
  <c r="AD74" i="1"/>
  <c r="AD75" i="1"/>
  <c r="AD76" i="1"/>
  <c r="AD77" i="1"/>
  <c r="AD78" i="1"/>
  <c r="AD79" i="1"/>
  <c r="AD80" i="1"/>
  <c r="AD81" i="1"/>
  <c r="AD82" i="1"/>
  <c r="AD83" i="1"/>
  <c r="AD84" i="1"/>
  <c r="AD85" i="1"/>
  <c r="AD86" i="1"/>
  <c r="AD87" i="1"/>
  <c r="AD88" i="1"/>
  <c r="AD89" i="1"/>
  <c r="AD90" i="1"/>
  <c r="AD91" i="1"/>
  <c r="AD92" i="1"/>
  <c r="AD93" i="1"/>
  <c r="AD94" i="1"/>
  <c r="AD95" i="1"/>
  <c r="AD96" i="1"/>
  <c r="AD97" i="1"/>
  <c r="AD98" i="1"/>
  <c r="AD99" i="1"/>
  <c r="AD100" i="1"/>
  <c r="AD101" i="1"/>
  <c r="AD102" i="1"/>
  <c r="AD103" i="1"/>
  <c r="AD104" i="1"/>
  <c r="AD105" i="1"/>
  <c r="AD106" i="1"/>
  <c r="AD107" i="1"/>
  <c r="AD108" i="1"/>
  <c r="AD109" i="1"/>
  <c r="AD110" i="1"/>
  <c r="AD111" i="1"/>
  <c r="AD112" i="1"/>
  <c r="AD113" i="1"/>
  <c r="AD114" i="1"/>
  <c r="AD115" i="1"/>
  <c r="AD116" i="1"/>
  <c r="AD117" i="1"/>
  <c r="AD118" i="1"/>
  <c r="AD119" i="1"/>
  <c r="AD120" i="1"/>
  <c r="AD121" i="1"/>
  <c r="AD122" i="1"/>
  <c r="AD123" i="1"/>
  <c r="AD124" i="1"/>
  <c r="AD125" i="1"/>
  <c r="AD126" i="1"/>
  <c r="AD127" i="1"/>
  <c r="AD128" i="1"/>
  <c r="AD129" i="1"/>
  <c r="AD130" i="1"/>
  <c r="AD131" i="1"/>
  <c r="AD132" i="1"/>
  <c r="AD133" i="1"/>
  <c r="AD134" i="1"/>
  <c r="AD135" i="1"/>
  <c r="AD136" i="1"/>
  <c r="AD137" i="1"/>
  <c r="AD138" i="1"/>
  <c r="AD139" i="1"/>
  <c r="AD140" i="1"/>
  <c r="AD141" i="1"/>
  <c r="AD142" i="1"/>
  <c r="AD143" i="1"/>
  <c r="AD144" i="1"/>
  <c r="AD145" i="1"/>
  <c r="AD146" i="1"/>
  <c r="AD147" i="1"/>
  <c r="AD148" i="1"/>
  <c r="AD149" i="1"/>
  <c r="AD150" i="1"/>
  <c r="AD151" i="1"/>
  <c r="AD152" i="1"/>
  <c r="AD153" i="1"/>
  <c r="AD154" i="1"/>
  <c r="AD155" i="1"/>
  <c r="AD156" i="1"/>
  <c r="AD157" i="1"/>
  <c r="AD158" i="1"/>
  <c r="AD159" i="1"/>
  <c r="AD160" i="1"/>
  <c r="AD161" i="1"/>
  <c r="AD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9" i="1"/>
  <c r="Z162" i="1"/>
  <c r="Z10" i="1"/>
  <c r="Z11" i="1"/>
  <c r="Z12" i="1"/>
  <c r="Z13" i="1"/>
  <c r="Z14" i="1"/>
  <c r="Z15" i="1"/>
  <c r="Z16" i="1"/>
  <c r="Z17" i="1"/>
  <c r="Z18" i="1"/>
  <c r="Z19" i="1"/>
  <c r="Z20" i="1"/>
  <c r="Z21" i="1"/>
  <c r="Z22" i="1"/>
  <c r="Z23" i="1"/>
  <c r="Z24" i="1"/>
  <c r="Z25" i="1"/>
  <c r="Z26" i="1"/>
  <c r="Z27" i="1"/>
  <c r="Z28" i="1"/>
  <c r="Z29" i="1"/>
  <c r="Z30" i="1"/>
  <c r="Z31" i="1"/>
  <c r="Z32" i="1"/>
  <c r="Z33" i="1"/>
  <c r="Z34" i="1"/>
  <c r="Z35" i="1"/>
  <c r="Z36" i="1"/>
  <c r="Z37" i="1"/>
  <c r="Z38" i="1"/>
  <c r="Z39" i="1"/>
  <c r="Z40" i="1"/>
  <c r="Z41" i="1"/>
  <c r="Z42" i="1"/>
  <c r="Z43" i="1"/>
  <c r="Z44" i="1"/>
  <c r="Z45" i="1"/>
  <c r="Z46" i="1"/>
  <c r="Z47" i="1"/>
  <c r="Z48" i="1"/>
  <c r="Z49" i="1"/>
  <c r="Z50" i="1"/>
  <c r="Z51" i="1"/>
  <c r="Z52" i="1"/>
  <c r="Z53" i="1"/>
  <c r="Z54" i="1"/>
  <c r="Z55" i="1"/>
  <c r="Z56" i="1"/>
  <c r="Z57" i="1"/>
  <c r="Z58" i="1"/>
  <c r="Z59" i="1"/>
  <c r="Z60" i="1"/>
  <c r="Z61" i="1"/>
  <c r="Z62" i="1"/>
  <c r="Z63" i="1"/>
  <c r="Z64" i="1"/>
  <c r="Z65" i="1"/>
  <c r="Z66" i="1"/>
  <c r="Z67" i="1"/>
  <c r="Z68" i="1"/>
  <c r="Z69" i="1"/>
  <c r="Z70" i="1"/>
  <c r="Z71" i="1"/>
  <c r="Z72" i="1"/>
  <c r="Z73" i="1"/>
  <c r="Z74" i="1"/>
  <c r="Z75" i="1"/>
  <c r="Z76" i="1"/>
  <c r="Z77" i="1"/>
  <c r="Z78" i="1"/>
  <c r="Z79" i="1"/>
  <c r="Z80" i="1"/>
  <c r="Z81" i="1"/>
  <c r="Z82" i="1"/>
  <c r="Z83" i="1"/>
  <c r="Z84" i="1"/>
  <c r="Z85" i="1"/>
  <c r="Z86" i="1"/>
  <c r="Z87" i="1"/>
  <c r="Z88" i="1"/>
  <c r="Z89" i="1"/>
  <c r="Z90" i="1"/>
  <c r="Z91" i="1"/>
  <c r="Z92" i="1"/>
  <c r="Z93" i="1"/>
  <c r="Z94" i="1"/>
  <c r="Z95" i="1"/>
  <c r="Z96" i="1"/>
  <c r="Z97" i="1"/>
  <c r="Z98" i="1"/>
  <c r="Z99" i="1"/>
  <c r="Z100" i="1"/>
  <c r="Z101" i="1"/>
  <c r="Z102" i="1"/>
  <c r="Z103" i="1"/>
  <c r="Z104" i="1"/>
  <c r="Z105" i="1"/>
  <c r="Z106" i="1"/>
  <c r="Z107" i="1"/>
  <c r="Z108" i="1"/>
  <c r="Z109" i="1"/>
  <c r="Z110" i="1"/>
  <c r="Z111" i="1"/>
  <c r="Z112" i="1"/>
  <c r="Z113" i="1"/>
  <c r="Z114" i="1"/>
  <c r="Z115" i="1"/>
  <c r="Z116" i="1"/>
  <c r="Z117" i="1"/>
  <c r="Z118" i="1"/>
  <c r="Z119" i="1"/>
  <c r="Z120" i="1"/>
  <c r="Z121" i="1"/>
  <c r="Z122" i="1"/>
  <c r="Z123" i="1"/>
  <c r="Z124" i="1"/>
  <c r="Z125" i="1"/>
  <c r="Z126" i="1"/>
  <c r="Z127" i="1"/>
  <c r="Z128" i="1"/>
  <c r="Z129" i="1"/>
  <c r="Z130" i="1"/>
  <c r="Z131" i="1"/>
  <c r="Z132" i="1"/>
  <c r="Z133" i="1"/>
  <c r="Z134" i="1"/>
  <c r="Z135" i="1"/>
  <c r="Z136" i="1"/>
  <c r="Z137" i="1"/>
  <c r="Z138" i="1"/>
  <c r="Z139" i="1"/>
  <c r="Z140" i="1"/>
  <c r="Z141" i="1"/>
  <c r="Z142" i="1"/>
  <c r="Z143" i="1"/>
  <c r="Z144" i="1"/>
  <c r="Z145" i="1"/>
  <c r="Z146" i="1"/>
  <c r="Z147" i="1"/>
  <c r="Z148" i="1"/>
  <c r="Z149" i="1"/>
  <c r="Z150" i="1"/>
  <c r="Z151" i="1"/>
  <c r="Z152" i="1"/>
  <c r="Z153" i="1"/>
  <c r="Z154" i="1"/>
  <c r="Z155" i="1"/>
  <c r="Z156" i="1"/>
  <c r="Z157" i="1"/>
  <c r="Z158" i="1"/>
  <c r="Z159" i="1"/>
  <c r="Z160" i="1"/>
  <c r="Z161" i="1"/>
  <c r="Z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9" i="1"/>
  <c r="S10" i="1"/>
  <c r="T10" i="1" s="1"/>
  <c r="U10" i="1" s="1"/>
  <c r="S11" i="1"/>
  <c r="T11" i="1" s="1"/>
  <c r="U11" i="1" s="1"/>
  <c r="S12" i="1"/>
  <c r="T12" i="1" s="1"/>
  <c r="U12" i="1" s="1"/>
  <c r="S13" i="1"/>
  <c r="T13" i="1" s="1"/>
  <c r="U13" i="1" s="1"/>
  <c r="S14" i="1"/>
  <c r="T14" i="1" s="1"/>
  <c r="U14" i="1" s="1"/>
  <c r="S15" i="1"/>
  <c r="T15" i="1" s="1"/>
  <c r="U15" i="1" s="1"/>
  <c r="S16" i="1"/>
  <c r="T16" i="1" s="1"/>
  <c r="U16" i="1" s="1"/>
  <c r="S17" i="1"/>
  <c r="T17" i="1" s="1"/>
  <c r="U17" i="1" s="1"/>
  <c r="S18" i="1"/>
  <c r="T18" i="1" s="1"/>
  <c r="U18" i="1" s="1"/>
  <c r="S19" i="1"/>
  <c r="T19" i="1" s="1"/>
  <c r="U19" i="1" s="1"/>
  <c r="S20" i="1"/>
  <c r="T20" i="1" s="1"/>
  <c r="U20" i="1" s="1"/>
  <c r="S21" i="1"/>
  <c r="T21" i="1" s="1"/>
  <c r="U21" i="1" s="1"/>
  <c r="S22" i="1"/>
  <c r="T22" i="1" s="1"/>
  <c r="U22" i="1" s="1"/>
  <c r="S23" i="1"/>
  <c r="T23" i="1" s="1"/>
  <c r="U23" i="1" s="1"/>
  <c r="S24" i="1"/>
  <c r="T24" i="1" s="1"/>
  <c r="U24" i="1" s="1"/>
  <c r="S25" i="1"/>
  <c r="T25" i="1" s="1"/>
  <c r="U25" i="1" s="1"/>
  <c r="S26" i="1"/>
  <c r="T26" i="1" s="1"/>
  <c r="U26" i="1" s="1"/>
  <c r="S27" i="1"/>
  <c r="T27" i="1" s="1"/>
  <c r="U27" i="1" s="1"/>
  <c r="S28" i="1"/>
  <c r="T28" i="1" s="1"/>
  <c r="U28" i="1" s="1"/>
  <c r="S29" i="1"/>
  <c r="T29" i="1" s="1"/>
  <c r="U29" i="1" s="1"/>
  <c r="S30" i="1"/>
  <c r="T30" i="1" s="1"/>
  <c r="U30" i="1" s="1"/>
  <c r="S31" i="1"/>
  <c r="T31" i="1" s="1"/>
  <c r="U31" i="1" s="1"/>
  <c r="S32" i="1"/>
  <c r="T32" i="1" s="1"/>
  <c r="U32" i="1" s="1"/>
  <c r="S33" i="1"/>
  <c r="T33" i="1" s="1"/>
  <c r="U33" i="1" s="1"/>
  <c r="S34" i="1"/>
  <c r="T34" i="1" s="1"/>
  <c r="U34" i="1" s="1"/>
  <c r="S35" i="1"/>
  <c r="T35" i="1" s="1"/>
  <c r="U35" i="1" s="1"/>
  <c r="S36" i="1"/>
  <c r="T36" i="1" s="1"/>
  <c r="U36" i="1" s="1"/>
  <c r="S37" i="1"/>
  <c r="T37" i="1" s="1"/>
  <c r="U37" i="1" s="1"/>
  <c r="S38" i="1"/>
  <c r="T38" i="1" s="1"/>
  <c r="U38" i="1" s="1"/>
  <c r="S39" i="1"/>
  <c r="T39" i="1" s="1"/>
  <c r="U39" i="1" s="1"/>
  <c r="S40" i="1"/>
  <c r="T40" i="1" s="1"/>
  <c r="U40" i="1" s="1"/>
  <c r="S41" i="1"/>
  <c r="T41" i="1" s="1"/>
  <c r="U41" i="1" s="1"/>
  <c r="S42" i="1"/>
  <c r="T42" i="1" s="1"/>
  <c r="U42" i="1" s="1"/>
  <c r="S43" i="1"/>
  <c r="T43" i="1" s="1"/>
  <c r="U43" i="1" s="1"/>
  <c r="S44" i="1"/>
  <c r="T44" i="1" s="1"/>
  <c r="U44" i="1" s="1"/>
  <c r="S45" i="1"/>
  <c r="T45" i="1" s="1"/>
  <c r="U45" i="1" s="1"/>
  <c r="S46" i="1"/>
  <c r="T46" i="1" s="1"/>
  <c r="U46" i="1" s="1"/>
  <c r="S47" i="1"/>
  <c r="T47" i="1" s="1"/>
  <c r="U47" i="1" s="1"/>
  <c r="S48" i="1"/>
  <c r="T48" i="1" s="1"/>
  <c r="U48" i="1" s="1"/>
  <c r="S49" i="1"/>
  <c r="T49" i="1" s="1"/>
  <c r="U49" i="1" s="1"/>
  <c r="S50" i="1"/>
  <c r="T50" i="1" s="1"/>
  <c r="U50" i="1" s="1"/>
  <c r="S51" i="1"/>
  <c r="T51" i="1" s="1"/>
  <c r="U51" i="1" s="1"/>
  <c r="S52" i="1"/>
  <c r="T52" i="1" s="1"/>
  <c r="U52" i="1" s="1"/>
  <c r="S53" i="1"/>
  <c r="T53" i="1" s="1"/>
  <c r="U53" i="1" s="1"/>
  <c r="S54" i="1"/>
  <c r="T54" i="1" s="1"/>
  <c r="S55" i="1"/>
  <c r="T55" i="1" s="1"/>
  <c r="U55" i="1" s="1"/>
  <c r="S56" i="1"/>
  <c r="T56" i="1" s="1"/>
  <c r="U56" i="1" s="1"/>
  <c r="S57" i="1"/>
  <c r="T57" i="1" s="1"/>
  <c r="U57" i="1" s="1"/>
  <c r="S58" i="1"/>
  <c r="T58" i="1" s="1"/>
  <c r="U58" i="1" s="1"/>
  <c r="S59" i="1"/>
  <c r="T59" i="1" s="1"/>
  <c r="U59" i="1" s="1"/>
  <c r="S60" i="1"/>
  <c r="T60" i="1" s="1"/>
  <c r="U60" i="1" s="1"/>
  <c r="S61" i="1"/>
  <c r="T61" i="1" s="1"/>
  <c r="U61" i="1" s="1"/>
  <c r="S62" i="1"/>
  <c r="T62" i="1" s="1"/>
  <c r="U62" i="1" s="1"/>
  <c r="S63" i="1"/>
  <c r="T63" i="1" s="1"/>
  <c r="U63" i="1" s="1"/>
  <c r="S64" i="1"/>
  <c r="T64" i="1" s="1"/>
  <c r="U64" i="1" s="1"/>
  <c r="S65" i="1"/>
  <c r="T65" i="1" s="1"/>
  <c r="U65" i="1" s="1"/>
  <c r="S66" i="1"/>
  <c r="T66" i="1" s="1"/>
  <c r="U66" i="1" s="1"/>
  <c r="S67" i="1"/>
  <c r="T67" i="1" s="1"/>
  <c r="U67" i="1" s="1"/>
  <c r="S68" i="1"/>
  <c r="T68" i="1" s="1"/>
  <c r="U68" i="1" s="1"/>
  <c r="S69" i="1"/>
  <c r="T69" i="1" s="1"/>
  <c r="U69" i="1" s="1"/>
  <c r="S70" i="1"/>
  <c r="T70" i="1" s="1"/>
  <c r="U70" i="1" s="1"/>
  <c r="S71" i="1"/>
  <c r="T71" i="1" s="1"/>
  <c r="U71" i="1" s="1"/>
  <c r="S72" i="1"/>
  <c r="T72" i="1" s="1"/>
  <c r="U72" i="1" s="1"/>
  <c r="S73" i="1"/>
  <c r="T73" i="1" s="1"/>
  <c r="U73" i="1" s="1"/>
  <c r="S74" i="1"/>
  <c r="T74" i="1" s="1"/>
  <c r="U74" i="1" s="1"/>
  <c r="S75" i="1"/>
  <c r="T75" i="1" s="1"/>
  <c r="U75" i="1" s="1"/>
  <c r="S76" i="1"/>
  <c r="T76" i="1" s="1"/>
  <c r="U76" i="1" s="1"/>
  <c r="S77" i="1"/>
  <c r="T77" i="1" s="1"/>
  <c r="S78" i="1"/>
  <c r="T78" i="1" s="1"/>
  <c r="U78" i="1" s="1"/>
  <c r="S79" i="1"/>
  <c r="T79" i="1" s="1"/>
  <c r="U79" i="1" s="1"/>
  <c r="S80" i="1"/>
  <c r="T80" i="1" s="1"/>
  <c r="U80" i="1" s="1"/>
  <c r="S81" i="1"/>
  <c r="T81" i="1" s="1"/>
  <c r="U81" i="1" s="1"/>
  <c r="S82" i="1"/>
  <c r="T82" i="1" s="1"/>
  <c r="U82" i="1" s="1"/>
  <c r="S83" i="1"/>
  <c r="T83" i="1" s="1"/>
  <c r="U83" i="1" s="1"/>
  <c r="S84" i="1"/>
  <c r="T84" i="1" s="1"/>
  <c r="U84" i="1" s="1"/>
  <c r="S85" i="1"/>
  <c r="T85" i="1" s="1"/>
  <c r="U85" i="1" s="1"/>
  <c r="S86" i="1"/>
  <c r="T86" i="1" s="1"/>
  <c r="U86" i="1" s="1"/>
  <c r="S87" i="1"/>
  <c r="T87" i="1" s="1"/>
  <c r="U87" i="1" s="1"/>
  <c r="S88" i="1"/>
  <c r="T88" i="1" s="1"/>
  <c r="U88" i="1" s="1"/>
  <c r="S89" i="1"/>
  <c r="T89" i="1" s="1"/>
  <c r="U89" i="1" s="1"/>
  <c r="S90" i="1"/>
  <c r="T90" i="1" s="1"/>
  <c r="U90" i="1" s="1"/>
  <c r="S91" i="1"/>
  <c r="T91" i="1" s="1"/>
  <c r="U91" i="1" s="1"/>
  <c r="S92" i="1"/>
  <c r="T92" i="1" s="1"/>
  <c r="U92" i="1" s="1"/>
  <c r="S93" i="1"/>
  <c r="T93" i="1" s="1"/>
  <c r="U93" i="1" s="1"/>
  <c r="S94" i="1"/>
  <c r="T94" i="1" s="1"/>
  <c r="U94" i="1" s="1"/>
  <c r="S95" i="1"/>
  <c r="T95" i="1" s="1"/>
  <c r="U95" i="1" s="1"/>
  <c r="S96" i="1"/>
  <c r="T96" i="1" s="1"/>
  <c r="U96" i="1" s="1"/>
  <c r="S97" i="1"/>
  <c r="T97" i="1" s="1"/>
  <c r="U97" i="1" s="1"/>
  <c r="S98" i="1"/>
  <c r="T98" i="1" s="1"/>
  <c r="U98" i="1" s="1"/>
  <c r="S99" i="1"/>
  <c r="T99" i="1" s="1"/>
  <c r="U99" i="1" s="1"/>
  <c r="S100" i="1"/>
  <c r="T100" i="1" s="1"/>
  <c r="U100" i="1" s="1"/>
  <c r="S101" i="1"/>
  <c r="T101" i="1" s="1"/>
  <c r="U101" i="1" s="1"/>
  <c r="S102" i="1"/>
  <c r="T102" i="1" s="1"/>
  <c r="U102" i="1" s="1"/>
  <c r="S103" i="1"/>
  <c r="T103" i="1" s="1"/>
  <c r="U103" i="1" s="1"/>
  <c r="S104" i="1"/>
  <c r="T104" i="1" s="1"/>
  <c r="U104" i="1" s="1"/>
  <c r="S105" i="1"/>
  <c r="T105" i="1" s="1"/>
  <c r="U105" i="1" s="1"/>
  <c r="S106" i="1"/>
  <c r="T106" i="1" s="1"/>
  <c r="U106" i="1" s="1"/>
  <c r="S107" i="1"/>
  <c r="T107" i="1" s="1"/>
  <c r="U107" i="1" s="1"/>
  <c r="S108" i="1"/>
  <c r="T108" i="1" s="1"/>
  <c r="U108" i="1" s="1"/>
  <c r="S109" i="1"/>
  <c r="T109" i="1" s="1"/>
  <c r="U109" i="1" s="1"/>
  <c r="S110" i="1"/>
  <c r="T110" i="1" s="1"/>
  <c r="U110" i="1" s="1"/>
  <c r="S111" i="1"/>
  <c r="T111" i="1" s="1"/>
  <c r="U111" i="1" s="1"/>
  <c r="S112" i="1"/>
  <c r="T112" i="1" s="1"/>
  <c r="U112" i="1" s="1"/>
  <c r="S113" i="1"/>
  <c r="T113" i="1" s="1"/>
  <c r="U113" i="1" s="1"/>
  <c r="S114" i="1"/>
  <c r="T114" i="1" s="1"/>
  <c r="U114" i="1" s="1"/>
  <c r="S115" i="1"/>
  <c r="T115" i="1" s="1"/>
  <c r="U115" i="1" s="1"/>
  <c r="S116" i="1"/>
  <c r="T116" i="1" s="1"/>
  <c r="U116" i="1" s="1"/>
  <c r="S117" i="1"/>
  <c r="T117" i="1" s="1"/>
  <c r="U117" i="1" s="1"/>
  <c r="S118" i="1"/>
  <c r="T118" i="1" s="1"/>
  <c r="U118" i="1" s="1"/>
  <c r="S119" i="1"/>
  <c r="T119" i="1" s="1"/>
  <c r="U119" i="1" s="1"/>
  <c r="S120" i="1"/>
  <c r="T120" i="1" s="1"/>
  <c r="U120" i="1" s="1"/>
  <c r="S121" i="1"/>
  <c r="T121" i="1" s="1"/>
  <c r="U121" i="1" s="1"/>
  <c r="S122" i="1"/>
  <c r="T122" i="1" s="1"/>
  <c r="U122" i="1" s="1"/>
  <c r="S123" i="1"/>
  <c r="T123" i="1" s="1"/>
  <c r="U123" i="1" s="1"/>
  <c r="S124" i="1"/>
  <c r="T124" i="1" s="1"/>
  <c r="U124" i="1" s="1"/>
  <c r="S125" i="1"/>
  <c r="T125" i="1" s="1"/>
  <c r="U125" i="1" s="1"/>
  <c r="S126" i="1"/>
  <c r="T126" i="1" s="1"/>
  <c r="U126" i="1" s="1"/>
  <c r="S127" i="1"/>
  <c r="T127" i="1" s="1"/>
  <c r="U127" i="1" s="1"/>
  <c r="S128" i="1"/>
  <c r="T128" i="1" s="1"/>
  <c r="U128" i="1" s="1"/>
  <c r="S129" i="1"/>
  <c r="T129" i="1" s="1"/>
  <c r="U129" i="1" s="1"/>
  <c r="S130" i="1"/>
  <c r="T130" i="1" s="1"/>
  <c r="U130" i="1" s="1"/>
  <c r="S131" i="1"/>
  <c r="T131" i="1" s="1"/>
  <c r="U131" i="1" s="1"/>
  <c r="S132" i="1"/>
  <c r="T132" i="1" s="1"/>
  <c r="U132" i="1" s="1"/>
  <c r="S133" i="1"/>
  <c r="T133" i="1" s="1"/>
  <c r="U133" i="1" s="1"/>
  <c r="S134" i="1"/>
  <c r="T134" i="1" s="1"/>
  <c r="U134" i="1" s="1"/>
  <c r="S135" i="1"/>
  <c r="T135" i="1" s="1"/>
  <c r="U135" i="1" s="1"/>
  <c r="S136" i="1"/>
  <c r="T136" i="1" s="1"/>
  <c r="U136" i="1" s="1"/>
  <c r="S137" i="1"/>
  <c r="T137" i="1" s="1"/>
  <c r="U137" i="1" s="1"/>
  <c r="S138" i="1"/>
  <c r="T138" i="1" s="1"/>
  <c r="U138" i="1" s="1"/>
  <c r="S139" i="1"/>
  <c r="T139" i="1" s="1"/>
  <c r="U139" i="1" s="1"/>
  <c r="S140" i="1"/>
  <c r="T140" i="1" s="1"/>
  <c r="U140" i="1" s="1"/>
  <c r="S141" i="1"/>
  <c r="T141" i="1" s="1"/>
  <c r="U141" i="1" s="1"/>
  <c r="S142" i="1"/>
  <c r="T142" i="1" s="1"/>
  <c r="U142" i="1" s="1"/>
  <c r="S143" i="1"/>
  <c r="T143" i="1" s="1"/>
  <c r="U143" i="1" s="1"/>
  <c r="S144" i="1"/>
  <c r="T144" i="1" s="1"/>
  <c r="U144" i="1" s="1"/>
  <c r="S145" i="1"/>
  <c r="T145" i="1" s="1"/>
  <c r="U145" i="1" s="1"/>
  <c r="S146" i="1"/>
  <c r="T146" i="1" s="1"/>
  <c r="U146" i="1" s="1"/>
  <c r="S147" i="1"/>
  <c r="T147" i="1" s="1"/>
  <c r="U147" i="1" s="1"/>
  <c r="S148" i="1"/>
  <c r="T148" i="1" s="1"/>
  <c r="U148" i="1" s="1"/>
  <c r="S149" i="1"/>
  <c r="T149" i="1" s="1"/>
  <c r="U149" i="1" s="1"/>
  <c r="S150" i="1"/>
  <c r="T150" i="1" s="1"/>
  <c r="U150" i="1" s="1"/>
  <c r="S151" i="1"/>
  <c r="T151" i="1" s="1"/>
  <c r="U151" i="1" s="1"/>
  <c r="S152" i="1"/>
  <c r="T152" i="1" s="1"/>
  <c r="U152" i="1" s="1"/>
  <c r="S153" i="1"/>
  <c r="T153" i="1" s="1"/>
  <c r="U153" i="1" s="1"/>
  <c r="S154" i="1"/>
  <c r="T154" i="1" s="1"/>
  <c r="U154" i="1" s="1"/>
  <c r="S155" i="1"/>
  <c r="T155" i="1" s="1"/>
  <c r="U155" i="1" s="1"/>
  <c r="S156" i="1"/>
  <c r="T156" i="1" s="1"/>
  <c r="U156" i="1" s="1"/>
  <c r="S157" i="1"/>
  <c r="T157" i="1" s="1"/>
  <c r="U157" i="1" s="1"/>
  <c r="S158" i="1"/>
  <c r="T158" i="1" s="1"/>
  <c r="U158" i="1" s="1"/>
  <c r="S159" i="1"/>
  <c r="T159" i="1" s="1"/>
  <c r="U159" i="1" s="1"/>
  <c r="S160" i="1"/>
  <c r="T160" i="1" s="1"/>
  <c r="U160" i="1" s="1"/>
  <c r="S161" i="1"/>
  <c r="T161" i="1" s="1"/>
  <c r="U161" i="1" s="1"/>
  <c r="S9" i="1"/>
  <c r="T9" i="1" s="1"/>
  <c r="U9" i="1" s="1"/>
  <c r="P41" i="1"/>
  <c r="O9" i="1"/>
  <c r="P9" i="1" s="1"/>
  <c r="N10" i="1"/>
  <c r="O10" i="1" s="1"/>
  <c r="P10" i="1" s="1"/>
  <c r="N11" i="1"/>
  <c r="O11" i="1" s="1"/>
  <c r="P11" i="1" s="1"/>
  <c r="N12" i="1"/>
  <c r="O12" i="1" s="1"/>
  <c r="P12" i="1" s="1"/>
  <c r="N13" i="1"/>
  <c r="O13" i="1" s="1"/>
  <c r="P13" i="1" s="1"/>
  <c r="N14" i="1"/>
  <c r="O14" i="1" s="1"/>
  <c r="P14" i="1" s="1"/>
  <c r="N15" i="1"/>
  <c r="O15" i="1" s="1"/>
  <c r="P15" i="1" s="1"/>
  <c r="N16" i="1"/>
  <c r="O16" i="1" s="1"/>
  <c r="P16" i="1" s="1"/>
  <c r="N17" i="1"/>
  <c r="O17" i="1" s="1"/>
  <c r="P17" i="1" s="1"/>
  <c r="N18" i="1"/>
  <c r="O18" i="1" s="1"/>
  <c r="P18" i="1" s="1"/>
  <c r="N19" i="1"/>
  <c r="O19" i="1" s="1"/>
  <c r="P19" i="1" s="1"/>
  <c r="N20" i="1"/>
  <c r="O20" i="1" s="1"/>
  <c r="P20" i="1" s="1"/>
  <c r="N21" i="1"/>
  <c r="O21" i="1" s="1"/>
  <c r="P21" i="1" s="1"/>
  <c r="N22" i="1"/>
  <c r="O22" i="1" s="1"/>
  <c r="P22" i="1" s="1"/>
  <c r="N23" i="1"/>
  <c r="O23" i="1" s="1"/>
  <c r="P23" i="1" s="1"/>
  <c r="N24" i="1"/>
  <c r="O24" i="1" s="1"/>
  <c r="P24" i="1" s="1"/>
  <c r="N25" i="1"/>
  <c r="O25" i="1" s="1"/>
  <c r="P25" i="1" s="1"/>
  <c r="N26" i="1"/>
  <c r="O26" i="1" s="1"/>
  <c r="P26" i="1" s="1"/>
  <c r="N27" i="1"/>
  <c r="O27" i="1" s="1"/>
  <c r="P27" i="1" s="1"/>
  <c r="N28" i="1"/>
  <c r="O28" i="1" s="1"/>
  <c r="P28" i="1" s="1"/>
  <c r="N29" i="1"/>
  <c r="O29" i="1" s="1"/>
  <c r="N30" i="1"/>
  <c r="O30" i="1" s="1"/>
  <c r="P30" i="1" s="1"/>
  <c r="N31" i="1"/>
  <c r="O31" i="1" s="1"/>
  <c r="P31" i="1" s="1"/>
  <c r="N32" i="1"/>
  <c r="O32" i="1" s="1"/>
  <c r="P32" i="1" s="1"/>
  <c r="N33" i="1"/>
  <c r="O33" i="1" s="1"/>
  <c r="P33" i="1" s="1"/>
  <c r="N34" i="1"/>
  <c r="O34" i="1" s="1"/>
  <c r="P34" i="1" s="1"/>
  <c r="N35" i="1"/>
  <c r="O35" i="1" s="1"/>
  <c r="P35" i="1" s="1"/>
  <c r="N36" i="1"/>
  <c r="O36" i="1" s="1"/>
  <c r="P36" i="1" s="1"/>
  <c r="N37" i="1"/>
  <c r="O37" i="1" s="1"/>
  <c r="P37" i="1" s="1"/>
  <c r="N38" i="1"/>
  <c r="O38" i="1" s="1"/>
  <c r="P38" i="1" s="1"/>
  <c r="N39" i="1"/>
  <c r="O39" i="1" s="1"/>
  <c r="P39" i="1" s="1"/>
  <c r="N40" i="1"/>
  <c r="O40" i="1" s="1"/>
  <c r="P40" i="1" s="1"/>
  <c r="N41" i="1"/>
  <c r="O41" i="1" s="1"/>
  <c r="N42" i="1"/>
  <c r="O42" i="1" s="1"/>
  <c r="P42" i="1" s="1"/>
  <c r="N43" i="1"/>
  <c r="O43" i="1" s="1"/>
  <c r="P43" i="1" s="1"/>
  <c r="N44" i="1"/>
  <c r="O44" i="1" s="1"/>
  <c r="P44" i="1" s="1"/>
  <c r="N45" i="1"/>
  <c r="O45" i="1" s="1"/>
  <c r="P45" i="1" s="1"/>
  <c r="N46" i="1"/>
  <c r="O46" i="1" s="1"/>
  <c r="P46" i="1" s="1"/>
  <c r="N47" i="1"/>
  <c r="O47" i="1" s="1"/>
  <c r="P47" i="1" s="1"/>
  <c r="N48" i="1"/>
  <c r="O48" i="1" s="1"/>
  <c r="P48" i="1" s="1"/>
  <c r="N49" i="1"/>
  <c r="O49" i="1" s="1"/>
  <c r="P49" i="1" s="1"/>
  <c r="N50" i="1"/>
  <c r="O50" i="1" s="1"/>
  <c r="P50" i="1" s="1"/>
  <c r="N51" i="1"/>
  <c r="O51" i="1" s="1"/>
  <c r="P51" i="1" s="1"/>
  <c r="N52" i="1"/>
  <c r="O52" i="1" s="1"/>
  <c r="P52" i="1" s="1"/>
  <c r="N53" i="1"/>
  <c r="O53" i="1" s="1"/>
  <c r="P53" i="1" s="1"/>
  <c r="N54" i="1"/>
  <c r="O54" i="1" s="1"/>
  <c r="P54" i="1" s="1"/>
  <c r="N55" i="1"/>
  <c r="O55" i="1" s="1"/>
  <c r="P55" i="1" s="1"/>
  <c r="N56" i="1"/>
  <c r="O56" i="1" s="1"/>
  <c r="N57" i="1"/>
  <c r="O57" i="1" s="1"/>
  <c r="P57" i="1" s="1"/>
  <c r="N58" i="1"/>
  <c r="O58" i="1" s="1"/>
  <c r="P58" i="1" s="1"/>
  <c r="N59" i="1"/>
  <c r="O59" i="1" s="1"/>
  <c r="P59" i="1" s="1"/>
  <c r="N60" i="1"/>
  <c r="O60" i="1" s="1"/>
  <c r="P60" i="1" s="1"/>
  <c r="N61" i="1"/>
  <c r="O61" i="1" s="1"/>
  <c r="P61" i="1" s="1"/>
  <c r="N62" i="1"/>
  <c r="O62" i="1" s="1"/>
  <c r="P62" i="1" s="1"/>
  <c r="N63" i="1"/>
  <c r="O63" i="1" s="1"/>
  <c r="P63" i="1" s="1"/>
  <c r="N64" i="1"/>
  <c r="O64" i="1" s="1"/>
  <c r="P64" i="1" s="1"/>
  <c r="N65" i="1"/>
  <c r="O65" i="1" s="1"/>
  <c r="P65" i="1" s="1"/>
  <c r="N66" i="1"/>
  <c r="O66" i="1" s="1"/>
  <c r="P66" i="1" s="1"/>
  <c r="N67" i="1"/>
  <c r="O67" i="1" s="1"/>
  <c r="P67" i="1" s="1"/>
  <c r="N68" i="1"/>
  <c r="O68" i="1" s="1"/>
  <c r="N69" i="1"/>
  <c r="O69" i="1" s="1"/>
  <c r="P69" i="1" s="1"/>
  <c r="N70" i="1"/>
  <c r="O70" i="1" s="1"/>
  <c r="P70" i="1" s="1"/>
  <c r="N71" i="1"/>
  <c r="O71" i="1" s="1"/>
  <c r="P71" i="1" s="1"/>
  <c r="N72" i="1"/>
  <c r="O72" i="1" s="1"/>
  <c r="P72" i="1" s="1"/>
  <c r="N73" i="1"/>
  <c r="O73" i="1" s="1"/>
  <c r="P73" i="1" s="1"/>
  <c r="N74" i="1"/>
  <c r="O74" i="1" s="1"/>
  <c r="P74" i="1" s="1"/>
  <c r="N75" i="1"/>
  <c r="O75" i="1" s="1"/>
  <c r="P75" i="1" s="1"/>
  <c r="N76" i="1"/>
  <c r="O76" i="1" s="1"/>
  <c r="P76" i="1" s="1"/>
  <c r="N77" i="1"/>
  <c r="O77" i="1" s="1"/>
  <c r="P77" i="1" s="1"/>
  <c r="N78" i="1"/>
  <c r="O78" i="1" s="1"/>
  <c r="P78" i="1" s="1"/>
  <c r="N79" i="1"/>
  <c r="O79" i="1" s="1"/>
  <c r="P79" i="1" s="1"/>
  <c r="N80" i="1"/>
  <c r="O80" i="1" s="1"/>
  <c r="P80" i="1" s="1"/>
  <c r="N81" i="1"/>
  <c r="O81" i="1" s="1"/>
  <c r="P81" i="1" s="1"/>
  <c r="N82" i="1"/>
  <c r="O82" i="1" s="1"/>
  <c r="P82" i="1" s="1"/>
  <c r="N83" i="1"/>
  <c r="O83" i="1" s="1"/>
  <c r="P83" i="1" s="1"/>
  <c r="N84" i="1"/>
  <c r="O84" i="1" s="1"/>
  <c r="P84" i="1" s="1"/>
  <c r="N85" i="1"/>
  <c r="O85" i="1" s="1"/>
  <c r="P85" i="1" s="1"/>
  <c r="N86" i="1"/>
  <c r="O86" i="1" s="1"/>
  <c r="P86" i="1" s="1"/>
  <c r="N87" i="1"/>
  <c r="O87" i="1" s="1"/>
  <c r="P87" i="1" s="1"/>
  <c r="N88" i="1"/>
  <c r="O88" i="1" s="1"/>
  <c r="P88" i="1" s="1"/>
  <c r="N89" i="1"/>
  <c r="O89" i="1" s="1"/>
  <c r="P89" i="1" s="1"/>
  <c r="N90" i="1"/>
  <c r="O90" i="1" s="1"/>
  <c r="P90" i="1" s="1"/>
  <c r="N91" i="1"/>
  <c r="O91" i="1" s="1"/>
  <c r="P91" i="1" s="1"/>
  <c r="N92" i="1"/>
  <c r="O92" i="1" s="1"/>
  <c r="P92" i="1" s="1"/>
  <c r="N93" i="1"/>
  <c r="O93" i="1" s="1"/>
  <c r="P93" i="1" s="1"/>
  <c r="N94" i="1"/>
  <c r="O94" i="1" s="1"/>
  <c r="P94" i="1" s="1"/>
  <c r="N95" i="1"/>
  <c r="O95" i="1" s="1"/>
  <c r="P95" i="1" s="1"/>
  <c r="N96" i="1"/>
  <c r="O96" i="1" s="1"/>
  <c r="P96" i="1" s="1"/>
  <c r="N97" i="1"/>
  <c r="O97" i="1" s="1"/>
  <c r="P97" i="1" s="1"/>
  <c r="N98" i="1"/>
  <c r="O98" i="1" s="1"/>
  <c r="P98" i="1" s="1"/>
  <c r="N99" i="1"/>
  <c r="O99" i="1" s="1"/>
  <c r="P99" i="1" s="1"/>
  <c r="N100" i="1"/>
  <c r="O100" i="1" s="1"/>
  <c r="P100" i="1" s="1"/>
  <c r="N101" i="1"/>
  <c r="O101" i="1" s="1"/>
  <c r="P101" i="1" s="1"/>
  <c r="N102" i="1"/>
  <c r="O102" i="1" s="1"/>
  <c r="P102" i="1" s="1"/>
  <c r="N103" i="1"/>
  <c r="O103" i="1" s="1"/>
  <c r="P103" i="1" s="1"/>
  <c r="N104" i="1"/>
  <c r="O104" i="1" s="1"/>
  <c r="N105" i="1"/>
  <c r="O105" i="1" s="1"/>
  <c r="P105" i="1" s="1"/>
  <c r="N106" i="1"/>
  <c r="O106" i="1" s="1"/>
  <c r="P106" i="1" s="1"/>
  <c r="N107" i="1"/>
  <c r="O107" i="1" s="1"/>
  <c r="P107" i="1" s="1"/>
  <c r="N108" i="1"/>
  <c r="O108" i="1" s="1"/>
  <c r="P108" i="1" s="1"/>
  <c r="N109" i="1"/>
  <c r="O109" i="1" s="1"/>
  <c r="P109" i="1" s="1"/>
  <c r="N110" i="1"/>
  <c r="O110" i="1" s="1"/>
  <c r="P110" i="1" s="1"/>
  <c r="N111" i="1"/>
  <c r="O111" i="1" s="1"/>
  <c r="P111" i="1" s="1"/>
  <c r="N112" i="1"/>
  <c r="O112" i="1" s="1"/>
  <c r="P112" i="1" s="1"/>
  <c r="N113" i="1"/>
  <c r="O113" i="1" s="1"/>
  <c r="P113" i="1" s="1"/>
  <c r="N114" i="1"/>
  <c r="O114" i="1" s="1"/>
  <c r="P114" i="1" s="1"/>
  <c r="N115" i="1"/>
  <c r="O115" i="1" s="1"/>
  <c r="P115" i="1" s="1"/>
  <c r="N116" i="1"/>
  <c r="O116" i="1" s="1"/>
  <c r="P116" i="1" s="1"/>
  <c r="N117" i="1"/>
  <c r="O117" i="1" s="1"/>
  <c r="P117" i="1" s="1"/>
  <c r="N118" i="1"/>
  <c r="O118" i="1" s="1"/>
  <c r="P118" i="1" s="1"/>
  <c r="N119" i="1"/>
  <c r="O119" i="1" s="1"/>
  <c r="P119" i="1" s="1"/>
  <c r="N120" i="1"/>
  <c r="O120" i="1" s="1"/>
  <c r="P120" i="1" s="1"/>
  <c r="N121" i="1"/>
  <c r="O121" i="1" s="1"/>
  <c r="P121" i="1" s="1"/>
  <c r="N122" i="1"/>
  <c r="O122" i="1" s="1"/>
  <c r="P122" i="1" s="1"/>
  <c r="N123" i="1"/>
  <c r="O123" i="1" s="1"/>
  <c r="P123" i="1" s="1"/>
  <c r="N124" i="1"/>
  <c r="O124" i="1" s="1"/>
  <c r="P124" i="1" s="1"/>
  <c r="N125" i="1"/>
  <c r="O125" i="1" s="1"/>
  <c r="P125" i="1" s="1"/>
  <c r="N126" i="1"/>
  <c r="O126" i="1" s="1"/>
  <c r="P126" i="1" s="1"/>
  <c r="N127" i="1"/>
  <c r="O127" i="1" s="1"/>
  <c r="P127" i="1" s="1"/>
  <c r="N128" i="1"/>
  <c r="O128" i="1" s="1"/>
  <c r="P128" i="1" s="1"/>
  <c r="N129" i="1"/>
  <c r="O129" i="1" s="1"/>
  <c r="P129" i="1" s="1"/>
  <c r="N130" i="1"/>
  <c r="O130" i="1" s="1"/>
  <c r="P130" i="1" s="1"/>
  <c r="N131" i="1"/>
  <c r="O131" i="1" s="1"/>
  <c r="P131" i="1" s="1"/>
  <c r="N132" i="1"/>
  <c r="O132" i="1" s="1"/>
  <c r="P132" i="1" s="1"/>
  <c r="N133" i="1"/>
  <c r="O133" i="1" s="1"/>
  <c r="P133" i="1" s="1"/>
  <c r="N134" i="1"/>
  <c r="O134" i="1" s="1"/>
  <c r="P134" i="1" s="1"/>
  <c r="N135" i="1"/>
  <c r="O135" i="1" s="1"/>
  <c r="P135" i="1" s="1"/>
  <c r="N136" i="1"/>
  <c r="O136" i="1" s="1"/>
  <c r="P136" i="1" s="1"/>
  <c r="N137" i="1"/>
  <c r="O137" i="1" s="1"/>
  <c r="P137" i="1" s="1"/>
  <c r="N138" i="1"/>
  <c r="O138" i="1" s="1"/>
  <c r="P138" i="1" s="1"/>
  <c r="N139" i="1"/>
  <c r="O139" i="1" s="1"/>
  <c r="P139" i="1" s="1"/>
  <c r="N140" i="1"/>
  <c r="O140" i="1" s="1"/>
  <c r="P140" i="1" s="1"/>
  <c r="N141" i="1"/>
  <c r="O141" i="1" s="1"/>
  <c r="P141" i="1" s="1"/>
  <c r="N142" i="1"/>
  <c r="O142" i="1" s="1"/>
  <c r="P142" i="1" s="1"/>
  <c r="N143" i="1"/>
  <c r="O143" i="1" s="1"/>
  <c r="P143" i="1" s="1"/>
  <c r="N144" i="1"/>
  <c r="O144" i="1" s="1"/>
  <c r="P144" i="1" s="1"/>
  <c r="N145" i="1"/>
  <c r="O145" i="1" s="1"/>
  <c r="P145" i="1" s="1"/>
  <c r="N146" i="1"/>
  <c r="O146" i="1" s="1"/>
  <c r="P146" i="1" s="1"/>
  <c r="N147" i="1"/>
  <c r="O147" i="1" s="1"/>
  <c r="P147" i="1" s="1"/>
  <c r="N148" i="1"/>
  <c r="O148" i="1" s="1"/>
  <c r="P148" i="1" s="1"/>
  <c r="N149" i="1"/>
  <c r="O149" i="1" s="1"/>
  <c r="P149" i="1" s="1"/>
  <c r="N150" i="1"/>
  <c r="O150" i="1" s="1"/>
  <c r="P150" i="1" s="1"/>
  <c r="N151" i="1"/>
  <c r="O151" i="1" s="1"/>
  <c r="P151" i="1" s="1"/>
  <c r="N152" i="1"/>
  <c r="O152" i="1" s="1"/>
  <c r="P152" i="1" s="1"/>
  <c r="N153" i="1"/>
  <c r="O153" i="1" s="1"/>
  <c r="P153" i="1" s="1"/>
  <c r="N154" i="1"/>
  <c r="O154" i="1" s="1"/>
  <c r="P154" i="1" s="1"/>
  <c r="N155" i="1"/>
  <c r="O155" i="1" s="1"/>
  <c r="P155" i="1" s="1"/>
  <c r="N156" i="1"/>
  <c r="O156" i="1" s="1"/>
  <c r="P156" i="1" s="1"/>
  <c r="N157" i="1"/>
  <c r="O157" i="1" s="1"/>
  <c r="P157" i="1" s="1"/>
  <c r="N158" i="1"/>
  <c r="O158" i="1" s="1"/>
  <c r="P158" i="1" s="1"/>
  <c r="N159" i="1"/>
  <c r="O159" i="1" s="1"/>
  <c r="P159" i="1" s="1"/>
  <c r="N160" i="1"/>
  <c r="O160" i="1" s="1"/>
  <c r="P160" i="1" s="1"/>
  <c r="N161" i="1"/>
  <c r="O161" i="1" s="1"/>
  <c r="P161" i="1" s="1"/>
  <c r="N9" i="1"/>
  <c r="J139" i="1"/>
  <c r="J152" i="1"/>
  <c r="I10" i="1"/>
  <c r="J10" i="1" s="1"/>
  <c r="K10" i="1" s="1"/>
  <c r="I11" i="1"/>
  <c r="J11" i="1" s="1"/>
  <c r="I12" i="1"/>
  <c r="J12" i="1" s="1"/>
  <c r="I13" i="1"/>
  <c r="J13" i="1" s="1"/>
  <c r="I14" i="1"/>
  <c r="J14" i="1" s="1"/>
  <c r="I15" i="1"/>
  <c r="J15" i="1" s="1"/>
  <c r="I16" i="1"/>
  <c r="J16" i="1" s="1"/>
  <c r="I17" i="1"/>
  <c r="J17" i="1" s="1"/>
  <c r="I18" i="1"/>
  <c r="J18" i="1" s="1"/>
  <c r="I19" i="1"/>
  <c r="J19" i="1" s="1"/>
  <c r="I20" i="1"/>
  <c r="J20" i="1" s="1"/>
  <c r="I21" i="1"/>
  <c r="J21" i="1" s="1"/>
  <c r="K21" i="1" s="1"/>
  <c r="I22" i="1"/>
  <c r="J22" i="1" s="1"/>
  <c r="I23" i="1"/>
  <c r="J23" i="1" s="1"/>
  <c r="I24" i="1"/>
  <c r="J24" i="1" s="1"/>
  <c r="I25" i="1"/>
  <c r="J25" i="1" s="1"/>
  <c r="I26" i="1"/>
  <c r="J26" i="1" s="1"/>
  <c r="K26" i="1" s="1"/>
  <c r="I27" i="1"/>
  <c r="J27" i="1" s="1"/>
  <c r="I28" i="1"/>
  <c r="J28" i="1" s="1"/>
  <c r="I29" i="1"/>
  <c r="J29" i="1" s="1"/>
  <c r="K29" i="1" s="1"/>
  <c r="I30" i="1"/>
  <c r="J30" i="1" s="1"/>
  <c r="I31" i="1"/>
  <c r="J31" i="1" s="1"/>
  <c r="I32" i="1"/>
  <c r="J32" i="1" s="1"/>
  <c r="I33" i="1"/>
  <c r="J33" i="1" s="1"/>
  <c r="I34" i="1"/>
  <c r="J34" i="1" s="1"/>
  <c r="K34" i="1" s="1"/>
  <c r="I35" i="1"/>
  <c r="J35" i="1" s="1"/>
  <c r="I36" i="1"/>
  <c r="J36" i="1" s="1"/>
  <c r="I37" i="1"/>
  <c r="J37" i="1" s="1"/>
  <c r="I38" i="1"/>
  <c r="J38" i="1" s="1"/>
  <c r="K38" i="1" s="1"/>
  <c r="I39" i="1"/>
  <c r="J39" i="1" s="1"/>
  <c r="K39" i="1" s="1"/>
  <c r="I40" i="1"/>
  <c r="J40" i="1" s="1"/>
  <c r="I41" i="1"/>
  <c r="J41" i="1" s="1"/>
  <c r="I42" i="1"/>
  <c r="J42" i="1" s="1"/>
  <c r="I43" i="1"/>
  <c r="J43" i="1" s="1"/>
  <c r="I44" i="1"/>
  <c r="J44" i="1" s="1"/>
  <c r="I45" i="1"/>
  <c r="J45" i="1" s="1"/>
  <c r="I46" i="1"/>
  <c r="J46" i="1" s="1"/>
  <c r="K46" i="1" s="1"/>
  <c r="I47" i="1"/>
  <c r="J47" i="1" s="1"/>
  <c r="K47" i="1" s="1"/>
  <c r="I48" i="1"/>
  <c r="J48" i="1" s="1"/>
  <c r="I49" i="1"/>
  <c r="J49" i="1" s="1"/>
  <c r="I50" i="1"/>
  <c r="J50" i="1" s="1"/>
  <c r="I51" i="1"/>
  <c r="J51" i="1" s="1"/>
  <c r="I52" i="1"/>
  <c r="J52" i="1" s="1"/>
  <c r="I53" i="1"/>
  <c r="J53" i="1" s="1"/>
  <c r="I54" i="1"/>
  <c r="J54" i="1" s="1"/>
  <c r="K54" i="1" s="1"/>
  <c r="I55" i="1"/>
  <c r="J55" i="1" s="1"/>
  <c r="I56" i="1"/>
  <c r="J56" i="1" s="1"/>
  <c r="K56" i="1" s="1"/>
  <c r="I57" i="1"/>
  <c r="J57" i="1" s="1"/>
  <c r="K57" i="1" s="1"/>
  <c r="I58" i="1"/>
  <c r="J58" i="1" s="1"/>
  <c r="K58" i="1" s="1"/>
  <c r="I59" i="1"/>
  <c r="J59" i="1" s="1"/>
  <c r="K59" i="1" s="1"/>
  <c r="I60" i="1"/>
  <c r="J60" i="1" s="1"/>
  <c r="K60" i="1" s="1"/>
  <c r="I61" i="1"/>
  <c r="J61" i="1" s="1"/>
  <c r="K61" i="1" s="1"/>
  <c r="I62" i="1"/>
  <c r="J62" i="1" s="1"/>
  <c r="I63" i="1"/>
  <c r="J63" i="1" s="1"/>
  <c r="I64" i="1"/>
  <c r="J64" i="1" s="1"/>
  <c r="I65" i="1"/>
  <c r="J65" i="1" s="1"/>
  <c r="I66" i="1"/>
  <c r="J66" i="1" s="1"/>
  <c r="I67" i="1"/>
  <c r="J67" i="1" s="1"/>
  <c r="I68" i="1"/>
  <c r="J68" i="1" s="1"/>
  <c r="K68" i="1" s="1"/>
  <c r="I69" i="1"/>
  <c r="J69" i="1" s="1"/>
  <c r="K69" i="1" s="1"/>
  <c r="I70" i="1"/>
  <c r="J70" i="1" s="1"/>
  <c r="K70" i="1" s="1"/>
  <c r="I71" i="1"/>
  <c r="J71" i="1" s="1"/>
  <c r="K71" i="1" s="1"/>
  <c r="I72" i="1"/>
  <c r="J72" i="1" s="1"/>
  <c r="I73" i="1"/>
  <c r="J73" i="1" s="1"/>
  <c r="K73" i="1" s="1"/>
  <c r="I74" i="1"/>
  <c r="J74" i="1" s="1"/>
  <c r="I75" i="1"/>
  <c r="J75" i="1" s="1"/>
  <c r="K75" i="1" s="1"/>
  <c r="I76" i="1"/>
  <c r="J76" i="1" s="1"/>
  <c r="I77" i="1"/>
  <c r="J77" i="1" s="1"/>
  <c r="K77" i="1" s="1"/>
  <c r="I78" i="1"/>
  <c r="J78" i="1" s="1"/>
  <c r="I79" i="1"/>
  <c r="J79" i="1" s="1"/>
  <c r="I80" i="1"/>
  <c r="J80" i="1" s="1"/>
  <c r="I81" i="1"/>
  <c r="J81" i="1" s="1"/>
  <c r="I82" i="1"/>
  <c r="J82" i="1" s="1"/>
  <c r="I83" i="1"/>
  <c r="J83" i="1" s="1"/>
  <c r="I84" i="1"/>
  <c r="J84" i="1" s="1"/>
  <c r="I85" i="1"/>
  <c r="J85" i="1" s="1"/>
  <c r="K85" i="1" s="1"/>
  <c r="I86" i="1"/>
  <c r="J86" i="1" s="1"/>
  <c r="I87" i="1"/>
  <c r="J87" i="1" s="1"/>
  <c r="I88" i="1"/>
  <c r="J88" i="1" s="1"/>
  <c r="I89" i="1"/>
  <c r="J89" i="1" s="1"/>
  <c r="K89" i="1" s="1"/>
  <c r="I90" i="1"/>
  <c r="J90" i="1" s="1"/>
  <c r="K90" i="1" s="1"/>
  <c r="I91" i="1"/>
  <c r="J91" i="1" s="1"/>
  <c r="I92" i="1"/>
  <c r="J92" i="1" s="1"/>
  <c r="K92" i="1" s="1"/>
  <c r="I93" i="1"/>
  <c r="J93" i="1" s="1"/>
  <c r="K93" i="1" s="1"/>
  <c r="I94" i="1"/>
  <c r="J94" i="1" s="1"/>
  <c r="I95" i="1"/>
  <c r="J95" i="1" s="1"/>
  <c r="I96" i="1"/>
  <c r="J96" i="1" s="1"/>
  <c r="I97" i="1"/>
  <c r="J97" i="1" s="1"/>
  <c r="K97" i="1" s="1"/>
  <c r="I98" i="1"/>
  <c r="J98" i="1" s="1"/>
  <c r="I99" i="1"/>
  <c r="J99" i="1" s="1"/>
  <c r="I100" i="1"/>
  <c r="J100" i="1" s="1"/>
  <c r="I101" i="1"/>
  <c r="J101" i="1" s="1"/>
  <c r="I102" i="1"/>
  <c r="J102" i="1" s="1"/>
  <c r="I103" i="1"/>
  <c r="J103" i="1" s="1"/>
  <c r="I104" i="1"/>
  <c r="J104" i="1" s="1"/>
  <c r="K104" i="1" s="1"/>
  <c r="I105" i="1"/>
  <c r="J105" i="1" s="1"/>
  <c r="I106" i="1"/>
  <c r="J106" i="1" s="1"/>
  <c r="I107" i="1"/>
  <c r="J107" i="1" s="1"/>
  <c r="I108" i="1"/>
  <c r="J108" i="1" s="1"/>
  <c r="I109" i="1"/>
  <c r="J109" i="1" s="1"/>
  <c r="I110" i="1"/>
  <c r="J110" i="1" s="1"/>
  <c r="I111" i="1"/>
  <c r="J111" i="1" s="1"/>
  <c r="K111" i="1" s="1"/>
  <c r="I112" i="1"/>
  <c r="J112" i="1" s="1"/>
  <c r="I113" i="1"/>
  <c r="J113" i="1" s="1"/>
  <c r="K113" i="1" s="1"/>
  <c r="I114" i="1"/>
  <c r="J114" i="1" s="1"/>
  <c r="I115" i="1"/>
  <c r="J115" i="1" s="1"/>
  <c r="I116" i="1"/>
  <c r="J116" i="1" s="1"/>
  <c r="K116" i="1" s="1"/>
  <c r="I117" i="1"/>
  <c r="J117" i="1" s="1"/>
  <c r="I118" i="1"/>
  <c r="J118" i="1" s="1"/>
  <c r="I119" i="1"/>
  <c r="J119" i="1" s="1"/>
  <c r="K119" i="1" s="1"/>
  <c r="I120" i="1"/>
  <c r="J120" i="1" s="1"/>
  <c r="I121" i="1"/>
  <c r="J121" i="1" s="1"/>
  <c r="I122" i="1"/>
  <c r="J122" i="1" s="1"/>
  <c r="I123" i="1"/>
  <c r="J123" i="1" s="1"/>
  <c r="I124" i="1"/>
  <c r="J124" i="1" s="1"/>
  <c r="I125" i="1"/>
  <c r="J125" i="1" s="1"/>
  <c r="I126" i="1"/>
  <c r="J126" i="1" s="1"/>
  <c r="K126" i="1" s="1"/>
  <c r="I127" i="1"/>
  <c r="J127" i="1" s="1"/>
  <c r="I128" i="1"/>
  <c r="J128" i="1" s="1"/>
  <c r="I129" i="1"/>
  <c r="J129" i="1" s="1"/>
  <c r="K129" i="1" s="1"/>
  <c r="I130" i="1"/>
  <c r="J130" i="1" s="1"/>
  <c r="K130" i="1" s="1"/>
  <c r="I131" i="1"/>
  <c r="J131" i="1" s="1"/>
  <c r="K131" i="1" s="1"/>
  <c r="I132" i="1"/>
  <c r="J132" i="1" s="1"/>
  <c r="I133" i="1"/>
  <c r="J133" i="1" s="1"/>
  <c r="K133" i="1" s="1"/>
  <c r="I134" i="1"/>
  <c r="J134" i="1" s="1"/>
  <c r="I135" i="1"/>
  <c r="J135" i="1" s="1"/>
  <c r="I136" i="1"/>
  <c r="J136" i="1" s="1"/>
  <c r="I137" i="1"/>
  <c r="J137" i="1" s="1"/>
  <c r="K137" i="1" s="1"/>
  <c r="I138" i="1"/>
  <c r="J138" i="1" s="1"/>
  <c r="K138" i="1" s="1"/>
  <c r="I139" i="1"/>
  <c r="I140" i="1"/>
  <c r="J140" i="1" s="1"/>
  <c r="K140" i="1" s="1"/>
  <c r="I141" i="1"/>
  <c r="J141" i="1" s="1"/>
  <c r="I142" i="1"/>
  <c r="J142" i="1" s="1"/>
  <c r="K142" i="1" s="1"/>
  <c r="I143" i="1"/>
  <c r="J143" i="1" s="1"/>
  <c r="K143" i="1" s="1"/>
  <c r="I144" i="1"/>
  <c r="J144" i="1" s="1"/>
  <c r="I145" i="1"/>
  <c r="J145" i="1" s="1"/>
  <c r="K145" i="1" s="1"/>
  <c r="I146" i="1"/>
  <c r="J146" i="1" s="1"/>
  <c r="K146" i="1" s="1"/>
  <c r="I147" i="1"/>
  <c r="J147" i="1" s="1"/>
  <c r="K147" i="1" s="1"/>
  <c r="I148" i="1"/>
  <c r="J148" i="1" s="1"/>
  <c r="K148" i="1" s="1"/>
  <c r="I149" i="1"/>
  <c r="J149" i="1" s="1"/>
  <c r="K149" i="1" s="1"/>
  <c r="I150" i="1"/>
  <c r="J150" i="1" s="1"/>
  <c r="K150" i="1" s="1"/>
  <c r="I151" i="1"/>
  <c r="J151" i="1" s="1"/>
  <c r="I152" i="1"/>
  <c r="I153" i="1"/>
  <c r="J153" i="1" s="1"/>
  <c r="I154" i="1"/>
  <c r="J154" i="1" s="1"/>
  <c r="I155" i="1"/>
  <c r="J155" i="1" s="1"/>
  <c r="I156" i="1"/>
  <c r="J156" i="1" s="1"/>
  <c r="I157" i="1"/>
  <c r="J157" i="1" s="1"/>
  <c r="I158" i="1"/>
  <c r="J158" i="1" s="1"/>
  <c r="I159" i="1"/>
  <c r="J159" i="1" s="1"/>
  <c r="I160" i="1"/>
  <c r="J160" i="1" s="1"/>
  <c r="I161" i="1"/>
  <c r="J161" i="1" s="1"/>
  <c r="I9" i="1"/>
  <c r="J9" i="1" s="1"/>
  <c r="K9" i="1" s="1"/>
  <c r="K86" i="1" l="1"/>
  <c r="K136" i="1"/>
  <c r="K40" i="1"/>
  <c r="K114" i="1"/>
  <c r="K42" i="1"/>
  <c r="K76" i="1"/>
  <c r="K88" i="1"/>
  <c r="K28" i="1"/>
  <c r="K110" i="1"/>
  <c r="K41" i="1"/>
  <c r="P68" i="1"/>
  <c r="K51" i="1"/>
  <c r="K15" i="1"/>
  <c r="K74" i="1"/>
  <c r="K50" i="1"/>
  <c r="K121" i="1"/>
  <c r="K49" i="1"/>
  <c r="K37" i="1"/>
  <c r="K120" i="1"/>
  <c r="K72" i="1"/>
  <c r="K36" i="1"/>
  <c r="K12" i="1"/>
  <c r="K11" i="1"/>
  <c r="K80" i="1"/>
  <c r="K20" i="1"/>
  <c r="K66" i="1"/>
  <c r="K127" i="1"/>
  <c r="K65" i="1"/>
  <c r="P104" i="1"/>
  <c r="P56" i="1"/>
  <c r="K152" i="1"/>
  <c r="K82" i="1"/>
  <c r="P29" i="1"/>
  <c r="K123" i="1"/>
  <c r="K99" i="1"/>
  <c r="K63" i="1"/>
  <c r="K106" i="1"/>
  <c r="K18" i="1"/>
  <c r="K33" i="1"/>
  <c r="U54" i="1"/>
  <c r="K62" i="1"/>
  <c r="K14" i="1"/>
  <c r="K125" i="1"/>
  <c r="K17" i="1"/>
  <c r="K107" i="1"/>
  <c r="K32" i="1"/>
  <c r="K109" i="1"/>
  <c r="K124" i="1"/>
  <c r="K16" i="1"/>
  <c r="K30" i="1"/>
  <c r="U77" i="1"/>
  <c r="K144" i="1"/>
  <c r="K96" i="1"/>
  <c r="K155" i="1"/>
  <c r="K83" i="1"/>
  <c r="K53" i="1"/>
  <c r="K118" i="1"/>
  <c r="K44" i="1"/>
  <c r="K35" i="1"/>
  <c r="K87" i="1"/>
  <c r="K153" i="1"/>
  <c r="K159" i="1"/>
  <c r="K135" i="1"/>
  <c r="K151" i="1"/>
  <c r="K52" i="1"/>
  <c r="K158" i="1"/>
  <c r="K134" i="1"/>
  <c r="K122" i="1"/>
  <c r="K98" i="1"/>
  <c r="K105" i="1"/>
  <c r="K157" i="1"/>
  <c r="K25" i="1"/>
  <c r="K102" i="1"/>
  <c r="K132" i="1"/>
  <c r="K156" i="1"/>
  <c r="K108" i="1"/>
  <c r="K84" i="1"/>
  <c r="K24" i="1"/>
  <c r="K101" i="1"/>
  <c r="K95" i="1"/>
  <c r="K23" i="1"/>
  <c r="K100" i="1"/>
  <c r="K27" i="1"/>
  <c r="K141" i="1"/>
  <c r="K81" i="1"/>
  <c r="K45" i="1"/>
  <c r="K139" i="1"/>
  <c r="K117" i="1"/>
  <c r="K154" i="1"/>
  <c r="K128" i="1"/>
  <c r="K48" i="1"/>
  <c r="K13" i="1"/>
  <c r="K64" i="1"/>
  <c r="K91" i="1"/>
  <c r="K43" i="1"/>
  <c r="K94" i="1"/>
  <c r="K161" i="1"/>
  <c r="K115" i="1"/>
  <c r="K103" i="1"/>
  <c r="K79" i="1"/>
  <c r="K67" i="1"/>
  <c r="K55" i="1"/>
  <c r="K31" i="1"/>
  <c r="K19" i="1"/>
  <c r="K160" i="1"/>
  <c r="K112" i="1"/>
  <c r="K78" i="1"/>
  <c r="K22" i="1"/>
  <c r="C9" i="1"/>
  <c r="C10" i="1"/>
  <c r="C11" i="1"/>
  <c r="C12" i="1"/>
  <c r="C13" i="1"/>
  <c r="C14" i="1"/>
  <c r="C15" i="1"/>
  <c r="C16" i="1"/>
  <c r="C17" i="1"/>
  <c r="C18" i="1"/>
  <c r="C19" i="1"/>
  <c r="C20" i="1"/>
  <c r="C21" i="1"/>
  <c r="C22" i="1"/>
  <c r="C23" i="1"/>
  <c r="C24" i="1"/>
  <c r="C25" i="1"/>
  <c r="C26" i="1"/>
  <c r="C27" i="1"/>
  <c r="C28" i="1"/>
  <c r="C29" i="1"/>
  <c r="C30" i="1"/>
  <c r="C31" i="1"/>
  <c r="C32" i="1"/>
  <c r="C33" i="1"/>
  <c r="C34" i="1"/>
  <c r="C35" i="1"/>
  <c r="C36" i="1"/>
  <c r="C37" i="1"/>
  <c r="C38" i="1"/>
  <c r="C39" i="1"/>
  <c r="C40" i="1"/>
  <c r="C41" i="1"/>
  <c r="C42" i="1"/>
  <c r="C43" i="1"/>
  <c r="C44" i="1"/>
  <c r="C45" i="1"/>
  <c r="C46" i="1"/>
  <c r="C47" i="1"/>
  <c r="C48" i="1"/>
  <c r="C49" i="1"/>
  <c r="C50" i="1"/>
  <c r="C51" i="1"/>
  <c r="C52" i="1"/>
  <c r="C53" i="1"/>
  <c r="C54" i="1"/>
  <c r="C55" i="1"/>
  <c r="AH161" i="1" l="1"/>
  <c r="AH160" i="1"/>
  <c r="AH159" i="1"/>
  <c r="AH158" i="1"/>
  <c r="AH157" i="1"/>
  <c r="AH156" i="1"/>
  <c r="AH154" i="1"/>
  <c r="AH155" i="1"/>
  <c r="AH152" i="1"/>
  <c r="AH153" i="1"/>
  <c r="AH144" i="1"/>
  <c r="AH151" i="1"/>
  <c r="AH150" i="1"/>
  <c r="AH149" i="1"/>
  <c r="AH148" i="1"/>
  <c r="AH147" i="1"/>
  <c r="AH146" i="1"/>
  <c r="AH145" i="1"/>
  <c r="AH143" i="1"/>
  <c r="AH142" i="1"/>
  <c r="AH141" i="1"/>
  <c r="AH140" i="1"/>
  <c r="AG158" i="1" l="1"/>
  <c r="AG150" i="1"/>
  <c r="AG155" i="1"/>
  <c r="AG144" i="1"/>
  <c r="AG141" i="1"/>
  <c r="AG159" i="1"/>
  <c r="AG154" i="1"/>
  <c r="AG151" i="1"/>
  <c r="AG160" i="1"/>
  <c r="AG148" i="1"/>
  <c r="AG140" i="1"/>
  <c r="AG161" i="1"/>
  <c r="AG152" i="1"/>
  <c r="AG146" i="1"/>
  <c r="AG147" i="1"/>
  <c r="AG142" i="1"/>
  <c r="AG156" i="1"/>
  <c r="AG143" i="1"/>
  <c r="AG145" i="1"/>
  <c r="AG153" i="1"/>
  <c r="AG157" i="1"/>
  <c r="AG149" i="1"/>
  <c r="AH137" i="1" l="1"/>
  <c r="AH139" i="1"/>
  <c r="AH138" i="1"/>
  <c r="AH136" i="1"/>
  <c r="AH134" i="1"/>
  <c r="AH135" i="1"/>
  <c r="AH133" i="1"/>
  <c r="AH128" i="1"/>
  <c r="AH123" i="1"/>
  <c r="AH125" i="1"/>
  <c r="AH122" i="1"/>
  <c r="AH126" i="1"/>
  <c r="AH132" i="1"/>
  <c r="AH124" i="1"/>
  <c r="AH131" i="1"/>
  <c r="AH130" i="1"/>
  <c r="AH129" i="1"/>
  <c r="AH127" i="1"/>
  <c r="AH121" i="1"/>
  <c r="AH120" i="1"/>
  <c r="AH119" i="1"/>
  <c r="AH118" i="1"/>
  <c r="AH116" i="1"/>
  <c r="AH117" i="1"/>
  <c r="AH115" i="1"/>
  <c r="AH114" i="1"/>
  <c r="AH113" i="1"/>
  <c r="AH112" i="1"/>
  <c r="AH111" i="1"/>
  <c r="AG134" i="1" l="1"/>
  <c r="AG132" i="1"/>
  <c r="AG118" i="1"/>
  <c r="AG114" i="1"/>
  <c r="AG119" i="1"/>
  <c r="AG120" i="1"/>
  <c r="AG123" i="1"/>
  <c r="AG116" i="1"/>
  <c r="AG136" i="1"/>
  <c r="AG130" i="1"/>
  <c r="AG131" i="1"/>
  <c r="AG128" i="1"/>
  <c r="AG127" i="1"/>
  <c r="AG122" i="1"/>
  <c r="AG138" i="1"/>
  <c r="AG139" i="1"/>
  <c r="AG112" i="1"/>
  <c r="AG113" i="1"/>
  <c r="AG126" i="1"/>
  <c r="AG129" i="1"/>
  <c r="AG125" i="1"/>
  <c r="AG115" i="1"/>
  <c r="AG133" i="1"/>
  <c r="AG111" i="1"/>
  <c r="AG117" i="1"/>
  <c r="AG121" i="1"/>
  <c r="AG124" i="1"/>
  <c r="AG135" i="1"/>
  <c r="AG137" i="1"/>
  <c r="AH28" i="1"/>
  <c r="AH29" i="1"/>
  <c r="AH19" i="1" l="1"/>
  <c r="AH18" i="1"/>
  <c r="U162" i="1"/>
  <c r="AG18" i="1"/>
  <c r="AH17" i="1"/>
  <c r="P162" i="1"/>
  <c r="AH9" i="1"/>
  <c r="AH16" i="1"/>
  <c r="AG19" i="1"/>
  <c r="AH31" i="1"/>
  <c r="AG29" i="1"/>
  <c r="AG28" i="1"/>
  <c r="AH30" i="1"/>
  <c r="AH32" i="1"/>
  <c r="AH20" i="1"/>
  <c r="AH21" i="1"/>
  <c r="AH105" i="1"/>
  <c r="AH93" i="1"/>
  <c r="AH81" i="1"/>
  <c r="AH69" i="1"/>
  <c r="AH57" i="1"/>
  <c r="AH45" i="1"/>
  <c r="AH33" i="1"/>
  <c r="AH104" i="1"/>
  <c r="AH92" i="1"/>
  <c r="AH80" i="1"/>
  <c r="AH68" i="1"/>
  <c r="AH56" i="1"/>
  <c r="AH44" i="1"/>
  <c r="AH103" i="1"/>
  <c r="AH91" i="1"/>
  <c r="AH79" i="1"/>
  <c r="AH67" i="1"/>
  <c r="AH55" i="1"/>
  <c r="AH43" i="1"/>
  <c r="AH102" i="1"/>
  <c r="AH90" i="1"/>
  <c r="AH78" i="1"/>
  <c r="AH66" i="1"/>
  <c r="AH54" i="1"/>
  <c r="AH42" i="1"/>
  <c r="AH101" i="1"/>
  <c r="AH89" i="1"/>
  <c r="AH77" i="1"/>
  <c r="AH65" i="1"/>
  <c r="AH53" i="1"/>
  <c r="AH41" i="1"/>
  <c r="AH100" i="1"/>
  <c r="AH88" i="1"/>
  <c r="AH76" i="1"/>
  <c r="AH64" i="1"/>
  <c r="AH52" i="1"/>
  <c r="AH40" i="1"/>
  <c r="AH99" i="1"/>
  <c r="AH87" i="1"/>
  <c r="AH75" i="1"/>
  <c r="AH63" i="1"/>
  <c r="AH51" i="1"/>
  <c r="AH39" i="1"/>
  <c r="AH27" i="1"/>
  <c r="AH15" i="1"/>
  <c r="AH110" i="1"/>
  <c r="AH98" i="1"/>
  <c r="AH86" i="1"/>
  <c r="AH74" i="1"/>
  <c r="AH62" i="1"/>
  <c r="AH50" i="1"/>
  <c r="AH38" i="1"/>
  <c r="AH26" i="1"/>
  <c r="AH14" i="1"/>
  <c r="AH109" i="1"/>
  <c r="AH97" i="1"/>
  <c r="AH85" i="1"/>
  <c r="AH73" i="1"/>
  <c r="AH61" i="1"/>
  <c r="AH49" i="1"/>
  <c r="AH37" i="1"/>
  <c r="AH25" i="1"/>
  <c r="AH13" i="1"/>
  <c r="AH108" i="1"/>
  <c r="AH96" i="1"/>
  <c r="AH84" i="1"/>
  <c r="AH72" i="1"/>
  <c r="AH60" i="1"/>
  <c r="AH48" i="1"/>
  <c r="AH36" i="1"/>
  <c r="AH24" i="1"/>
  <c r="AH12" i="1"/>
  <c r="AH107" i="1"/>
  <c r="AH95" i="1"/>
  <c r="AH83" i="1"/>
  <c r="AH71" i="1"/>
  <c r="AH59" i="1"/>
  <c r="AH47" i="1"/>
  <c r="AH35" i="1"/>
  <c r="AH23" i="1"/>
  <c r="AH11" i="1"/>
  <c r="AH106" i="1"/>
  <c r="AH94" i="1"/>
  <c r="AH82" i="1"/>
  <c r="AH70" i="1"/>
  <c r="AH58" i="1"/>
  <c r="AH46" i="1"/>
  <c r="AH34" i="1"/>
  <c r="AH22" i="1"/>
  <c r="AH10" i="1"/>
  <c r="AG84" i="1" l="1"/>
  <c r="AG86" i="1"/>
  <c r="AG39" i="1"/>
  <c r="AG87" i="1"/>
  <c r="AG64" i="1"/>
  <c r="AG41" i="1"/>
  <c r="AG89" i="1"/>
  <c r="AG66" i="1"/>
  <c r="AG43" i="1"/>
  <c r="AG91" i="1"/>
  <c r="AG68" i="1"/>
  <c r="AG33" i="1"/>
  <c r="AG81" i="1"/>
  <c r="AG32" i="1"/>
  <c r="AG25" i="1"/>
  <c r="AG20" i="1"/>
  <c r="AG30" i="1"/>
  <c r="AG16" i="1"/>
  <c r="AG24" i="1"/>
  <c r="AG26" i="1"/>
  <c r="AG83" i="1"/>
  <c r="AG38" i="1"/>
  <c r="AG47" i="1"/>
  <c r="AG97" i="1"/>
  <c r="AG99" i="1"/>
  <c r="AG76" i="1"/>
  <c r="AG53" i="1"/>
  <c r="AG101" i="1"/>
  <c r="AG78" i="1"/>
  <c r="AG55" i="1"/>
  <c r="AG103" i="1"/>
  <c r="AG80" i="1"/>
  <c r="AG45" i="1"/>
  <c r="AG93" i="1"/>
  <c r="AG9" i="1"/>
  <c r="K162" i="1"/>
  <c r="AG46" i="1"/>
  <c r="AG48" i="1"/>
  <c r="AG50" i="1"/>
  <c r="AG22" i="1"/>
  <c r="AG27" i="1"/>
  <c r="AG34" i="1"/>
  <c r="AG37" i="1"/>
  <c r="AG95" i="1"/>
  <c r="AG49" i="1"/>
  <c r="AG58" i="1"/>
  <c r="AG59" i="1"/>
  <c r="AG108" i="1"/>
  <c r="AG61" i="1"/>
  <c r="AG109" i="1"/>
  <c r="AG110" i="1"/>
  <c r="AG63" i="1"/>
  <c r="AG40" i="1"/>
  <c r="AG88" i="1"/>
  <c r="AG65" i="1"/>
  <c r="AG42" i="1"/>
  <c r="AG90" i="1"/>
  <c r="AG67" i="1"/>
  <c r="AG44" i="1"/>
  <c r="AG92" i="1"/>
  <c r="AG57" i="1"/>
  <c r="AG105" i="1"/>
  <c r="AG17" i="1"/>
  <c r="AG23" i="1"/>
  <c r="AG35" i="1"/>
  <c r="AG85" i="1"/>
  <c r="AG96" i="1"/>
  <c r="AG98" i="1"/>
  <c r="AG106" i="1"/>
  <c r="AG107" i="1"/>
  <c r="AG60" i="1"/>
  <c r="AG62" i="1"/>
  <c r="AG82" i="1"/>
  <c r="AG36" i="1"/>
  <c r="AG94" i="1"/>
  <c r="AG51" i="1"/>
  <c r="AG10" i="1"/>
  <c r="AG70" i="1"/>
  <c r="AG11" i="1"/>
  <c r="AG71" i="1"/>
  <c r="AG12" i="1"/>
  <c r="AG72" i="1"/>
  <c r="AG13" i="1"/>
  <c r="AG73" i="1"/>
  <c r="AG14" i="1"/>
  <c r="AG74" i="1"/>
  <c r="AG15" i="1"/>
  <c r="AG75" i="1"/>
  <c r="AG52" i="1"/>
  <c r="AG100" i="1"/>
  <c r="AG77" i="1"/>
  <c r="AG54" i="1"/>
  <c r="AG102" i="1"/>
  <c r="AG79" i="1"/>
  <c r="AG56" i="1"/>
  <c r="AG104" i="1"/>
  <c r="AG69" i="1"/>
  <c r="AG21" i="1"/>
  <c r="AG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Usuario de Windows</author>
    <author>Adriana Janeth Vesga Maldonado</author>
  </authors>
  <commentList>
    <comment ref="D8" authorId="0" shapeId="0" xr:uid="{00000000-0006-0000-0000-000001000000}">
      <text>
        <r>
          <rPr>
            <b/>
            <sz val="9"/>
            <color indexed="81"/>
            <rFont val="Tahoma"/>
            <family val="2"/>
          </rPr>
          <t xml:space="preserve">Especificaciones tecnicas: Detallar el producto de manera especifica, que aborde cada componente o caracteristica interna o externa del producto o servicio. Ejemplo: Tamaño, caracteristicas del material.
</t>
        </r>
      </text>
    </comment>
    <comment ref="E8" authorId="0" shapeId="0" xr:uid="{00000000-0006-0000-0000-000002000000}">
      <text>
        <r>
          <rPr>
            <b/>
            <sz val="9"/>
            <color indexed="81"/>
            <rFont val="Tahoma"/>
            <family val="2"/>
          </rPr>
          <t>Unidad de Medida:
Presentación en la que viene el producto. Ejemplo: Metros, Rollos, Oz, Lts, Gramos, etc.</t>
        </r>
      </text>
    </comment>
    <comment ref="F8" authorId="1" shapeId="0" xr:uid="{00000000-0006-0000-0000-000003000000}">
      <text>
        <r>
          <rPr>
            <b/>
            <sz val="9"/>
            <color indexed="81"/>
            <rFont val="Tahoma"/>
            <family val="2"/>
          </rPr>
          <t>Adriana Janeth Vesga Maldonado:</t>
        </r>
        <r>
          <rPr>
            <sz val="9"/>
            <color indexed="81"/>
            <rFont val="Tahoma"/>
            <family val="2"/>
          </rPr>
          <t xml:space="preserve">
Si el elemento a solicitar pertenece al rubro de materiales de formación o a otro rubro del centro</t>
        </r>
      </text>
    </comment>
  </commentList>
</comments>
</file>

<file path=xl/sharedStrings.xml><?xml version="1.0" encoding="utf-8"?>
<sst xmlns="http://schemas.openxmlformats.org/spreadsheetml/2006/main" count="464" uniqueCount="285">
  <si>
    <t>ANALISIS DE PRECIOS</t>
  </si>
  <si>
    <t>COTIZACIONES:</t>
  </si>
  <si>
    <t>EL BECERRO</t>
  </si>
  <si>
    <t>MI MASCOTA</t>
  </si>
  <si>
    <t>TODO MASCOTAS</t>
  </si>
  <si>
    <t>SYNERGIA</t>
  </si>
  <si>
    <t>COMPAÑÍA Y GANADERIA DE COLOMBIA S.A.S.</t>
  </si>
  <si>
    <t>PROMEDIO</t>
  </si>
  <si>
    <t>ITEM</t>
  </si>
  <si>
    <t>NECESIDAD</t>
  </si>
  <si>
    <t>ESPECIFICACIONES TÉCNICAS</t>
  </si>
  <si>
    <t>UNIDAD DE MEDIDA</t>
  </si>
  <si>
    <t>CANTIDAD SOLICITDA</t>
  </si>
  <si>
    <t>VALOR UNITARIO</t>
  </si>
  <si>
    <t>% DE IVA</t>
  </si>
  <si>
    <t>VALOR IVA</t>
  </si>
  <si>
    <t>VALOR UNITARIO + IVA</t>
  </si>
  <si>
    <t>VALOR TOTAL</t>
  </si>
  <si>
    <t>VALOR PROMEDIO UNITARIO</t>
  </si>
  <si>
    <t>VALOR SECOP II</t>
  </si>
  <si>
    <t>VALOR PROMEDIO TOTAL</t>
  </si>
  <si>
    <t>sulfadoxina 200 mg trimetoprim 40 mg solución inyectable de aplicación intramuscular e intravenosa, frasco por 100 ml</t>
  </si>
  <si>
    <t>Unidad</t>
  </si>
  <si>
    <t>Ceftiofur clorhidrato 50 mg, solución inyectable de via intramuscular o subcutanea frasco de 100 ml</t>
  </si>
  <si>
    <t>Enrofloxacina 100 mg (10%) solucion inyectable de via intramuscular o subcutanea frasco por 100 ml</t>
  </si>
  <si>
    <t>Florfenicol 400 mg solución inyectable de aplicación via intramuscular o subcutanea frasco por 100 ml</t>
  </si>
  <si>
    <r>
      <rPr>
        <sz val="16"/>
        <rFont val="Arial"/>
        <family val="2"/>
      </rPr>
      <t>Ceflexina 100 mg + Neomicina 100 mg + Prednisolona 10 mg suspensión intramamaria  de aplicación intramataria, para tratamiento de mastitis de vacas en producción lactea
(lactancia) jeringa de 10 ml</t>
    </r>
  </si>
  <si>
    <t>Cloxacilina benzatinica 700 mg; ampicilina trihidratada 350 mg suspensión intramamaria caja por 4 jeringas por 10 ml para uso unicamente en vacas en periodo seco</t>
  </si>
  <si>
    <t>Oxitetraciclina 200 mg (20) L.A. Solución inyectable via intramuscular frasco por 250 ml</t>
  </si>
  <si>
    <t>Ketoprofeno 100 mg (10%) antiinflamatorio no esteroideo AINE inyectable de aplicación intramusucular o intravenosa frasco por 50 ml</t>
  </si>
  <si>
    <t>Betametasona sodio fosfato 2 mg antiflamatorio esteroide solución inyectable  via de aplicación intramuscular o intravenosa o subcutanea frasco de 20 ml</t>
  </si>
  <si>
    <r>
      <rPr>
        <sz val="16"/>
        <rFont val="Arial"/>
        <family val="2"/>
      </rPr>
      <t>Neomicina sulfato 1 g; alantoina 2g; lidocaina 2,75g; oxido de zinc 10 g Ungüento cicatrizante de aplicación cutanea frasco
de 220 gr</t>
    </r>
  </si>
  <si>
    <t>albendazol micronizado 250 mg (25%) antihelmintico suspensión de uso oral o intraruminal frasco por 2 litros</t>
  </si>
  <si>
    <t>Cloruro de sodio NaCl 0.9% solución de electrolitos de aplicación intravenosa bolsa por 1000 ml</t>
  </si>
  <si>
    <r>
      <rPr>
        <sz val="16"/>
        <rFont val="Arial"/>
        <family val="2"/>
      </rPr>
      <t>Endectocida de amplio espectro para bovinos, indicado para el combate y control de nematodos gastrointestinales, tórsalos, garrapatas y moscas.
Tratamiento en dosis única.
Cada 100 mL contiene: Eprinomectina             1,00 g Vehículo
q.s                    100,00 mL Presentación: Frasco x 500 ml.</t>
    </r>
  </si>
  <si>
    <t>Solución ringer lactato de electrolitos de aplicación intravenosa presentación bolsa de 1000 ml</t>
  </si>
  <si>
    <t>toalla absorvente desechable rollo de 200 unidades</t>
  </si>
  <si>
    <r>
      <rPr>
        <sz val="16"/>
        <rFont val="Arial"/>
        <family val="2"/>
      </rPr>
      <t>Melaza: altos niveles de sacarosa (energía), y bajo en proteína 3% aproximadamente, utilizado como aditivo en conservación de forrajes, bloques multinutricionales y suplemento directo en el área agropecuaria, para generar energía principalmente levadura, azucares, totales mínimo de 48%, cenizas sulfatadas máximas de 16%,  x  Bulto x 30
kilogramos. Usados para ensilaje de sorgo, o maíz.</t>
    </r>
  </si>
  <si>
    <r>
      <rPr>
        <sz val="16"/>
        <rFont val="Arial"/>
        <family val="2"/>
      </rPr>
      <t>CASCARILLA DE ARROZ CASCARILLA LIMPIA CON 8% DE HUMEDAD Y LIBRE DE HERBICIDAS HORMONALES PACA X 40 KILOGRAMOS APROX. (SACO O PACA X 40
KG)</t>
    </r>
  </si>
  <si>
    <t>jeringa desechable x 5 cc utilizadas para la aplicación de medicamentos en forma parenteral. caja por 100 unidades</t>
  </si>
  <si>
    <t>jeringa desechable x 10 cc utilizadas para la aplicación de medicamentos en forma parenteral. caja por 100 unidades</t>
  </si>
  <si>
    <t>jeringa desechable x 20 cc utilizadas para la aplicación de medicamentos en forma parenteral. caja por 100 unidades</t>
  </si>
  <si>
    <t>jeringa desechable x 50 cc utilizadas para la aplicación de medicamentos en forma parenteral. caja por 50 unidades</t>
  </si>
  <si>
    <r>
      <rPr>
        <sz val="16"/>
        <rFont val="Arial"/>
        <family val="2"/>
      </rPr>
      <t>dipropionato de imidocard 120 mg hemoparasiticida solución inyectable de aplicación intramuscular y aplicación presentación frasco de
100 ml</t>
    </r>
  </si>
  <si>
    <r>
      <rPr>
        <sz val="16"/>
        <rFont val="Arial"/>
        <family val="2"/>
      </rPr>
      <t>cacodilato de sodio 3 g; tiamina 1 g; riboflavina 400 mg; niacina 10 gr; pridoxina 500 mg; cianocobalamina 4 mg; solucion
inyectable intramuscular fresco por 500 ml</t>
    </r>
  </si>
  <si>
    <r>
      <rPr>
        <sz val="16"/>
        <rFont val="Arial"/>
        <family val="2"/>
      </rPr>
      <t>Vitamina A propionato hidromiscible 500.000 U.I. vitamina D3
75.000 U.I. vitamina e hidromiscible 500 U.I. solucion inyectable intramuscular o subcutanea frasco ambar por 500
ml</t>
    </r>
  </si>
  <si>
    <r>
      <rPr>
        <sz val="16"/>
        <rFont val="Arial"/>
        <family val="2"/>
      </rPr>
      <t>Fosofato tricalcico 32.400 mg; vitamina D3 10.000 U.I. Vitamina A palmitato 51.000 U.I suspensión oral frasco por
500 ml</t>
    </r>
  </si>
  <si>
    <t>cuerda de nylon calibre 10 milimetro largo 30 metros</t>
  </si>
  <si>
    <t>filtro redondo para filtrar leche (paquete x 100 unidades)</t>
  </si>
  <si>
    <t>yodo metalico sellador de pezones para procedimiento de ordeño a base de yodoforo (galón de 4 litros)</t>
  </si>
  <si>
    <r>
      <rPr>
        <sz val="16"/>
        <rFont val="Arial"/>
        <family val="2"/>
      </rPr>
      <t>yodo etanol 2,5 g, acido sulfurico 17 g, acido fosforico 9,3 g antispetico y desinfectante de uso externo para la limpieza de construcción o instalaciones de uso pecuario. (galón de 4
litros)</t>
    </r>
  </si>
  <si>
    <t>resma de de papel blanco sin rayas por 1000 hojas</t>
  </si>
  <si>
    <t>Cuerda o pita calibre 4 mm de 100 metros</t>
  </si>
  <si>
    <r>
      <rPr>
        <sz val="16"/>
        <rFont val="Arial"/>
        <family val="2"/>
      </rPr>
      <t>vacuna síndrome clostridiales y pasteurella frasco x 250 ml. vacuna para prevenir el carbon sintomatico, edema
maligno,gangrena gaseosa y la septicemia hemorragica</t>
    </r>
  </si>
  <si>
    <t>Chapeta para identificar bovinos x 50 unidades</t>
  </si>
  <si>
    <t>unidad</t>
  </si>
  <si>
    <t>Chapeta para identificar ovinos x 50 unidades</t>
  </si>
  <si>
    <r>
      <rPr>
        <sz val="16"/>
        <rFont val="Arial"/>
        <family val="2"/>
      </rPr>
      <t>rinotraqueitis infecciosa Bovina (IBR), diarrea viral bovina (DVB), virus parainfluenza 3 (PI3), virus respiratorio sincitial bovino (VRSB), leptospira y campylobacter, vacuna de
aplicación subcutanea frasco de 250 ml (50 dosis)</t>
    </r>
  </si>
  <si>
    <t>jabon liquido de manos antibacterial</t>
  </si>
  <si>
    <t>Litro</t>
  </si>
  <si>
    <t>delantal de protección pvc amarillo para manejo reporductivo</t>
  </si>
  <si>
    <t>amitraz 20.8% (208mg) ectoparsiticida solución para diluir en   agua y aplicar en baño por asperión o inmersión para el control de garrapatas, frasco de 1000 ml</t>
  </si>
  <si>
    <r>
      <rPr>
        <sz val="16"/>
        <rFont val="Arial"/>
        <family val="2"/>
      </rPr>
      <t>cipermetrina 15 g y botóxido de piperonilo 15 ectoparasiticida
para diluir en agua y aplicar por esparción o inmersión para el control de moscas, frasco de 1000 ml.</t>
    </r>
  </si>
  <si>
    <t>Sal mineral, para bovinos tipo leche. (bulto de 40 kl)</t>
  </si>
  <si>
    <r>
      <rPr>
        <sz val="16"/>
        <rFont val="Arial"/>
        <family val="2"/>
      </rPr>
      <t>torta de soya, materia prima de gran aporte proteínico, útil en la elaboración de alimentos balanceados en la dieta de ovinos y caprinos, su composición lo hace como unos de los principales ingredientes en la dieta animal, presentación:
bulto de 40 kilogramo.</t>
    </r>
  </si>
  <si>
    <t>Producto granulado, fino extraido del fruto de la palma de aceite, alimento para la preparacion de concentrado de animales domesticos. Bulto x 40 kg.</t>
  </si>
  <si>
    <r>
      <rPr>
        <sz val="16"/>
        <rFont val="Arial"/>
        <family val="2"/>
      </rPr>
      <t>torta de algodón, materia prima de gran aporte proteínico, útil en la elaboración de alimentos balanceados en la dieta de bovinos, ovinos y caprinos, su composición lo hace como unos de los principales ingredientes en la dieta animal. bulto
por 40 kilogramos.</t>
    </r>
  </si>
  <si>
    <r>
      <rPr>
        <sz val="16"/>
        <rFont val="Arial"/>
        <family val="2"/>
      </rPr>
      <t>Harina de arroz x 40 kg. Residuo de cosecha de arroz materia prima usada en la preparación de dietas alimenticias Bultos x
40 kilogramo</t>
    </r>
  </si>
  <si>
    <t>CAL VIVA Bolsa de 10 KL</t>
  </si>
  <si>
    <r>
      <rPr>
        <sz val="16"/>
        <rFont val="Arial"/>
        <family val="2"/>
      </rPr>
      <t>Maiz Molido producto de la industrialización del maíz, utilizado para la suplementación o elaboración de productos balanceados para
bovinos y caprinos. bulto/40 kilogramos.</t>
    </r>
  </si>
  <si>
    <r>
      <rPr>
        <sz val="16"/>
        <rFont val="Arial"/>
        <family val="2"/>
      </rPr>
      <t>Aceite de cresota (fenoles 0,44g) antiseptico y desifectante para uso de en instalaciones pecuarias, para doluir en agua y
aplicar emulsión desinfectante galón de 4 lts)</t>
    </r>
  </si>
  <si>
    <t>Galon</t>
  </si>
  <si>
    <t>Kits intravenoso o arterial sin catéter</t>
  </si>
  <si>
    <t>equipo de venoclisis de macrogoteo para aplicación de fluidos intravenosos caja x 50 unidades</t>
  </si>
  <si>
    <t>Mezclas de nitrógeno – fósforo – potasio – npk</t>
  </si>
  <si>
    <r>
      <rPr>
        <sz val="16"/>
        <rFont val="Arial"/>
        <family val="2"/>
      </rPr>
      <t>fertilizante triple 15-15-15. fertilizante muy completo que permite tener una fuente óptima de los tres macronutrientes primarios N-P-K, composición garantizada; nitrógeno 15% fósforo asimilable, 15% potasio soluble (cloruro) 15%. estado compuesto:  granulado aplicación: edáfica olor: sin olor usos: fertilizante de propósito general utilizado para una amplia gama de cultivos no es inflamable, ni explosivo con registro
ICA bulto x 50 kilogramos.</t>
    </r>
  </si>
  <si>
    <t>Analgésicos no narcóticos/antipiréticos flunixin meglimine</t>
  </si>
  <si>
    <t>flunixin meglumina 50 mg analgésico y antiflamatorio en solución inyectable de aplicación intravenosa o intramuscular  presentación frasco por 50 ml</t>
  </si>
  <si>
    <t>ALCOHOL AL 70%</t>
  </si>
  <si>
    <t>ALCOHOL AL 70% (galòn de 4 lts)</t>
  </si>
  <si>
    <t>Hipoclorito de sodio al 13 %</t>
  </si>
  <si>
    <t>Hipoclorito de sodio al 13 % (galón de 4 lts)</t>
  </si>
  <si>
    <t>Lazo en algodón para sujeción calibre 12</t>
  </si>
  <si>
    <t>Lazo en algodón para sujeción calibre 12 (por metro)</t>
  </si>
  <si>
    <t>Guantes de examen o para procedimientos no quirúrgicos</t>
  </si>
  <si>
    <r>
      <rPr>
        <sz val="16"/>
        <rFont val="Arial"/>
        <family val="2"/>
      </rPr>
      <t>Guantes desechables ultrasensibles para palpación bovina usada para realizar palpación rectal en diagnósticos de
preñez o alteraciones reproductivas. Caja X 100 unidades.</t>
    </r>
  </si>
  <si>
    <t>C.M.T. REACTIVO CALIFORNIA MASTITIS TEST</t>
  </si>
  <si>
    <r>
      <rPr>
        <sz val="16"/>
        <rFont val="Arial"/>
        <family val="2"/>
      </rPr>
      <t>C.M.T. REACTIVO CALIFORNIA MASTITIS TEST PARA LA PRUEBA DECAMPO USADA EN LA DETECCIÓN PRECOZ
DE LA MASTITIS SUBCLÍNICA EN BOVINOS. FRASCO
POR 500 ML</t>
    </r>
  </si>
  <si>
    <t>LÁPIZ MARCADOR DE GANADO</t>
  </si>
  <si>
    <t>LÁPIZ PARA MARCAR GANADO BOVINO, A BASE DE CERAS, PARAFINAS Y TINTES ESPECIALES DE ALTA CALIDAD, RESISTENTE AL AGUA Y AL CALOR. COLORES SURTIDOS (10 CM DE LARGO X 2.5 CM DE DIÁMETRO)</t>
  </si>
  <si>
    <t>CINTA BOVINA PESADORA</t>
  </si>
  <si>
    <t>CINTA MÉTRICA PESADORA QUE CONTIENE DATOS PARA PESAR CUATRO TIPOS DE GANADO; POR UNA CARA PUEDE PESAR GANADO CEBÚ Y CRIOLLO OBTENIENDO EL PESO EN KILOS, LIBRAS Y ARROBAS, ADEMÁS DE OBTENER EL PERÍMETRO TORÁCICO DEL ANIMAL DADO EN CM. POR LA OTRA CARA OBTENDRÁ EL PESO DEL GANADO DOBLE PROPÓSITO Y LECHERO DADO EN KILOS LIBRAS Y ARROBAS CON EL PERÍMETRO TORÁCICO EN PULGADAS.</t>
  </si>
  <si>
    <t>COMPLEJO B ORAL</t>
  </si>
  <si>
    <r>
      <rPr>
        <sz val="16"/>
        <rFont val="Arial"/>
        <family val="2"/>
      </rPr>
      <t>COMPLEJO B ORAL X GALÓN ÁCIDO PANTOTÉNICO 200 MG BIOTINA 45 MG TIAMINA CLORHIDRATO (B1) 150 MG RIBOFLAVINA (B2) 72 MG PIRIDOXINA CLORHIDRATO (B6) 72 MG CIANOCOBALAMINA (B12) 320 MCG NIACINAMIDA 2.200 MG GLICEROFOSFATO DE CALCIO
1.000 MG GLICEROFOSFATO DE MANGANESO 100 MG GLICEROFOSFATO DE POTASIO 75% 100 MG
GLICEROFOSFATO DE SODIO 1.800 MG ÁCIDO CÍTRICO ANHIDRO 85 MG ÁCIDO LÁCTICO 85% 2.000 MG EXCIPIENTES CSP 100 ML. GALÓN X 4,0 LT</t>
    </r>
  </si>
  <si>
    <t>COMPLEJO B INYECTABLE</t>
  </si>
  <si>
    <r>
      <rPr>
        <sz val="16"/>
        <rFont val="Arial"/>
        <family val="2"/>
      </rPr>
      <t>COMPLEJO B INYECTABLE X 500 ML: VITAMINA B1 10 MG
- VITAMINA B2 3 MG - VITAMINA B6 5 MG - VITAMINA B12 100 MCG - NIACINAMIDA 100 MG - PANTOTENATO DE CALCIO 5 MG - VEHÍCULO CSP 1 ML. FRASCO X 500 ML</t>
    </r>
  </si>
  <si>
    <t>ANTISÉPTICO CICATRIZANTE</t>
  </si>
  <si>
    <t>ANTISÉPTICO CICATRIZANTE EN AEROSOL BASE CIPERMETRINA Y VIOLETA DE GENCIANA. FRASCO SPRAY X 375 CC</t>
  </si>
  <si>
    <t>MANGO DE BISTURI No. 4 METALICO</t>
  </si>
  <si>
    <t>HOJA DE BISTURI # 24</t>
  </si>
  <si>
    <t>HOJA DE BISTURI # 24 (Caja x 100)</t>
  </si>
  <si>
    <t>SOLUCIÓN - CONTENIDO GLUCONATO DE CALCIO</t>
  </si>
  <si>
    <r>
      <rPr>
        <sz val="16"/>
        <rFont val="Arial"/>
        <family val="2"/>
      </rPr>
      <t>SOLUCIÓN - CONTENIDO GLUCONATO DE CALCIO -
181.2 MG HIDRÓXIDO DE MAGNESIO - 17.0 MG ACIDO HIPOFOSFOROSO -
40.9 MG DEXTROSA - 165.0 MG
ACIDO BÓRICO - 19.5 MG VEHÍCULO CSP - 1 ML ACCIÓN
: SUERO INTRAVENOSO RICO EN IONES DE CALCIO, MAGNESIO, FÓSFORO Y DEXTROSA. FRASCO X 500 ML</t>
    </r>
  </si>
  <si>
    <t>SEMILLA DE FRIJOL KUDZU</t>
  </si>
  <si>
    <t>SEMILLA DE FRIJOL KUDZU LIBRE DE ENFERMEDADES Y DEBIDAMENTE PRESERVADA. DE MARCA RECONOCIDA EN EL MERCADO, X KG</t>
  </si>
  <si>
    <t>Kilogramo</t>
  </si>
  <si>
    <t>TERMOMETRO CLINICO PARA USO VETERINARIO</t>
  </si>
  <si>
    <t>Termometro digital para uso veterinario,  apto para usar en bovinos y otras especies animales.</t>
  </si>
  <si>
    <t>CAMISA PARA VACUTAINER</t>
  </si>
  <si>
    <t>Accesorio que sirve de soporte para aguja de recoleccion de sangre.</t>
  </si>
  <si>
    <t>AGUJA VACUTAINER</t>
  </si>
  <si>
    <t>Aguja Vacutainer calibre 21 Caja X 100 Unidades</t>
  </si>
  <si>
    <t>TUBO SIN ANTICOAGULANTE</t>
  </si>
  <si>
    <t>TUBO SIN ANTICOAGULANTE TAPA ROJA, CAJA X 100</t>
  </si>
  <si>
    <t>TUBO CON ANTICOAGULANTE</t>
  </si>
  <si>
    <t>TUBO CON ANTICOAGULANTE TAPA MORADA, CAJA X 100</t>
  </si>
  <si>
    <r>
      <rPr>
        <sz val="16"/>
        <rFont val="Arial"/>
        <family val="2"/>
      </rPr>
      <t>AGUJAS HIPODÉRMICAS DESECHABLE NO.
16 X 1 1/2</t>
    </r>
  </si>
  <si>
    <r>
      <rPr>
        <sz val="16"/>
        <rFont val="Arial"/>
        <family val="2"/>
      </rPr>
      <t>AGUJAS HIPODÉRMICAS DESECHABLE NO. 16 X 1 1/2”.
CAJA X 100 UNIDADES</t>
    </r>
  </si>
  <si>
    <r>
      <rPr>
        <sz val="16"/>
        <rFont val="Arial"/>
        <family val="2"/>
      </rPr>
      <t>AGUJAS HIPODÉRMICAS DESECHABLE NO.
20 X 1”.</t>
    </r>
  </si>
  <si>
    <r>
      <rPr>
        <sz val="16"/>
        <rFont val="Arial"/>
        <family val="2"/>
      </rPr>
      <t>AGUJAS HIPODÉRMICAS DESECHABLE NO. 20 X 1”.
CAJA X 100 UNIDADES</t>
    </r>
  </si>
  <si>
    <t>CLORHIDRATO DE LIDOCAÍNA</t>
  </si>
  <si>
    <t>CLORHIDRATO DE LIDOCAÍNA ANESTÉSICO LOCAL INYECTABLE A BASE DE CLORHIDRATO DE LIDOCAÍNA AL 2% CON EPINEFRINA A BASE 0,02 mg FRASCO X 50 ML</t>
  </si>
  <si>
    <t>Xilacina</t>
  </si>
  <si>
    <t>Xilacina SOLUCIÓN AL 2 % DE XILACINA TRANQUILIZANTE, ANALGÉSICO Y RELAJANTE MUSCULAR. FRASCO X 20 CC</t>
  </si>
  <si>
    <t>CALFOSVIT</t>
  </si>
  <si>
    <t>CALFOSVIT FRASCO X 5O ML</t>
  </si>
  <si>
    <t>Benzoato de estradiol (Sincrodiol)</t>
  </si>
  <si>
    <t>Benzoato de estradiol (Sincrodiol) frasco 50 ml</t>
  </si>
  <si>
    <t>dispositivo intravaginal</t>
  </si>
  <si>
    <t>dispositivo intravaginal implemento bolsa por 10</t>
  </si>
  <si>
    <t>Prostaglandina PGF2a</t>
  </si>
  <si>
    <t>Prostaglandina PGF2a  frasco x 20 ml</t>
  </si>
  <si>
    <t>CIPIONATO DE ESTRADIOL</t>
  </si>
  <si>
    <t>CIPIONATO DE ESTRADIOL FRASCO DE 50 ML</t>
  </si>
  <si>
    <t>GONADOTROPINA CORIONICA EQUINA GNRH</t>
  </si>
  <si>
    <t>Frasco por 10 ml</t>
  </si>
  <si>
    <t>PALADRAGAS</t>
  </si>
  <si>
    <r>
      <rPr>
        <sz val="16"/>
        <rFont val="Arial"/>
        <family val="2"/>
      </rPr>
      <t>PALADRAGA, APTA PARA EXCAVACIONES DE BAJA PROFUNDIDAD, RESISTENTE AL ÓXIDO POR SU
ACABADO EN PINTURA HORNEABLE.</t>
    </r>
  </si>
  <si>
    <t>Rastrillo metalicos con cabo de madera o metalico</t>
  </si>
  <si>
    <t>Rastrillos de jardinería metálicos de material resistente con 22 aspas, con mango de madera</t>
  </si>
  <si>
    <t>AZADONES</t>
  </si>
  <si>
    <t>Azadon metalico para agricultura con cabo de madera</t>
  </si>
  <si>
    <t>LIMA</t>
  </si>
  <si>
    <t>Lima triangular 6”CAJA X 10 UNIDADES</t>
  </si>
  <si>
    <t>PALIN</t>
  </si>
  <si>
    <t>Cepillos de limpieza de establo</t>
  </si>
  <si>
    <t>Cepillos de cerdas duras en PVC  y mango de madera para pisos utilizados en limpieza de establo</t>
  </si>
  <si>
    <t>Malla eslabonada tipo ovina para cerca de poteros</t>
  </si>
  <si>
    <t>Malla eslabonada tipo ovina para cerca de potreros. (Rollo x 10 mts)</t>
  </si>
  <si>
    <t>BOLSAS PARA VIVERO</t>
  </si>
  <si>
    <t>BOLSA DE VIVERO 12 X 17 CM PARA VIVERO  PAQUETE X 100</t>
  </si>
  <si>
    <t>Concentrado inicio</t>
  </si>
  <si>
    <r>
      <rPr>
        <sz val="16"/>
        <rFont val="Arial"/>
        <family val="2"/>
      </rPr>
      <t>Alimento Concentrado para peces Mojarra Harina  45 % de Proteina.
Bulto de 40Kg</t>
    </r>
  </si>
  <si>
    <t>Concentrado cria</t>
  </si>
  <si>
    <r>
      <rPr>
        <sz val="16"/>
        <rFont val="Arial"/>
        <family val="2"/>
      </rPr>
      <t>Alimento Concentrado para peces Mojarra 38 % de Proteina.
Bulto de 40Kg</t>
    </r>
  </si>
  <si>
    <t>Concentrado Engorde</t>
  </si>
  <si>
    <r>
      <rPr>
        <sz val="16"/>
        <rFont val="Arial"/>
        <family val="2"/>
      </rPr>
      <t>Alimento Concentrado para peces Mojarra 28 % de Proteina.
Bulto de 40Kg</t>
    </r>
  </si>
  <si>
    <t>Alevinos</t>
  </si>
  <si>
    <t>Alevinos de Tilapia Roja O Niloticas de 1 gramo para sembrar en estanque</t>
  </si>
  <si>
    <t>Pegante boxer</t>
  </si>
  <si>
    <t>Pegante boxer, presentación (galón por 4 lts)</t>
  </si>
  <si>
    <t>Bandas de caucho</t>
  </si>
  <si>
    <t>Bandas de caucho (liga)</t>
  </si>
  <si>
    <t>libra</t>
  </si>
  <si>
    <t>Jabón en polvo</t>
  </si>
  <si>
    <t>jabón en polvo, bolsa x kl</t>
  </si>
  <si>
    <t>Desinfectante</t>
  </si>
  <si>
    <t>creolina concentrada (galón de 4 lts)</t>
  </si>
  <si>
    <t>limpido  (galón de 4 lts)</t>
  </si>
  <si>
    <t>Vacuna infección viral</t>
  </si>
  <si>
    <t>vacuna new castle (frasco de 1,000 dosis)</t>
  </si>
  <si>
    <t>Antibiotico</t>
  </si>
  <si>
    <t>Enrofloxacina frasco 50 ml Oral</t>
  </si>
  <si>
    <t>vitaminas y minerales</t>
  </si>
  <si>
    <t>Vitapio sobre de 25 gm</t>
  </si>
  <si>
    <t>Alimento concentrado para pollos</t>
  </si>
  <si>
    <t>Alimento concentrado pre - inicio pollos ( BULTO DE 40 KL)</t>
  </si>
  <si>
    <t>Alimento concentrado inicio pollos (BULTO DE 40 KL)</t>
  </si>
  <si>
    <t>Alimento concentrado engorde pollos (BULTO DE 40 KL)</t>
  </si>
  <si>
    <t>MACHETES</t>
  </si>
  <si>
    <t>Machetes pulido No 24" inoxidables con cubierta para labores de desmonte</t>
  </si>
  <si>
    <t>Kit de Reactivos para oxigeno</t>
  </si>
  <si>
    <t>Kit de reactivos Hanna HI 93732-03, para la medición de oxígeno disuelto</t>
  </si>
  <si>
    <t>Kit de reactivos para amoniaco</t>
  </si>
  <si>
    <t>Kit de reactivos Hanna HI 93715-03, para la medición de amoniaco rango medio</t>
  </si>
  <si>
    <t>Kit de Reactivos para nitrito</t>
  </si>
  <si>
    <t>Kit de reactivos Hanna HI 93708-03, para la medición de nitrito rango alto</t>
  </si>
  <si>
    <t>Kit de reactivos para Alcalinidad</t>
  </si>
  <si>
    <t>Kit de reactivos Hanna HI 93755-03, para la medición de alcalinidad</t>
  </si>
  <si>
    <t>Kit para analisis de agua</t>
  </si>
  <si>
    <t>Kit para análisis de agua marca api, freshwater master test kit.</t>
  </si>
  <si>
    <t>Kit para titulación de Cloro y pH</t>
  </si>
  <si>
    <t>Kit de prueba de pH y cloro por colorimetría para agua potable</t>
  </si>
  <si>
    <t>pistola para marcaje y etiquetado de peces</t>
  </si>
  <si>
    <t>Marcador de Pescados Floy Mark II con Agarre de Tijera</t>
  </si>
  <si>
    <t>marquilla para pistola de marcaje de peces .</t>
  </si>
  <si>
    <t>MARQUILLAS P/MARCAJE PECES CAJAS x100 Color Naranja 2½" REFERENCIA 0450 FFT1</t>
  </si>
  <si>
    <t>Hormona 17 alfa metil testosterona</t>
  </si>
  <si>
    <t>Hormona sintetica 17 alfa metil testosterona, Frasco por 20 gramos</t>
  </si>
  <si>
    <t>Hormona Extracto de pituitaria de Carpa</t>
  </si>
  <si>
    <t>Extracto de pituitaria de Carpa, Frasco por 1 gramo</t>
  </si>
  <si>
    <t>Hormona Ovaprim</t>
  </si>
  <si>
    <t>Hormana GnRH + domperidona, frascos x 10 ml</t>
  </si>
  <si>
    <t>Hormona HCG (Pregnyl)</t>
  </si>
  <si>
    <t>Hormona gonadotropina corionica humana, ampollas x 5.000 UI, 1 ml</t>
  </si>
  <si>
    <t>Artemia Salina</t>
  </si>
  <si>
    <t>Artemia salina para eclosión Brine shrimp eggs, lata por 16 Onzas</t>
  </si>
  <si>
    <t>Silicona Liquida Antihongos</t>
  </si>
  <si>
    <t>Sellador de silicona tipo RTV de gran versatilidad, para el sellado de juntas, color transparente; tubo por 280 ml, medidas 33 cm x 4,9 cm x 4,9 cm</t>
  </si>
  <si>
    <t>Pistola calafateadora</t>
  </si>
  <si>
    <t>Pistola Calafateadora con cremallera, metálica</t>
  </si>
  <si>
    <t>Etanol</t>
  </si>
  <si>
    <t>Alcohol etílico etanol al 70%, caneca por 20 litros</t>
  </si>
  <si>
    <t>Ácido acético glacial</t>
  </si>
  <si>
    <t>Formol al 40%</t>
  </si>
  <si>
    <t>Formol al 40%, presentación en galón</t>
  </si>
  <si>
    <t>Mallas Antipajaro</t>
  </si>
  <si>
    <t>malla plastica Gallinera 1,8metros de altura  por(rollo x 50 metros de largo)</t>
  </si>
  <si>
    <t>Chinchorro</t>
  </si>
  <si>
    <t>Chinchorro montado de 50 m de largo, 2 m de alto, ojo de diamante  malla 1"</t>
  </si>
  <si>
    <t>Chinchorro montado de 20 m de largo, 2 m de alto, ojo de diamante  malla 1"</t>
  </si>
  <si>
    <t>Malla plastica de ojo de malla de 11 mm</t>
  </si>
  <si>
    <t>Malla Plastica Diamante 11 x 11 mm Negra x 1.00 mt, rollo x 30 mts</t>
  </si>
  <si>
    <t>Malla Plastica de ojo de malla de 5 mm</t>
  </si>
  <si>
    <t>Malla Plastica Diamante 5 x 5 mm Negra x 1.00 mt, rollo x 30 mts</t>
  </si>
  <si>
    <t>Manguera Difusora de aire</t>
  </si>
  <si>
    <r>
      <rPr>
        <sz val="16"/>
        <rFont val="Arial"/>
        <family val="2"/>
      </rPr>
      <t>Manguera difusora para piscicultura 100mts Referencia Mp1225-100 Longitud rollo 100m Grosor de la pared 5mm. Peso seco total rollo 31kg.
Presión de rotura 80PSI. Flujo de aire optimo 037m³/min/m</t>
    </r>
  </si>
  <si>
    <t>Malla de anjeo mosquitero color verde</t>
  </si>
  <si>
    <t>Tela Mosquitera Anjeo Verde. Rollo 90 Cm X 30 M - Toolcraft Tc1016</t>
  </si>
  <si>
    <t>Alevines de Cachama Blanca de 1"</t>
  </si>
  <si>
    <t>Alevinos de cachama blanca de 1 pulgada de lt, 1-2 g de peso vivo</t>
  </si>
  <si>
    <t>Larvas de Tilapia roja</t>
  </si>
  <si>
    <t>Larvas de tilapia roja SIN REVERSAR</t>
  </si>
  <si>
    <t>Larvas de Tilapia nilotica</t>
  </si>
  <si>
    <t>Larvas de tilapia nilotica SIN REVERSAR</t>
  </si>
  <si>
    <t>Cloro Granulado</t>
  </si>
  <si>
    <t>Cloro Granulado al 70%</t>
  </si>
  <si>
    <t>KG</t>
  </si>
  <si>
    <t>Cal Hidratada</t>
  </si>
  <si>
    <t>Cal hidratada bulto x 10KG</t>
  </si>
  <si>
    <t>Sal Marina</t>
  </si>
  <si>
    <t>Sal Marina BULTO x 50 kg</t>
  </si>
  <si>
    <t>Urea</t>
  </si>
  <si>
    <t>Urea 46-0-0. Bulto X 50 KL</t>
  </si>
  <si>
    <t>Triple 15</t>
  </si>
  <si>
    <t>Triple 15. Bulto X 50 KL</t>
  </si>
  <si>
    <t>Alimento MJ 45</t>
  </si>
  <si>
    <t>Alimento concentrado Mojarra 45 en harina bulto X 40 KL</t>
  </si>
  <si>
    <t>Alimento MJ 40</t>
  </si>
  <si>
    <t>Alimento concentrado Mojarra 40 en pelet bulto X 40 KL</t>
  </si>
  <si>
    <t>Alimento MJ 38</t>
  </si>
  <si>
    <t>Alimento concentrado Mojarra 38 en pelet bulto X 40 KL</t>
  </si>
  <si>
    <t>Alimento MJ 34</t>
  </si>
  <si>
    <t>Alimento concentrado Mojarra 34 en pelet bulto X 40 KL</t>
  </si>
  <si>
    <t>Alimento MJ 24</t>
  </si>
  <si>
    <t>Alimento concentrado Mojarra 24 en pelet bulto X 40 KL</t>
  </si>
  <si>
    <t>Alimento Reversión</t>
  </si>
  <si>
    <t>Alimento concentrado hormonado en harina bulto X 10 KL</t>
  </si>
  <si>
    <t>Manguera plástica</t>
  </si>
  <si>
    <t>Manguera plástica transparente de 3/16", rollo por 100 mt</t>
  </si>
  <si>
    <t>Eugenol</t>
  </si>
  <si>
    <t>Frasco de anestésico dental Eugenol x 15 ml</t>
  </si>
  <si>
    <t>Nylon multifilar 210/24  x 1 lb</t>
  </si>
  <si>
    <t>Nylon multifilar 210/24  x 1 lb: nylon en presentacion de una libra, en material de poliamida, color negro.</t>
  </si>
  <si>
    <t>Jeringas plasticas de 3 ml</t>
  </si>
  <si>
    <t>Jeringa Hipodermica Desechable 3ml X 21g X 1 1/2 Caja X 100</t>
  </si>
  <si>
    <t>Kit herramientas pequeñas cirugias</t>
  </si>
  <si>
    <t>Kit Pequeña Cirugía 9 Piezas, Estuche De Disección + Sutura</t>
  </si>
  <si>
    <t>Azul de metileno</t>
  </si>
  <si>
    <t>Clorhidrato de tetrametiltionina, polvo soluble antiseptico, frasco por 125 g</t>
  </si>
  <si>
    <t>Malla sarang scream (60micras)</t>
  </si>
  <si>
    <t>presentacion por metros malla color blanco ojo de malla 60 micras material de polipropileno</t>
  </si>
  <si>
    <t>Metro</t>
  </si>
  <si>
    <t>Malla sarang scream (250micras)</t>
  </si>
  <si>
    <t>presentacion por metros malla color blanco ojo de malla 250 micras materi</t>
  </si>
  <si>
    <t>Malla sarang scream (700micras)</t>
  </si>
  <si>
    <t>presentacion por metros malla color blanco ojo de malla 700 micras materi</t>
  </si>
  <si>
    <t>Malla sarang scream (450 micras)</t>
  </si>
  <si>
    <t>TOTAL</t>
  </si>
  <si>
    <t>Guantes de Nitrilo talla S</t>
  </si>
  <si>
    <t>Guante Nitrilo T/Examen Azul Cal 2 - Caja Talla S 100Und</t>
  </si>
  <si>
    <t>Guantes de Nitrilo talla M</t>
  </si>
  <si>
    <t>Guante Nitrilo T/Examen Azul Cal 2 - CajaTalla M 100Und</t>
  </si>
  <si>
    <t>Guantes de Nitrilo talla L</t>
  </si>
  <si>
    <t>Guante Nitrilo T/Examen Azul Cal 2- Caja Talla L 100Und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</si>
</sst>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_-* #,##0.00_-;\-* #,##0.00_-;_-* &quot;-&quot;??_-;_-@_-"/>
    <numFmt numFmtId="165" formatCode="_-&quot;$&quot;\ * #,##0.00_-;\-&quot;$&quot;\ * #,##0.00_-;_-&quot;$&quot;\ * &quot;-&quot;??_-;_-@_-"/>
    <numFmt numFmtId="166" formatCode="_(* #,##0_);_(* \(#,##0\);_(* &quot;-&quot;??_);_(@_)"/>
    <numFmt numFmtId="167" formatCode="\$\ #,##0.00"/>
    <numFmt numFmtId="168" formatCode="\$\ 0.00"/>
    <numFmt numFmtId="169" formatCode="\$\ #,##0"/>
    <numFmt numFmtId="170" formatCode="\$\ 0"/>
  </numFmts>
  <fonts count="26">
    <font>
      <sz val="11"/>
      <color theme="1"/>
      <name val="Calibri"/>
      <family val="2"/>
      <scheme val="minor"/>
    </font>
    <font>
      <sz val="11"/>
      <color theme="1"/>
      <name val="Calibri"/>
      <family val="2"/>
      <scheme val="minor"/>
    </font>
    <font>
      <sz val="10"/>
      <color theme="1"/>
      <name val="Arial Narrow"/>
      <family val="2"/>
    </font>
    <font>
      <sz val="10"/>
      <name val="Arial"/>
      <family val="2"/>
    </font>
    <font>
      <b/>
      <sz val="16"/>
      <name val="Arial"/>
      <family val="2"/>
    </font>
    <font>
      <sz val="9"/>
      <color theme="1"/>
      <name val="Arial Narrow"/>
      <family val="2"/>
    </font>
    <font>
      <b/>
      <sz val="9"/>
      <color indexed="81"/>
      <name val="Tahoma"/>
      <family val="2"/>
    </font>
    <font>
      <sz val="9"/>
      <color indexed="81"/>
      <name val="Tahoma"/>
      <family val="2"/>
    </font>
    <font>
      <sz val="8"/>
      <name val="Calibri"/>
      <family val="2"/>
      <scheme val="minor"/>
    </font>
    <font>
      <sz val="12"/>
      <color theme="1"/>
      <name val="Arial"/>
      <family val="2"/>
    </font>
    <font>
      <sz val="11"/>
      <color theme="1"/>
      <name val="Arial Narrow"/>
      <family val="2"/>
    </font>
    <font>
      <sz val="14"/>
      <color rgb="FFFF0000"/>
      <name val="Calibri"/>
      <family val="2"/>
      <scheme val="minor"/>
    </font>
    <font>
      <sz val="10"/>
      <color rgb="FF000000"/>
      <name val="Times New Roman"/>
      <family val="1"/>
    </font>
    <font>
      <b/>
      <sz val="26"/>
      <name val="Arial"/>
      <family val="2"/>
    </font>
    <font>
      <sz val="16"/>
      <color theme="1"/>
      <name val="Arial"/>
      <family val="2"/>
    </font>
    <font>
      <sz val="16"/>
      <name val="Arial"/>
      <family val="2"/>
    </font>
    <font>
      <sz val="16"/>
      <color rgb="FF000000"/>
      <name val="Arial"/>
      <family val="2"/>
    </font>
    <font>
      <b/>
      <sz val="16"/>
      <color rgb="FF000000"/>
      <name val="Arial"/>
      <family val="2"/>
    </font>
    <font>
      <b/>
      <sz val="16"/>
      <color theme="1"/>
      <name val="Arial"/>
      <family val="2"/>
    </font>
    <font>
      <b/>
      <sz val="16"/>
      <color theme="1"/>
      <name val="Calibri"/>
      <family val="2"/>
      <scheme val="minor"/>
    </font>
    <font>
      <b/>
      <sz val="18"/>
      <name val="Calibri"/>
      <family val="2"/>
      <scheme val="minor"/>
    </font>
    <font>
      <b/>
      <sz val="16"/>
      <name val="Calibri"/>
      <family val="2"/>
      <scheme val="minor"/>
    </font>
    <font>
      <sz val="16"/>
      <color rgb="FF000000"/>
      <name val="Calibri"/>
      <family val="2"/>
      <scheme val="minor"/>
    </font>
    <font>
      <sz val="16"/>
      <color rgb="FF000000"/>
      <name val="Calibri"/>
      <family val="2"/>
    </font>
    <font>
      <sz val="16"/>
      <color rgb="FF000000"/>
      <name val="Arial MT"/>
      <family val="2"/>
    </font>
    <font>
      <sz val="16"/>
      <color rgb="FF000000"/>
      <name val="Microsoft Tai Le"/>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DDF8"/>
        <bgColor indexed="64"/>
      </patternFill>
    </fill>
    <fill>
      <patternFill patternType="solid">
        <fgColor theme="9" tint="0.79998168889431442"/>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theme="9" tint="0.59999389629810485"/>
        <bgColor indexed="64"/>
      </patternFill>
    </fill>
  </fills>
  <borders count="17">
    <border>
      <left/>
      <right/>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right style="medium">
        <color indexed="64"/>
      </right>
      <top style="medium">
        <color indexed="64"/>
      </top>
      <bottom/>
      <diagonal/>
    </border>
    <border>
      <left/>
      <right/>
      <top style="thin">
        <color indexed="64"/>
      </top>
      <bottom/>
      <diagonal/>
    </border>
  </borders>
  <cellStyleXfs count="6">
    <xf numFmtId="0" fontId="0" fillId="0" borderId="0"/>
    <xf numFmtId="164" fontId="1" fillId="0" borderId="0" applyFont="0" applyFill="0" applyBorder="0" applyAlignment="0" applyProtection="0"/>
    <xf numFmtId="0" fontId="3" fillId="0" borderId="0"/>
    <xf numFmtId="43" fontId="1" fillId="0" borderId="0" applyFont="0" applyFill="0" applyBorder="0" applyAlignment="0" applyProtection="0"/>
    <xf numFmtId="165" fontId="1" fillId="0" borderId="0" applyFont="0" applyFill="0" applyBorder="0" applyAlignment="0" applyProtection="0"/>
    <xf numFmtId="0" fontId="12" fillId="0" borderId="0"/>
  </cellStyleXfs>
  <cellXfs count="90">
    <xf numFmtId="0" fontId="0" fillId="0" borderId="0" xfId="0"/>
    <xf numFmtId="0" fontId="2" fillId="0" borderId="0" xfId="0" applyFont="1"/>
    <xf numFmtId="0" fontId="5" fillId="0" borderId="0" xfId="0" applyFont="1" applyAlignment="1">
      <alignment vertical="center"/>
    </xf>
    <xf numFmtId="3" fontId="0" fillId="0" borderId="0" xfId="0" applyNumberFormat="1"/>
    <xf numFmtId="0" fontId="9" fillId="0" borderId="0" xfId="0" applyFont="1" applyAlignment="1">
      <alignment vertical="center"/>
    </xf>
    <xf numFmtId="0" fontId="0" fillId="0" borderId="0" xfId="0" applyAlignment="1">
      <alignment vertical="center"/>
    </xf>
    <xf numFmtId="164" fontId="11" fillId="0" borderId="0" xfId="1" applyFont="1"/>
    <xf numFmtId="0" fontId="10" fillId="0" borderId="0" xfId="0" applyFont="1" applyAlignment="1">
      <alignment vertical="center"/>
    </xf>
    <xf numFmtId="0" fontId="4" fillId="2" borderId="0" xfId="2" applyFont="1" applyFill="1" applyAlignment="1">
      <alignment horizontal="center" vertical="center"/>
    </xf>
    <xf numFmtId="0" fontId="14" fillId="2" borderId="5" xfId="0" applyFont="1" applyFill="1" applyBorder="1" applyAlignment="1">
      <alignment horizontal="center" vertical="center" wrapText="1"/>
    </xf>
    <xf numFmtId="0" fontId="15" fillId="0" borderId="5" xfId="5" applyFont="1" applyBorder="1" applyAlignment="1">
      <alignment horizontal="center" vertical="center" wrapText="1"/>
    </xf>
    <xf numFmtId="0" fontId="17" fillId="0" borderId="5" xfId="0" applyFont="1" applyBorder="1" applyAlignment="1">
      <alignment horizontal="center" vertical="center" wrapText="1"/>
    </xf>
    <xf numFmtId="1" fontId="16" fillId="0" borderId="14" xfId="0" applyNumberFormat="1" applyFont="1" applyBorder="1" applyAlignment="1">
      <alignment horizontal="center" vertical="center" shrinkToFit="1"/>
    </xf>
    <xf numFmtId="0" fontId="4" fillId="3" borderId="6" xfId="2" applyFont="1" applyFill="1" applyBorder="1" applyAlignment="1">
      <alignment horizontal="center" vertical="center" wrapText="1"/>
    </xf>
    <xf numFmtId="166" fontId="4" fillId="3" borderId="6" xfId="1" applyNumberFormat="1" applyFont="1" applyFill="1" applyBorder="1" applyAlignment="1">
      <alignment horizontal="center" vertical="center" wrapText="1"/>
    </xf>
    <xf numFmtId="166" fontId="4" fillId="4" borderId="8" xfId="1" applyNumberFormat="1" applyFont="1" applyFill="1" applyBorder="1" applyAlignment="1">
      <alignment horizontal="center" vertical="center" wrapText="1"/>
    </xf>
    <xf numFmtId="166" fontId="4" fillId="4" borderId="1" xfId="1" applyNumberFormat="1" applyFont="1" applyFill="1" applyBorder="1" applyAlignment="1">
      <alignment horizontal="center" vertical="center" wrapText="1"/>
    </xf>
    <xf numFmtId="166" fontId="4" fillId="5" borderId="8" xfId="1" applyNumberFormat="1" applyFont="1" applyFill="1" applyBorder="1" applyAlignment="1">
      <alignment horizontal="center" vertical="center" wrapText="1"/>
    </xf>
    <xf numFmtId="166" fontId="4" fillId="5" borderId="5" xfId="1" applyNumberFormat="1" applyFont="1" applyFill="1" applyBorder="1" applyAlignment="1">
      <alignment horizontal="center" vertical="center" wrapText="1"/>
    </xf>
    <xf numFmtId="166" fontId="4" fillId="6" borderId="8" xfId="1" applyNumberFormat="1" applyFont="1" applyFill="1" applyBorder="1" applyAlignment="1">
      <alignment horizontal="center" vertical="center" wrapText="1"/>
    </xf>
    <xf numFmtId="166" fontId="4" fillId="6" borderId="5" xfId="1" applyNumberFormat="1" applyFont="1" applyFill="1" applyBorder="1" applyAlignment="1">
      <alignment horizontal="center" vertical="center" wrapText="1"/>
    </xf>
    <xf numFmtId="166" fontId="4" fillId="6" borderId="11" xfId="1" applyNumberFormat="1" applyFont="1" applyFill="1" applyBorder="1" applyAlignment="1">
      <alignment horizontal="center" vertical="center" wrapText="1"/>
    </xf>
    <xf numFmtId="167" fontId="19" fillId="4" borderId="0" xfId="0" applyNumberFormat="1" applyFont="1" applyFill="1" applyAlignment="1">
      <alignment vertical="center"/>
    </xf>
    <xf numFmtId="167" fontId="21" fillId="5" borderId="0" xfId="0" applyNumberFormat="1" applyFont="1" applyFill="1" applyAlignment="1">
      <alignment vertical="center"/>
    </xf>
    <xf numFmtId="167" fontId="21" fillId="6" borderId="0" xfId="0" applyNumberFormat="1" applyFont="1" applyFill="1" applyAlignment="1">
      <alignment vertical="center"/>
    </xf>
    <xf numFmtId="0" fontId="4" fillId="3" borderId="1" xfId="2" applyFont="1" applyFill="1" applyBorder="1" applyAlignment="1">
      <alignment vertical="center" wrapText="1"/>
    </xf>
    <xf numFmtId="0" fontId="4" fillId="3" borderId="10" xfId="2" applyFont="1" applyFill="1" applyBorder="1" applyAlignment="1">
      <alignment horizontal="center" vertical="center" wrapText="1"/>
    </xf>
    <xf numFmtId="0" fontId="4" fillId="3" borderId="13" xfId="2" applyFont="1" applyFill="1" applyBorder="1" applyAlignment="1">
      <alignment horizontal="center" vertical="center" wrapText="1"/>
    </xf>
    <xf numFmtId="0" fontId="18" fillId="3" borderId="5" xfId="0" applyFont="1" applyFill="1" applyBorder="1" applyAlignment="1">
      <alignment horizontal="center" vertical="center" wrapText="1"/>
    </xf>
    <xf numFmtId="167" fontId="22" fillId="0" borderId="5" xfId="0" applyNumberFormat="1" applyFont="1" applyBorder="1" applyAlignment="1">
      <alignment horizontal="center" vertical="center" shrinkToFit="1"/>
    </xf>
    <xf numFmtId="167" fontId="22" fillId="0" borderId="12" xfId="0" applyNumberFormat="1" applyFont="1" applyBorder="1" applyAlignment="1">
      <alignment horizontal="center" vertical="center" shrinkToFit="1"/>
    </xf>
    <xf numFmtId="167" fontId="22" fillId="5" borderId="12" xfId="0" applyNumberFormat="1" applyFont="1" applyFill="1" applyBorder="1" applyAlignment="1">
      <alignment horizontal="center" vertical="center" shrinkToFit="1"/>
    </xf>
    <xf numFmtId="167" fontId="22" fillId="6" borderId="12" xfId="0" applyNumberFormat="1" applyFont="1" applyFill="1" applyBorder="1" applyAlignment="1">
      <alignment horizontal="center" vertical="center" shrinkToFit="1"/>
    </xf>
    <xf numFmtId="0" fontId="15" fillId="0" borderId="14" xfId="0" applyFont="1" applyBorder="1" applyAlignment="1">
      <alignment horizontal="left" vertical="center" wrapText="1"/>
    </xf>
    <xf numFmtId="0" fontId="15" fillId="0" borderId="14" xfId="0" applyFont="1" applyBorder="1" applyAlignment="1">
      <alignment horizontal="left" vertical="top" wrapText="1"/>
    </xf>
    <xf numFmtId="0" fontId="15" fillId="0" borderId="14" xfId="0" applyFont="1" applyBorder="1" applyAlignment="1">
      <alignment horizontal="center" vertical="top" wrapText="1"/>
    </xf>
    <xf numFmtId="0" fontId="15" fillId="0" borderId="14" xfId="0" applyFont="1" applyBorder="1" applyAlignment="1">
      <alignment horizontal="center" vertical="center" wrapText="1"/>
    </xf>
    <xf numFmtId="0" fontId="15" fillId="0" borderId="14" xfId="0" applyFont="1" applyBorder="1" applyAlignment="1">
      <alignment horizontal="left" vertical="top" wrapText="1" indent="1"/>
    </xf>
    <xf numFmtId="0" fontId="16" fillId="0" borderId="14" xfId="0" applyFont="1" applyBorder="1" applyAlignment="1">
      <alignment horizontal="center" vertical="top" wrapText="1"/>
    </xf>
    <xf numFmtId="0" fontId="15" fillId="0" borderId="14" xfId="0" applyFont="1" applyBorder="1" applyAlignment="1">
      <alignment horizontal="left" vertical="top" wrapText="1" indent="2"/>
    </xf>
    <xf numFmtId="0" fontId="16" fillId="0" borderId="14" xfId="0" applyFont="1" applyBorder="1" applyAlignment="1">
      <alignment horizontal="left" vertical="top" wrapText="1"/>
    </xf>
    <xf numFmtId="0" fontId="15" fillId="0" borderId="14" xfId="0" applyFont="1" applyBorder="1" applyAlignment="1">
      <alignment horizontal="left" vertical="top" wrapText="1" indent="3"/>
    </xf>
    <xf numFmtId="0" fontId="16" fillId="0" borderId="14" xfId="0" applyFont="1" applyBorder="1" applyAlignment="1">
      <alignment horizontal="left" vertical="top" wrapText="1" indent="1"/>
    </xf>
    <xf numFmtId="0" fontId="14" fillId="0" borderId="14" xfId="0" applyFont="1" applyBorder="1" applyAlignment="1">
      <alignment horizontal="center" vertical="top" wrapText="1"/>
    </xf>
    <xf numFmtId="167" fontId="16" fillId="0" borderId="14" xfId="0" applyNumberFormat="1" applyFont="1" applyBorder="1" applyAlignment="1">
      <alignment horizontal="center" vertical="center" shrinkToFit="1"/>
    </xf>
    <xf numFmtId="9" fontId="16" fillId="0" borderId="14" xfId="0" applyNumberFormat="1" applyFont="1" applyBorder="1" applyAlignment="1">
      <alignment horizontal="center" vertical="center" shrinkToFit="1"/>
    </xf>
    <xf numFmtId="167" fontId="23" fillId="0" borderId="14" xfId="0" applyNumberFormat="1" applyFont="1" applyBorder="1" applyAlignment="1">
      <alignment horizontal="center" vertical="center" shrinkToFit="1"/>
    </xf>
    <xf numFmtId="9" fontId="23" fillId="0" borderId="14" xfId="0" applyNumberFormat="1" applyFont="1" applyBorder="1" applyAlignment="1">
      <alignment horizontal="center" vertical="center" shrinkToFit="1"/>
    </xf>
    <xf numFmtId="168" fontId="16" fillId="0" borderId="14" xfId="0" applyNumberFormat="1" applyFont="1" applyBorder="1" applyAlignment="1">
      <alignment horizontal="center" vertical="center" shrinkToFit="1"/>
    </xf>
    <xf numFmtId="167" fontId="16" fillId="4" borderId="14" xfId="0" applyNumberFormat="1" applyFont="1" applyFill="1" applyBorder="1" applyAlignment="1">
      <alignment horizontal="center" vertical="center" shrinkToFit="1"/>
    </xf>
    <xf numFmtId="166" fontId="4" fillId="7" borderId="8" xfId="1" applyNumberFormat="1" applyFont="1" applyFill="1" applyBorder="1" applyAlignment="1">
      <alignment horizontal="center" vertical="center" wrapText="1"/>
    </xf>
    <xf numFmtId="166" fontId="4" fillId="7" borderId="5" xfId="1" applyNumberFormat="1" applyFont="1" applyFill="1" applyBorder="1" applyAlignment="1">
      <alignment horizontal="center" vertical="center" wrapText="1"/>
    </xf>
    <xf numFmtId="166" fontId="4" fillId="8" borderId="5" xfId="1" applyNumberFormat="1" applyFont="1" applyFill="1" applyBorder="1" applyAlignment="1">
      <alignment horizontal="center" vertical="center" wrapText="1"/>
    </xf>
    <xf numFmtId="167" fontId="22" fillId="8" borderId="12" xfId="0" applyNumberFormat="1" applyFont="1" applyFill="1" applyBorder="1" applyAlignment="1">
      <alignment horizontal="center" vertical="center" shrinkToFit="1"/>
    </xf>
    <xf numFmtId="167" fontId="22" fillId="7" borderId="12" xfId="0" applyNumberFormat="1" applyFont="1" applyFill="1" applyBorder="1" applyAlignment="1">
      <alignment horizontal="center" vertical="center" shrinkToFit="1"/>
    </xf>
    <xf numFmtId="9" fontId="25" fillId="0" borderId="14" xfId="0" applyNumberFormat="1" applyFont="1" applyBorder="1" applyAlignment="1">
      <alignment horizontal="center" vertical="center" wrapText="1" shrinkToFit="1"/>
    </xf>
    <xf numFmtId="169" fontId="24" fillId="0" borderId="14" xfId="0" applyNumberFormat="1" applyFont="1" applyBorder="1" applyAlignment="1">
      <alignment horizontal="center" vertical="center" wrapText="1" shrinkToFit="1"/>
    </xf>
    <xf numFmtId="170" fontId="24" fillId="0" borderId="14" xfId="0" applyNumberFormat="1" applyFont="1" applyBorder="1" applyAlignment="1">
      <alignment horizontal="center" vertical="center" wrapText="1" shrinkToFit="1"/>
    </xf>
    <xf numFmtId="167" fontId="21" fillId="7" borderId="0" xfId="0" applyNumberFormat="1" applyFont="1" applyFill="1" applyAlignment="1">
      <alignment horizontal="center" vertical="center"/>
    </xf>
    <xf numFmtId="167" fontId="21" fillId="8" borderId="0" xfId="0" applyNumberFormat="1" applyFont="1" applyFill="1" applyAlignment="1">
      <alignment horizontal="center" vertical="center"/>
    </xf>
    <xf numFmtId="167" fontId="0" fillId="0" borderId="0" xfId="0" applyNumberFormat="1" applyAlignment="1">
      <alignment horizontal="center" vertical="center"/>
    </xf>
    <xf numFmtId="0" fontId="0" fillId="0" borderId="0" xfId="0" applyAlignment="1">
      <alignment horizontal="center" vertical="center"/>
    </xf>
    <xf numFmtId="167" fontId="19" fillId="3" borderId="0" xfId="0" applyNumberFormat="1" applyFont="1" applyFill="1" applyAlignment="1">
      <alignment horizontal="center" vertical="center"/>
    </xf>
    <xf numFmtId="0" fontId="13" fillId="2" borderId="2" xfId="2" applyFont="1" applyFill="1" applyBorder="1" applyAlignment="1">
      <alignment horizontal="center" vertical="center"/>
    </xf>
    <xf numFmtId="0" fontId="4" fillId="2" borderId="0" xfId="2" applyFont="1" applyFill="1" applyAlignment="1">
      <alignment horizontal="center" vertical="center"/>
    </xf>
    <xf numFmtId="0" fontId="4" fillId="2" borderId="2" xfId="2" applyFont="1" applyFill="1" applyBorder="1" applyAlignment="1">
      <alignment horizontal="center" vertical="center"/>
    </xf>
    <xf numFmtId="0" fontId="4" fillId="2" borderId="3" xfId="2" applyFont="1" applyFill="1" applyBorder="1" applyAlignment="1">
      <alignment horizontal="center" vertical="center"/>
    </xf>
    <xf numFmtId="0" fontId="4" fillId="2" borderId="4" xfId="2" applyFont="1" applyFill="1" applyBorder="1" applyAlignment="1">
      <alignment horizontal="center" vertical="center"/>
    </xf>
    <xf numFmtId="0" fontId="4" fillId="4" borderId="8" xfId="2" applyFont="1" applyFill="1" applyBorder="1" applyAlignment="1">
      <alignment horizontal="center" vertical="center" wrapText="1"/>
    </xf>
    <xf numFmtId="0" fontId="4" fillId="4" borderId="9" xfId="2" applyFont="1" applyFill="1" applyBorder="1" applyAlignment="1">
      <alignment horizontal="center" vertical="center" wrapText="1"/>
    </xf>
    <xf numFmtId="0" fontId="4" fillId="4" borderId="7" xfId="2" applyFont="1" applyFill="1" applyBorder="1" applyAlignment="1">
      <alignment horizontal="center" vertical="center" wrapText="1"/>
    </xf>
    <xf numFmtId="0" fontId="4" fillId="5" borderId="8" xfId="2" applyFont="1" applyFill="1" applyBorder="1" applyAlignment="1">
      <alignment horizontal="center" vertical="center" wrapText="1"/>
    </xf>
    <xf numFmtId="0" fontId="4" fillId="5" borderId="9" xfId="2" applyFont="1" applyFill="1" applyBorder="1" applyAlignment="1">
      <alignment horizontal="center" vertical="center" wrapText="1"/>
    </xf>
    <xf numFmtId="0" fontId="4" fillId="5" borderId="13" xfId="2" applyFont="1" applyFill="1" applyBorder="1" applyAlignment="1">
      <alignment horizontal="center" vertical="center" wrapText="1"/>
    </xf>
    <xf numFmtId="0" fontId="4" fillId="5" borderId="15" xfId="2" applyFont="1" applyFill="1" applyBorder="1" applyAlignment="1">
      <alignment horizontal="center" vertical="center" wrapText="1"/>
    </xf>
    <xf numFmtId="0" fontId="4" fillId="6" borderId="1" xfId="2" applyFont="1" applyFill="1" applyBorder="1" applyAlignment="1">
      <alignment horizontal="center" vertical="center" wrapText="1"/>
    </xf>
    <xf numFmtId="0" fontId="4" fillId="6" borderId="13" xfId="2" applyFont="1" applyFill="1" applyBorder="1" applyAlignment="1">
      <alignment horizontal="center" vertical="center" wrapText="1"/>
    </xf>
    <xf numFmtId="0" fontId="4" fillId="3" borderId="5" xfId="2" applyFont="1" applyFill="1" applyBorder="1" applyAlignment="1">
      <alignment horizontal="center" vertical="center" wrapText="1"/>
    </xf>
    <xf numFmtId="0" fontId="4" fillId="3" borderId="8" xfId="2" applyFont="1" applyFill="1" applyBorder="1" applyAlignment="1">
      <alignment horizontal="center" vertical="center" wrapText="1"/>
    </xf>
    <xf numFmtId="0" fontId="4" fillId="3" borderId="9" xfId="2" applyFont="1" applyFill="1" applyBorder="1" applyAlignment="1">
      <alignment horizontal="center" vertical="center" wrapText="1"/>
    </xf>
    <xf numFmtId="0" fontId="4" fillId="3" borderId="7" xfId="2" applyFont="1" applyFill="1" applyBorder="1" applyAlignment="1">
      <alignment horizontal="center" vertical="center" wrapText="1"/>
    </xf>
    <xf numFmtId="0" fontId="21" fillId="4" borderId="0" xfId="0" applyFont="1" applyFill="1" applyAlignment="1">
      <alignment horizontal="center" vertical="center"/>
    </xf>
    <xf numFmtId="0" fontId="20" fillId="6" borderId="0" xfId="0" applyFont="1" applyFill="1" applyAlignment="1">
      <alignment horizontal="center" vertical="center"/>
    </xf>
    <xf numFmtId="0" fontId="20" fillId="5" borderId="0" xfId="0" applyFont="1" applyFill="1" applyAlignment="1">
      <alignment horizontal="center" vertical="center"/>
    </xf>
    <xf numFmtId="0" fontId="4" fillId="7" borderId="1" xfId="2" applyFont="1" applyFill="1" applyBorder="1" applyAlignment="1">
      <alignment horizontal="center" vertical="center" wrapText="1"/>
    </xf>
    <xf numFmtId="0" fontId="4" fillId="7" borderId="13" xfId="2" applyFont="1" applyFill="1" applyBorder="1" applyAlignment="1">
      <alignment horizontal="center" vertical="center" wrapText="1"/>
    </xf>
    <xf numFmtId="0" fontId="4" fillId="8" borderId="1" xfId="2" applyFont="1" applyFill="1" applyBorder="1" applyAlignment="1">
      <alignment horizontal="center" vertical="center" wrapText="1"/>
    </xf>
    <xf numFmtId="0" fontId="4" fillId="8" borderId="13" xfId="2" applyFont="1" applyFill="1" applyBorder="1" applyAlignment="1">
      <alignment horizontal="center" vertical="center" wrapText="1"/>
    </xf>
    <xf numFmtId="167" fontId="21" fillId="7" borderId="16" xfId="0" applyNumberFormat="1" applyFont="1" applyFill="1" applyBorder="1" applyAlignment="1">
      <alignment horizontal="center" vertical="center"/>
    </xf>
    <xf numFmtId="167" fontId="21" fillId="8" borderId="16" xfId="0" applyNumberFormat="1" applyFont="1" applyFill="1" applyBorder="1" applyAlignment="1">
      <alignment horizontal="center" vertical="center"/>
    </xf>
  </cellXfs>
  <cellStyles count="6">
    <cellStyle name="Millares" xfId="1" builtinId="3"/>
    <cellStyle name="Millares 5" xfId="3" xr:uid="{00000000-0005-0000-0000-000001000000}"/>
    <cellStyle name="Moneda 2" xfId="4" xr:uid="{5009A498-5B08-46D8-B0D6-C3F1120B2EEA}"/>
    <cellStyle name="Normal" xfId="0" builtinId="0"/>
    <cellStyle name="Normal 2" xfId="2" xr:uid="{00000000-0005-0000-0000-000003000000}"/>
    <cellStyle name="Normal 3" xfId="5" xr:uid="{50F1B317-5D00-4B8F-A8E1-170808609FCF}"/>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FDDF8"/>
      <color rgb="FF00FFFF"/>
      <color rgb="FFDFED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746760</xdr:colOff>
          <xdr:row>1</xdr:row>
          <xdr:rowOff>45720</xdr:rowOff>
        </xdr:from>
        <xdr:to>
          <xdr:col>2</xdr:col>
          <xdr:colOff>1927860</xdr:colOff>
          <xdr:row>5</xdr:row>
          <xdr:rowOff>144780</xdr:rowOff>
        </xdr:to>
        <xdr:sp macro="" textlink="">
          <xdr:nvSpPr>
            <xdr:cNvPr id="1025" name="Object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a:solidFill>
                    <a:srgbClr val="00CC99"/>
                  </a:solidFill>
                </a14:hiddenFill>
              </a:ext>
            </a:extLst>
          </xdr:spPr>
        </xdr:sp>
        <xdr:clientData/>
      </xdr:twoCellAnchor>
    </mc:Choice>
    <mc:Fallback/>
  </mc:AlternateContent>
  <xdr:twoCellAnchor editAs="oneCell">
    <xdr:from>
      <xdr:col>34</xdr:col>
      <xdr:colOff>0</xdr:colOff>
      <xdr:row>32</xdr:row>
      <xdr:rowOff>0</xdr:rowOff>
    </xdr:from>
    <xdr:to>
      <xdr:col>34</xdr:col>
      <xdr:colOff>314902</xdr:colOff>
      <xdr:row>32</xdr:row>
      <xdr:rowOff>309247</xdr:rowOff>
    </xdr:to>
    <xdr:sp macro="" textlink="">
      <xdr:nvSpPr>
        <xdr:cNvPr id="3" name="AutoShape 36" descr="Resultado de imagen para inmovilizador de cabeza para camilla">
          <a:extLst>
            <a:ext uri="{FF2B5EF4-FFF2-40B4-BE49-F238E27FC236}">
              <a16:creationId xmlns:a16="http://schemas.microsoft.com/office/drawing/2014/main" id="{00000000-0008-0000-0000-000003000000}"/>
            </a:ext>
          </a:extLst>
        </xdr:cNvPr>
        <xdr:cNvSpPr>
          <a:spLocks noChangeAspect="1" noChangeArrowheads="1"/>
        </xdr:cNvSpPr>
      </xdr:nvSpPr>
      <xdr:spPr bwMode="auto">
        <a:xfrm>
          <a:off x="7886700" y="39319200"/>
          <a:ext cx="304800" cy="284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34</xdr:col>
      <xdr:colOff>0</xdr:colOff>
      <xdr:row>32</xdr:row>
      <xdr:rowOff>0</xdr:rowOff>
    </xdr:from>
    <xdr:to>
      <xdr:col>34</xdr:col>
      <xdr:colOff>307687</xdr:colOff>
      <xdr:row>32</xdr:row>
      <xdr:rowOff>309247</xdr:rowOff>
    </xdr:to>
    <xdr:sp macro="" textlink="">
      <xdr:nvSpPr>
        <xdr:cNvPr id="4" name="AutoShape 37" descr="Resultado de imagen para inmovilizador de cabeza para camilla">
          <a:extLst>
            <a:ext uri="{FF2B5EF4-FFF2-40B4-BE49-F238E27FC236}">
              <a16:creationId xmlns:a16="http://schemas.microsoft.com/office/drawing/2014/main" id="{00000000-0008-0000-0000-000004000000}"/>
            </a:ext>
          </a:extLst>
        </xdr:cNvPr>
        <xdr:cNvSpPr>
          <a:spLocks noChangeAspect="1" noChangeArrowheads="1"/>
        </xdr:cNvSpPr>
      </xdr:nvSpPr>
      <xdr:spPr bwMode="auto">
        <a:xfrm>
          <a:off x="7886700" y="39319200"/>
          <a:ext cx="304800" cy="284843"/>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34</xdr:col>
      <xdr:colOff>0</xdr:colOff>
      <xdr:row>32</xdr:row>
      <xdr:rowOff>0</xdr:rowOff>
    </xdr:from>
    <xdr:to>
      <xdr:col>34</xdr:col>
      <xdr:colOff>314902</xdr:colOff>
      <xdr:row>32</xdr:row>
      <xdr:rowOff>305885</xdr:rowOff>
    </xdr:to>
    <xdr:sp macro="" textlink="">
      <xdr:nvSpPr>
        <xdr:cNvPr id="5" name="AutoShape 29" descr="Resultado de imagen para KIT DE RESCATE EN ALTURAS">
          <a:extLst>
            <a:ext uri="{FF2B5EF4-FFF2-40B4-BE49-F238E27FC236}">
              <a16:creationId xmlns:a16="http://schemas.microsoft.com/office/drawing/2014/main" id="{00000000-0008-0000-0000-000005000000}"/>
            </a:ext>
          </a:extLst>
        </xdr:cNvPr>
        <xdr:cNvSpPr>
          <a:spLocks noChangeAspect="1" noChangeArrowheads="1"/>
        </xdr:cNvSpPr>
      </xdr:nvSpPr>
      <xdr:spPr bwMode="auto">
        <a:xfrm>
          <a:off x="7886700" y="39319200"/>
          <a:ext cx="304800" cy="28148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34</xdr:col>
      <xdr:colOff>0</xdr:colOff>
      <xdr:row>32</xdr:row>
      <xdr:rowOff>0</xdr:rowOff>
    </xdr:from>
    <xdr:to>
      <xdr:col>34</xdr:col>
      <xdr:colOff>307687</xdr:colOff>
      <xdr:row>32</xdr:row>
      <xdr:rowOff>305885</xdr:rowOff>
    </xdr:to>
    <xdr:sp macro="" textlink="">
      <xdr:nvSpPr>
        <xdr:cNvPr id="6" name="AutoShape 31" descr="Resultado de imagen para KIT DE RESCATE EN ALTURAS">
          <a:extLst>
            <a:ext uri="{FF2B5EF4-FFF2-40B4-BE49-F238E27FC236}">
              <a16:creationId xmlns:a16="http://schemas.microsoft.com/office/drawing/2014/main" id="{00000000-0008-0000-0000-000006000000}"/>
            </a:ext>
          </a:extLst>
        </xdr:cNvPr>
        <xdr:cNvSpPr>
          <a:spLocks noChangeAspect="1" noChangeArrowheads="1"/>
        </xdr:cNvSpPr>
      </xdr:nvSpPr>
      <xdr:spPr bwMode="auto">
        <a:xfrm>
          <a:off x="16764000" y="18288000"/>
          <a:ext cx="307687" cy="30588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34</xdr:col>
      <xdr:colOff>0</xdr:colOff>
      <xdr:row>32</xdr:row>
      <xdr:rowOff>0</xdr:rowOff>
    </xdr:from>
    <xdr:to>
      <xdr:col>34</xdr:col>
      <xdr:colOff>314902</xdr:colOff>
      <xdr:row>32</xdr:row>
      <xdr:rowOff>346611</xdr:rowOff>
    </xdr:to>
    <xdr:sp macro="" textlink="">
      <xdr:nvSpPr>
        <xdr:cNvPr id="10" name="AutoShape 36" descr="Resultado de imagen para inmovilizador de cabeza para camilla">
          <a:extLst>
            <a:ext uri="{FF2B5EF4-FFF2-40B4-BE49-F238E27FC236}">
              <a16:creationId xmlns:a16="http://schemas.microsoft.com/office/drawing/2014/main" id="{00000000-0008-0000-0000-00000A000000}"/>
            </a:ext>
          </a:extLst>
        </xdr:cNvPr>
        <xdr:cNvSpPr>
          <a:spLocks noChangeAspect="1" noChangeArrowheads="1"/>
        </xdr:cNvSpPr>
      </xdr:nvSpPr>
      <xdr:spPr bwMode="auto">
        <a:xfrm>
          <a:off x="11791950" y="208883250"/>
          <a:ext cx="304800" cy="31341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34</xdr:col>
      <xdr:colOff>0</xdr:colOff>
      <xdr:row>32</xdr:row>
      <xdr:rowOff>0</xdr:rowOff>
    </xdr:from>
    <xdr:to>
      <xdr:col>34</xdr:col>
      <xdr:colOff>314902</xdr:colOff>
      <xdr:row>32</xdr:row>
      <xdr:rowOff>343249</xdr:rowOff>
    </xdr:to>
    <xdr:sp macro="" textlink="">
      <xdr:nvSpPr>
        <xdr:cNvPr id="12" name="AutoShape 29" descr="Resultado de imagen para KIT DE RESCATE EN ALTURAS">
          <a:extLst>
            <a:ext uri="{FF2B5EF4-FFF2-40B4-BE49-F238E27FC236}">
              <a16:creationId xmlns:a16="http://schemas.microsoft.com/office/drawing/2014/main" id="{00000000-0008-0000-0000-00000C000000}"/>
            </a:ext>
          </a:extLst>
        </xdr:cNvPr>
        <xdr:cNvSpPr>
          <a:spLocks noChangeAspect="1" noChangeArrowheads="1"/>
        </xdr:cNvSpPr>
      </xdr:nvSpPr>
      <xdr:spPr bwMode="auto">
        <a:xfrm>
          <a:off x="11791950" y="208883250"/>
          <a:ext cx="304800" cy="310055"/>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34</xdr:col>
      <xdr:colOff>0</xdr:colOff>
      <xdr:row>32</xdr:row>
      <xdr:rowOff>0</xdr:rowOff>
    </xdr:from>
    <xdr:ext cx="304800" cy="300263"/>
    <xdr:sp macro="" textlink="">
      <xdr:nvSpPr>
        <xdr:cNvPr id="2" name="AutoShape 36" descr="Resultado de imagen para inmovilizador de cabeza para camilla">
          <a:extLst>
            <a:ext uri="{FF2B5EF4-FFF2-40B4-BE49-F238E27FC236}">
              <a16:creationId xmlns:a16="http://schemas.microsoft.com/office/drawing/2014/main" id="{00000000-0008-0000-0000-000002000000}"/>
            </a:ext>
          </a:extLst>
        </xdr:cNvPr>
        <xdr:cNvSpPr>
          <a:spLocks noChangeAspect="1" noChangeArrowheads="1"/>
        </xdr:cNvSpPr>
      </xdr:nvSpPr>
      <xdr:spPr bwMode="auto">
        <a:xfrm>
          <a:off x="10491107" y="123008571"/>
          <a:ext cx="304800" cy="30026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34</xdr:col>
      <xdr:colOff>0</xdr:colOff>
      <xdr:row>32</xdr:row>
      <xdr:rowOff>0</xdr:rowOff>
    </xdr:from>
    <xdr:ext cx="304800" cy="296901"/>
    <xdr:sp macro="" textlink="">
      <xdr:nvSpPr>
        <xdr:cNvPr id="11" name="AutoShape 29" descr="Resultado de imagen para KIT DE RESCATE EN ALTURAS">
          <a:extLst>
            <a:ext uri="{FF2B5EF4-FFF2-40B4-BE49-F238E27FC236}">
              <a16:creationId xmlns:a16="http://schemas.microsoft.com/office/drawing/2014/main" id="{00000000-0008-0000-0000-00000B000000}"/>
            </a:ext>
          </a:extLst>
        </xdr:cNvPr>
        <xdr:cNvSpPr>
          <a:spLocks noChangeAspect="1" noChangeArrowheads="1"/>
        </xdr:cNvSpPr>
      </xdr:nvSpPr>
      <xdr:spPr bwMode="auto">
        <a:xfrm>
          <a:off x="10491107" y="123008571"/>
          <a:ext cx="304800" cy="2969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LENOVO\Desktop\ACUICOLA\EL%20BECERRO.xlsx" TargetMode="External"/><Relationship Id="rId1" Type="http://schemas.openxmlformats.org/officeDocument/2006/relationships/externalLinkPath" Target="EL%20BECER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Table 1"/>
      <sheetName val="Table 2"/>
      <sheetName val="Hoja1"/>
    </sheetNames>
    <sheetDataSet>
      <sheetData sheetId="0">
        <row r="11">
          <cell r="B11" t="str">
            <v>Sulfadoxina 200 mg; trimetoprim 40 mg</v>
          </cell>
        </row>
        <row r="12">
          <cell r="B12" t="str">
            <v>Ceftiofur clorhidrato 50 mg</v>
          </cell>
        </row>
        <row r="13">
          <cell r="B13" t="str">
            <v>Enrofloxacina 100 mg</v>
          </cell>
        </row>
        <row r="14">
          <cell r="B14" t="str">
            <v>Florfenicol 400 mg</v>
          </cell>
        </row>
        <row r="15">
          <cell r="B15" t="str">
            <v>Cefalexina monohidrato; Neomicina sulfato; Prednisolona</v>
          </cell>
        </row>
        <row r="16">
          <cell r="B16" t="str">
            <v>Cloxacilina benzatinica; ampicilina trihidratada</v>
          </cell>
        </row>
        <row r="17">
          <cell r="B17" t="str">
            <v>Oxitetraciclina 200 mg</v>
          </cell>
        </row>
        <row r="18">
          <cell r="B18" t="str">
            <v>Ketoprofeno 100 mg</v>
          </cell>
        </row>
        <row r="19">
          <cell r="B19" t="str">
            <v>Betametasona sodio fosfato 2 mg</v>
          </cell>
        </row>
        <row r="20">
          <cell r="B20" t="str">
            <v>Neomicina sulfato; alantoina; lidocaina; oxido de zinc</v>
          </cell>
        </row>
        <row r="21">
          <cell r="B21" t="str">
            <v>Albendazol 250 mg</v>
          </cell>
        </row>
        <row r="22">
          <cell r="B22" t="str">
            <v>Cloruro de sodio NaCl 0.9%</v>
          </cell>
        </row>
        <row r="23">
          <cell r="B23" t="str">
            <v>EPRINOMECTINA</v>
          </cell>
        </row>
        <row r="24">
          <cell r="B24" t="str">
            <v>Solución ringer lactato</v>
          </cell>
        </row>
        <row r="25">
          <cell r="B25" t="str">
            <v>Toalla absorvente desechable</v>
          </cell>
        </row>
        <row r="26">
          <cell r="B26" t="str">
            <v>Pienso para ganado</v>
          </cell>
        </row>
        <row r="27">
          <cell r="B27" t="str">
            <v>Residuo de la molienda de arroz</v>
          </cell>
        </row>
        <row r="28">
          <cell r="B28" t="str">
            <v>Jeringas con agujas para uso veterinario</v>
          </cell>
        </row>
        <row r="29">
          <cell r="B29" t="str">
            <v>Jeringas con agujas para uso veterinario</v>
          </cell>
        </row>
        <row r="30">
          <cell r="B30" t="str">
            <v>Jeringas con agujas para uso veterinario</v>
          </cell>
        </row>
        <row r="31">
          <cell r="B31" t="str">
            <v>Jeringas con agujas para uso veterinario</v>
          </cell>
        </row>
        <row r="32">
          <cell r="B32" t="str">
            <v>Dipropionato de imidocar</v>
          </cell>
        </row>
        <row r="33">
          <cell r="B33" t="str">
            <v>Suplementos vitaminicos</v>
          </cell>
        </row>
        <row r="34">
          <cell r="B34" t="str">
            <v>Suplementos vitaminicos</v>
          </cell>
        </row>
        <row r="35">
          <cell r="B35" t="str">
            <v>Suplementos vitaminicos</v>
          </cell>
        </row>
        <row r="36">
          <cell r="B36" t="str">
            <v>Cuerda nylon</v>
          </cell>
        </row>
        <row r="37">
          <cell r="B37" t="str">
            <v>Filtro redondo de leche</v>
          </cell>
        </row>
        <row r="38">
          <cell r="B38" t="str">
            <v>Geles o soluciones tópicas de yodo</v>
          </cell>
        </row>
        <row r="39">
          <cell r="B39" t="str">
            <v>Geles o soluciones tópicas de yodo</v>
          </cell>
        </row>
        <row r="40">
          <cell r="B40" t="str">
            <v>Blocs o cuadernos de papel</v>
          </cell>
        </row>
        <row r="41">
          <cell r="B41" t="str">
            <v>Cuerda o pita</v>
          </cell>
        </row>
        <row r="42">
          <cell r="B42" t="str">
            <v>vacunas, antigenos y Toxoide clostridiales y pasteurella</v>
          </cell>
        </row>
        <row r="43">
          <cell r="B43" t="str">
            <v>Chapeta para identificar bovinos</v>
          </cell>
        </row>
        <row r="44">
          <cell r="B44" t="str">
            <v>Chapeta para identificar ovinos</v>
          </cell>
        </row>
        <row r="45">
          <cell r="B45" t="str">
            <v>Vacuna enfermedades reproductivas</v>
          </cell>
        </row>
        <row r="46">
          <cell r="B46" t="str">
            <v>Jabon</v>
          </cell>
        </row>
        <row r="47">
          <cell r="B47" t="str">
            <v>Delantal de protección PVC</v>
          </cell>
        </row>
        <row r="48">
          <cell r="B48" t="str">
            <v>Ectoparsiticida - amitraz 20.8%</v>
          </cell>
        </row>
        <row r="49">
          <cell r="B49" t="str">
            <v>Ectoparsiticida - cipermetrina y botóxido de piperonilo</v>
          </cell>
        </row>
        <row r="50">
          <cell r="B50" t="str">
            <v>Sal mineral, para bovinos tipo leche.</v>
          </cell>
        </row>
        <row r="51">
          <cell r="B51" t="str">
            <v>Torta de oleaginosas</v>
          </cell>
        </row>
        <row r="52">
          <cell r="B52" t="str">
            <v>Torta de palmiste</v>
          </cell>
        </row>
        <row r="53">
          <cell r="B53" t="str">
            <v>Torta de oleaginosas</v>
          </cell>
        </row>
        <row r="54">
          <cell r="B54" t="str">
            <v>Torta de oleaginosas</v>
          </cell>
        </row>
        <row r="55">
          <cell r="B55" t="str">
            <v>CAL</v>
          </cell>
        </row>
        <row r="56">
          <cell r="B56" t="str">
            <v>Pienso para ganado</v>
          </cell>
        </row>
        <row r="57">
          <cell r="B57" t="str">
            <v>Antisépticos fenólicos</v>
          </cell>
        </row>
      </sheetData>
      <sheetData sheetId="1"/>
      <sheetData sheetId="2"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168"/>
  <sheetViews>
    <sheetView tabSelected="1" topLeftCell="O133" zoomScale="40" zoomScaleNormal="40" workbookViewId="0">
      <selection activeCell="AH165" sqref="AH165"/>
    </sheetView>
  </sheetViews>
  <sheetFormatPr defaultColWidth="11.42578125" defaultRowHeight="14.45"/>
  <cols>
    <col min="1" max="1" width="4.85546875" customWidth="1"/>
    <col min="2" max="2" width="20" customWidth="1"/>
    <col min="3" max="3" width="35.7109375" customWidth="1"/>
    <col min="4" max="4" width="88.5703125" customWidth="1"/>
    <col min="5" max="5" width="19.140625" customWidth="1"/>
    <col min="6" max="6" width="23.42578125" style="5" customWidth="1"/>
    <col min="7" max="7" width="23.28515625" style="5" bestFit="1" customWidth="1"/>
    <col min="8" max="9" width="18.42578125" style="5" customWidth="1"/>
    <col min="10" max="10" width="22.42578125" style="5" customWidth="1"/>
    <col min="11" max="11" width="34.42578125" style="5" customWidth="1"/>
    <col min="12" max="12" width="23.28515625" style="5" bestFit="1" customWidth="1"/>
    <col min="13" max="14" width="18.42578125" style="5" customWidth="1"/>
    <col min="15" max="15" width="23.140625" style="5" customWidth="1"/>
    <col min="16" max="16" width="38.140625" style="5" customWidth="1"/>
    <col min="17" max="17" width="23.28515625" style="5" bestFit="1" customWidth="1"/>
    <col min="18" max="19" width="18.42578125" style="5" customWidth="1"/>
    <col min="20" max="20" width="23.140625" style="5" customWidth="1"/>
    <col min="21" max="21" width="36.85546875" style="5" customWidth="1"/>
    <col min="22" max="22" width="23.28515625" style="5" customWidth="1"/>
    <col min="23" max="23" width="24.140625" style="5" customWidth="1"/>
    <col min="24" max="24" width="19.140625" style="5" customWidth="1"/>
    <col min="25" max="25" width="28.28515625" style="5" customWidth="1"/>
    <col min="26" max="26" width="30.42578125" style="5" customWidth="1"/>
    <col min="27" max="27" width="25.7109375" style="5" customWidth="1"/>
    <col min="28" max="28" width="14.7109375" style="5" customWidth="1"/>
    <col min="29" max="29" width="19.5703125" style="5" customWidth="1"/>
    <col min="30" max="30" width="22.85546875" style="5" customWidth="1"/>
    <col min="31" max="31" width="30.42578125" style="5" customWidth="1"/>
    <col min="32" max="32" width="30.28515625" style="5" customWidth="1"/>
    <col min="33" max="33" width="24.85546875" style="5" customWidth="1"/>
    <col min="34" max="34" width="33.140625" style="5" customWidth="1"/>
    <col min="35" max="35" width="21.28515625" customWidth="1"/>
    <col min="36" max="36" width="20.140625" customWidth="1"/>
  </cols>
  <sheetData>
    <row r="1" spans="1:36">
      <c r="A1" s="1"/>
      <c r="B1" s="1"/>
      <c r="C1" s="1"/>
      <c r="D1" s="1"/>
      <c r="E1" s="1"/>
      <c r="F1" s="7"/>
      <c r="G1" s="7"/>
      <c r="H1" s="7"/>
      <c r="I1" s="7"/>
      <c r="J1" s="7"/>
      <c r="K1" s="7"/>
      <c r="L1" s="7"/>
      <c r="M1" s="7"/>
      <c r="N1" s="7"/>
      <c r="O1" s="7"/>
      <c r="P1" s="7"/>
      <c r="Q1" s="7"/>
      <c r="R1" s="7"/>
      <c r="S1" s="7"/>
      <c r="T1" s="7"/>
      <c r="U1" s="7"/>
      <c r="V1" s="7"/>
      <c r="W1" s="7"/>
      <c r="X1" s="7"/>
      <c r="Y1" s="7"/>
      <c r="Z1" s="7"/>
      <c r="AA1" s="7"/>
      <c r="AB1" s="7"/>
      <c r="AC1" s="7"/>
      <c r="AD1" s="7"/>
      <c r="AE1" s="7"/>
      <c r="AF1" s="7"/>
      <c r="AG1" s="7"/>
      <c r="AH1" s="7"/>
    </row>
    <row r="2" spans="1:36" ht="21">
      <c r="A2" s="1"/>
      <c r="B2" s="63" t="s">
        <v>0</v>
      </c>
      <c r="C2" s="64"/>
      <c r="D2" s="64"/>
      <c r="E2" s="64"/>
      <c r="F2" s="64"/>
      <c r="G2" s="64"/>
      <c r="H2" s="64"/>
      <c r="I2" s="64"/>
      <c r="J2" s="64"/>
      <c r="K2" s="64"/>
      <c r="L2" s="64"/>
      <c r="M2" s="64"/>
      <c r="N2" s="64"/>
      <c r="O2" s="64"/>
      <c r="P2" s="64"/>
      <c r="Q2" s="64"/>
      <c r="R2" s="64"/>
      <c r="S2" s="64"/>
      <c r="T2" s="64"/>
      <c r="U2" s="64"/>
      <c r="V2" s="8"/>
      <c r="W2" s="8"/>
      <c r="X2" s="8"/>
      <c r="Y2" s="8"/>
      <c r="Z2" s="8"/>
      <c r="AA2" s="8"/>
      <c r="AB2" s="8"/>
      <c r="AC2" s="8"/>
      <c r="AD2" s="8"/>
      <c r="AE2" s="8"/>
      <c r="AF2" s="8"/>
      <c r="AG2" s="8"/>
      <c r="AH2" s="8"/>
    </row>
    <row r="3" spans="1:36" ht="21">
      <c r="A3" s="1"/>
      <c r="B3" s="65"/>
      <c r="C3" s="64"/>
      <c r="D3" s="64"/>
      <c r="E3" s="64"/>
      <c r="F3" s="64"/>
      <c r="G3" s="64"/>
      <c r="H3" s="64"/>
      <c r="I3" s="64"/>
      <c r="J3" s="64"/>
      <c r="K3" s="64"/>
      <c r="L3" s="64"/>
      <c r="M3" s="64"/>
      <c r="N3" s="64"/>
      <c r="O3" s="64"/>
      <c r="P3" s="64"/>
      <c r="Q3" s="64"/>
      <c r="R3" s="64"/>
      <c r="S3" s="64"/>
      <c r="T3" s="64"/>
      <c r="U3" s="64"/>
      <c r="V3" s="8"/>
      <c r="W3" s="8"/>
      <c r="X3" s="8"/>
      <c r="Y3" s="8"/>
      <c r="Z3" s="8"/>
      <c r="AA3" s="8"/>
      <c r="AB3" s="8"/>
      <c r="AC3" s="8"/>
      <c r="AD3" s="8"/>
      <c r="AE3" s="8"/>
      <c r="AF3" s="8"/>
      <c r="AG3" s="8"/>
      <c r="AH3" s="8"/>
    </row>
    <row r="4" spans="1:36" ht="21">
      <c r="A4" s="1"/>
      <c r="B4" s="65"/>
      <c r="C4" s="64"/>
      <c r="D4" s="64"/>
      <c r="E4" s="64"/>
      <c r="F4" s="64"/>
      <c r="G4" s="64"/>
      <c r="H4" s="64"/>
      <c r="I4" s="64"/>
      <c r="J4" s="64"/>
      <c r="K4" s="64"/>
      <c r="L4" s="64"/>
      <c r="M4" s="64"/>
      <c r="N4" s="64"/>
      <c r="O4" s="64"/>
      <c r="P4" s="64"/>
      <c r="Q4" s="64"/>
      <c r="R4" s="64"/>
      <c r="S4" s="64"/>
      <c r="T4" s="64"/>
      <c r="U4" s="64"/>
      <c r="V4" s="8"/>
      <c r="W4" s="8"/>
      <c r="X4" s="8"/>
      <c r="Y4" s="8"/>
      <c r="Z4" s="8"/>
      <c r="AA4" s="8"/>
      <c r="AB4" s="8"/>
      <c r="AC4" s="8"/>
      <c r="AD4" s="8"/>
      <c r="AE4" s="8"/>
      <c r="AF4" s="8"/>
      <c r="AG4" s="8"/>
      <c r="AH4" s="8"/>
    </row>
    <row r="5" spans="1:36" ht="21">
      <c r="A5" s="1"/>
      <c r="B5" s="65"/>
      <c r="C5" s="64"/>
      <c r="D5" s="64"/>
      <c r="E5" s="64"/>
      <c r="F5" s="64"/>
      <c r="G5" s="64"/>
      <c r="H5" s="64"/>
      <c r="I5" s="64"/>
      <c r="J5" s="64"/>
      <c r="K5" s="64"/>
      <c r="L5" s="64"/>
      <c r="M5" s="64"/>
      <c r="N5" s="64"/>
      <c r="O5" s="64"/>
      <c r="P5" s="64"/>
      <c r="Q5" s="64"/>
      <c r="R5" s="64"/>
      <c r="S5" s="64"/>
      <c r="T5" s="64"/>
      <c r="U5" s="64"/>
      <c r="V5" s="8"/>
      <c r="W5" s="8"/>
      <c r="X5" s="8"/>
      <c r="Y5" s="8"/>
      <c r="Z5" s="8"/>
      <c r="AA5" s="8"/>
      <c r="AB5" s="8"/>
      <c r="AC5" s="8"/>
      <c r="AD5" s="8"/>
      <c r="AE5" s="8"/>
      <c r="AF5" s="8"/>
      <c r="AG5" s="8"/>
      <c r="AH5" s="8"/>
    </row>
    <row r="6" spans="1:36" ht="21.6" thickBot="1">
      <c r="A6" s="1"/>
      <c r="B6" s="66"/>
      <c r="C6" s="67"/>
      <c r="D6" s="67"/>
      <c r="E6" s="67"/>
      <c r="F6" s="67"/>
      <c r="G6" s="67"/>
      <c r="H6" s="67"/>
      <c r="I6" s="67"/>
      <c r="J6" s="67"/>
      <c r="K6" s="67"/>
      <c r="L6" s="67"/>
      <c r="M6" s="67"/>
      <c r="N6" s="67"/>
      <c r="O6" s="67"/>
      <c r="P6" s="67"/>
      <c r="Q6" s="67"/>
      <c r="R6" s="67"/>
      <c r="S6" s="67"/>
      <c r="T6" s="67"/>
      <c r="U6" s="67"/>
      <c r="V6" s="8"/>
      <c r="W6" s="8"/>
      <c r="X6" s="8"/>
      <c r="Y6" s="8"/>
      <c r="Z6" s="8"/>
      <c r="AA6" s="8"/>
      <c r="AB6" s="8"/>
      <c r="AC6" s="8"/>
      <c r="AD6" s="8"/>
      <c r="AE6" s="8"/>
      <c r="AF6" s="8"/>
      <c r="AG6" s="8"/>
      <c r="AH6" s="8"/>
    </row>
    <row r="7" spans="1:36" ht="35.25" customHeight="1" thickBot="1">
      <c r="A7" s="1"/>
      <c r="B7" s="78" t="s">
        <v>1</v>
      </c>
      <c r="C7" s="79"/>
      <c r="D7" s="79"/>
      <c r="E7" s="79"/>
      <c r="F7" s="80"/>
      <c r="G7" s="68" t="s">
        <v>2</v>
      </c>
      <c r="H7" s="69"/>
      <c r="I7" s="69"/>
      <c r="J7" s="69"/>
      <c r="K7" s="70"/>
      <c r="L7" s="71" t="s">
        <v>3</v>
      </c>
      <c r="M7" s="72"/>
      <c r="N7" s="73"/>
      <c r="O7" s="73"/>
      <c r="P7" s="74"/>
      <c r="Q7" s="75" t="s">
        <v>4</v>
      </c>
      <c r="R7" s="76"/>
      <c r="S7" s="76"/>
      <c r="T7" s="76"/>
      <c r="U7" s="76"/>
      <c r="V7" s="84" t="s">
        <v>5</v>
      </c>
      <c r="W7" s="85"/>
      <c r="X7" s="85"/>
      <c r="Y7" s="85"/>
      <c r="Z7" s="85"/>
      <c r="AA7" s="86" t="s">
        <v>6</v>
      </c>
      <c r="AB7" s="87"/>
      <c r="AC7" s="87"/>
      <c r="AD7" s="87"/>
      <c r="AE7" s="87"/>
      <c r="AF7" s="77" t="s">
        <v>7</v>
      </c>
      <c r="AG7" s="77"/>
      <c r="AH7" s="77"/>
    </row>
    <row r="8" spans="1:36" ht="78.75" customHeight="1" thickBot="1">
      <c r="A8" s="2"/>
      <c r="B8" s="25" t="s">
        <v>8</v>
      </c>
      <c r="C8" s="26" t="s">
        <v>9</v>
      </c>
      <c r="D8" s="27" t="s">
        <v>10</v>
      </c>
      <c r="E8" s="13" t="s">
        <v>11</v>
      </c>
      <c r="F8" s="14" t="s">
        <v>12</v>
      </c>
      <c r="G8" s="15" t="s">
        <v>13</v>
      </c>
      <c r="H8" s="15" t="s">
        <v>14</v>
      </c>
      <c r="I8" s="16" t="s">
        <v>15</v>
      </c>
      <c r="J8" s="16" t="s">
        <v>16</v>
      </c>
      <c r="K8" s="16" t="s">
        <v>17</v>
      </c>
      <c r="L8" s="17" t="s">
        <v>13</v>
      </c>
      <c r="M8" s="17" t="s">
        <v>14</v>
      </c>
      <c r="N8" s="18" t="s">
        <v>15</v>
      </c>
      <c r="O8" s="18" t="s">
        <v>16</v>
      </c>
      <c r="P8" s="18" t="s">
        <v>17</v>
      </c>
      <c r="Q8" s="19" t="s">
        <v>13</v>
      </c>
      <c r="R8" s="19" t="s">
        <v>14</v>
      </c>
      <c r="S8" s="20" t="s">
        <v>15</v>
      </c>
      <c r="T8" s="20" t="s">
        <v>16</v>
      </c>
      <c r="U8" s="21" t="s">
        <v>17</v>
      </c>
      <c r="V8" s="50" t="s">
        <v>13</v>
      </c>
      <c r="W8" s="50" t="s">
        <v>14</v>
      </c>
      <c r="X8" s="51" t="s">
        <v>15</v>
      </c>
      <c r="Y8" s="51" t="s">
        <v>16</v>
      </c>
      <c r="Z8" s="51" t="s">
        <v>17</v>
      </c>
      <c r="AA8" s="52" t="s">
        <v>13</v>
      </c>
      <c r="AB8" s="52" t="s">
        <v>14</v>
      </c>
      <c r="AC8" s="52" t="s">
        <v>15</v>
      </c>
      <c r="AD8" s="52" t="s">
        <v>16</v>
      </c>
      <c r="AE8" s="52" t="s">
        <v>17</v>
      </c>
      <c r="AF8" s="28" t="s">
        <v>18</v>
      </c>
      <c r="AG8" s="28" t="s">
        <v>19</v>
      </c>
      <c r="AH8" s="28" t="s">
        <v>20</v>
      </c>
    </row>
    <row r="9" spans="1:36" ht="40.9">
      <c r="A9" s="4"/>
      <c r="B9" s="11">
        <v>1</v>
      </c>
      <c r="C9" s="10" t="str">
        <f>'[1]Table 1'!B11</f>
        <v>Sulfadoxina 200 mg; trimetoprim 40 mg</v>
      </c>
      <c r="D9" s="34" t="s">
        <v>21</v>
      </c>
      <c r="E9" s="36" t="s">
        <v>22</v>
      </c>
      <c r="F9" s="12">
        <v>1</v>
      </c>
      <c r="G9" s="44">
        <v>140000</v>
      </c>
      <c r="H9" s="45">
        <v>0</v>
      </c>
      <c r="I9" s="48">
        <f>G9*H9</f>
        <v>0</v>
      </c>
      <c r="J9" s="49">
        <f>G9+I9</f>
        <v>140000</v>
      </c>
      <c r="K9" s="29">
        <f>J9*F9</f>
        <v>140000</v>
      </c>
      <c r="L9" s="44">
        <v>145000</v>
      </c>
      <c r="M9" s="45">
        <v>0</v>
      </c>
      <c r="N9" s="30">
        <f>L9*M9</f>
        <v>0</v>
      </c>
      <c r="O9" s="31">
        <f>L9+N9</f>
        <v>145000</v>
      </c>
      <c r="P9" s="30">
        <f>O9*F9</f>
        <v>145000</v>
      </c>
      <c r="Q9" s="44">
        <v>150000</v>
      </c>
      <c r="R9" s="45">
        <v>0</v>
      </c>
      <c r="S9" s="30">
        <f>Q9*R9</f>
        <v>0</v>
      </c>
      <c r="T9" s="32">
        <f>Q9+S9</f>
        <v>150000</v>
      </c>
      <c r="U9" s="30">
        <f>T9*F9</f>
        <v>150000</v>
      </c>
      <c r="V9" s="56">
        <v>384780</v>
      </c>
      <c r="W9" s="55">
        <v>0</v>
      </c>
      <c r="X9" s="30">
        <f>V9*W9</f>
        <v>0</v>
      </c>
      <c r="Y9" s="54">
        <f>V9+X9</f>
        <v>384780</v>
      </c>
      <c r="Z9" s="30">
        <f>Y9*F9</f>
        <v>384780</v>
      </c>
      <c r="AA9" s="56">
        <v>349800</v>
      </c>
      <c r="AB9" s="55">
        <v>0</v>
      </c>
      <c r="AC9" s="30">
        <f>AA9*AB9</f>
        <v>0</v>
      </c>
      <c r="AD9" s="53">
        <f>AA9+AC9</f>
        <v>349800</v>
      </c>
      <c r="AE9" s="30">
        <f>AD9*F9</f>
        <v>349800</v>
      </c>
      <c r="AF9" s="29">
        <f>(J9+O9+T9+Y9+AD9)/5</f>
        <v>233916</v>
      </c>
      <c r="AG9" s="29">
        <f>+ROUND(AF9,0)</f>
        <v>233916</v>
      </c>
      <c r="AH9" s="29">
        <f>AF9*F9</f>
        <v>233916</v>
      </c>
      <c r="AI9" s="6"/>
      <c r="AJ9" s="3"/>
    </row>
    <row r="10" spans="1:36" ht="40.9">
      <c r="A10" s="4"/>
      <c r="B10" s="11">
        <v>2</v>
      </c>
      <c r="C10" s="10" t="str">
        <f>'[1]Table 1'!B12</f>
        <v>Ceftiofur clorhidrato 50 mg</v>
      </c>
      <c r="D10" s="39" t="s">
        <v>23</v>
      </c>
      <c r="E10" s="36" t="s">
        <v>22</v>
      </c>
      <c r="F10" s="12">
        <v>1</v>
      </c>
      <c r="G10" s="44">
        <v>180000</v>
      </c>
      <c r="H10" s="45">
        <v>0</v>
      </c>
      <c r="I10" s="48">
        <f t="shared" ref="I10:I73" si="0">G10*H10</f>
        <v>0</v>
      </c>
      <c r="J10" s="49">
        <f t="shared" ref="J10:J73" si="1">G10+I10</f>
        <v>180000</v>
      </c>
      <c r="K10" s="29">
        <f t="shared" ref="K10:K73" si="2">J10*F10</f>
        <v>180000</v>
      </c>
      <c r="L10" s="44">
        <v>185000</v>
      </c>
      <c r="M10" s="45">
        <v>0</v>
      </c>
      <c r="N10" s="30">
        <f t="shared" ref="N10:N73" si="3">L10*M10</f>
        <v>0</v>
      </c>
      <c r="O10" s="31">
        <f t="shared" ref="O10:O73" si="4">L10+N10</f>
        <v>185000</v>
      </c>
      <c r="P10" s="30">
        <f t="shared" ref="P10:P73" si="5">O10*F10</f>
        <v>185000</v>
      </c>
      <c r="Q10" s="44">
        <v>190000</v>
      </c>
      <c r="R10" s="45">
        <v>0</v>
      </c>
      <c r="S10" s="30">
        <f t="shared" ref="S10:S73" si="6">Q10*R10</f>
        <v>0</v>
      </c>
      <c r="T10" s="32">
        <f t="shared" ref="T10:T73" si="7">Q10+S10</f>
        <v>190000</v>
      </c>
      <c r="U10" s="30">
        <f t="shared" ref="U10:U73" si="8">T10*F10</f>
        <v>190000</v>
      </c>
      <c r="V10" s="56">
        <v>228800</v>
      </c>
      <c r="W10" s="55">
        <v>0</v>
      </c>
      <c r="X10" s="30">
        <f t="shared" ref="X10:X73" si="9">V10*W10</f>
        <v>0</v>
      </c>
      <c r="Y10" s="54">
        <f t="shared" ref="Y10:Y73" si="10">V10+X10</f>
        <v>228800</v>
      </c>
      <c r="Z10" s="30">
        <f t="shared" ref="Z10:Z73" si="11">Y10*F10</f>
        <v>228800</v>
      </c>
      <c r="AA10" s="56">
        <v>208000</v>
      </c>
      <c r="AB10" s="55">
        <v>0</v>
      </c>
      <c r="AC10" s="30">
        <f t="shared" ref="AC10:AC73" si="12">AA10*AB10</f>
        <v>0</v>
      </c>
      <c r="AD10" s="53">
        <f t="shared" ref="AD10:AD73" si="13">AA10+AC10</f>
        <v>208000</v>
      </c>
      <c r="AE10" s="30">
        <f t="shared" ref="AE10:AE73" si="14">AD10*F10</f>
        <v>208000</v>
      </c>
      <c r="AF10" s="29">
        <f t="shared" ref="AF10:AF73" si="15">(J10+O10+T10+Y10+AD10)/5</f>
        <v>198360</v>
      </c>
      <c r="AG10" s="29">
        <f t="shared" ref="AG10:AG73" si="16">+ROUND(AF10,0)</f>
        <v>198360</v>
      </c>
      <c r="AH10" s="29">
        <f t="shared" ref="AH10:AH73" si="17">AF10*F10</f>
        <v>198360</v>
      </c>
      <c r="AI10" s="6"/>
      <c r="AJ10" s="3"/>
    </row>
    <row r="11" spans="1:36" ht="40.9">
      <c r="A11" s="4"/>
      <c r="B11" s="11">
        <v>3</v>
      </c>
      <c r="C11" s="10" t="str">
        <f>'[1]Table 1'!B13</f>
        <v>Enrofloxacina 100 mg</v>
      </c>
      <c r="D11" s="34" t="s">
        <v>24</v>
      </c>
      <c r="E11" s="36" t="s">
        <v>22</v>
      </c>
      <c r="F11" s="12">
        <v>1</v>
      </c>
      <c r="G11" s="44">
        <v>300000</v>
      </c>
      <c r="H11" s="45">
        <v>0</v>
      </c>
      <c r="I11" s="48">
        <f t="shared" si="0"/>
        <v>0</v>
      </c>
      <c r="J11" s="49">
        <f t="shared" si="1"/>
        <v>300000</v>
      </c>
      <c r="K11" s="29">
        <f t="shared" si="2"/>
        <v>300000</v>
      </c>
      <c r="L11" s="44">
        <v>310000</v>
      </c>
      <c r="M11" s="45">
        <v>0</v>
      </c>
      <c r="N11" s="30">
        <f t="shared" si="3"/>
        <v>0</v>
      </c>
      <c r="O11" s="31">
        <f t="shared" si="4"/>
        <v>310000</v>
      </c>
      <c r="P11" s="30">
        <f t="shared" si="5"/>
        <v>310000</v>
      </c>
      <c r="Q11" s="44">
        <v>320000</v>
      </c>
      <c r="R11" s="45">
        <v>0</v>
      </c>
      <c r="S11" s="30">
        <f t="shared" si="6"/>
        <v>0</v>
      </c>
      <c r="T11" s="32">
        <f t="shared" si="7"/>
        <v>320000</v>
      </c>
      <c r="U11" s="30">
        <f t="shared" si="8"/>
        <v>320000</v>
      </c>
      <c r="V11" s="56">
        <v>259600</v>
      </c>
      <c r="W11" s="55">
        <v>0</v>
      </c>
      <c r="X11" s="30">
        <f t="shared" si="9"/>
        <v>0</v>
      </c>
      <c r="Y11" s="54">
        <f t="shared" si="10"/>
        <v>259600</v>
      </c>
      <c r="Z11" s="30">
        <f t="shared" si="11"/>
        <v>259600</v>
      </c>
      <c r="AA11" s="56">
        <v>236000</v>
      </c>
      <c r="AB11" s="55">
        <v>0</v>
      </c>
      <c r="AC11" s="30">
        <f t="shared" si="12"/>
        <v>0</v>
      </c>
      <c r="AD11" s="53">
        <f t="shared" si="13"/>
        <v>236000</v>
      </c>
      <c r="AE11" s="30">
        <f t="shared" si="14"/>
        <v>236000</v>
      </c>
      <c r="AF11" s="29">
        <f t="shared" si="15"/>
        <v>285120</v>
      </c>
      <c r="AG11" s="29">
        <f t="shared" si="16"/>
        <v>285120</v>
      </c>
      <c r="AH11" s="29">
        <f t="shared" si="17"/>
        <v>285120</v>
      </c>
      <c r="AI11" s="6"/>
      <c r="AJ11" s="3"/>
    </row>
    <row r="12" spans="1:36" ht="40.9">
      <c r="A12" s="4"/>
      <c r="B12" s="11">
        <v>4</v>
      </c>
      <c r="C12" s="10" t="str">
        <f>'[1]Table 1'!B14</f>
        <v>Florfenicol 400 mg</v>
      </c>
      <c r="D12" s="34" t="s">
        <v>25</v>
      </c>
      <c r="E12" s="36" t="s">
        <v>22</v>
      </c>
      <c r="F12" s="12">
        <v>1</v>
      </c>
      <c r="G12" s="44">
        <v>220000</v>
      </c>
      <c r="H12" s="45">
        <v>0</v>
      </c>
      <c r="I12" s="48">
        <f t="shared" si="0"/>
        <v>0</v>
      </c>
      <c r="J12" s="49">
        <f t="shared" si="1"/>
        <v>220000</v>
      </c>
      <c r="K12" s="29">
        <f t="shared" si="2"/>
        <v>220000</v>
      </c>
      <c r="L12" s="44">
        <v>230000</v>
      </c>
      <c r="M12" s="45">
        <v>0</v>
      </c>
      <c r="N12" s="30">
        <f t="shared" si="3"/>
        <v>0</v>
      </c>
      <c r="O12" s="31">
        <f t="shared" si="4"/>
        <v>230000</v>
      </c>
      <c r="P12" s="30">
        <f t="shared" si="5"/>
        <v>230000</v>
      </c>
      <c r="Q12" s="44">
        <v>235000</v>
      </c>
      <c r="R12" s="45">
        <v>0</v>
      </c>
      <c r="S12" s="30">
        <f t="shared" si="6"/>
        <v>0</v>
      </c>
      <c r="T12" s="32">
        <f t="shared" si="7"/>
        <v>235000</v>
      </c>
      <c r="U12" s="30">
        <f t="shared" si="8"/>
        <v>235000</v>
      </c>
      <c r="V12" s="56">
        <v>286000</v>
      </c>
      <c r="W12" s="55">
        <v>0</v>
      </c>
      <c r="X12" s="30">
        <f t="shared" si="9"/>
        <v>0</v>
      </c>
      <c r="Y12" s="54">
        <f t="shared" si="10"/>
        <v>286000</v>
      </c>
      <c r="Z12" s="30">
        <f t="shared" si="11"/>
        <v>286000</v>
      </c>
      <c r="AA12" s="56">
        <v>260000</v>
      </c>
      <c r="AB12" s="55">
        <v>0</v>
      </c>
      <c r="AC12" s="30">
        <f t="shared" si="12"/>
        <v>0</v>
      </c>
      <c r="AD12" s="53">
        <f t="shared" si="13"/>
        <v>260000</v>
      </c>
      <c r="AE12" s="30">
        <f t="shared" si="14"/>
        <v>260000</v>
      </c>
      <c r="AF12" s="29">
        <f t="shared" si="15"/>
        <v>246200</v>
      </c>
      <c r="AG12" s="29">
        <f t="shared" si="16"/>
        <v>246200</v>
      </c>
      <c r="AH12" s="29">
        <f t="shared" si="17"/>
        <v>246200</v>
      </c>
      <c r="AI12" s="6"/>
      <c r="AJ12" s="3"/>
    </row>
    <row r="13" spans="1:36" ht="81.599999999999994">
      <c r="A13" s="4"/>
      <c r="B13" s="11">
        <v>5</v>
      </c>
      <c r="C13" s="10" t="str">
        <f>'[1]Table 1'!B15</f>
        <v>Cefalexina monohidrato; Neomicina sulfato; Prednisolona</v>
      </c>
      <c r="D13" s="38" t="s">
        <v>26</v>
      </c>
      <c r="E13" s="36" t="s">
        <v>22</v>
      </c>
      <c r="F13" s="12">
        <v>1</v>
      </c>
      <c r="G13" s="44">
        <v>15000</v>
      </c>
      <c r="H13" s="45">
        <v>0</v>
      </c>
      <c r="I13" s="48">
        <f t="shared" si="0"/>
        <v>0</v>
      </c>
      <c r="J13" s="49">
        <f t="shared" si="1"/>
        <v>15000</v>
      </c>
      <c r="K13" s="29">
        <f t="shared" si="2"/>
        <v>15000</v>
      </c>
      <c r="L13" s="44">
        <v>20000</v>
      </c>
      <c r="M13" s="45">
        <v>0</v>
      </c>
      <c r="N13" s="30">
        <f t="shared" si="3"/>
        <v>0</v>
      </c>
      <c r="O13" s="31">
        <f t="shared" si="4"/>
        <v>20000</v>
      </c>
      <c r="P13" s="30">
        <f t="shared" si="5"/>
        <v>20000</v>
      </c>
      <c r="Q13" s="44">
        <v>22000</v>
      </c>
      <c r="R13" s="45">
        <v>0</v>
      </c>
      <c r="S13" s="30">
        <f t="shared" si="6"/>
        <v>0</v>
      </c>
      <c r="T13" s="32">
        <f t="shared" si="7"/>
        <v>22000</v>
      </c>
      <c r="U13" s="30">
        <f t="shared" si="8"/>
        <v>22000</v>
      </c>
      <c r="V13" s="56">
        <v>90200</v>
      </c>
      <c r="W13" s="55">
        <v>0</v>
      </c>
      <c r="X13" s="30">
        <f t="shared" si="9"/>
        <v>0</v>
      </c>
      <c r="Y13" s="54">
        <f t="shared" si="10"/>
        <v>90200</v>
      </c>
      <c r="Z13" s="30">
        <f t="shared" si="11"/>
        <v>90200</v>
      </c>
      <c r="AA13" s="56">
        <v>82000</v>
      </c>
      <c r="AB13" s="55">
        <v>0</v>
      </c>
      <c r="AC13" s="30">
        <f t="shared" si="12"/>
        <v>0</v>
      </c>
      <c r="AD13" s="53">
        <f t="shared" si="13"/>
        <v>82000</v>
      </c>
      <c r="AE13" s="30">
        <f t="shared" si="14"/>
        <v>82000</v>
      </c>
      <c r="AF13" s="29">
        <f t="shared" si="15"/>
        <v>45840</v>
      </c>
      <c r="AG13" s="29">
        <f t="shared" si="16"/>
        <v>45840</v>
      </c>
      <c r="AH13" s="29">
        <f t="shared" si="17"/>
        <v>45840</v>
      </c>
      <c r="AI13" s="6"/>
      <c r="AJ13" s="3"/>
    </row>
    <row r="14" spans="1:36" ht="96" customHeight="1">
      <c r="A14" s="4"/>
      <c r="B14" s="11">
        <v>6</v>
      </c>
      <c r="C14" s="10" t="str">
        <f>'[1]Table 1'!B16</f>
        <v>Cloxacilina benzatinica; ampicilina trihidratada</v>
      </c>
      <c r="D14" s="35" t="s">
        <v>27</v>
      </c>
      <c r="E14" s="36" t="s">
        <v>22</v>
      </c>
      <c r="F14" s="12">
        <v>1</v>
      </c>
      <c r="G14" s="44">
        <v>80000</v>
      </c>
      <c r="H14" s="45">
        <v>0</v>
      </c>
      <c r="I14" s="48">
        <f t="shared" si="0"/>
        <v>0</v>
      </c>
      <c r="J14" s="49">
        <f t="shared" si="1"/>
        <v>80000</v>
      </c>
      <c r="K14" s="29">
        <f t="shared" si="2"/>
        <v>80000</v>
      </c>
      <c r="L14" s="44">
        <v>85000</v>
      </c>
      <c r="M14" s="45">
        <v>0</v>
      </c>
      <c r="N14" s="30">
        <f t="shared" si="3"/>
        <v>0</v>
      </c>
      <c r="O14" s="31">
        <f t="shared" si="4"/>
        <v>85000</v>
      </c>
      <c r="P14" s="30">
        <f t="shared" si="5"/>
        <v>85000</v>
      </c>
      <c r="Q14" s="44">
        <v>90000</v>
      </c>
      <c r="R14" s="45">
        <v>0</v>
      </c>
      <c r="S14" s="30">
        <f t="shared" si="6"/>
        <v>0</v>
      </c>
      <c r="T14" s="32">
        <f t="shared" si="7"/>
        <v>90000</v>
      </c>
      <c r="U14" s="30">
        <f t="shared" si="8"/>
        <v>90000</v>
      </c>
      <c r="V14" s="56">
        <v>123200</v>
      </c>
      <c r="W14" s="55">
        <v>0</v>
      </c>
      <c r="X14" s="30">
        <f t="shared" si="9"/>
        <v>0</v>
      </c>
      <c r="Y14" s="54">
        <f t="shared" si="10"/>
        <v>123200</v>
      </c>
      <c r="Z14" s="30">
        <f t="shared" si="11"/>
        <v>123200</v>
      </c>
      <c r="AA14" s="56">
        <v>112000</v>
      </c>
      <c r="AB14" s="55">
        <v>0</v>
      </c>
      <c r="AC14" s="30">
        <f t="shared" si="12"/>
        <v>0</v>
      </c>
      <c r="AD14" s="53">
        <f t="shared" si="13"/>
        <v>112000</v>
      </c>
      <c r="AE14" s="30">
        <f t="shared" si="14"/>
        <v>112000</v>
      </c>
      <c r="AF14" s="29">
        <f t="shared" si="15"/>
        <v>98040</v>
      </c>
      <c r="AG14" s="29">
        <f t="shared" si="16"/>
        <v>98040</v>
      </c>
      <c r="AH14" s="29">
        <f t="shared" si="17"/>
        <v>98040</v>
      </c>
      <c r="AI14" s="6"/>
      <c r="AJ14" s="3"/>
    </row>
    <row r="15" spans="1:36" ht="40.9">
      <c r="A15" s="4"/>
      <c r="B15" s="11">
        <v>7</v>
      </c>
      <c r="C15" s="10" t="str">
        <f>'[1]Table 1'!B17</f>
        <v>Oxitetraciclina 200 mg</v>
      </c>
      <c r="D15" s="37" t="s">
        <v>28</v>
      </c>
      <c r="E15" s="36" t="s">
        <v>22</v>
      </c>
      <c r="F15" s="12">
        <v>1</v>
      </c>
      <c r="G15" s="44">
        <v>160000</v>
      </c>
      <c r="H15" s="45">
        <v>0</v>
      </c>
      <c r="I15" s="48">
        <f t="shared" si="0"/>
        <v>0</v>
      </c>
      <c r="J15" s="49">
        <f t="shared" si="1"/>
        <v>160000</v>
      </c>
      <c r="K15" s="29">
        <f t="shared" si="2"/>
        <v>160000</v>
      </c>
      <c r="L15" s="44">
        <v>165000</v>
      </c>
      <c r="M15" s="45">
        <v>0</v>
      </c>
      <c r="N15" s="30">
        <f t="shared" si="3"/>
        <v>0</v>
      </c>
      <c r="O15" s="31">
        <f t="shared" si="4"/>
        <v>165000</v>
      </c>
      <c r="P15" s="30">
        <f t="shared" si="5"/>
        <v>165000</v>
      </c>
      <c r="Q15" s="44">
        <v>170000</v>
      </c>
      <c r="R15" s="45">
        <v>0</v>
      </c>
      <c r="S15" s="30">
        <f t="shared" si="6"/>
        <v>0</v>
      </c>
      <c r="T15" s="32">
        <f t="shared" si="7"/>
        <v>170000</v>
      </c>
      <c r="U15" s="30">
        <f t="shared" si="8"/>
        <v>170000</v>
      </c>
      <c r="V15" s="56">
        <v>154000</v>
      </c>
      <c r="W15" s="55">
        <v>0</v>
      </c>
      <c r="X15" s="30">
        <f t="shared" si="9"/>
        <v>0</v>
      </c>
      <c r="Y15" s="54">
        <f t="shared" si="10"/>
        <v>154000</v>
      </c>
      <c r="Z15" s="30">
        <f t="shared" si="11"/>
        <v>154000</v>
      </c>
      <c r="AA15" s="56">
        <v>140000</v>
      </c>
      <c r="AB15" s="55">
        <v>0</v>
      </c>
      <c r="AC15" s="30">
        <f t="shared" si="12"/>
        <v>0</v>
      </c>
      <c r="AD15" s="53">
        <f t="shared" si="13"/>
        <v>140000</v>
      </c>
      <c r="AE15" s="30">
        <f t="shared" si="14"/>
        <v>140000</v>
      </c>
      <c r="AF15" s="29">
        <f t="shared" si="15"/>
        <v>157800</v>
      </c>
      <c r="AG15" s="29">
        <f t="shared" si="16"/>
        <v>157800</v>
      </c>
      <c r="AH15" s="29">
        <f t="shared" si="17"/>
        <v>157800</v>
      </c>
      <c r="AI15" s="6"/>
      <c r="AJ15" s="3"/>
    </row>
    <row r="16" spans="1:36" ht="61.15">
      <c r="A16" s="4"/>
      <c r="B16" s="11">
        <v>8</v>
      </c>
      <c r="C16" s="10" t="str">
        <f>'[1]Table 1'!B18</f>
        <v>Ketoprofeno 100 mg</v>
      </c>
      <c r="D16" s="34" t="s">
        <v>29</v>
      </c>
      <c r="E16" s="36" t="s">
        <v>22</v>
      </c>
      <c r="F16" s="12">
        <v>1</v>
      </c>
      <c r="G16" s="44">
        <v>130000</v>
      </c>
      <c r="H16" s="45">
        <v>0</v>
      </c>
      <c r="I16" s="48">
        <f t="shared" si="0"/>
        <v>0</v>
      </c>
      <c r="J16" s="49">
        <f t="shared" si="1"/>
        <v>130000</v>
      </c>
      <c r="K16" s="29">
        <f t="shared" si="2"/>
        <v>130000</v>
      </c>
      <c r="L16" s="44">
        <v>135000</v>
      </c>
      <c r="M16" s="45">
        <v>0</v>
      </c>
      <c r="N16" s="30">
        <f t="shared" si="3"/>
        <v>0</v>
      </c>
      <c r="O16" s="31">
        <f t="shared" si="4"/>
        <v>135000</v>
      </c>
      <c r="P16" s="30">
        <f t="shared" si="5"/>
        <v>135000</v>
      </c>
      <c r="Q16" s="44">
        <v>140000</v>
      </c>
      <c r="R16" s="45">
        <v>0</v>
      </c>
      <c r="S16" s="30">
        <f t="shared" si="6"/>
        <v>0</v>
      </c>
      <c r="T16" s="32">
        <f t="shared" si="7"/>
        <v>140000</v>
      </c>
      <c r="U16" s="30">
        <f t="shared" si="8"/>
        <v>140000</v>
      </c>
      <c r="V16" s="56">
        <v>206800</v>
      </c>
      <c r="W16" s="55">
        <v>0</v>
      </c>
      <c r="X16" s="30">
        <f t="shared" si="9"/>
        <v>0</v>
      </c>
      <c r="Y16" s="54">
        <f t="shared" si="10"/>
        <v>206800</v>
      </c>
      <c r="Z16" s="30">
        <f t="shared" si="11"/>
        <v>206800</v>
      </c>
      <c r="AA16" s="56">
        <v>188000</v>
      </c>
      <c r="AB16" s="55">
        <v>0</v>
      </c>
      <c r="AC16" s="30">
        <f t="shared" si="12"/>
        <v>0</v>
      </c>
      <c r="AD16" s="53">
        <f t="shared" si="13"/>
        <v>188000</v>
      </c>
      <c r="AE16" s="30">
        <f t="shared" si="14"/>
        <v>188000</v>
      </c>
      <c r="AF16" s="29">
        <f t="shared" si="15"/>
        <v>159960</v>
      </c>
      <c r="AG16" s="29">
        <f t="shared" si="16"/>
        <v>159960</v>
      </c>
      <c r="AH16" s="29">
        <f t="shared" si="17"/>
        <v>159960</v>
      </c>
      <c r="AI16" s="6"/>
      <c r="AJ16" s="3"/>
    </row>
    <row r="17" spans="1:36" ht="55.5" customHeight="1">
      <c r="A17" s="4"/>
      <c r="B17" s="11">
        <v>9</v>
      </c>
      <c r="C17" s="10" t="str">
        <f>'[1]Table 1'!B19</f>
        <v>Betametasona sodio fosfato 2 mg</v>
      </c>
      <c r="D17" s="37" t="s">
        <v>30</v>
      </c>
      <c r="E17" s="36" t="s">
        <v>22</v>
      </c>
      <c r="F17" s="12">
        <v>1</v>
      </c>
      <c r="G17" s="44">
        <v>135000</v>
      </c>
      <c r="H17" s="45">
        <v>0</v>
      </c>
      <c r="I17" s="48">
        <f t="shared" si="0"/>
        <v>0</v>
      </c>
      <c r="J17" s="49">
        <f t="shared" si="1"/>
        <v>135000</v>
      </c>
      <c r="K17" s="29">
        <f t="shared" si="2"/>
        <v>135000</v>
      </c>
      <c r="L17" s="44">
        <v>140000</v>
      </c>
      <c r="M17" s="45">
        <v>0</v>
      </c>
      <c r="N17" s="30">
        <f t="shared" si="3"/>
        <v>0</v>
      </c>
      <c r="O17" s="31">
        <f t="shared" si="4"/>
        <v>140000</v>
      </c>
      <c r="P17" s="30">
        <f t="shared" si="5"/>
        <v>140000</v>
      </c>
      <c r="Q17" s="44">
        <v>145000</v>
      </c>
      <c r="R17" s="45">
        <v>0</v>
      </c>
      <c r="S17" s="30">
        <f t="shared" si="6"/>
        <v>0</v>
      </c>
      <c r="T17" s="32">
        <f t="shared" si="7"/>
        <v>145000</v>
      </c>
      <c r="U17" s="30">
        <f t="shared" si="8"/>
        <v>145000</v>
      </c>
      <c r="V17" s="56">
        <v>94600</v>
      </c>
      <c r="W17" s="55">
        <v>0</v>
      </c>
      <c r="X17" s="30">
        <f t="shared" si="9"/>
        <v>0</v>
      </c>
      <c r="Y17" s="54">
        <f t="shared" si="10"/>
        <v>94600</v>
      </c>
      <c r="Z17" s="30">
        <f t="shared" si="11"/>
        <v>94600</v>
      </c>
      <c r="AA17" s="56">
        <v>86000</v>
      </c>
      <c r="AB17" s="55">
        <v>0</v>
      </c>
      <c r="AC17" s="30">
        <f t="shared" si="12"/>
        <v>0</v>
      </c>
      <c r="AD17" s="53">
        <f t="shared" si="13"/>
        <v>86000</v>
      </c>
      <c r="AE17" s="30">
        <f t="shared" si="14"/>
        <v>86000</v>
      </c>
      <c r="AF17" s="29">
        <f t="shared" si="15"/>
        <v>120120</v>
      </c>
      <c r="AG17" s="29">
        <f t="shared" si="16"/>
        <v>120120</v>
      </c>
      <c r="AH17" s="29">
        <f t="shared" si="17"/>
        <v>120120</v>
      </c>
      <c r="AI17" s="6"/>
      <c r="AJ17" s="3"/>
    </row>
    <row r="18" spans="1:36" ht="92.25" customHeight="1">
      <c r="A18" s="4"/>
      <c r="B18" s="11">
        <v>10</v>
      </c>
      <c r="C18" s="10" t="str">
        <f>'[1]Table 1'!B20</f>
        <v>Neomicina sulfato; alantoina; lidocaina; oxido de zinc</v>
      </c>
      <c r="D18" s="38" t="s">
        <v>31</v>
      </c>
      <c r="E18" s="36" t="s">
        <v>22</v>
      </c>
      <c r="F18" s="12">
        <v>1</v>
      </c>
      <c r="G18" s="44">
        <v>140000</v>
      </c>
      <c r="H18" s="45">
        <v>0</v>
      </c>
      <c r="I18" s="48">
        <f t="shared" si="0"/>
        <v>0</v>
      </c>
      <c r="J18" s="49">
        <f t="shared" si="1"/>
        <v>140000</v>
      </c>
      <c r="K18" s="29">
        <f t="shared" si="2"/>
        <v>140000</v>
      </c>
      <c r="L18" s="44">
        <v>145000</v>
      </c>
      <c r="M18" s="45">
        <v>0</v>
      </c>
      <c r="N18" s="30">
        <f t="shared" si="3"/>
        <v>0</v>
      </c>
      <c r="O18" s="31">
        <f t="shared" si="4"/>
        <v>145000</v>
      </c>
      <c r="P18" s="30">
        <f t="shared" si="5"/>
        <v>145000</v>
      </c>
      <c r="Q18" s="44">
        <v>150000</v>
      </c>
      <c r="R18" s="45">
        <v>0</v>
      </c>
      <c r="S18" s="30">
        <f t="shared" si="6"/>
        <v>0</v>
      </c>
      <c r="T18" s="32">
        <f t="shared" si="7"/>
        <v>150000</v>
      </c>
      <c r="U18" s="30">
        <f t="shared" si="8"/>
        <v>150000</v>
      </c>
      <c r="V18" s="56">
        <v>61600</v>
      </c>
      <c r="W18" s="55">
        <v>0</v>
      </c>
      <c r="X18" s="30">
        <f t="shared" si="9"/>
        <v>0</v>
      </c>
      <c r="Y18" s="54">
        <f t="shared" si="10"/>
        <v>61600</v>
      </c>
      <c r="Z18" s="30">
        <f t="shared" si="11"/>
        <v>61600</v>
      </c>
      <c r="AA18" s="56">
        <v>56000</v>
      </c>
      <c r="AB18" s="55">
        <v>0</v>
      </c>
      <c r="AC18" s="30">
        <f t="shared" si="12"/>
        <v>0</v>
      </c>
      <c r="AD18" s="53">
        <f t="shared" si="13"/>
        <v>56000</v>
      </c>
      <c r="AE18" s="30">
        <f t="shared" si="14"/>
        <v>56000</v>
      </c>
      <c r="AF18" s="29">
        <f t="shared" si="15"/>
        <v>110520</v>
      </c>
      <c r="AG18" s="29">
        <f t="shared" si="16"/>
        <v>110520</v>
      </c>
      <c r="AH18" s="29">
        <f t="shared" si="17"/>
        <v>110520</v>
      </c>
      <c r="AI18" s="6"/>
      <c r="AJ18" s="3"/>
    </row>
    <row r="19" spans="1:36" ht="56.1" customHeight="1">
      <c r="A19" s="4"/>
      <c r="B19" s="11">
        <v>11</v>
      </c>
      <c r="C19" s="10" t="str">
        <f>'[1]Table 1'!B21</f>
        <v>Albendazol 250 mg</v>
      </c>
      <c r="D19" s="39" t="s">
        <v>32</v>
      </c>
      <c r="E19" s="36" t="s">
        <v>22</v>
      </c>
      <c r="F19" s="12">
        <v>1</v>
      </c>
      <c r="G19" s="44">
        <v>480000</v>
      </c>
      <c r="H19" s="45">
        <v>0</v>
      </c>
      <c r="I19" s="48">
        <f t="shared" si="0"/>
        <v>0</v>
      </c>
      <c r="J19" s="49">
        <f t="shared" si="1"/>
        <v>480000</v>
      </c>
      <c r="K19" s="29">
        <f t="shared" si="2"/>
        <v>480000</v>
      </c>
      <c r="L19" s="44">
        <v>485000</v>
      </c>
      <c r="M19" s="45">
        <v>0</v>
      </c>
      <c r="N19" s="30">
        <f t="shared" si="3"/>
        <v>0</v>
      </c>
      <c r="O19" s="31">
        <f t="shared" si="4"/>
        <v>485000</v>
      </c>
      <c r="P19" s="30">
        <f t="shared" si="5"/>
        <v>485000</v>
      </c>
      <c r="Q19" s="44">
        <v>490000</v>
      </c>
      <c r="R19" s="45">
        <v>0</v>
      </c>
      <c r="S19" s="30">
        <f t="shared" si="6"/>
        <v>0</v>
      </c>
      <c r="T19" s="32">
        <f t="shared" si="7"/>
        <v>490000</v>
      </c>
      <c r="U19" s="30">
        <f t="shared" si="8"/>
        <v>490000</v>
      </c>
      <c r="V19" s="56">
        <v>110000</v>
      </c>
      <c r="W19" s="55">
        <v>0</v>
      </c>
      <c r="X19" s="30">
        <f t="shared" si="9"/>
        <v>0</v>
      </c>
      <c r="Y19" s="54">
        <f t="shared" si="10"/>
        <v>110000</v>
      </c>
      <c r="Z19" s="30">
        <f t="shared" si="11"/>
        <v>110000</v>
      </c>
      <c r="AA19" s="56">
        <v>100000</v>
      </c>
      <c r="AB19" s="55">
        <v>0</v>
      </c>
      <c r="AC19" s="30">
        <f t="shared" si="12"/>
        <v>0</v>
      </c>
      <c r="AD19" s="53">
        <f t="shared" si="13"/>
        <v>100000</v>
      </c>
      <c r="AE19" s="30">
        <f t="shared" si="14"/>
        <v>100000</v>
      </c>
      <c r="AF19" s="29">
        <f t="shared" si="15"/>
        <v>333000</v>
      </c>
      <c r="AG19" s="29">
        <f t="shared" si="16"/>
        <v>333000</v>
      </c>
      <c r="AH19" s="29">
        <f t="shared" si="17"/>
        <v>333000</v>
      </c>
      <c r="AI19" s="6"/>
      <c r="AJ19" s="3"/>
    </row>
    <row r="20" spans="1:36" ht="40.5" customHeight="1">
      <c r="A20" s="4"/>
      <c r="B20" s="11">
        <v>12</v>
      </c>
      <c r="C20" s="10" t="str">
        <f>'[1]Table 1'!B22</f>
        <v>Cloruro de sodio NaCl 0.9%</v>
      </c>
      <c r="D20" s="39" t="s">
        <v>33</v>
      </c>
      <c r="E20" s="36" t="s">
        <v>22</v>
      </c>
      <c r="F20" s="12">
        <v>1</v>
      </c>
      <c r="G20" s="44">
        <v>10000</v>
      </c>
      <c r="H20" s="45">
        <v>0</v>
      </c>
      <c r="I20" s="48">
        <f t="shared" si="0"/>
        <v>0</v>
      </c>
      <c r="J20" s="49">
        <f t="shared" si="1"/>
        <v>10000</v>
      </c>
      <c r="K20" s="29">
        <f t="shared" si="2"/>
        <v>10000</v>
      </c>
      <c r="L20" s="44">
        <v>11000</v>
      </c>
      <c r="M20" s="45">
        <v>0</v>
      </c>
      <c r="N20" s="30">
        <f t="shared" si="3"/>
        <v>0</v>
      </c>
      <c r="O20" s="31">
        <f t="shared" si="4"/>
        <v>11000</v>
      </c>
      <c r="P20" s="30">
        <f t="shared" si="5"/>
        <v>11000</v>
      </c>
      <c r="Q20" s="44">
        <v>12000</v>
      </c>
      <c r="R20" s="45">
        <v>0</v>
      </c>
      <c r="S20" s="30">
        <f t="shared" si="6"/>
        <v>0</v>
      </c>
      <c r="T20" s="32">
        <f t="shared" si="7"/>
        <v>12000</v>
      </c>
      <c r="U20" s="30">
        <f t="shared" si="8"/>
        <v>12000</v>
      </c>
      <c r="V20" s="56">
        <v>19800</v>
      </c>
      <c r="W20" s="55">
        <v>0</v>
      </c>
      <c r="X20" s="30">
        <f t="shared" si="9"/>
        <v>0</v>
      </c>
      <c r="Y20" s="54">
        <f t="shared" si="10"/>
        <v>19800</v>
      </c>
      <c r="Z20" s="30">
        <f t="shared" si="11"/>
        <v>19800</v>
      </c>
      <c r="AA20" s="56">
        <v>18000</v>
      </c>
      <c r="AB20" s="55">
        <v>0</v>
      </c>
      <c r="AC20" s="30">
        <f t="shared" si="12"/>
        <v>0</v>
      </c>
      <c r="AD20" s="53">
        <f t="shared" si="13"/>
        <v>18000</v>
      </c>
      <c r="AE20" s="30">
        <f t="shared" si="14"/>
        <v>18000</v>
      </c>
      <c r="AF20" s="29">
        <f t="shared" si="15"/>
        <v>14160</v>
      </c>
      <c r="AG20" s="29">
        <f t="shared" si="16"/>
        <v>14160</v>
      </c>
      <c r="AH20" s="29">
        <f t="shared" si="17"/>
        <v>14160</v>
      </c>
      <c r="AI20" s="6"/>
      <c r="AJ20" s="3"/>
    </row>
    <row r="21" spans="1:36" ht="54" customHeight="1">
      <c r="A21" s="4"/>
      <c r="B21" s="11">
        <v>13</v>
      </c>
      <c r="C21" s="10" t="str">
        <f>'[1]Table 1'!B23</f>
        <v>EPRINOMECTINA</v>
      </c>
      <c r="D21" s="40" t="s">
        <v>34</v>
      </c>
      <c r="E21" s="36" t="s">
        <v>22</v>
      </c>
      <c r="F21" s="12">
        <v>1</v>
      </c>
      <c r="G21" s="44">
        <v>600000</v>
      </c>
      <c r="H21" s="45">
        <v>0</v>
      </c>
      <c r="I21" s="48">
        <f t="shared" si="0"/>
        <v>0</v>
      </c>
      <c r="J21" s="49">
        <f t="shared" si="1"/>
        <v>600000</v>
      </c>
      <c r="K21" s="29">
        <f t="shared" si="2"/>
        <v>600000</v>
      </c>
      <c r="L21" s="44">
        <v>610000</v>
      </c>
      <c r="M21" s="45">
        <v>0</v>
      </c>
      <c r="N21" s="30">
        <f t="shared" si="3"/>
        <v>0</v>
      </c>
      <c r="O21" s="31">
        <f t="shared" si="4"/>
        <v>610000</v>
      </c>
      <c r="P21" s="30">
        <f t="shared" si="5"/>
        <v>610000</v>
      </c>
      <c r="Q21" s="44">
        <v>620000</v>
      </c>
      <c r="R21" s="45">
        <v>0</v>
      </c>
      <c r="S21" s="30">
        <f t="shared" si="6"/>
        <v>0</v>
      </c>
      <c r="T21" s="32">
        <f t="shared" si="7"/>
        <v>620000</v>
      </c>
      <c r="U21" s="30">
        <f t="shared" si="8"/>
        <v>620000</v>
      </c>
      <c r="V21" s="56">
        <v>1012000</v>
      </c>
      <c r="W21" s="55">
        <v>0</v>
      </c>
      <c r="X21" s="30">
        <f t="shared" si="9"/>
        <v>0</v>
      </c>
      <c r="Y21" s="54">
        <f t="shared" si="10"/>
        <v>1012000</v>
      </c>
      <c r="Z21" s="30">
        <f t="shared" si="11"/>
        <v>1012000</v>
      </c>
      <c r="AA21" s="56">
        <v>920000</v>
      </c>
      <c r="AB21" s="55">
        <v>0</v>
      </c>
      <c r="AC21" s="30">
        <f t="shared" si="12"/>
        <v>0</v>
      </c>
      <c r="AD21" s="53">
        <f t="shared" si="13"/>
        <v>920000</v>
      </c>
      <c r="AE21" s="30">
        <f t="shared" si="14"/>
        <v>920000</v>
      </c>
      <c r="AF21" s="29">
        <f t="shared" si="15"/>
        <v>752400</v>
      </c>
      <c r="AG21" s="29">
        <f t="shared" si="16"/>
        <v>752400</v>
      </c>
      <c r="AH21" s="29">
        <f t="shared" si="17"/>
        <v>752400</v>
      </c>
      <c r="AI21" s="6"/>
      <c r="AJ21" s="3"/>
    </row>
    <row r="22" spans="1:36" ht="63" customHeight="1">
      <c r="A22" s="4"/>
      <c r="B22" s="11">
        <v>14</v>
      </c>
      <c r="C22" s="10" t="str">
        <f>'[1]Table 1'!B24</f>
        <v>Solución ringer lactato</v>
      </c>
      <c r="D22" s="41" t="s">
        <v>35</v>
      </c>
      <c r="E22" s="36" t="s">
        <v>22</v>
      </c>
      <c r="F22" s="12">
        <v>1</v>
      </c>
      <c r="G22" s="44">
        <v>10000</v>
      </c>
      <c r="H22" s="45">
        <v>0</v>
      </c>
      <c r="I22" s="48">
        <f t="shared" si="0"/>
        <v>0</v>
      </c>
      <c r="J22" s="49">
        <f t="shared" si="1"/>
        <v>10000</v>
      </c>
      <c r="K22" s="29">
        <f t="shared" si="2"/>
        <v>10000</v>
      </c>
      <c r="L22" s="44">
        <v>11000</v>
      </c>
      <c r="M22" s="45">
        <v>0</v>
      </c>
      <c r="N22" s="30">
        <f t="shared" si="3"/>
        <v>0</v>
      </c>
      <c r="O22" s="31">
        <f t="shared" si="4"/>
        <v>11000</v>
      </c>
      <c r="P22" s="30">
        <f t="shared" si="5"/>
        <v>11000</v>
      </c>
      <c r="Q22" s="44">
        <v>12000</v>
      </c>
      <c r="R22" s="45">
        <v>0</v>
      </c>
      <c r="S22" s="30">
        <f t="shared" si="6"/>
        <v>0</v>
      </c>
      <c r="T22" s="32">
        <f t="shared" si="7"/>
        <v>12000</v>
      </c>
      <c r="U22" s="30">
        <f t="shared" si="8"/>
        <v>12000</v>
      </c>
      <c r="V22" s="56">
        <v>33000</v>
      </c>
      <c r="W22" s="55">
        <v>0</v>
      </c>
      <c r="X22" s="30">
        <f t="shared" si="9"/>
        <v>0</v>
      </c>
      <c r="Y22" s="54">
        <f t="shared" si="10"/>
        <v>33000</v>
      </c>
      <c r="Z22" s="30">
        <f t="shared" si="11"/>
        <v>33000</v>
      </c>
      <c r="AA22" s="56">
        <v>30000</v>
      </c>
      <c r="AB22" s="55">
        <v>0</v>
      </c>
      <c r="AC22" s="30">
        <f t="shared" si="12"/>
        <v>0</v>
      </c>
      <c r="AD22" s="53">
        <f t="shared" si="13"/>
        <v>30000</v>
      </c>
      <c r="AE22" s="30">
        <f t="shared" si="14"/>
        <v>30000</v>
      </c>
      <c r="AF22" s="29">
        <f t="shared" si="15"/>
        <v>19200</v>
      </c>
      <c r="AG22" s="29">
        <f t="shared" si="16"/>
        <v>19200</v>
      </c>
      <c r="AH22" s="29">
        <f t="shared" si="17"/>
        <v>19200</v>
      </c>
      <c r="AI22" s="6"/>
      <c r="AJ22" s="3"/>
    </row>
    <row r="23" spans="1:36" ht="41.1" customHeight="1">
      <c r="A23" s="4"/>
      <c r="B23" s="11">
        <v>15</v>
      </c>
      <c r="C23" s="10" t="str">
        <f>'[1]Table 1'!B25</f>
        <v>Toalla absorvente desechable</v>
      </c>
      <c r="D23" s="35" t="s">
        <v>36</v>
      </c>
      <c r="E23" s="36" t="s">
        <v>22</v>
      </c>
      <c r="F23" s="12">
        <v>1</v>
      </c>
      <c r="G23" s="44">
        <v>25000</v>
      </c>
      <c r="H23" s="45">
        <v>0.19</v>
      </c>
      <c r="I23" s="48">
        <f t="shared" si="0"/>
        <v>4750</v>
      </c>
      <c r="J23" s="49">
        <f t="shared" si="1"/>
        <v>29750</v>
      </c>
      <c r="K23" s="29">
        <f t="shared" si="2"/>
        <v>29750</v>
      </c>
      <c r="L23" s="44">
        <v>26000</v>
      </c>
      <c r="M23" s="45">
        <v>0.19</v>
      </c>
      <c r="N23" s="30">
        <f t="shared" si="3"/>
        <v>4940</v>
      </c>
      <c r="O23" s="31">
        <f t="shared" si="4"/>
        <v>30940</v>
      </c>
      <c r="P23" s="30">
        <f t="shared" si="5"/>
        <v>30940</v>
      </c>
      <c r="Q23" s="44">
        <v>28000</v>
      </c>
      <c r="R23" s="45">
        <v>0.19</v>
      </c>
      <c r="S23" s="30">
        <f t="shared" si="6"/>
        <v>5320</v>
      </c>
      <c r="T23" s="32">
        <f t="shared" si="7"/>
        <v>33320</v>
      </c>
      <c r="U23" s="30">
        <f t="shared" si="8"/>
        <v>33320</v>
      </c>
      <c r="V23" s="56">
        <v>290400</v>
      </c>
      <c r="W23" s="55">
        <v>0.19</v>
      </c>
      <c r="X23" s="30">
        <f t="shared" si="9"/>
        <v>55176</v>
      </c>
      <c r="Y23" s="54">
        <f t="shared" si="10"/>
        <v>345576</v>
      </c>
      <c r="Z23" s="30">
        <f t="shared" si="11"/>
        <v>345576</v>
      </c>
      <c r="AA23" s="56">
        <v>264000</v>
      </c>
      <c r="AB23" s="55">
        <v>0.19</v>
      </c>
      <c r="AC23" s="30">
        <f t="shared" si="12"/>
        <v>50160</v>
      </c>
      <c r="AD23" s="53">
        <f t="shared" si="13"/>
        <v>314160</v>
      </c>
      <c r="AE23" s="30">
        <f t="shared" si="14"/>
        <v>314160</v>
      </c>
      <c r="AF23" s="29">
        <f t="shared" si="15"/>
        <v>150749.20000000001</v>
      </c>
      <c r="AG23" s="29">
        <f t="shared" si="16"/>
        <v>150749</v>
      </c>
      <c r="AH23" s="29">
        <f t="shared" si="17"/>
        <v>150749.20000000001</v>
      </c>
      <c r="AI23" s="6"/>
      <c r="AJ23" s="3"/>
    </row>
    <row r="24" spans="1:36" ht="59.25" customHeight="1">
      <c r="A24" s="4"/>
      <c r="B24" s="11">
        <v>16</v>
      </c>
      <c r="C24" s="10" t="str">
        <f>'[1]Table 1'!B26</f>
        <v>Pienso para ganado</v>
      </c>
      <c r="D24" s="38" t="s">
        <v>37</v>
      </c>
      <c r="E24" s="36" t="s">
        <v>22</v>
      </c>
      <c r="F24" s="12">
        <v>1</v>
      </c>
      <c r="G24" s="44">
        <v>80000</v>
      </c>
      <c r="H24" s="45">
        <v>0.05</v>
      </c>
      <c r="I24" s="48">
        <f t="shared" si="0"/>
        <v>4000</v>
      </c>
      <c r="J24" s="49">
        <f t="shared" si="1"/>
        <v>84000</v>
      </c>
      <c r="K24" s="29">
        <f t="shared" si="2"/>
        <v>84000</v>
      </c>
      <c r="L24" s="44">
        <v>78000</v>
      </c>
      <c r="M24" s="45">
        <v>0.05</v>
      </c>
      <c r="N24" s="30">
        <f t="shared" si="3"/>
        <v>3900</v>
      </c>
      <c r="O24" s="31">
        <f t="shared" si="4"/>
        <v>81900</v>
      </c>
      <c r="P24" s="30">
        <f t="shared" si="5"/>
        <v>81900</v>
      </c>
      <c r="Q24" s="44">
        <v>82000</v>
      </c>
      <c r="R24" s="45">
        <v>0.05</v>
      </c>
      <c r="S24" s="30">
        <f t="shared" si="6"/>
        <v>4100</v>
      </c>
      <c r="T24" s="32">
        <f t="shared" si="7"/>
        <v>86100</v>
      </c>
      <c r="U24" s="30">
        <f t="shared" si="8"/>
        <v>86100</v>
      </c>
      <c r="V24" s="56">
        <v>107800</v>
      </c>
      <c r="W24" s="55">
        <v>0.05</v>
      </c>
      <c r="X24" s="30">
        <f t="shared" si="9"/>
        <v>5390</v>
      </c>
      <c r="Y24" s="54">
        <f t="shared" si="10"/>
        <v>113190</v>
      </c>
      <c r="Z24" s="30">
        <f t="shared" si="11"/>
        <v>113190</v>
      </c>
      <c r="AA24" s="56">
        <v>98000</v>
      </c>
      <c r="AB24" s="55">
        <v>0.05</v>
      </c>
      <c r="AC24" s="30">
        <f t="shared" si="12"/>
        <v>4900</v>
      </c>
      <c r="AD24" s="53">
        <f t="shared" si="13"/>
        <v>102900</v>
      </c>
      <c r="AE24" s="30">
        <f t="shared" si="14"/>
        <v>102900</v>
      </c>
      <c r="AF24" s="29">
        <f t="shared" si="15"/>
        <v>93618</v>
      </c>
      <c r="AG24" s="29">
        <f t="shared" si="16"/>
        <v>93618</v>
      </c>
      <c r="AH24" s="29">
        <f t="shared" si="17"/>
        <v>93618</v>
      </c>
      <c r="AI24" s="6"/>
      <c r="AJ24" s="3"/>
    </row>
    <row r="25" spans="1:36" ht="54" customHeight="1">
      <c r="A25" s="4"/>
      <c r="B25" s="11">
        <v>17</v>
      </c>
      <c r="C25" s="10" t="str">
        <f>'[1]Table 1'!B27</f>
        <v>Residuo de la molienda de arroz</v>
      </c>
      <c r="D25" s="38" t="s">
        <v>38</v>
      </c>
      <c r="E25" s="36" t="s">
        <v>22</v>
      </c>
      <c r="F25" s="12">
        <v>1</v>
      </c>
      <c r="G25" s="44">
        <v>110000</v>
      </c>
      <c r="H25" s="45">
        <v>0</v>
      </c>
      <c r="I25" s="48">
        <f t="shared" si="0"/>
        <v>0</v>
      </c>
      <c r="J25" s="49">
        <f t="shared" si="1"/>
        <v>110000</v>
      </c>
      <c r="K25" s="29">
        <f t="shared" si="2"/>
        <v>110000</v>
      </c>
      <c r="L25" s="44">
        <v>112000</v>
      </c>
      <c r="M25" s="45">
        <v>0</v>
      </c>
      <c r="N25" s="30">
        <f t="shared" si="3"/>
        <v>0</v>
      </c>
      <c r="O25" s="31">
        <f t="shared" si="4"/>
        <v>112000</v>
      </c>
      <c r="P25" s="30">
        <f t="shared" si="5"/>
        <v>112000</v>
      </c>
      <c r="Q25" s="44">
        <v>115000</v>
      </c>
      <c r="R25" s="45">
        <v>0</v>
      </c>
      <c r="S25" s="30">
        <f t="shared" si="6"/>
        <v>0</v>
      </c>
      <c r="T25" s="32">
        <f t="shared" si="7"/>
        <v>115000</v>
      </c>
      <c r="U25" s="30">
        <f t="shared" si="8"/>
        <v>115000</v>
      </c>
      <c r="V25" s="56">
        <v>77000</v>
      </c>
      <c r="W25" s="55">
        <v>0</v>
      </c>
      <c r="X25" s="30">
        <f t="shared" si="9"/>
        <v>0</v>
      </c>
      <c r="Y25" s="54">
        <f t="shared" si="10"/>
        <v>77000</v>
      </c>
      <c r="Z25" s="30">
        <f t="shared" si="11"/>
        <v>77000</v>
      </c>
      <c r="AA25" s="56">
        <v>70000</v>
      </c>
      <c r="AB25" s="55">
        <v>0</v>
      </c>
      <c r="AC25" s="30">
        <f t="shared" si="12"/>
        <v>0</v>
      </c>
      <c r="AD25" s="53">
        <f t="shared" si="13"/>
        <v>70000</v>
      </c>
      <c r="AE25" s="30">
        <f t="shared" si="14"/>
        <v>70000</v>
      </c>
      <c r="AF25" s="29">
        <f t="shared" si="15"/>
        <v>96800</v>
      </c>
      <c r="AG25" s="29">
        <f t="shared" si="16"/>
        <v>96800</v>
      </c>
      <c r="AH25" s="29">
        <f t="shared" si="17"/>
        <v>96800</v>
      </c>
      <c r="AI25" s="6"/>
      <c r="AJ25" s="3"/>
    </row>
    <row r="26" spans="1:36" ht="40.9">
      <c r="A26" s="4"/>
      <c r="B26" s="11">
        <v>18</v>
      </c>
      <c r="C26" s="10" t="str">
        <f>'[1]Table 1'!B28</f>
        <v>Jeringas con agujas para uso veterinario</v>
      </c>
      <c r="D26" s="39" t="s">
        <v>39</v>
      </c>
      <c r="E26" s="36" t="s">
        <v>22</v>
      </c>
      <c r="F26" s="12">
        <v>1</v>
      </c>
      <c r="G26" s="44">
        <v>50000</v>
      </c>
      <c r="H26" s="45">
        <v>0.19</v>
      </c>
      <c r="I26" s="48">
        <f t="shared" si="0"/>
        <v>9500</v>
      </c>
      <c r="J26" s="49">
        <f t="shared" si="1"/>
        <v>59500</v>
      </c>
      <c r="K26" s="29">
        <f t="shared" si="2"/>
        <v>59500</v>
      </c>
      <c r="L26" s="44">
        <v>52000</v>
      </c>
      <c r="M26" s="45">
        <v>0.19</v>
      </c>
      <c r="N26" s="30">
        <f t="shared" si="3"/>
        <v>9880</v>
      </c>
      <c r="O26" s="31">
        <f t="shared" si="4"/>
        <v>61880</v>
      </c>
      <c r="P26" s="30">
        <f t="shared" si="5"/>
        <v>61880</v>
      </c>
      <c r="Q26" s="44">
        <v>55000</v>
      </c>
      <c r="R26" s="45">
        <v>0.19</v>
      </c>
      <c r="S26" s="30">
        <f t="shared" si="6"/>
        <v>10450</v>
      </c>
      <c r="T26" s="32">
        <f t="shared" si="7"/>
        <v>65450</v>
      </c>
      <c r="U26" s="30">
        <f t="shared" si="8"/>
        <v>65450</v>
      </c>
      <c r="V26" s="56">
        <v>77000</v>
      </c>
      <c r="W26" s="55">
        <v>0.19</v>
      </c>
      <c r="X26" s="30">
        <f t="shared" si="9"/>
        <v>14630</v>
      </c>
      <c r="Y26" s="54">
        <f t="shared" si="10"/>
        <v>91630</v>
      </c>
      <c r="Z26" s="30">
        <f t="shared" si="11"/>
        <v>91630</v>
      </c>
      <c r="AA26" s="56">
        <v>70000</v>
      </c>
      <c r="AB26" s="55">
        <v>0.19</v>
      </c>
      <c r="AC26" s="30">
        <f t="shared" si="12"/>
        <v>13300</v>
      </c>
      <c r="AD26" s="53">
        <f t="shared" si="13"/>
        <v>83300</v>
      </c>
      <c r="AE26" s="30">
        <f t="shared" si="14"/>
        <v>83300</v>
      </c>
      <c r="AF26" s="29">
        <f t="shared" si="15"/>
        <v>72352</v>
      </c>
      <c r="AG26" s="29">
        <f t="shared" si="16"/>
        <v>72352</v>
      </c>
      <c r="AH26" s="29">
        <f t="shared" si="17"/>
        <v>72352</v>
      </c>
    </row>
    <row r="27" spans="1:36" ht="40.9">
      <c r="A27" s="4"/>
      <c r="B27" s="11">
        <v>19</v>
      </c>
      <c r="C27" s="10" t="str">
        <f>'[1]Table 1'!B29</f>
        <v>Jeringas con agujas para uso veterinario</v>
      </c>
      <c r="D27" s="39" t="s">
        <v>40</v>
      </c>
      <c r="E27" s="36" t="s">
        <v>22</v>
      </c>
      <c r="F27" s="12">
        <v>1</v>
      </c>
      <c r="G27" s="44">
        <v>120000</v>
      </c>
      <c r="H27" s="45">
        <v>0.19</v>
      </c>
      <c r="I27" s="48">
        <f t="shared" si="0"/>
        <v>22800</v>
      </c>
      <c r="J27" s="49">
        <f t="shared" si="1"/>
        <v>142800</v>
      </c>
      <c r="K27" s="29">
        <f t="shared" si="2"/>
        <v>142800</v>
      </c>
      <c r="L27" s="44">
        <v>125000</v>
      </c>
      <c r="M27" s="45">
        <v>0.19</v>
      </c>
      <c r="N27" s="30">
        <f t="shared" si="3"/>
        <v>23750</v>
      </c>
      <c r="O27" s="31">
        <f t="shared" si="4"/>
        <v>148750</v>
      </c>
      <c r="P27" s="30">
        <f t="shared" si="5"/>
        <v>148750</v>
      </c>
      <c r="Q27" s="44">
        <v>130000</v>
      </c>
      <c r="R27" s="45">
        <v>0.19</v>
      </c>
      <c r="S27" s="30">
        <f t="shared" si="6"/>
        <v>24700</v>
      </c>
      <c r="T27" s="32">
        <f t="shared" si="7"/>
        <v>154700</v>
      </c>
      <c r="U27" s="30">
        <f t="shared" si="8"/>
        <v>154700</v>
      </c>
      <c r="V27" s="56">
        <v>103400</v>
      </c>
      <c r="W27" s="55">
        <v>0.19</v>
      </c>
      <c r="X27" s="30">
        <f t="shared" si="9"/>
        <v>19646</v>
      </c>
      <c r="Y27" s="54">
        <f t="shared" si="10"/>
        <v>123046</v>
      </c>
      <c r="Z27" s="30">
        <f t="shared" si="11"/>
        <v>123046</v>
      </c>
      <c r="AA27" s="56">
        <v>94000</v>
      </c>
      <c r="AB27" s="55">
        <v>0.19</v>
      </c>
      <c r="AC27" s="30">
        <f t="shared" si="12"/>
        <v>17860</v>
      </c>
      <c r="AD27" s="53">
        <f t="shared" si="13"/>
        <v>111860</v>
      </c>
      <c r="AE27" s="30">
        <f t="shared" si="14"/>
        <v>111860</v>
      </c>
      <c r="AF27" s="29">
        <f t="shared" si="15"/>
        <v>136231.20000000001</v>
      </c>
      <c r="AG27" s="29">
        <f t="shared" si="16"/>
        <v>136231</v>
      </c>
      <c r="AH27" s="29">
        <f t="shared" si="17"/>
        <v>136231.20000000001</v>
      </c>
    </row>
    <row r="28" spans="1:36" ht="40.9">
      <c r="A28" s="4"/>
      <c r="B28" s="11">
        <v>20</v>
      </c>
      <c r="C28" s="10" t="str">
        <f>'[1]Table 1'!B30</f>
        <v>Jeringas con agujas para uso veterinario</v>
      </c>
      <c r="D28" s="39" t="s">
        <v>41</v>
      </c>
      <c r="E28" s="36" t="s">
        <v>22</v>
      </c>
      <c r="F28" s="12">
        <v>1</v>
      </c>
      <c r="G28" s="44">
        <v>130000</v>
      </c>
      <c r="H28" s="45">
        <v>0.19</v>
      </c>
      <c r="I28" s="48">
        <f t="shared" si="0"/>
        <v>24700</v>
      </c>
      <c r="J28" s="49">
        <f t="shared" si="1"/>
        <v>154700</v>
      </c>
      <c r="K28" s="29">
        <f t="shared" si="2"/>
        <v>154700</v>
      </c>
      <c r="L28" s="44">
        <v>135000</v>
      </c>
      <c r="M28" s="45">
        <v>0.19</v>
      </c>
      <c r="N28" s="30">
        <f t="shared" si="3"/>
        <v>25650</v>
      </c>
      <c r="O28" s="31">
        <f t="shared" si="4"/>
        <v>160650</v>
      </c>
      <c r="P28" s="30">
        <f t="shared" si="5"/>
        <v>160650</v>
      </c>
      <c r="Q28" s="44">
        <v>140000</v>
      </c>
      <c r="R28" s="45">
        <v>0.19</v>
      </c>
      <c r="S28" s="30">
        <f t="shared" si="6"/>
        <v>26600</v>
      </c>
      <c r="T28" s="32">
        <f t="shared" si="7"/>
        <v>166600</v>
      </c>
      <c r="U28" s="30">
        <f t="shared" si="8"/>
        <v>166600</v>
      </c>
      <c r="V28" s="56">
        <v>145200</v>
      </c>
      <c r="W28" s="55">
        <v>0.19</v>
      </c>
      <c r="X28" s="30">
        <f t="shared" si="9"/>
        <v>27588</v>
      </c>
      <c r="Y28" s="54">
        <f t="shared" si="10"/>
        <v>172788</v>
      </c>
      <c r="Z28" s="30">
        <f t="shared" si="11"/>
        <v>172788</v>
      </c>
      <c r="AA28" s="56">
        <v>132000</v>
      </c>
      <c r="AB28" s="55">
        <v>0.19</v>
      </c>
      <c r="AC28" s="30">
        <f t="shared" si="12"/>
        <v>25080</v>
      </c>
      <c r="AD28" s="53">
        <f t="shared" si="13"/>
        <v>157080</v>
      </c>
      <c r="AE28" s="30">
        <f t="shared" si="14"/>
        <v>157080</v>
      </c>
      <c r="AF28" s="29">
        <f t="shared" si="15"/>
        <v>162363.6</v>
      </c>
      <c r="AG28" s="29">
        <f t="shared" si="16"/>
        <v>162364</v>
      </c>
      <c r="AH28" s="29">
        <f t="shared" si="17"/>
        <v>162363.6</v>
      </c>
    </row>
    <row r="29" spans="1:36" ht="40.9">
      <c r="A29" s="4"/>
      <c r="B29" s="11">
        <v>21</v>
      </c>
      <c r="C29" s="10" t="str">
        <f>'[1]Table 1'!B31</f>
        <v>Jeringas con agujas para uso veterinario</v>
      </c>
      <c r="D29" s="39" t="s">
        <v>42</v>
      </c>
      <c r="E29" s="36" t="s">
        <v>22</v>
      </c>
      <c r="F29" s="12">
        <v>1</v>
      </c>
      <c r="G29" s="44">
        <v>120000</v>
      </c>
      <c r="H29" s="45">
        <v>0.19</v>
      </c>
      <c r="I29" s="48">
        <f t="shared" si="0"/>
        <v>22800</v>
      </c>
      <c r="J29" s="49">
        <f t="shared" si="1"/>
        <v>142800</v>
      </c>
      <c r="K29" s="29">
        <f t="shared" si="2"/>
        <v>142800</v>
      </c>
      <c r="L29" s="44">
        <v>125000</v>
      </c>
      <c r="M29" s="45">
        <v>0.19</v>
      </c>
      <c r="N29" s="30">
        <f t="shared" si="3"/>
        <v>23750</v>
      </c>
      <c r="O29" s="31">
        <f t="shared" si="4"/>
        <v>148750</v>
      </c>
      <c r="P29" s="30">
        <f t="shared" si="5"/>
        <v>148750</v>
      </c>
      <c r="Q29" s="44">
        <v>130000</v>
      </c>
      <c r="R29" s="45">
        <v>0.19</v>
      </c>
      <c r="S29" s="30">
        <f t="shared" si="6"/>
        <v>24700</v>
      </c>
      <c r="T29" s="32">
        <f t="shared" si="7"/>
        <v>154700</v>
      </c>
      <c r="U29" s="30">
        <f t="shared" si="8"/>
        <v>154700</v>
      </c>
      <c r="V29" s="56">
        <v>323400</v>
      </c>
      <c r="W29" s="55">
        <v>0.19</v>
      </c>
      <c r="X29" s="30">
        <f t="shared" si="9"/>
        <v>61446</v>
      </c>
      <c r="Y29" s="54">
        <f t="shared" si="10"/>
        <v>384846</v>
      </c>
      <c r="Z29" s="30">
        <f t="shared" si="11"/>
        <v>384846</v>
      </c>
      <c r="AA29" s="56">
        <v>294000</v>
      </c>
      <c r="AB29" s="55">
        <v>0.19</v>
      </c>
      <c r="AC29" s="30">
        <f t="shared" si="12"/>
        <v>55860</v>
      </c>
      <c r="AD29" s="53">
        <f t="shared" si="13"/>
        <v>349860</v>
      </c>
      <c r="AE29" s="30">
        <f t="shared" si="14"/>
        <v>349860</v>
      </c>
      <c r="AF29" s="29">
        <f t="shared" si="15"/>
        <v>236191.2</v>
      </c>
      <c r="AG29" s="29">
        <f t="shared" si="16"/>
        <v>236191</v>
      </c>
      <c r="AH29" s="29">
        <f t="shared" si="17"/>
        <v>236191.2</v>
      </c>
    </row>
    <row r="30" spans="1:36" ht="81.599999999999994">
      <c r="A30" s="4"/>
      <c r="B30" s="11">
        <v>22</v>
      </c>
      <c r="C30" s="10" t="str">
        <f>'[1]Table 1'!B32</f>
        <v>Dipropionato de imidocar</v>
      </c>
      <c r="D30" s="40" t="s">
        <v>43</v>
      </c>
      <c r="E30" s="36" t="s">
        <v>22</v>
      </c>
      <c r="F30" s="12">
        <v>1</v>
      </c>
      <c r="G30" s="44">
        <v>520000</v>
      </c>
      <c r="H30" s="45">
        <v>0</v>
      </c>
      <c r="I30" s="48">
        <f t="shared" si="0"/>
        <v>0</v>
      </c>
      <c r="J30" s="49">
        <f t="shared" si="1"/>
        <v>520000</v>
      </c>
      <c r="K30" s="29">
        <f t="shared" si="2"/>
        <v>520000</v>
      </c>
      <c r="L30" s="44">
        <v>530000</v>
      </c>
      <c r="M30" s="45">
        <v>0</v>
      </c>
      <c r="N30" s="30">
        <f t="shared" si="3"/>
        <v>0</v>
      </c>
      <c r="O30" s="31">
        <f t="shared" si="4"/>
        <v>530000</v>
      </c>
      <c r="P30" s="30">
        <f t="shared" si="5"/>
        <v>530000</v>
      </c>
      <c r="Q30" s="44">
        <v>540000</v>
      </c>
      <c r="R30" s="45">
        <v>0</v>
      </c>
      <c r="S30" s="30">
        <f t="shared" si="6"/>
        <v>0</v>
      </c>
      <c r="T30" s="32">
        <f t="shared" si="7"/>
        <v>540000</v>
      </c>
      <c r="U30" s="30">
        <f t="shared" si="8"/>
        <v>540000</v>
      </c>
      <c r="V30" s="56">
        <v>369600</v>
      </c>
      <c r="W30" s="55">
        <v>0</v>
      </c>
      <c r="X30" s="30">
        <f t="shared" si="9"/>
        <v>0</v>
      </c>
      <c r="Y30" s="54">
        <f t="shared" si="10"/>
        <v>369600</v>
      </c>
      <c r="Z30" s="30">
        <f t="shared" si="11"/>
        <v>369600</v>
      </c>
      <c r="AA30" s="56">
        <v>336000</v>
      </c>
      <c r="AB30" s="55">
        <v>0</v>
      </c>
      <c r="AC30" s="30">
        <f t="shared" si="12"/>
        <v>0</v>
      </c>
      <c r="AD30" s="53">
        <f t="shared" si="13"/>
        <v>336000</v>
      </c>
      <c r="AE30" s="30">
        <f t="shared" si="14"/>
        <v>336000</v>
      </c>
      <c r="AF30" s="29">
        <f t="shared" si="15"/>
        <v>459120</v>
      </c>
      <c r="AG30" s="29">
        <f t="shared" si="16"/>
        <v>459120</v>
      </c>
      <c r="AH30" s="29">
        <f t="shared" si="17"/>
        <v>459120</v>
      </c>
    </row>
    <row r="31" spans="1:36" ht="81.599999999999994">
      <c r="A31" s="4"/>
      <c r="B31" s="11">
        <v>23</v>
      </c>
      <c r="C31" s="10" t="str">
        <f>'[1]Table 1'!B33</f>
        <v>Suplementos vitaminicos</v>
      </c>
      <c r="D31" s="42" t="s">
        <v>44</v>
      </c>
      <c r="E31" s="36" t="s">
        <v>22</v>
      </c>
      <c r="F31" s="12">
        <v>1</v>
      </c>
      <c r="G31" s="44">
        <v>280000</v>
      </c>
      <c r="H31" s="45">
        <v>0</v>
      </c>
      <c r="I31" s="48">
        <f t="shared" si="0"/>
        <v>0</v>
      </c>
      <c r="J31" s="49">
        <f t="shared" si="1"/>
        <v>280000</v>
      </c>
      <c r="K31" s="29">
        <f t="shared" si="2"/>
        <v>280000</v>
      </c>
      <c r="L31" s="44">
        <v>285000</v>
      </c>
      <c r="M31" s="45">
        <v>0</v>
      </c>
      <c r="N31" s="30">
        <f t="shared" si="3"/>
        <v>0</v>
      </c>
      <c r="O31" s="31">
        <f t="shared" si="4"/>
        <v>285000</v>
      </c>
      <c r="P31" s="30">
        <f t="shared" si="5"/>
        <v>285000</v>
      </c>
      <c r="Q31" s="44">
        <v>290000</v>
      </c>
      <c r="R31" s="45">
        <v>0</v>
      </c>
      <c r="S31" s="30">
        <f t="shared" si="6"/>
        <v>0</v>
      </c>
      <c r="T31" s="32">
        <f t="shared" si="7"/>
        <v>290000</v>
      </c>
      <c r="U31" s="30">
        <f t="shared" si="8"/>
        <v>290000</v>
      </c>
      <c r="V31" s="56">
        <v>587400</v>
      </c>
      <c r="W31" s="55">
        <v>0</v>
      </c>
      <c r="X31" s="30">
        <f t="shared" si="9"/>
        <v>0</v>
      </c>
      <c r="Y31" s="54">
        <f t="shared" si="10"/>
        <v>587400</v>
      </c>
      <c r="Z31" s="30">
        <f t="shared" si="11"/>
        <v>587400</v>
      </c>
      <c r="AA31" s="56">
        <v>534000</v>
      </c>
      <c r="AB31" s="55">
        <v>0</v>
      </c>
      <c r="AC31" s="30">
        <f t="shared" si="12"/>
        <v>0</v>
      </c>
      <c r="AD31" s="53">
        <f t="shared" si="13"/>
        <v>534000</v>
      </c>
      <c r="AE31" s="30">
        <f t="shared" si="14"/>
        <v>534000</v>
      </c>
      <c r="AF31" s="29">
        <f t="shared" si="15"/>
        <v>395280</v>
      </c>
      <c r="AG31" s="29">
        <f t="shared" si="16"/>
        <v>395280</v>
      </c>
      <c r="AH31" s="29">
        <f t="shared" si="17"/>
        <v>395280</v>
      </c>
    </row>
    <row r="32" spans="1:36" ht="81.599999999999994">
      <c r="A32" s="4"/>
      <c r="B32" s="11">
        <v>24</v>
      </c>
      <c r="C32" s="10" t="str">
        <f>'[1]Table 1'!B34</f>
        <v>Suplementos vitaminicos</v>
      </c>
      <c r="D32" s="42" t="s">
        <v>45</v>
      </c>
      <c r="E32" s="36" t="s">
        <v>22</v>
      </c>
      <c r="F32" s="12">
        <v>1</v>
      </c>
      <c r="G32" s="44">
        <v>780000</v>
      </c>
      <c r="H32" s="45">
        <v>0</v>
      </c>
      <c r="I32" s="48">
        <f t="shared" si="0"/>
        <v>0</v>
      </c>
      <c r="J32" s="49">
        <f t="shared" si="1"/>
        <v>780000</v>
      </c>
      <c r="K32" s="29">
        <f t="shared" si="2"/>
        <v>780000</v>
      </c>
      <c r="L32" s="44">
        <v>785000</v>
      </c>
      <c r="M32" s="45">
        <v>0</v>
      </c>
      <c r="N32" s="30">
        <f t="shared" si="3"/>
        <v>0</v>
      </c>
      <c r="O32" s="31">
        <f t="shared" si="4"/>
        <v>785000</v>
      </c>
      <c r="P32" s="30">
        <f t="shared" si="5"/>
        <v>785000</v>
      </c>
      <c r="Q32" s="44">
        <v>790000</v>
      </c>
      <c r="R32" s="45">
        <v>0</v>
      </c>
      <c r="S32" s="30">
        <f t="shared" si="6"/>
        <v>0</v>
      </c>
      <c r="T32" s="32">
        <f t="shared" si="7"/>
        <v>790000</v>
      </c>
      <c r="U32" s="30">
        <f t="shared" si="8"/>
        <v>790000</v>
      </c>
      <c r="V32" s="56">
        <v>367400</v>
      </c>
      <c r="W32" s="55">
        <v>0</v>
      </c>
      <c r="X32" s="30">
        <f t="shared" si="9"/>
        <v>0</v>
      </c>
      <c r="Y32" s="54">
        <f t="shared" si="10"/>
        <v>367400</v>
      </c>
      <c r="Z32" s="30">
        <f t="shared" si="11"/>
        <v>367400</v>
      </c>
      <c r="AA32" s="56">
        <v>334000</v>
      </c>
      <c r="AB32" s="55">
        <v>0</v>
      </c>
      <c r="AC32" s="30">
        <f t="shared" si="12"/>
        <v>0</v>
      </c>
      <c r="AD32" s="53">
        <f t="shared" si="13"/>
        <v>334000</v>
      </c>
      <c r="AE32" s="30">
        <f t="shared" si="14"/>
        <v>334000</v>
      </c>
      <c r="AF32" s="29">
        <f t="shared" si="15"/>
        <v>611280</v>
      </c>
      <c r="AG32" s="29">
        <f t="shared" si="16"/>
        <v>611280</v>
      </c>
      <c r="AH32" s="29">
        <f t="shared" si="17"/>
        <v>611280</v>
      </c>
    </row>
    <row r="33" spans="2:34" ht="61.15">
      <c r="B33" s="11">
        <v>25</v>
      </c>
      <c r="C33" s="10" t="str">
        <f>'[1]Table 1'!B35</f>
        <v>Suplementos vitaminicos</v>
      </c>
      <c r="D33" s="38" t="s">
        <v>46</v>
      </c>
      <c r="E33" s="36" t="s">
        <v>22</v>
      </c>
      <c r="F33" s="12">
        <v>1</v>
      </c>
      <c r="G33" s="44">
        <v>150000</v>
      </c>
      <c r="H33" s="45">
        <v>0</v>
      </c>
      <c r="I33" s="48">
        <f t="shared" si="0"/>
        <v>0</v>
      </c>
      <c r="J33" s="49">
        <f t="shared" si="1"/>
        <v>150000</v>
      </c>
      <c r="K33" s="29">
        <f t="shared" si="2"/>
        <v>150000</v>
      </c>
      <c r="L33" s="44">
        <v>155000</v>
      </c>
      <c r="M33" s="45">
        <v>0</v>
      </c>
      <c r="N33" s="30">
        <f t="shared" si="3"/>
        <v>0</v>
      </c>
      <c r="O33" s="31">
        <f t="shared" si="4"/>
        <v>155000</v>
      </c>
      <c r="P33" s="30">
        <f t="shared" si="5"/>
        <v>155000</v>
      </c>
      <c r="Q33" s="44">
        <v>160000</v>
      </c>
      <c r="R33" s="45">
        <v>0</v>
      </c>
      <c r="S33" s="30">
        <f t="shared" si="6"/>
        <v>0</v>
      </c>
      <c r="T33" s="32">
        <f t="shared" si="7"/>
        <v>160000</v>
      </c>
      <c r="U33" s="30">
        <f t="shared" si="8"/>
        <v>160000</v>
      </c>
      <c r="V33" s="56">
        <v>418000</v>
      </c>
      <c r="W33" s="55">
        <v>0</v>
      </c>
      <c r="X33" s="30">
        <f t="shared" si="9"/>
        <v>0</v>
      </c>
      <c r="Y33" s="54">
        <f t="shared" si="10"/>
        <v>418000</v>
      </c>
      <c r="Z33" s="30">
        <f t="shared" si="11"/>
        <v>418000</v>
      </c>
      <c r="AA33" s="56">
        <v>380000</v>
      </c>
      <c r="AB33" s="55">
        <v>0</v>
      </c>
      <c r="AC33" s="30">
        <f t="shared" si="12"/>
        <v>0</v>
      </c>
      <c r="AD33" s="53">
        <f t="shared" si="13"/>
        <v>380000</v>
      </c>
      <c r="AE33" s="30">
        <f t="shared" si="14"/>
        <v>380000</v>
      </c>
      <c r="AF33" s="29">
        <f t="shared" si="15"/>
        <v>252600</v>
      </c>
      <c r="AG33" s="29">
        <f t="shared" si="16"/>
        <v>252600</v>
      </c>
      <c r="AH33" s="29">
        <f t="shared" si="17"/>
        <v>252600</v>
      </c>
    </row>
    <row r="34" spans="2:34" ht="22.15">
      <c r="B34" s="11">
        <v>26</v>
      </c>
      <c r="C34" s="10" t="str">
        <f>'[1]Table 1'!B36</f>
        <v>Cuerda nylon</v>
      </c>
      <c r="D34" s="35" t="s">
        <v>47</v>
      </c>
      <c r="E34" s="36" t="s">
        <v>22</v>
      </c>
      <c r="F34" s="12">
        <v>1</v>
      </c>
      <c r="G34" s="44">
        <v>120000</v>
      </c>
      <c r="H34" s="45">
        <v>0.19</v>
      </c>
      <c r="I34" s="48">
        <f t="shared" si="0"/>
        <v>22800</v>
      </c>
      <c r="J34" s="49">
        <f t="shared" si="1"/>
        <v>142800</v>
      </c>
      <c r="K34" s="29">
        <f t="shared" si="2"/>
        <v>142800</v>
      </c>
      <c r="L34" s="44">
        <v>125000</v>
      </c>
      <c r="M34" s="45">
        <v>0.19</v>
      </c>
      <c r="N34" s="30">
        <f t="shared" si="3"/>
        <v>23750</v>
      </c>
      <c r="O34" s="31">
        <f t="shared" si="4"/>
        <v>148750</v>
      </c>
      <c r="P34" s="30">
        <f t="shared" si="5"/>
        <v>148750</v>
      </c>
      <c r="Q34" s="44">
        <v>130000</v>
      </c>
      <c r="R34" s="45">
        <v>0.19</v>
      </c>
      <c r="S34" s="30">
        <f t="shared" si="6"/>
        <v>24700</v>
      </c>
      <c r="T34" s="32">
        <f t="shared" si="7"/>
        <v>154700</v>
      </c>
      <c r="U34" s="30">
        <f t="shared" si="8"/>
        <v>154700</v>
      </c>
      <c r="V34" s="56">
        <v>264000</v>
      </c>
      <c r="W34" s="55">
        <v>0.19</v>
      </c>
      <c r="X34" s="30">
        <f t="shared" si="9"/>
        <v>50160</v>
      </c>
      <c r="Y34" s="54">
        <f t="shared" si="10"/>
        <v>314160</v>
      </c>
      <c r="Z34" s="30">
        <f t="shared" si="11"/>
        <v>314160</v>
      </c>
      <c r="AA34" s="56">
        <v>240000</v>
      </c>
      <c r="AB34" s="55">
        <v>0.19</v>
      </c>
      <c r="AC34" s="30">
        <f t="shared" si="12"/>
        <v>45600</v>
      </c>
      <c r="AD34" s="53">
        <f t="shared" si="13"/>
        <v>285600</v>
      </c>
      <c r="AE34" s="30">
        <f t="shared" si="14"/>
        <v>285600</v>
      </c>
      <c r="AF34" s="29">
        <f t="shared" si="15"/>
        <v>209202</v>
      </c>
      <c r="AG34" s="29">
        <f t="shared" si="16"/>
        <v>209202</v>
      </c>
      <c r="AH34" s="29">
        <f t="shared" si="17"/>
        <v>209202</v>
      </c>
    </row>
    <row r="35" spans="2:34" ht="22.15">
      <c r="B35" s="11">
        <v>27</v>
      </c>
      <c r="C35" s="10" t="str">
        <f>'[1]Table 1'!B37</f>
        <v>Filtro redondo de leche</v>
      </c>
      <c r="D35" s="35" t="s">
        <v>48</v>
      </c>
      <c r="E35" s="36" t="s">
        <v>22</v>
      </c>
      <c r="F35" s="12">
        <v>1</v>
      </c>
      <c r="G35" s="44">
        <v>80000</v>
      </c>
      <c r="H35" s="45">
        <v>0.19</v>
      </c>
      <c r="I35" s="48">
        <f t="shared" si="0"/>
        <v>15200</v>
      </c>
      <c r="J35" s="49">
        <f t="shared" si="1"/>
        <v>95200</v>
      </c>
      <c r="K35" s="29">
        <f t="shared" si="2"/>
        <v>95200</v>
      </c>
      <c r="L35" s="44">
        <v>85000</v>
      </c>
      <c r="M35" s="45">
        <v>0.19</v>
      </c>
      <c r="N35" s="30">
        <f t="shared" si="3"/>
        <v>16150</v>
      </c>
      <c r="O35" s="31">
        <f t="shared" si="4"/>
        <v>101150</v>
      </c>
      <c r="P35" s="30">
        <f t="shared" si="5"/>
        <v>101150</v>
      </c>
      <c r="Q35" s="44">
        <v>90000</v>
      </c>
      <c r="R35" s="45">
        <v>0.19</v>
      </c>
      <c r="S35" s="30">
        <f t="shared" si="6"/>
        <v>17100</v>
      </c>
      <c r="T35" s="32">
        <f t="shared" si="7"/>
        <v>107100</v>
      </c>
      <c r="U35" s="30">
        <f t="shared" si="8"/>
        <v>107100</v>
      </c>
      <c r="V35" s="56">
        <v>44000</v>
      </c>
      <c r="W35" s="55">
        <v>0</v>
      </c>
      <c r="X35" s="30">
        <f t="shared" si="9"/>
        <v>0</v>
      </c>
      <c r="Y35" s="54">
        <f t="shared" si="10"/>
        <v>44000</v>
      </c>
      <c r="Z35" s="30">
        <f t="shared" si="11"/>
        <v>44000</v>
      </c>
      <c r="AA35" s="56">
        <v>40000</v>
      </c>
      <c r="AB35" s="55">
        <v>0</v>
      </c>
      <c r="AC35" s="30">
        <f t="shared" si="12"/>
        <v>0</v>
      </c>
      <c r="AD35" s="53">
        <f t="shared" si="13"/>
        <v>40000</v>
      </c>
      <c r="AE35" s="30">
        <f t="shared" si="14"/>
        <v>40000</v>
      </c>
      <c r="AF35" s="29">
        <f t="shared" si="15"/>
        <v>77490</v>
      </c>
      <c r="AG35" s="29">
        <f t="shared" si="16"/>
        <v>77490</v>
      </c>
      <c r="AH35" s="29">
        <f t="shared" si="17"/>
        <v>77490</v>
      </c>
    </row>
    <row r="36" spans="2:34" ht="40.9">
      <c r="B36" s="11">
        <v>28</v>
      </c>
      <c r="C36" s="10" t="str">
        <f>'[1]Table 1'!B38</f>
        <v>Geles o soluciones tópicas de yodo</v>
      </c>
      <c r="D36" s="39" t="s">
        <v>49</v>
      </c>
      <c r="E36" s="36" t="s">
        <v>22</v>
      </c>
      <c r="F36" s="12">
        <v>1</v>
      </c>
      <c r="G36" s="44">
        <v>180000</v>
      </c>
      <c r="H36" s="45">
        <v>0</v>
      </c>
      <c r="I36" s="48">
        <f t="shared" si="0"/>
        <v>0</v>
      </c>
      <c r="J36" s="49">
        <f t="shared" si="1"/>
        <v>180000</v>
      </c>
      <c r="K36" s="29">
        <f t="shared" si="2"/>
        <v>180000</v>
      </c>
      <c r="L36" s="44">
        <v>185000</v>
      </c>
      <c r="M36" s="45">
        <v>0</v>
      </c>
      <c r="N36" s="30">
        <f t="shared" si="3"/>
        <v>0</v>
      </c>
      <c r="O36" s="31">
        <f t="shared" si="4"/>
        <v>185000</v>
      </c>
      <c r="P36" s="30">
        <f t="shared" si="5"/>
        <v>185000</v>
      </c>
      <c r="Q36" s="44">
        <v>190000</v>
      </c>
      <c r="R36" s="45">
        <v>0</v>
      </c>
      <c r="S36" s="30">
        <f t="shared" si="6"/>
        <v>0</v>
      </c>
      <c r="T36" s="32">
        <f t="shared" si="7"/>
        <v>190000</v>
      </c>
      <c r="U36" s="30">
        <f t="shared" si="8"/>
        <v>190000</v>
      </c>
      <c r="V36" s="56">
        <v>268400</v>
      </c>
      <c r="W36" s="55">
        <v>0</v>
      </c>
      <c r="X36" s="30">
        <f t="shared" si="9"/>
        <v>0</v>
      </c>
      <c r="Y36" s="54">
        <f t="shared" si="10"/>
        <v>268400</v>
      </c>
      <c r="Z36" s="30">
        <f t="shared" si="11"/>
        <v>268400</v>
      </c>
      <c r="AA36" s="56">
        <v>244000</v>
      </c>
      <c r="AB36" s="55">
        <v>0</v>
      </c>
      <c r="AC36" s="30">
        <f t="shared" si="12"/>
        <v>0</v>
      </c>
      <c r="AD36" s="53">
        <f t="shared" si="13"/>
        <v>244000</v>
      </c>
      <c r="AE36" s="30">
        <f t="shared" si="14"/>
        <v>244000</v>
      </c>
      <c r="AF36" s="29">
        <f t="shared" si="15"/>
        <v>213480</v>
      </c>
      <c r="AG36" s="29">
        <f t="shared" si="16"/>
        <v>213480</v>
      </c>
      <c r="AH36" s="29">
        <f t="shared" si="17"/>
        <v>213480</v>
      </c>
    </row>
    <row r="37" spans="2:34" ht="81.599999999999994">
      <c r="B37" s="11">
        <v>29</v>
      </c>
      <c r="C37" s="10" t="str">
        <f>'[1]Table 1'!B39</f>
        <v>Geles o soluciones tópicas de yodo</v>
      </c>
      <c r="D37" s="38" t="s">
        <v>50</v>
      </c>
      <c r="E37" s="36" t="s">
        <v>22</v>
      </c>
      <c r="F37" s="12">
        <v>1</v>
      </c>
      <c r="G37" s="44">
        <v>220000</v>
      </c>
      <c r="H37" s="45">
        <v>0</v>
      </c>
      <c r="I37" s="48">
        <f t="shared" si="0"/>
        <v>0</v>
      </c>
      <c r="J37" s="49">
        <f t="shared" si="1"/>
        <v>220000</v>
      </c>
      <c r="K37" s="29">
        <f t="shared" si="2"/>
        <v>220000</v>
      </c>
      <c r="L37" s="44">
        <v>225000</v>
      </c>
      <c r="M37" s="45">
        <v>0</v>
      </c>
      <c r="N37" s="30">
        <f t="shared" si="3"/>
        <v>0</v>
      </c>
      <c r="O37" s="31">
        <f t="shared" si="4"/>
        <v>225000</v>
      </c>
      <c r="P37" s="30">
        <f t="shared" si="5"/>
        <v>225000</v>
      </c>
      <c r="Q37" s="44">
        <v>230000</v>
      </c>
      <c r="R37" s="45">
        <v>0</v>
      </c>
      <c r="S37" s="30">
        <f t="shared" si="6"/>
        <v>0</v>
      </c>
      <c r="T37" s="32">
        <f t="shared" si="7"/>
        <v>230000</v>
      </c>
      <c r="U37" s="30">
        <f t="shared" si="8"/>
        <v>230000</v>
      </c>
      <c r="V37" s="56">
        <v>418000</v>
      </c>
      <c r="W37" s="55">
        <v>0</v>
      </c>
      <c r="X37" s="30">
        <f t="shared" si="9"/>
        <v>0</v>
      </c>
      <c r="Y37" s="54">
        <f t="shared" si="10"/>
        <v>418000</v>
      </c>
      <c r="Z37" s="30">
        <f t="shared" si="11"/>
        <v>418000</v>
      </c>
      <c r="AA37" s="56">
        <v>380000</v>
      </c>
      <c r="AB37" s="55">
        <v>0</v>
      </c>
      <c r="AC37" s="30">
        <f t="shared" si="12"/>
        <v>0</v>
      </c>
      <c r="AD37" s="53">
        <f t="shared" si="13"/>
        <v>380000</v>
      </c>
      <c r="AE37" s="30">
        <f t="shared" si="14"/>
        <v>380000</v>
      </c>
      <c r="AF37" s="29">
        <f t="shared" si="15"/>
        <v>294600</v>
      </c>
      <c r="AG37" s="29">
        <f t="shared" si="16"/>
        <v>294600</v>
      </c>
      <c r="AH37" s="29">
        <f t="shared" si="17"/>
        <v>294600</v>
      </c>
    </row>
    <row r="38" spans="2:34" ht="40.9">
      <c r="B38" s="11">
        <v>30</v>
      </c>
      <c r="C38" s="10" t="str">
        <f>'[1]Table 1'!B40</f>
        <v>Blocs o cuadernos de papel</v>
      </c>
      <c r="D38" s="35" t="s">
        <v>51</v>
      </c>
      <c r="E38" s="36" t="s">
        <v>22</v>
      </c>
      <c r="F38" s="12">
        <v>1</v>
      </c>
      <c r="G38" s="44">
        <v>25000</v>
      </c>
      <c r="H38" s="45">
        <v>0.19</v>
      </c>
      <c r="I38" s="48">
        <f t="shared" si="0"/>
        <v>4750</v>
      </c>
      <c r="J38" s="49">
        <f t="shared" si="1"/>
        <v>29750</v>
      </c>
      <c r="K38" s="29">
        <f t="shared" si="2"/>
        <v>29750</v>
      </c>
      <c r="L38" s="44">
        <v>26000</v>
      </c>
      <c r="M38" s="45">
        <v>0.19</v>
      </c>
      <c r="N38" s="30">
        <f t="shared" si="3"/>
        <v>4940</v>
      </c>
      <c r="O38" s="31">
        <f t="shared" si="4"/>
        <v>30940</v>
      </c>
      <c r="P38" s="30">
        <f t="shared" si="5"/>
        <v>30940</v>
      </c>
      <c r="Q38" s="44">
        <v>28000</v>
      </c>
      <c r="R38" s="45">
        <v>0.19</v>
      </c>
      <c r="S38" s="30">
        <f t="shared" si="6"/>
        <v>5320</v>
      </c>
      <c r="T38" s="32">
        <f t="shared" si="7"/>
        <v>33320</v>
      </c>
      <c r="U38" s="30">
        <f t="shared" si="8"/>
        <v>33320</v>
      </c>
      <c r="V38" s="56">
        <v>37400</v>
      </c>
      <c r="W38" s="55">
        <v>0.19</v>
      </c>
      <c r="X38" s="30">
        <f t="shared" si="9"/>
        <v>7106</v>
      </c>
      <c r="Y38" s="54">
        <f t="shared" si="10"/>
        <v>44506</v>
      </c>
      <c r="Z38" s="30">
        <f t="shared" si="11"/>
        <v>44506</v>
      </c>
      <c r="AA38" s="56">
        <v>34000</v>
      </c>
      <c r="AB38" s="55">
        <v>0.19</v>
      </c>
      <c r="AC38" s="30">
        <f t="shared" si="12"/>
        <v>6460</v>
      </c>
      <c r="AD38" s="53">
        <f t="shared" si="13"/>
        <v>40460</v>
      </c>
      <c r="AE38" s="30">
        <f t="shared" si="14"/>
        <v>40460</v>
      </c>
      <c r="AF38" s="29">
        <f t="shared" si="15"/>
        <v>35795.199999999997</v>
      </c>
      <c r="AG38" s="29">
        <f t="shared" si="16"/>
        <v>35795</v>
      </c>
      <c r="AH38" s="29">
        <f t="shared" si="17"/>
        <v>35795.199999999997</v>
      </c>
    </row>
    <row r="39" spans="2:34" ht="22.15">
      <c r="B39" s="11">
        <v>31</v>
      </c>
      <c r="C39" s="10" t="str">
        <f>'[1]Table 1'!B41</f>
        <v>Cuerda o pita</v>
      </c>
      <c r="D39" s="35" t="s">
        <v>52</v>
      </c>
      <c r="E39" s="36" t="s">
        <v>22</v>
      </c>
      <c r="F39" s="12">
        <v>1</v>
      </c>
      <c r="G39" s="44">
        <v>300000</v>
      </c>
      <c r="H39" s="45">
        <v>0.19</v>
      </c>
      <c r="I39" s="48">
        <f t="shared" si="0"/>
        <v>57000</v>
      </c>
      <c r="J39" s="49">
        <f t="shared" si="1"/>
        <v>357000</v>
      </c>
      <c r="K39" s="29">
        <f t="shared" si="2"/>
        <v>357000</v>
      </c>
      <c r="L39" s="44">
        <v>350000</v>
      </c>
      <c r="M39" s="45">
        <v>0.19</v>
      </c>
      <c r="N39" s="30">
        <f t="shared" si="3"/>
        <v>66500</v>
      </c>
      <c r="O39" s="31">
        <f t="shared" si="4"/>
        <v>416500</v>
      </c>
      <c r="P39" s="30">
        <f t="shared" si="5"/>
        <v>416500</v>
      </c>
      <c r="Q39" s="44">
        <v>400000</v>
      </c>
      <c r="R39" s="45">
        <v>0.19</v>
      </c>
      <c r="S39" s="30">
        <f t="shared" si="6"/>
        <v>76000</v>
      </c>
      <c r="T39" s="32">
        <f t="shared" si="7"/>
        <v>476000</v>
      </c>
      <c r="U39" s="30">
        <f t="shared" si="8"/>
        <v>476000</v>
      </c>
      <c r="V39" s="56">
        <v>321200</v>
      </c>
      <c r="W39" s="55">
        <v>0.19</v>
      </c>
      <c r="X39" s="30">
        <f t="shared" si="9"/>
        <v>61028</v>
      </c>
      <c r="Y39" s="54">
        <f t="shared" si="10"/>
        <v>382228</v>
      </c>
      <c r="Z39" s="30">
        <f t="shared" si="11"/>
        <v>382228</v>
      </c>
      <c r="AA39" s="56">
        <v>292000</v>
      </c>
      <c r="AB39" s="55">
        <v>0.19</v>
      </c>
      <c r="AC39" s="30">
        <f t="shared" si="12"/>
        <v>55480</v>
      </c>
      <c r="AD39" s="53">
        <f t="shared" si="13"/>
        <v>347480</v>
      </c>
      <c r="AE39" s="30">
        <f t="shared" si="14"/>
        <v>347480</v>
      </c>
      <c r="AF39" s="29">
        <f t="shared" si="15"/>
        <v>395841.6</v>
      </c>
      <c r="AG39" s="29">
        <f t="shared" si="16"/>
        <v>395842</v>
      </c>
      <c r="AH39" s="29">
        <f t="shared" si="17"/>
        <v>395841.6</v>
      </c>
    </row>
    <row r="40" spans="2:34" ht="61.15">
      <c r="B40" s="11">
        <v>32</v>
      </c>
      <c r="C40" s="10" t="str">
        <f>'[1]Table 1'!B42</f>
        <v>vacunas, antigenos y Toxoide clostridiales y pasteurella</v>
      </c>
      <c r="D40" s="38" t="s">
        <v>53</v>
      </c>
      <c r="E40" s="36" t="s">
        <v>22</v>
      </c>
      <c r="F40" s="12">
        <v>1</v>
      </c>
      <c r="G40" s="44">
        <v>80000</v>
      </c>
      <c r="H40" s="45">
        <v>0</v>
      </c>
      <c r="I40" s="48">
        <f t="shared" si="0"/>
        <v>0</v>
      </c>
      <c r="J40" s="49">
        <f t="shared" si="1"/>
        <v>80000</v>
      </c>
      <c r="K40" s="29">
        <f t="shared" si="2"/>
        <v>80000</v>
      </c>
      <c r="L40" s="44">
        <v>85000</v>
      </c>
      <c r="M40" s="45">
        <v>0</v>
      </c>
      <c r="N40" s="30">
        <f t="shared" si="3"/>
        <v>0</v>
      </c>
      <c r="O40" s="31">
        <f t="shared" si="4"/>
        <v>85000</v>
      </c>
      <c r="P40" s="30">
        <f t="shared" si="5"/>
        <v>85000</v>
      </c>
      <c r="Q40" s="44">
        <v>90000</v>
      </c>
      <c r="R40" s="45">
        <v>0</v>
      </c>
      <c r="S40" s="30">
        <f t="shared" si="6"/>
        <v>0</v>
      </c>
      <c r="T40" s="32">
        <f t="shared" si="7"/>
        <v>90000</v>
      </c>
      <c r="U40" s="30">
        <f t="shared" si="8"/>
        <v>90000</v>
      </c>
      <c r="V40" s="56">
        <v>242000</v>
      </c>
      <c r="W40" s="55">
        <v>0</v>
      </c>
      <c r="X40" s="30">
        <f t="shared" si="9"/>
        <v>0</v>
      </c>
      <c r="Y40" s="54">
        <f t="shared" si="10"/>
        <v>242000</v>
      </c>
      <c r="Z40" s="30">
        <f t="shared" si="11"/>
        <v>242000</v>
      </c>
      <c r="AA40" s="56">
        <v>220000</v>
      </c>
      <c r="AB40" s="55">
        <v>0</v>
      </c>
      <c r="AC40" s="30">
        <f t="shared" si="12"/>
        <v>0</v>
      </c>
      <c r="AD40" s="53">
        <f t="shared" si="13"/>
        <v>220000</v>
      </c>
      <c r="AE40" s="30">
        <f t="shared" si="14"/>
        <v>220000</v>
      </c>
      <c r="AF40" s="29">
        <f t="shared" si="15"/>
        <v>143400</v>
      </c>
      <c r="AG40" s="29">
        <f t="shared" si="16"/>
        <v>143400</v>
      </c>
      <c r="AH40" s="29">
        <f t="shared" si="17"/>
        <v>143400</v>
      </c>
    </row>
    <row r="41" spans="2:34" ht="40.9">
      <c r="B41" s="11">
        <v>33</v>
      </c>
      <c r="C41" s="10" t="str">
        <f>'[1]Table 1'!B43</f>
        <v>Chapeta para identificar bovinos</v>
      </c>
      <c r="D41" s="35" t="s">
        <v>54</v>
      </c>
      <c r="E41" s="36" t="s">
        <v>55</v>
      </c>
      <c r="F41" s="12">
        <v>1</v>
      </c>
      <c r="G41" s="44">
        <v>350000</v>
      </c>
      <c r="H41" s="45">
        <v>0.19</v>
      </c>
      <c r="I41" s="48">
        <f t="shared" si="0"/>
        <v>66500</v>
      </c>
      <c r="J41" s="49">
        <f t="shared" si="1"/>
        <v>416500</v>
      </c>
      <c r="K41" s="29">
        <f t="shared" si="2"/>
        <v>416500</v>
      </c>
      <c r="L41" s="44">
        <v>355000</v>
      </c>
      <c r="M41" s="45">
        <v>0.19</v>
      </c>
      <c r="N41" s="30">
        <f t="shared" si="3"/>
        <v>67450</v>
      </c>
      <c r="O41" s="31">
        <f t="shared" si="4"/>
        <v>422450</v>
      </c>
      <c r="P41" s="30">
        <f t="shared" si="5"/>
        <v>422450</v>
      </c>
      <c r="Q41" s="44">
        <v>360000</v>
      </c>
      <c r="R41" s="45">
        <v>0.19</v>
      </c>
      <c r="S41" s="30">
        <f t="shared" si="6"/>
        <v>68400</v>
      </c>
      <c r="T41" s="32">
        <f t="shared" si="7"/>
        <v>428400</v>
      </c>
      <c r="U41" s="30">
        <f t="shared" si="8"/>
        <v>428400</v>
      </c>
      <c r="V41" s="56">
        <v>550000</v>
      </c>
      <c r="W41" s="55">
        <v>0.19</v>
      </c>
      <c r="X41" s="30">
        <f t="shared" si="9"/>
        <v>104500</v>
      </c>
      <c r="Y41" s="54">
        <f t="shared" si="10"/>
        <v>654500</v>
      </c>
      <c r="Z41" s="30">
        <f t="shared" si="11"/>
        <v>654500</v>
      </c>
      <c r="AA41" s="56">
        <v>500000</v>
      </c>
      <c r="AB41" s="55">
        <v>0.19</v>
      </c>
      <c r="AC41" s="30">
        <f t="shared" si="12"/>
        <v>95000</v>
      </c>
      <c r="AD41" s="53">
        <f t="shared" si="13"/>
        <v>595000</v>
      </c>
      <c r="AE41" s="30">
        <f t="shared" si="14"/>
        <v>595000</v>
      </c>
      <c r="AF41" s="29">
        <f t="shared" si="15"/>
        <v>503370</v>
      </c>
      <c r="AG41" s="29">
        <f t="shared" si="16"/>
        <v>503370</v>
      </c>
      <c r="AH41" s="29">
        <f t="shared" si="17"/>
        <v>503370</v>
      </c>
    </row>
    <row r="42" spans="2:34" ht="40.9">
      <c r="B42" s="11">
        <v>34</v>
      </c>
      <c r="C42" s="10" t="str">
        <f>'[1]Table 1'!B44</f>
        <v>Chapeta para identificar ovinos</v>
      </c>
      <c r="D42" s="35" t="s">
        <v>56</v>
      </c>
      <c r="E42" s="36" t="s">
        <v>55</v>
      </c>
      <c r="F42" s="12">
        <v>1</v>
      </c>
      <c r="G42" s="44">
        <v>350000</v>
      </c>
      <c r="H42" s="45">
        <v>0.19</v>
      </c>
      <c r="I42" s="48">
        <f t="shared" si="0"/>
        <v>66500</v>
      </c>
      <c r="J42" s="49">
        <f t="shared" si="1"/>
        <v>416500</v>
      </c>
      <c r="K42" s="29">
        <f t="shared" si="2"/>
        <v>416500</v>
      </c>
      <c r="L42" s="44">
        <v>355000</v>
      </c>
      <c r="M42" s="45">
        <v>0.19</v>
      </c>
      <c r="N42" s="30">
        <f t="shared" si="3"/>
        <v>67450</v>
      </c>
      <c r="O42" s="31">
        <f t="shared" si="4"/>
        <v>422450</v>
      </c>
      <c r="P42" s="30">
        <f t="shared" si="5"/>
        <v>422450</v>
      </c>
      <c r="Q42" s="44">
        <v>360000</v>
      </c>
      <c r="R42" s="45">
        <v>0.19</v>
      </c>
      <c r="S42" s="30">
        <f t="shared" si="6"/>
        <v>68400</v>
      </c>
      <c r="T42" s="32">
        <f t="shared" si="7"/>
        <v>428400</v>
      </c>
      <c r="U42" s="30">
        <f t="shared" si="8"/>
        <v>428400</v>
      </c>
      <c r="V42" s="56">
        <v>550000</v>
      </c>
      <c r="W42" s="55">
        <v>0.19</v>
      </c>
      <c r="X42" s="30">
        <f t="shared" si="9"/>
        <v>104500</v>
      </c>
      <c r="Y42" s="54">
        <f t="shared" si="10"/>
        <v>654500</v>
      </c>
      <c r="Z42" s="30">
        <f t="shared" si="11"/>
        <v>654500</v>
      </c>
      <c r="AA42" s="56">
        <v>500000</v>
      </c>
      <c r="AB42" s="55">
        <v>0.19</v>
      </c>
      <c r="AC42" s="30">
        <f t="shared" si="12"/>
        <v>95000</v>
      </c>
      <c r="AD42" s="53">
        <f t="shared" si="13"/>
        <v>595000</v>
      </c>
      <c r="AE42" s="30">
        <f t="shared" si="14"/>
        <v>595000</v>
      </c>
      <c r="AF42" s="29">
        <f t="shared" si="15"/>
        <v>503370</v>
      </c>
      <c r="AG42" s="29">
        <f t="shared" si="16"/>
        <v>503370</v>
      </c>
      <c r="AH42" s="29">
        <f t="shared" si="17"/>
        <v>503370</v>
      </c>
    </row>
    <row r="43" spans="2:34" ht="81.599999999999994">
      <c r="B43" s="11">
        <v>35</v>
      </c>
      <c r="C43" s="10" t="str">
        <f>'[1]Table 1'!B45</f>
        <v>Vacuna enfermedades reproductivas</v>
      </c>
      <c r="D43" s="38" t="s">
        <v>57</v>
      </c>
      <c r="E43" s="36" t="s">
        <v>22</v>
      </c>
      <c r="F43" s="12">
        <v>1</v>
      </c>
      <c r="G43" s="44">
        <v>800000</v>
      </c>
      <c r="H43" s="45">
        <v>0</v>
      </c>
      <c r="I43" s="48">
        <f t="shared" si="0"/>
        <v>0</v>
      </c>
      <c r="J43" s="49">
        <f t="shared" si="1"/>
        <v>800000</v>
      </c>
      <c r="K43" s="29">
        <f t="shared" si="2"/>
        <v>800000</v>
      </c>
      <c r="L43" s="44">
        <v>840000</v>
      </c>
      <c r="M43" s="45">
        <v>0</v>
      </c>
      <c r="N43" s="30">
        <f t="shared" si="3"/>
        <v>0</v>
      </c>
      <c r="O43" s="31">
        <f t="shared" si="4"/>
        <v>840000</v>
      </c>
      <c r="P43" s="30">
        <f t="shared" si="5"/>
        <v>840000</v>
      </c>
      <c r="Q43" s="44">
        <v>850000</v>
      </c>
      <c r="R43" s="45">
        <v>0</v>
      </c>
      <c r="S43" s="30">
        <f t="shared" si="6"/>
        <v>0</v>
      </c>
      <c r="T43" s="32">
        <f t="shared" si="7"/>
        <v>850000</v>
      </c>
      <c r="U43" s="30">
        <f t="shared" si="8"/>
        <v>850000</v>
      </c>
      <c r="V43" s="56">
        <v>418000</v>
      </c>
      <c r="W43" s="55">
        <v>0</v>
      </c>
      <c r="X43" s="30">
        <f t="shared" si="9"/>
        <v>0</v>
      </c>
      <c r="Y43" s="54">
        <f t="shared" si="10"/>
        <v>418000</v>
      </c>
      <c r="Z43" s="30">
        <f t="shared" si="11"/>
        <v>418000</v>
      </c>
      <c r="AA43" s="56">
        <v>380000</v>
      </c>
      <c r="AB43" s="55">
        <v>0</v>
      </c>
      <c r="AC43" s="30">
        <f t="shared" si="12"/>
        <v>0</v>
      </c>
      <c r="AD43" s="53">
        <f t="shared" si="13"/>
        <v>380000</v>
      </c>
      <c r="AE43" s="30">
        <f t="shared" si="14"/>
        <v>380000</v>
      </c>
      <c r="AF43" s="29">
        <f t="shared" si="15"/>
        <v>657600</v>
      </c>
      <c r="AG43" s="29">
        <f t="shared" si="16"/>
        <v>657600</v>
      </c>
      <c r="AH43" s="29">
        <f t="shared" si="17"/>
        <v>657600</v>
      </c>
    </row>
    <row r="44" spans="2:34" ht="22.15">
      <c r="B44" s="11">
        <v>36</v>
      </c>
      <c r="C44" s="10" t="str">
        <f>'[1]Table 1'!B46</f>
        <v>Jabon</v>
      </c>
      <c r="D44" s="35" t="s">
        <v>58</v>
      </c>
      <c r="E44" s="36" t="s">
        <v>59</v>
      </c>
      <c r="F44" s="12">
        <v>1</v>
      </c>
      <c r="G44" s="44">
        <v>25000</v>
      </c>
      <c r="H44" s="45">
        <v>0</v>
      </c>
      <c r="I44" s="48">
        <f t="shared" si="0"/>
        <v>0</v>
      </c>
      <c r="J44" s="49">
        <f t="shared" si="1"/>
        <v>25000</v>
      </c>
      <c r="K44" s="29">
        <f t="shared" si="2"/>
        <v>25000</v>
      </c>
      <c r="L44" s="44">
        <v>28000</v>
      </c>
      <c r="M44" s="45">
        <v>0</v>
      </c>
      <c r="N44" s="30">
        <f t="shared" si="3"/>
        <v>0</v>
      </c>
      <c r="O44" s="31">
        <f t="shared" si="4"/>
        <v>28000</v>
      </c>
      <c r="P44" s="30">
        <f t="shared" si="5"/>
        <v>28000</v>
      </c>
      <c r="Q44" s="44">
        <v>30000</v>
      </c>
      <c r="R44" s="45">
        <v>0</v>
      </c>
      <c r="S44" s="30">
        <f t="shared" si="6"/>
        <v>0</v>
      </c>
      <c r="T44" s="32">
        <f t="shared" si="7"/>
        <v>30000</v>
      </c>
      <c r="U44" s="30">
        <f t="shared" si="8"/>
        <v>30000</v>
      </c>
      <c r="V44" s="56">
        <v>55000</v>
      </c>
      <c r="W44" s="55">
        <v>0.19</v>
      </c>
      <c r="X44" s="30">
        <f t="shared" si="9"/>
        <v>10450</v>
      </c>
      <c r="Y44" s="54">
        <f t="shared" si="10"/>
        <v>65450</v>
      </c>
      <c r="Z44" s="30">
        <f t="shared" si="11"/>
        <v>65450</v>
      </c>
      <c r="AA44" s="56">
        <v>50000</v>
      </c>
      <c r="AB44" s="55">
        <v>0.19</v>
      </c>
      <c r="AC44" s="30">
        <f t="shared" si="12"/>
        <v>9500</v>
      </c>
      <c r="AD44" s="53">
        <f t="shared" si="13"/>
        <v>59500</v>
      </c>
      <c r="AE44" s="30">
        <f t="shared" si="14"/>
        <v>59500</v>
      </c>
      <c r="AF44" s="29">
        <f t="shared" si="15"/>
        <v>41590</v>
      </c>
      <c r="AG44" s="29">
        <f t="shared" si="16"/>
        <v>41590</v>
      </c>
      <c r="AH44" s="29">
        <f t="shared" si="17"/>
        <v>41590</v>
      </c>
    </row>
    <row r="45" spans="2:34" ht="40.9">
      <c r="B45" s="11">
        <v>37</v>
      </c>
      <c r="C45" s="10" t="str">
        <f>'[1]Table 1'!B47</f>
        <v>Delantal de protección PVC</v>
      </c>
      <c r="D45" s="35" t="s">
        <v>60</v>
      </c>
      <c r="E45" s="36" t="s">
        <v>22</v>
      </c>
      <c r="F45" s="12">
        <v>1</v>
      </c>
      <c r="G45" s="44">
        <v>40000</v>
      </c>
      <c r="H45" s="45">
        <v>0.19</v>
      </c>
      <c r="I45" s="48">
        <f t="shared" si="0"/>
        <v>7600</v>
      </c>
      <c r="J45" s="49">
        <f t="shared" si="1"/>
        <v>47600</v>
      </c>
      <c r="K45" s="29">
        <f t="shared" si="2"/>
        <v>47600</v>
      </c>
      <c r="L45" s="44">
        <v>42000</v>
      </c>
      <c r="M45" s="45">
        <v>0.19</v>
      </c>
      <c r="N45" s="30">
        <f t="shared" si="3"/>
        <v>7980</v>
      </c>
      <c r="O45" s="31">
        <f t="shared" si="4"/>
        <v>49980</v>
      </c>
      <c r="P45" s="30">
        <f t="shared" si="5"/>
        <v>49980</v>
      </c>
      <c r="Q45" s="44">
        <v>45000</v>
      </c>
      <c r="R45" s="45">
        <v>0.19</v>
      </c>
      <c r="S45" s="30">
        <f t="shared" si="6"/>
        <v>8550</v>
      </c>
      <c r="T45" s="32">
        <f t="shared" si="7"/>
        <v>53550</v>
      </c>
      <c r="U45" s="30">
        <f t="shared" si="8"/>
        <v>53550</v>
      </c>
      <c r="V45" s="56">
        <v>138600</v>
      </c>
      <c r="W45" s="55">
        <v>0.19</v>
      </c>
      <c r="X45" s="30">
        <f t="shared" si="9"/>
        <v>26334</v>
      </c>
      <c r="Y45" s="54">
        <f t="shared" si="10"/>
        <v>164934</v>
      </c>
      <c r="Z45" s="30">
        <f t="shared" si="11"/>
        <v>164934</v>
      </c>
      <c r="AA45" s="56">
        <v>126000</v>
      </c>
      <c r="AB45" s="55">
        <v>0.19</v>
      </c>
      <c r="AC45" s="30">
        <f t="shared" si="12"/>
        <v>23940</v>
      </c>
      <c r="AD45" s="53">
        <f t="shared" si="13"/>
        <v>149940</v>
      </c>
      <c r="AE45" s="30">
        <f t="shared" si="14"/>
        <v>149940</v>
      </c>
      <c r="AF45" s="29">
        <f t="shared" si="15"/>
        <v>93200.8</v>
      </c>
      <c r="AG45" s="29">
        <f t="shared" si="16"/>
        <v>93201</v>
      </c>
      <c r="AH45" s="29">
        <f t="shared" si="17"/>
        <v>93200.8</v>
      </c>
    </row>
    <row r="46" spans="2:34" ht="61.15">
      <c r="B46" s="11">
        <v>38</v>
      </c>
      <c r="C46" s="10" t="str">
        <f>'[1]Table 1'!B48</f>
        <v>Ectoparsiticida - amitraz 20.8%</v>
      </c>
      <c r="D46" s="35" t="s">
        <v>61</v>
      </c>
      <c r="E46" s="36" t="s">
        <v>22</v>
      </c>
      <c r="F46" s="12">
        <v>1</v>
      </c>
      <c r="G46" s="44">
        <v>200000</v>
      </c>
      <c r="H46" s="45">
        <v>0</v>
      </c>
      <c r="I46" s="48">
        <f t="shared" si="0"/>
        <v>0</v>
      </c>
      <c r="J46" s="49">
        <f t="shared" si="1"/>
        <v>200000</v>
      </c>
      <c r="K46" s="29">
        <f t="shared" si="2"/>
        <v>200000</v>
      </c>
      <c r="L46" s="44">
        <v>210000</v>
      </c>
      <c r="M46" s="45">
        <v>0</v>
      </c>
      <c r="N46" s="30">
        <f t="shared" si="3"/>
        <v>0</v>
      </c>
      <c r="O46" s="31">
        <f t="shared" si="4"/>
        <v>210000</v>
      </c>
      <c r="P46" s="30">
        <f t="shared" si="5"/>
        <v>210000</v>
      </c>
      <c r="Q46" s="44">
        <v>220000</v>
      </c>
      <c r="R46" s="45">
        <v>0</v>
      </c>
      <c r="S46" s="30">
        <f t="shared" si="6"/>
        <v>0</v>
      </c>
      <c r="T46" s="32">
        <f t="shared" si="7"/>
        <v>220000</v>
      </c>
      <c r="U46" s="30">
        <f t="shared" si="8"/>
        <v>220000</v>
      </c>
      <c r="V46" s="56">
        <v>228800</v>
      </c>
      <c r="W46" s="55">
        <v>0</v>
      </c>
      <c r="X46" s="30">
        <f t="shared" si="9"/>
        <v>0</v>
      </c>
      <c r="Y46" s="54">
        <f t="shared" si="10"/>
        <v>228800</v>
      </c>
      <c r="Z46" s="30">
        <f t="shared" si="11"/>
        <v>228800</v>
      </c>
      <c r="AA46" s="56">
        <v>208000</v>
      </c>
      <c r="AB46" s="55">
        <v>0</v>
      </c>
      <c r="AC46" s="30">
        <f t="shared" si="12"/>
        <v>0</v>
      </c>
      <c r="AD46" s="53">
        <f t="shared" si="13"/>
        <v>208000</v>
      </c>
      <c r="AE46" s="30">
        <f t="shared" si="14"/>
        <v>208000</v>
      </c>
      <c r="AF46" s="29">
        <f t="shared" si="15"/>
        <v>213360</v>
      </c>
      <c r="AG46" s="29">
        <f t="shared" si="16"/>
        <v>213360</v>
      </c>
      <c r="AH46" s="29">
        <f t="shared" si="17"/>
        <v>213360</v>
      </c>
    </row>
    <row r="47" spans="2:34" ht="61.15">
      <c r="B47" s="11">
        <v>39</v>
      </c>
      <c r="C47" s="10" t="str">
        <f>'[1]Table 1'!B49</f>
        <v>Ectoparsiticida - cipermetrina y botóxido de piperonilo</v>
      </c>
      <c r="D47" s="38" t="s">
        <v>62</v>
      </c>
      <c r="E47" s="36" t="s">
        <v>22</v>
      </c>
      <c r="F47" s="12">
        <v>1</v>
      </c>
      <c r="G47" s="44">
        <v>380000</v>
      </c>
      <c r="H47" s="45">
        <v>0</v>
      </c>
      <c r="I47" s="48">
        <f t="shared" si="0"/>
        <v>0</v>
      </c>
      <c r="J47" s="49">
        <f t="shared" si="1"/>
        <v>380000</v>
      </c>
      <c r="K47" s="29">
        <f t="shared" si="2"/>
        <v>380000</v>
      </c>
      <c r="L47" s="44">
        <v>385000</v>
      </c>
      <c r="M47" s="45">
        <v>0</v>
      </c>
      <c r="N47" s="30">
        <f t="shared" si="3"/>
        <v>0</v>
      </c>
      <c r="O47" s="31">
        <f t="shared" si="4"/>
        <v>385000</v>
      </c>
      <c r="P47" s="30">
        <f t="shared" si="5"/>
        <v>385000</v>
      </c>
      <c r="Q47" s="44">
        <v>390000</v>
      </c>
      <c r="R47" s="45">
        <v>0</v>
      </c>
      <c r="S47" s="30">
        <f t="shared" si="6"/>
        <v>0</v>
      </c>
      <c r="T47" s="32">
        <f t="shared" si="7"/>
        <v>390000</v>
      </c>
      <c r="U47" s="30">
        <f t="shared" si="8"/>
        <v>390000</v>
      </c>
      <c r="V47" s="56">
        <v>228800</v>
      </c>
      <c r="W47" s="55">
        <v>0</v>
      </c>
      <c r="X47" s="30">
        <f t="shared" si="9"/>
        <v>0</v>
      </c>
      <c r="Y47" s="54">
        <f t="shared" si="10"/>
        <v>228800</v>
      </c>
      <c r="Z47" s="30">
        <f t="shared" si="11"/>
        <v>228800</v>
      </c>
      <c r="AA47" s="56">
        <v>208000</v>
      </c>
      <c r="AB47" s="55">
        <v>0</v>
      </c>
      <c r="AC47" s="30">
        <f t="shared" si="12"/>
        <v>0</v>
      </c>
      <c r="AD47" s="53">
        <f t="shared" si="13"/>
        <v>208000</v>
      </c>
      <c r="AE47" s="30">
        <f t="shared" si="14"/>
        <v>208000</v>
      </c>
      <c r="AF47" s="29">
        <f t="shared" si="15"/>
        <v>318360</v>
      </c>
      <c r="AG47" s="29">
        <f t="shared" si="16"/>
        <v>318360</v>
      </c>
      <c r="AH47" s="29">
        <f t="shared" si="17"/>
        <v>318360</v>
      </c>
    </row>
    <row r="48" spans="2:34" ht="40.9">
      <c r="B48" s="11">
        <v>40</v>
      </c>
      <c r="C48" s="10" t="str">
        <f>'[1]Table 1'!B50</f>
        <v>Sal mineral, para bovinos tipo leche.</v>
      </c>
      <c r="D48" s="35" t="s">
        <v>63</v>
      </c>
      <c r="E48" s="36" t="s">
        <v>22</v>
      </c>
      <c r="F48" s="12">
        <v>1</v>
      </c>
      <c r="G48" s="44">
        <v>160000</v>
      </c>
      <c r="H48" s="45">
        <v>0.05</v>
      </c>
      <c r="I48" s="48">
        <f t="shared" si="0"/>
        <v>8000</v>
      </c>
      <c r="J48" s="49">
        <f t="shared" si="1"/>
        <v>168000</v>
      </c>
      <c r="K48" s="29">
        <f t="shared" si="2"/>
        <v>168000</v>
      </c>
      <c r="L48" s="44">
        <v>170000</v>
      </c>
      <c r="M48" s="45">
        <v>0.05</v>
      </c>
      <c r="N48" s="30">
        <f t="shared" si="3"/>
        <v>8500</v>
      </c>
      <c r="O48" s="31">
        <f t="shared" si="4"/>
        <v>178500</v>
      </c>
      <c r="P48" s="30">
        <f t="shared" si="5"/>
        <v>178500</v>
      </c>
      <c r="Q48" s="44">
        <v>150000</v>
      </c>
      <c r="R48" s="45">
        <v>0.05</v>
      </c>
      <c r="S48" s="30">
        <f t="shared" si="6"/>
        <v>7500</v>
      </c>
      <c r="T48" s="32">
        <f t="shared" si="7"/>
        <v>157500</v>
      </c>
      <c r="U48" s="30">
        <f t="shared" si="8"/>
        <v>157500</v>
      </c>
      <c r="V48" s="56">
        <v>393800</v>
      </c>
      <c r="W48" s="55">
        <v>0.05</v>
      </c>
      <c r="X48" s="30">
        <f t="shared" si="9"/>
        <v>19690</v>
      </c>
      <c r="Y48" s="54">
        <f t="shared" si="10"/>
        <v>413490</v>
      </c>
      <c r="Z48" s="30">
        <f t="shared" si="11"/>
        <v>413490</v>
      </c>
      <c r="AA48" s="56">
        <v>358000</v>
      </c>
      <c r="AB48" s="55">
        <v>0.05</v>
      </c>
      <c r="AC48" s="30">
        <f t="shared" si="12"/>
        <v>17900</v>
      </c>
      <c r="AD48" s="53">
        <f t="shared" si="13"/>
        <v>375900</v>
      </c>
      <c r="AE48" s="30">
        <f t="shared" si="14"/>
        <v>375900</v>
      </c>
      <c r="AF48" s="29">
        <f t="shared" si="15"/>
        <v>258678</v>
      </c>
      <c r="AG48" s="29">
        <f t="shared" si="16"/>
        <v>258678</v>
      </c>
      <c r="AH48" s="29">
        <f t="shared" si="17"/>
        <v>258678</v>
      </c>
    </row>
    <row r="49" spans="2:34" ht="102">
      <c r="B49" s="11">
        <v>41</v>
      </c>
      <c r="C49" s="10" t="str">
        <f>'[1]Table 1'!B51</f>
        <v>Torta de oleaginosas</v>
      </c>
      <c r="D49" s="38" t="s">
        <v>64</v>
      </c>
      <c r="E49" s="36" t="s">
        <v>22</v>
      </c>
      <c r="F49" s="12">
        <v>1</v>
      </c>
      <c r="G49" s="44">
        <v>240000</v>
      </c>
      <c r="H49" s="45">
        <v>0.05</v>
      </c>
      <c r="I49" s="48">
        <f t="shared" si="0"/>
        <v>12000</v>
      </c>
      <c r="J49" s="49">
        <f t="shared" si="1"/>
        <v>252000</v>
      </c>
      <c r="K49" s="29">
        <f t="shared" si="2"/>
        <v>252000</v>
      </c>
      <c r="L49" s="44">
        <v>245000</v>
      </c>
      <c r="M49" s="45">
        <v>0.05</v>
      </c>
      <c r="N49" s="30">
        <f t="shared" si="3"/>
        <v>12250</v>
      </c>
      <c r="O49" s="31">
        <f t="shared" si="4"/>
        <v>257250</v>
      </c>
      <c r="P49" s="30">
        <f t="shared" si="5"/>
        <v>257250</v>
      </c>
      <c r="Q49" s="44">
        <v>250000</v>
      </c>
      <c r="R49" s="45">
        <v>0.05</v>
      </c>
      <c r="S49" s="30">
        <f t="shared" si="6"/>
        <v>12500</v>
      </c>
      <c r="T49" s="32">
        <f t="shared" si="7"/>
        <v>262500</v>
      </c>
      <c r="U49" s="30">
        <f t="shared" si="8"/>
        <v>262500</v>
      </c>
      <c r="V49" s="56">
        <v>224400</v>
      </c>
      <c r="W49" s="55">
        <v>0.05</v>
      </c>
      <c r="X49" s="30">
        <f t="shared" si="9"/>
        <v>11220</v>
      </c>
      <c r="Y49" s="54">
        <f t="shared" si="10"/>
        <v>235620</v>
      </c>
      <c r="Z49" s="30">
        <f t="shared" si="11"/>
        <v>235620</v>
      </c>
      <c r="AA49" s="56">
        <v>204000</v>
      </c>
      <c r="AB49" s="55">
        <v>0.05</v>
      </c>
      <c r="AC49" s="30">
        <f t="shared" si="12"/>
        <v>10200</v>
      </c>
      <c r="AD49" s="53">
        <f t="shared" si="13"/>
        <v>214200</v>
      </c>
      <c r="AE49" s="30">
        <f t="shared" si="14"/>
        <v>214200</v>
      </c>
      <c r="AF49" s="29">
        <f t="shared" si="15"/>
        <v>244314</v>
      </c>
      <c r="AG49" s="29">
        <f t="shared" si="16"/>
        <v>244314</v>
      </c>
      <c r="AH49" s="29">
        <f t="shared" si="17"/>
        <v>244314</v>
      </c>
    </row>
    <row r="50" spans="2:34" ht="61.15">
      <c r="B50" s="11">
        <v>42</v>
      </c>
      <c r="C50" s="10" t="str">
        <f>'[1]Table 1'!B52</f>
        <v>Torta de palmiste</v>
      </c>
      <c r="D50" s="35" t="s">
        <v>65</v>
      </c>
      <c r="E50" s="36" t="s">
        <v>22</v>
      </c>
      <c r="F50" s="12">
        <v>1</v>
      </c>
      <c r="G50" s="44">
        <v>95000</v>
      </c>
      <c r="H50" s="45">
        <v>0.05</v>
      </c>
      <c r="I50" s="48">
        <f t="shared" si="0"/>
        <v>4750</v>
      </c>
      <c r="J50" s="49">
        <f t="shared" si="1"/>
        <v>99750</v>
      </c>
      <c r="K50" s="29">
        <f t="shared" si="2"/>
        <v>99750</v>
      </c>
      <c r="L50" s="44">
        <v>97000</v>
      </c>
      <c r="M50" s="45">
        <v>0.05</v>
      </c>
      <c r="N50" s="30">
        <f t="shared" si="3"/>
        <v>4850</v>
      </c>
      <c r="O50" s="31">
        <f t="shared" si="4"/>
        <v>101850</v>
      </c>
      <c r="P50" s="30">
        <f t="shared" si="5"/>
        <v>101850</v>
      </c>
      <c r="Q50" s="44">
        <v>100000</v>
      </c>
      <c r="R50" s="45">
        <v>0.05</v>
      </c>
      <c r="S50" s="30">
        <f t="shared" si="6"/>
        <v>5000</v>
      </c>
      <c r="T50" s="32">
        <f t="shared" si="7"/>
        <v>105000</v>
      </c>
      <c r="U50" s="30">
        <f t="shared" si="8"/>
        <v>105000</v>
      </c>
      <c r="V50" s="56">
        <v>213400</v>
      </c>
      <c r="W50" s="55">
        <v>0.05</v>
      </c>
      <c r="X50" s="30">
        <f t="shared" si="9"/>
        <v>10670</v>
      </c>
      <c r="Y50" s="54">
        <f t="shared" si="10"/>
        <v>224070</v>
      </c>
      <c r="Z50" s="30">
        <f t="shared" si="11"/>
        <v>224070</v>
      </c>
      <c r="AA50" s="56">
        <v>194000</v>
      </c>
      <c r="AB50" s="55">
        <v>0.05</v>
      </c>
      <c r="AC50" s="30">
        <f t="shared" si="12"/>
        <v>9700</v>
      </c>
      <c r="AD50" s="53">
        <f t="shared" si="13"/>
        <v>203700</v>
      </c>
      <c r="AE50" s="30">
        <f t="shared" si="14"/>
        <v>203700</v>
      </c>
      <c r="AF50" s="29">
        <f t="shared" si="15"/>
        <v>146874</v>
      </c>
      <c r="AG50" s="29">
        <f t="shared" si="16"/>
        <v>146874</v>
      </c>
      <c r="AH50" s="29">
        <f t="shared" si="17"/>
        <v>146874</v>
      </c>
    </row>
    <row r="51" spans="2:34" ht="102">
      <c r="B51" s="11">
        <v>43</v>
      </c>
      <c r="C51" s="10" t="str">
        <f>'[1]Table 1'!B53</f>
        <v>Torta de oleaginosas</v>
      </c>
      <c r="D51" s="38" t="s">
        <v>66</v>
      </c>
      <c r="E51" s="36" t="s">
        <v>22</v>
      </c>
      <c r="F51" s="12">
        <v>1</v>
      </c>
      <c r="G51" s="44">
        <v>135000</v>
      </c>
      <c r="H51" s="45">
        <v>0.05</v>
      </c>
      <c r="I51" s="48">
        <f t="shared" si="0"/>
        <v>6750</v>
      </c>
      <c r="J51" s="49">
        <f t="shared" si="1"/>
        <v>141750</v>
      </c>
      <c r="K51" s="29">
        <f t="shared" si="2"/>
        <v>141750</v>
      </c>
      <c r="L51" s="44">
        <v>140000</v>
      </c>
      <c r="M51" s="45">
        <v>0.05</v>
      </c>
      <c r="N51" s="30">
        <f t="shared" si="3"/>
        <v>7000</v>
      </c>
      <c r="O51" s="31">
        <f t="shared" si="4"/>
        <v>147000</v>
      </c>
      <c r="P51" s="30">
        <f t="shared" si="5"/>
        <v>147000</v>
      </c>
      <c r="Q51" s="44">
        <v>140000</v>
      </c>
      <c r="R51" s="45">
        <v>0.05</v>
      </c>
      <c r="S51" s="30">
        <f t="shared" si="6"/>
        <v>7000</v>
      </c>
      <c r="T51" s="32">
        <f t="shared" si="7"/>
        <v>147000</v>
      </c>
      <c r="U51" s="30">
        <f t="shared" si="8"/>
        <v>147000</v>
      </c>
      <c r="V51" s="56">
        <v>224400</v>
      </c>
      <c r="W51" s="55">
        <v>0.05</v>
      </c>
      <c r="X51" s="30">
        <f t="shared" si="9"/>
        <v>11220</v>
      </c>
      <c r="Y51" s="54">
        <f t="shared" si="10"/>
        <v>235620</v>
      </c>
      <c r="Z51" s="30">
        <f t="shared" si="11"/>
        <v>235620</v>
      </c>
      <c r="AA51" s="56">
        <v>204000</v>
      </c>
      <c r="AB51" s="55">
        <v>0.05</v>
      </c>
      <c r="AC51" s="30">
        <f t="shared" si="12"/>
        <v>10200</v>
      </c>
      <c r="AD51" s="53">
        <f t="shared" si="13"/>
        <v>214200</v>
      </c>
      <c r="AE51" s="30">
        <f t="shared" si="14"/>
        <v>214200</v>
      </c>
      <c r="AF51" s="29">
        <f t="shared" si="15"/>
        <v>177114</v>
      </c>
      <c r="AG51" s="29">
        <f t="shared" si="16"/>
        <v>177114</v>
      </c>
      <c r="AH51" s="29">
        <f t="shared" si="17"/>
        <v>177114</v>
      </c>
    </row>
    <row r="52" spans="2:34" ht="61.15">
      <c r="B52" s="11">
        <v>44</v>
      </c>
      <c r="C52" s="10" t="str">
        <f>'[1]Table 1'!B54</f>
        <v>Torta de oleaginosas</v>
      </c>
      <c r="D52" s="38" t="s">
        <v>67</v>
      </c>
      <c r="E52" s="36" t="s">
        <v>22</v>
      </c>
      <c r="F52" s="12">
        <v>1</v>
      </c>
      <c r="G52" s="44">
        <v>140000</v>
      </c>
      <c r="H52" s="45">
        <v>0</v>
      </c>
      <c r="I52" s="48">
        <f t="shared" si="0"/>
        <v>0</v>
      </c>
      <c r="J52" s="49">
        <f t="shared" si="1"/>
        <v>140000</v>
      </c>
      <c r="K52" s="29">
        <f t="shared" si="2"/>
        <v>140000</v>
      </c>
      <c r="L52" s="44">
        <v>145000</v>
      </c>
      <c r="M52" s="45">
        <v>0</v>
      </c>
      <c r="N52" s="30">
        <f t="shared" si="3"/>
        <v>0</v>
      </c>
      <c r="O52" s="31">
        <f t="shared" si="4"/>
        <v>145000</v>
      </c>
      <c r="P52" s="30">
        <f t="shared" si="5"/>
        <v>145000</v>
      </c>
      <c r="Q52" s="44">
        <v>150000</v>
      </c>
      <c r="R52" s="45">
        <v>0</v>
      </c>
      <c r="S52" s="30">
        <f t="shared" si="6"/>
        <v>0</v>
      </c>
      <c r="T52" s="32">
        <f t="shared" si="7"/>
        <v>150000</v>
      </c>
      <c r="U52" s="30">
        <f t="shared" si="8"/>
        <v>150000</v>
      </c>
      <c r="V52" s="56">
        <v>297000</v>
      </c>
      <c r="W52" s="55">
        <v>0.05</v>
      </c>
      <c r="X52" s="30">
        <f t="shared" si="9"/>
        <v>14850</v>
      </c>
      <c r="Y52" s="54">
        <f t="shared" si="10"/>
        <v>311850</v>
      </c>
      <c r="Z52" s="30">
        <f t="shared" si="11"/>
        <v>311850</v>
      </c>
      <c r="AA52" s="56">
        <v>270000</v>
      </c>
      <c r="AB52" s="55">
        <v>0.05</v>
      </c>
      <c r="AC52" s="30">
        <f t="shared" si="12"/>
        <v>13500</v>
      </c>
      <c r="AD52" s="53">
        <f t="shared" si="13"/>
        <v>283500</v>
      </c>
      <c r="AE52" s="30">
        <f t="shared" si="14"/>
        <v>283500</v>
      </c>
      <c r="AF52" s="29">
        <f t="shared" si="15"/>
        <v>206070</v>
      </c>
      <c r="AG52" s="29">
        <f t="shared" si="16"/>
        <v>206070</v>
      </c>
      <c r="AH52" s="29">
        <f t="shared" si="17"/>
        <v>206070</v>
      </c>
    </row>
    <row r="53" spans="2:34" ht="22.15">
      <c r="B53" s="11">
        <v>45</v>
      </c>
      <c r="C53" s="10" t="str">
        <f>'[1]Table 1'!B55</f>
        <v>CAL</v>
      </c>
      <c r="D53" s="35" t="s">
        <v>68</v>
      </c>
      <c r="E53" s="36" t="s">
        <v>22</v>
      </c>
      <c r="F53" s="12">
        <v>1</v>
      </c>
      <c r="G53" s="44">
        <v>25000</v>
      </c>
      <c r="H53" s="45">
        <v>0.19</v>
      </c>
      <c r="I53" s="48">
        <f t="shared" si="0"/>
        <v>4750</v>
      </c>
      <c r="J53" s="49">
        <f t="shared" si="1"/>
        <v>29750</v>
      </c>
      <c r="K53" s="29">
        <f t="shared" si="2"/>
        <v>29750</v>
      </c>
      <c r="L53" s="44">
        <v>26000</v>
      </c>
      <c r="M53" s="45">
        <v>0.19</v>
      </c>
      <c r="N53" s="30">
        <f t="shared" si="3"/>
        <v>4940</v>
      </c>
      <c r="O53" s="31">
        <f t="shared" si="4"/>
        <v>30940</v>
      </c>
      <c r="P53" s="30">
        <f t="shared" si="5"/>
        <v>30940</v>
      </c>
      <c r="Q53" s="44">
        <v>27000</v>
      </c>
      <c r="R53" s="45">
        <v>0.19</v>
      </c>
      <c r="S53" s="30">
        <f t="shared" si="6"/>
        <v>5130</v>
      </c>
      <c r="T53" s="32">
        <f t="shared" si="7"/>
        <v>32130</v>
      </c>
      <c r="U53" s="30">
        <f t="shared" si="8"/>
        <v>32130</v>
      </c>
      <c r="V53" s="56">
        <v>46200</v>
      </c>
      <c r="W53" s="55">
        <v>0.19</v>
      </c>
      <c r="X53" s="30">
        <f t="shared" si="9"/>
        <v>8778</v>
      </c>
      <c r="Y53" s="54">
        <f t="shared" si="10"/>
        <v>54978</v>
      </c>
      <c r="Z53" s="30">
        <f t="shared" si="11"/>
        <v>54978</v>
      </c>
      <c r="AA53" s="56">
        <v>42000</v>
      </c>
      <c r="AB53" s="55">
        <v>0.19</v>
      </c>
      <c r="AC53" s="30">
        <f t="shared" si="12"/>
        <v>7980</v>
      </c>
      <c r="AD53" s="53">
        <f t="shared" si="13"/>
        <v>49980</v>
      </c>
      <c r="AE53" s="30">
        <f t="shared" si="14"/>
        <v>49980</v>
      </c>
      <c r="AF53" s="29">
        <f t="shared" si="15"/>
        <v>39555.599999999999</v>
      </c>
      <c r="AG53" s="29">
        <f t="shared" si="16"/>
        <v>39556</v>
      </c>
      <c r="AH53" s="29">
        <f t="shared" si="17"/>
        <v>39555.599999999999</v>
      </c>
    </row>
    <row r="54" spans="2:34" ht="81.599999999999994">
      <c r="B54" s="11">
        <v>46</v>
      </c>
      <c r="C54" s="10" t="str">
        <f>'[1]Table 1'!B56</f>
        <v>Pienso para ganado</v>
      </c>
      <c r="D54" s="40" t="s">
        <v>69</v>
      </c>
      <c r="E54" s="36" t="s">
        <v>22</v>
      </c>
      <c r="F54" s="12">
        <v>1</v>
      </c>
      <c r="G54" s="44">
        <v>120000</v>
      </c>
      <c r="H54" s="45">
        <v>0.05</v>
      </c>
      <c r="I54" s="48">
        <f t="shared" si="0"/>
        <v>6000</v>
      </c>
      <c r="J54" s="49">
        <f t="shared" si="1"/>
        <v>126000</v>
      </c>
      <c r="K54" s="29">
        <f t="shared" si="2"/>
        <v>126000</v>
      </c>
      <c r="L54" s="44">
        <v>125000</v>
      </c>
      <c r="M54" s="45">
        <v>0.05</v>
      </c>
      <c r="N54" s="30">
        <f t="shared" si="3"/>
        <v>6250</v>
      </c>
      <c r="O54" s="31">
        <f t="shared" si="4"/>
        <v>131250</v>
      </c>
      <c r="P54" s="30">
        <f t="shared" si="5"/>
        <v>131250</v>
      </c>
      <c r="Q54" s="44">
        <v>130000</v>
      </c>
      <c r="R54" s="45">
        <v>0.05</v>
      </c>
      <c r="S54" s="30">
        <f t="shared" si="6"/>
        <v>6500</v>
      </c>
      <c r="T54" s="32">
        <f t="shared" si="7"/>
        <v>136500</v>
      </c>
      <c r="U54" s="30">
        <f t="shared" si="8"/>
        <v>136500</v>
      </c>
      <c r="V54" s="56">
        <v>138600</v>
      </c>
      <c r="W54" s="55">
        <v>0.05</v>
      </c>
      <c r="X54" s="30">
        <f t="shared" si="9"/>
        <v>6930</v>
      </c>
      <c r="Y54" s="54">
        <f t="shared" si="10"/>
        <v>145530</v>
      </c>
      <c r="Z54" s="30">
        <f t="shared" si="11"/>
        <v>145530</v>
      </c>
      <c r="AA54" s="56">
        <v>126000</v>
      </c>
      <c r="AB54" s="55">
        <v>0.05</v>
      </c>
      <c r="AC54" s="30">
        <f t="shared" si="12"/>
        <v>6300</v>
      </c>
      <c r="AD54" s="53">
        <f t="shared" si="13"/>
        <v>132300</v>
      </c>
      <c r="AE54" s="30">
        <f t="shared" si="14"/>
        <v>132300</v>
      </c>
      <c r="AF54" s="29">
        <f t="shared" si="15"/>
        <v>134316</v>
      </c>
      <c r="AG54" s="29">
        <f t="shared" si="16"/>
        <v>134316</v>
      </c>
      <c r="AH54" s="29">
        <f t="shared" si="17"/>
        <v>134316</v>
      </c>
    </row>
    <row r="55" spans="2:34" ht="61.15">
      <c r="B55" s="11">
        <v>47</v>
      </c>
      <c r="C55" s="10" t="str">
        <f>'[1]Table 1'!B57</f>
        <v>Antisépticos fenólicos</v>
      </c>
      <c r="D55" s="38" t="s">
        <v>70</v>
      </c>
      <c r="E55" s="36" t="s">
        <v>71</v>
      </c>
      <c r="F55" s="12">
        <v>1</v>
      </c>
      <c r="G55" s="44">
        <v>230000</v>
      </c>
      <c r="H55" s="45">
        <v>0</v>
      </c>
      <c r="I55" s="48">
        <f t="shared" si="0"/>
        <v>0</v>
      </c>
      <c r="J55" s="49">
        <f t="shared" si="1"/>
        <v>230000</v>
      </c>
      <c r="K55" s="29">
        <f t="shared" si="2"/>
        <v>230000</v>
      </c>
      <c r="L55" s="44">
        <v>205000</v>
      </c>
      <c r="M55" s="45">
        <v>0</v>
      </c>
      <c r="N55" s="30">
        <f t="shared" si="3"/>
        <v>0</v>
      </c>
      <c r="O55" s="31">
        <f t="shared" si="4"/>
        <v>205000</v>
      </c>
      <c r="P55" s="30">
        <f t="shared" si="5"/>
        <v>205000</v>
      </c>
      <c r="Q55" s="44">
        <v>210000</v>
      </c>
      <c r="R55" s="45">
        <v>0</v>
      </c>
      <c r="S55" s="30">
        <f t="shared" si="6"/>
        <v>0</v>
      </c>
      <c r="T55" s="32">
        <f t="shared" si="7"/>
        <v>210000</v>
      </c>
      <c r="U55" s="30">
        <f t="shared" si="8"/>
        <v>210000</v>
      </c>
      <c r="V55" s="56">
        <v>371800</v>
      </c>
      <c r="W55" s="55">
        <v>0.05</v>
      </c>
      <c r="X55" s="30">
        <f t="shared" si="9"/>
        <v>18590</v>
      </c>
      <c r="Y55" s="54">
        <f t="shared" si="10"/>
        <v>390390</v>
      </c>
      <c r="Z55" s="30">
        <f t="shared" si="11"/>
        <v>390390</v>
      </c>
      <c r="AA55" s="56">
        <v>338000</v>
      </c>
      <c r="AB55" s="55">
        <v>0.05</v>
      </c>
      <c r="AC55" s="30">
        <f t="shared" si="12"/>
        <v>16900</v>
      </c>
      <c r="AD55" s="53">
        <f t="shared" si="13"/>
        <v>354900</v>
      </c>
      <c r="AE55" s="30">
        <f t="shared" si="14"/>
        <v>354900</v>
      </c>
      <c r="AF55" s="29">
        <f t="shared" si="15"/>
        <v>278058</v>
      </c>
      <c r="AG55" s="29">
        <f t="shared" si="16"/>
        <v>278058</v>
      </c>
      <c r="AH55" s="29">
        <f t="shared" si="17"/>
        <v>278058</v>
      </c>
    </row>
    <row r="56" spans="2:34" ht="40.9">
      <c r="B56" s="11">
        <v>48</v>
      </c>
      <c r="C56" s="35" t="s">
        <v>72</v>
      </c>
      <c r="D56" s="39" t="s">
        <v>73</v>
      </c>
      <c r="E56" s="36" t="s">
        <v>22</v>
      </c>
      <c r="F56" s="12">
        <v>1</v>
      </c>
      <c r="G56" s="46">
        <v>120000</v>
      </c>
      <c r="H56" s="47">
        <v>0.19</v>
      </c>
      <c r="I56" s="48">
        <f t="shared" si="0"/>
        <v>22800</v>
      </c>
      <c r="J56" s="49">
        <f t="shared" si="1"/>
        <v>142800</v>
      </c>
      <c r="K56" s="29">
        <f t="shared" si="2"/>
        <v>142800</v>
      </c>
      <c r="L56" s="44">
        <v>125000</v>
      </c>
      <c r="M56" s="45">
        <v>0.19</v>
      </c>
      <c r="N56" s="30">
        <f t="shared" si="3"/>
        <v>23750</v>
      </c>
      <c r="O56" s="31">
        <f t="shared" si="4"/>
        <v>148750</v>
      </c>
      <c r="P56" s="30">
        <f t="shared" si="5"/>
        <v>148750</v>
      </c>
      <c r="Q56" s="44">
        <v>130000</v>
      </c>
      <c r="R56" s="45">
        <v>0.19</v>
      </c>
      <c r="S56" s="30">
        <f t="shared" si="6"/>
        <v>24700</v>
      </c>
      <c r="T56" s="32">
        <f t="shared" si="7"/>
        <v>154700</v>
      </c>
      <c r="U56" s="30">
        <f t="shared" si="8"/>
        <v>154700</v>
      </c>
      <c r="V56" s="56">
        <v>99000</v>
      </c>
      <c r="W56" s="55">
        <v>0.19</v>
      </c>
      <c r="X56" s="30">
        <f t="shared" si="9"/>
        <v>18810</v>
      </c>
      <c r="Y56" s="54">
        <f t="shared" si="10"/>
        <v>117810</v>
      </c>
      <c r="Z56" s="30">
        <f t="shared" si="11"/>
        <v>117810</v>
      </c>
      <c r="AA56" s="56">
        <v>90000</v>
      </c>
      <c r="AB56" s="55">
        <v>0.19</v>
      </c>
      <c r="AC56" s="30">
        <f t="shared" si="12"/>
        <v>17100</v>
      </c>
      <c r="AD56" s="53">
        <f t="shared" si="13"/>
        <v>107100</v>
      </c>
      <c r="AE56" s="30">
        <f t="shared" si="14"/>
        <v>107100</v>
      </c>
      <c r="AF56" s="29">
        <f t="shared" si="15"/>
        <v>134232</v>
      </c>
      <c r="AG56" s="29">
        <f t="shared" si="16"/>
        <v>134232</v>
      </c>
      <c r="AH56" s="29">
        <f t="shared" si="17"/>
        <v>134232</v>
      </c>
    </row>
    <row r="57" spans="2:34" ht="163.15">
      <c r="B57" s="11">
        <v>49</v>
      </c>
      <c r="C57" s="33" t="s">
        <v>74</v>
      </c>
      <c r="D57" s="43" t="s">
        <v>75</v>
      </c>
      <c r="E57" s="36" t="s">
        <v>22</v>
      </c>
      <c r="F57" s="12">
        <v>1</v>
      </c>
      <c r="G57" s="46">
        <v>420000</v>
      </c>
      <c r="H57" s="47">
        <v>0</v>
      </c>
      <c r="I57" s="48">
        <f t="shared" si="0"/>
        <v>0</v>
      </c>
      <c r="J57" s="49">
        <f t="shared" si="1"/>
        <v>420000</v>
      </c>
      <c r="K57" s="29">
        <f t="shared" si="2"/>
        <v>420000</v>
      </c>
      <c r="L57" s="44">
        <v>385000</v>
      </c>
      <c r="M57" s="45">
        <v>0</v>
      </c>
      <c r="N57" s="30">
        <f t="shared" si="3"/>
        <v>0</v>
      </c>
      <c r="O57" s="31">
        <f t="shared" si="4"/>
        <v>385000</v>
      </c>
      <c r="P57" s="30">
        <f t="shared" si="5"/>
        <v>385000</v>
      </c>
      <c r="Q57" s="44">
        <v>435000</v>
      </c>
      <c r="R57" s="45">
        <v>0</v>
      </c>
      <c r="S57" s="30">
        <f t="shared" si="6"/>
        <v>0</v>
      </c>
      <c r="T57" s="32">
        <f t="shared" si="7"/>
        <v>435000</v>
      </c>
      <c r="U57" s="30">
        <f t="shared" si="8"/>
        <v>435000</v>
      </c>
      <c r="V57" s="56">
        <v>413600</v>
      </c>
      <c r="W57" s="55">
        <v>0</v>
      </c>
      <c r="X57" s="30">
        <f t="shared" si="9"/>
        <v>0</v>
      </c>
      <c r="Y57" s="54">
        <f t="shared" si="10"/>
        <v>413600</v>
      </c>
      <c r="Z57" s="30">
        <f t="shared" si="11"/>
        <v>413600</v>
      </c>
      <c r="AA57" s="56">
        <v>376000</v>
      </c>
      <c r="AB57" s="55">
        <v>0</v>
      </c>
      <c r="AC57" s="30">
        <f t="shared" si="12"/>
        <v>0</v>
      </c>
      <c r="AD57" s="53">
        <f t="shared" si="13"/>
        <v>376000</v>
      </c>
      <c r="AE57" s="30">
        <f t="shared" si="14"/>
        <v>376000</v>
      </c>
      <c r="AF57" s="29">
        <f t="shared" si="15"/>
        <v>405920</v>
      </c>
      <c r="AG57" s="29">
        <f t="shared" si="16"/>
        <v>405920</v>
      </c>
      <c r="AH57" s="29">
        <f t="shared" si="17"/>
        <v>405920</v>
      </c>
    </row>
    <row r="58" spans="2:34" ht="61.15">
      <c r="B58" s="11">
        <v>50</v>
      </c>
      <c r="C58" s="34" t="s">
        <v>76</v>
      </c>
      <c r="D58" s="35" t="s">
        <v>77</v>
      </c>
      <c r="E58" s="36" t="s">
        <v>22</v>
      </c>
      <c r="F58" s="12">
        <v>1</v>
      </c>
      <c r="G58" s="46">
        <v>120000</v>
      </c>
      <c r="H58" s="47">
        <v>0</v>
      </c>
      <c r="I58" s="48">
        <f t="shared" si="0"/>
        <v>0</v>
      </c>
      <c r="J58" s="49">
        <f t="shared" si="1"/>
        <v>120000</v>
      </c>
      <c r="K58" s="29">
        <f t="shared" si="2"/>
        <v>120000</v>
      </c>
      <c r="L58" s="44">
        <v>125000</v>
      </c>
      <c r="M58" s="45">
        <v>0</v>
      </c>
      <c r="N58" s="30">
        <f t="shared" si="3"/>
        <v>0</v>
      </c>
      <c r="O58" s="31">
        <f t="shared" si="4"/>
        <v>125000</v>
      </c>
      <c r="P58" s="30">
        <f t="shared" si="5"/>
        <v>125000</v>
      </c>
      <c r="Q58" s="44">
        <v>130000</v>
      </c>
      <c r="R58" s="45">
        <v>0</v>
      </c>
      <c r="S58" s="30">
        <f t="shared" si="6"/>
        <v>0</v>
      </c>
      <c r="T58" s="32">
        <f t="shared" si="7"/>
        <v>130000</v>
      </c>
      <c r="U58" s="30">
        <f t="shared" si="8"/>
        <v>130000</v>
      </c>
      <c r="V58" s="56">
        <v>107800</v>
      </c>
      <c r="W58" s="55">
        <v>0</v>
      </c>
      <c r="X58" s="30">
        <f t="shared" si="9"/>
        <v>0</v>
      </c>
      <c r="Y58" s="54">
        <f t="shared" si="10"/>
        <v>107800</v>
      </c>
      <c r="Z58" s="30">
        <f t="shared" si="11"/>
        <v>107800</v>
      </c>
      <c r="AA58" s="56">
        <v>98000</v>
      </c>
      <c r="AB58" s="55">
        <v>0</v>
      </c>
      <c r="AC58" s="30">
        <f t="shared" si="12"/>
        <v>0</v>
      </c>
      <c r="AD58" s="53">
        <f t="shared" si="13"/>
        <v>98000</v>
      </c>
      <c r="AE58" s="30">
        <f t="shared" si="14"/>
        <v>98000</v>
      </c>
      <c r="AF58" s="29">
        <f t="shared" si="15"/>
        <v>116160</v>
      </c>
      <c r="AG58" s="29">
        <f t="shared" si="16"/>
        <v>116160</v>
      </c>
      <c r="AH58" s="29">
        <f t="shared" si="17"/>
        <v>116160</v>
      </c>
    </row>
    <row r="59" spans="2:34" ht="22.15">
      <c r="B59" s="11">
        <v>51</v>
      </c>
      <c r="C59" s="35" t="s">
        <v>78</v>
      </c>
      <c r="D59" s="35" t="s">
        <v>79</v>
      </c>
      <c r="E59" s="36" t="s">
        <v>22</v>
      </c>
      <c r="F59" s="12">
        <v>1</v>
      </c>
      <c r="G59" s="46">
        <v>60000</v>
      </c>
      <c r="H59" s="47">
        <v>0</v>
      </c>
      <c r="I59" s="48">
        <f t="shared" si="0"/>
        <v>0</v>
      </c>
      <c r="J59" s="49">
        <f t="shared" si="1"/>
        <v>60000</v>
      </c>
      <c r="K59" s="29">
        <f t="shared" si="2"/>
        <v>60000</v>
      </c>
      <c r="L59" s="44">
        <v>65000</v>
      </c>
      <c r="M59" s="45">
        <v>0</v>
      </c>
      <c r="N59" s="30">
        <f t="shared" si="3"/>
        <v>0</v>
      </c>
      <c r="O59" s="31">
        <f t="shared" si="4"/>
        <v>65000</v>
      </c>
      <c r="P59" s="30">
        <f t="shared" si="5"/>
        <v>65000</v>
      </c>
      <c r="Q59" s="44">
        <v>70000</v>
      </c>
      <c r="R59" s="45">
        <v>0</v>
      </c>
      <c r="S59" s="30">
        <f t="shared" si="6"/>
        <v>0</v>
      </c>
      <c r="T59" s="32">
        <f t="shared" si="7"/>
        <v>70000</v>
      </c>
      <c r="U59" s="30">
        <f t="shared" si="8"/>
        <v>70000</v>
      </c>
      <c r="V59" s="56">
        <v>77000</v>
      </c>
      <c r="W59" s="55">
        <v>0.19</v>
      </c>
      <c r="X59" s="30">
        <f t="shared" si="9"/>
        <v>14630</v>
      </c>
      <c r="Y59" s="54">
        <f t="shared" si="10"/>
        <v>91630</v>
      </c>
      <c r="Z59" s="30">
        <f t="shared" si="11"/>
        <v>91630</v>
      </c>
      <c r="AA59" s="56">
        <v>70000</v>
      </c>
      <c r="AB59" s="55">
        <v>0.19</v>
      </c>
      <c r="AC59" s="30">
        <f t="shared" si="12"/>
        <v>13300</v>
      </c>
      <c r="AD59" s="53">
        <f t="shared" si="13"/>
        <v>83300</v>
      </c>
      <c r="AE59" s="30">
        <f t="shared" si="14"/>
        <v>83300</v>
      </c>
      <c r="AF59" s="29">
        <f t="shared" si="15"/>
        <v>73986</v>
      </c>
      <c r="AG59" s="29">
        <f t="shared" si="16"/>
        <v>73986</v>
      </c>
      <c r="AH59" s="29">
        <f t="shared" si="17"/>
        <v>73986</v>
      </c>
    </row>
    <row r="60" spans="2:34" ht="40.9">
      <c r="B60" s="11">
        <v>52</v>
      </c>
      <c r="C60" s="35" t="s">
        <v>80</v>
      </c>
      <c r="D60" s="35" t="s">
        <v>81</v>
      </c>
      <c r="E60" s="36" t="s">
        <v>22</v>
      </c>
      <c r="F60" s="12">
        <v>1</v>
      </c>
      <c r="G60" s="46">
        <v>40000</v>
      </c>
      <c r="H60" s="47">
        <v>0.19</v>
      </c>
      <c r="I60" s="48">
        <f t="shared" si="0"/>
        <v>7600</v>
      </c>
      <c r="J60" s="49">
        <f t="shared" si="1"/>
        <v>47600</v>
      </c>
      <c r="K60" s="29">
        <f t="shared" si="2"/>
        <v>47600</v>
      </c>
      <c r="L60" s="44">
        <v>42000</v>
      </c>
      <c r="M60" s="45">
        <v>0.19</v>
      </c>
      <c r="N60" s="30">
        <f t="shared" si="3"/>
        <v>7980</v>
      </c>
      <c r="O60" s="31">
        <f t="shared" si="4"/>
        <v>49980</v>
      </c>
      <c r="P60" s="30">
        <f t="shared" si="5"/>
        <v>49980</v>
      </c>
      <c r="Q60" s="44">
        <v>45000</v>
      </c>
      <c r="R60" s="45">
        <v>0.19</v>
      </c>
      <c r="S60" s="30">
        <f t="shared" si="6"/>
        <v>8550</v>
      </c>
      <c r="T60" s="32">
        <f t="shared" si="7"/>
        <v>53550</v>
      </c>
      <c r="U60" s="30">
        <f t="shared" si="8"/>
        <v>53550</v>
      </c>
      <c r="V60" s="56">
        <v>103400</v>
      </c>
      <c r="W60" s="55">
        <v>0.19</v>
      </c>
      <c r="X60" s="30">
        <f t="shared" si="9"/>
        <v>19646</v>
      </c>
      <c r="Y60" s="54">
        <f t="shared" si="10"/>
        <v>123046</v>
      </c>
      <c r="Z60" s="30">
        <f t="shared" si="11"/>
        <v>123046</v>
      </c>
      <c r="AA60" s="56">
        <v>94000</v>
      </c>
      <c r="AB60" s="55">
        <v>0.19</v>
      </c>
      <c r="AC60" s="30">
        <f t="shared" si="12"/>
        <v>17860</v>
      </c>
      <c r="AD60" s="53">
        <f t="shared" si="13"/>
        <v>111860</v>
      </c>
      <c r="AE60" s="30">
        <f t="shared" si="14"/>
        <v>111860</v>
      </c>
      <c r="AF60" s="29">
        <f t="shared" si="15"/>
        <v>77207.199999999997</v>
      </c>
      <c r="AG60" s="29">
        <f t="shared" si="16"/>
        <v>77207</v>
      </c>
      <c r="AH60" s="29">
        <f t="shared" si="17"/>
        <v>77207.199999999997</v>
      </c>
    </row>
    <row r="61" spans="2:34" ht="40.9">
      <c r="B61" s="11">
        <v>53</v>
      </c>
      <c r="C61" s="35" t="s">
        <v>82</v>
      </c>
      <c r="D61" s="35" t="s">
        <v>83</v>
      </c>
      <c r="E61" s="36" t="s">
        <v>22</v>
      </c>
      <c r="F61" s="12">
        <v>1</v>
      </c>
      <c r="G61" s="46">
        <v>4000</v>
      </c>
      <c r="H61" s="47">
        <v>0.19</v>
      </c>
      <c r="I61" s="48">
        <f t="shared" si="0"/>
        <v>760</v>
      </c>
      <c r="J61" s="49">
        <f t="shared" si="1"/>
        <v>4760</v>
      </c>
      <c r="K61" s="29">
        <f t="shared" si="2"/>
        <v>4760</v>
      </c>
      <c r="L61" s="44">
        <v>5000</v>
      </c>
      <c r="M61" s="45">
        <v>0.19</v>
      </c>
      <c r="N61" s="30">
        <f t="shared" si="3"/>
        <v>950</v>
      </c>
      <c r="O61" s="31">
        <f t="shared" si="4"/>
        <v>5950</v>
      </c>
      <c r="P61" s="30">
        <f t="shared" si="5"/>
        <v>5950</v>
      </c>
      <c r="Q61" s="44">
        <v>5500</v>
      </c>
      <c r="R61" s="45">
        <v>0.19</v>
      </c>
      <c r="S61" s="30">
        <f t="shared" si="6"/>
        <v>1045</v>
      </c>
      <c r="T61" s="32">
        <f t="shared" si="7"/>
        <v>6545</v>
      </c>
      <c r="U61" s="30">
        <f t="shared" si="8"/>
        <v>6545</v>
      </c>
      <c r="V61" s="56">
        <v>176000</v>
      </c>
      <c r="W61" s="55">
        <v>0.19</v>
      </c>
      <c r="X61" s="30">
        <f t="shared" si="9"/>
        <v>33440</v>
      </c>
      <c r="Y61" s="54">
        <f t="shared" si="10"/>
        <v>209440</v>
      </c>
      <c r="Z61" s="30">
        <f t="shared" si="11"/>
        <v>209440</v>
      </c>
      <c r="AA61" s="56">
        <v>160000</v>
      </c>
      <c r="AB61" s="55">
        <v>0.19</v>
      </c>
      <c r="AC61" s="30">
        <f t="shared" si="12"/>
        <v>30400</v>
      </c>
      <c r="AD61" s="53">
        <f t="shared" si="13"/>
        <v>190400</v>
      </c>
      <c r="AE61" s="30">
        <f t="shared" si="14"/>
        <v>190400</v>
      </c>
      <c r="AF61" s="29">
        <f t="shared" si="15"/>
        <v>83419</v>
      </c>
      <c r="AG61" s="29">
        <f t="shared" si="16"/>
        <v>83419</v>
      </c>
      <c r="AH61" s="29">
        <f t="shared" si="17"/>
        <v>83419</v>
      </c>
    </row>
    <row r="62" spans="2:34" ht="61.15">
      <c r="B62" s="11">
        <v>54</v>
      </c>
      <c r="C62" s="34" t="s">
        <v>84</v>
      </c>
      <c r="D62" s="43" t="s">
        <v>85</v>
      </c>
      <c r="E62" s="36" t="s">
        <v>22</v>
      </c>
      <c r="F62" s="12">
        <v>1</v>
      </c>
      <c r="G62" s="46">
        <v>30000</v>
      </c>
      <c r="H62" s="47">
        <v>0</v>
      </c>
      <c r="I62" s="48">
        <f t="shared" si="0"/>
        <v>0</v>
      </c>
      <c r="J62" s="49">
        <f t="shared" si="1"/>
        <v>30000</v>
      </c>
      <c r="K62" s="29">
        <f t="shared" si="2"/>
        <v>30000</v>
      </c>
      <c r="L62" s="44">
        <v>32000</v>
      </c>
      <c r="M62" s="45">
        <v>0</v>
      </c>
      <c r="N62" s="30">
        <f t="shared" si="3"/>
        <v>0</v>
      </c>
      <c r="O62" s="31">
        <f t="shared" si="4"/>
        <v>32000</v>
      </c>
      <c r="P62" s="30">
        <f t="shared" si="5"/>
        <v>32000</v>
      </c>
      <c r="Q62" s="44">
        <v>35000</v>
      </c>
      <c r="R62" s="45">
        <v>0</v>
      </c>
      <c r="S62" s="30">
        <f t="shared" si="6"/>
        <v>0</v>
      </c>
      <c r="T62" s="32">
        <f t="shared" si="7"/>
        <v>35000</v>
      </c>
      <c r="U62" s="30">
        <f t="shared" si="8"/>
        <v>35000</v>
      </c>
      <c r="V62" s="56">
        <v>48400</v>
      </c>
      <c r="W62" s="55">
        <v>0.19</v>
      </c>
      <c r="X62" s="30">
        <f t="shared" si="9"/>
        <v>9196</v>
      </c>
      <c r="Y62" s="54">
        <f t="shared" si="10"/>
        <v>57596</v>
      </c>
      <c r="Z62" s="30">
        <f t="shared" si="11"/>
        <v>57596</v>
      </c>
      <c r="AA62" s="56">
        <v>44000</v>
      </c>
      <c r="AB62" s="55">
        <v>0.19</v>
      </c>
      <c r="AC62" s="30">
        <f t="shared" si="12"/>
        <v>8360</v>
      </c>
      <c r="AD62" s="53">
        <f t="shared" si="13"/>
        <v>52360</v>
      </c>
      <c r="AE62" s="30">
        <f t="shared" si="14"/>
        <v>52360</v>
      </c>
      <c r="AF62" s="29">
        <f t="shared" si="15"/>
        <v>41391.199999999997</v>
      </c>
      <c r="AG62" s="29">
        <f t="shared" si="16"/>
        <v>41391</v>
      </c>
      <c r="AH62" s="29">
        <f t="shared" si="17"/>
        <v>41391.199999999997</v>
      </c>
    </row>
    <row r="63" spans="2:34" ht="81.599999999999994">
      <c r="B63" s="11">
        <v>55</v>
      </c>
      <c r="C63" s="34" t="s">
        <v>86</v>
      </c>
      <c r="D63" s="43" t="s">
        <v>87</v>
      </c>
      <c r="E63" s="36" t="s">
        <v>22</v>
      </c>
      <c r="F63" s="12">
        <v>1</v>
      </c>
      <c r="G63" s="46">
        <v>70000</v>
      </c>
      <c r="H63" s="47">
        <v>0</v>
      </c>
      <c r="I63" s="48">
        <f t="shared" si="0"/>
        <v>0</v>
      </c>
      <c r="J63" s="49">
        <f t="shared" si="1"/>
        <v>70000</v>
      </c>
      <c r="K63" s="29">
        <f t="shared" si="2"/>
        <v>70000</v>
      </c>
      <c r="L63" s="44">
        <v>75000</v>
      </c>
      <c r="M63" s="45">
        <v>0</v>
      </c>
      <c r="N63" s="30">
        <f t="shared" si="3"/>
        <v>0</v>
      </c>
      <c r="O63" s="31">
        <f t="shared" si="4"/>
        <v>75000</v>
      </c>
      <c r="P63" s="30">
        <f t="shared" si="5"/>
        <v>75000</v>
      </c>
      <c r="Q63" s="44">
        <v>80000</v>
      </c>
      <c r="R63" s="45">
        <v>0</v>
      </c>
      <c r="S63" s="30">
        <f t="shared" si="6"/>
        <v>0</v>
      </c>
      <c r="T63" s="32">
        <f t="shared" si="7"/>
        <v>80000</v>
      </c>
      <c r="U63" s="30">
        <f t="shared" si="8"/>
        <v>80000</v>
      </c>
      <c r="V63" s="56">
        <v>72600</v>
      </c>
      <c r="W63" s="55">
        <v>0</v>
      </c>
      <c r="X63" s="30">
        <f t="shared" si="9"/>
        <v>0</v>
      </c>
      <c r="Y63" s="54">
        <f t="shared" si="10"/>
        <v>72600</v>
      </c>
      <c r="Z63" s="30">
        <f t="shared" si="11"/>
        <v>72600</v>
      </c>
      <c r="AA63" s="56">
        <v>66000</v>
      </c>
      <c r="AB63" s="55">
        <v>0</v>
      </c>
      <c r="AC63" s="30">
        <f t="shared" si="12"/>
        <v>0</v>
      </c>
      <c r="AD63" s="53">
        <f t="shared" si="13"/>
        <v>66000</v>
      </c>
      <c r="AE63" s="30">
        <f t="shared" si="14"/>
        <v>66000</v>
      </c>
      <c r="AF63" s="29">
        <f t="shared" si="15"/>
        <v>72720</v>
      </c>
      <c r="AG63" s="29">
        <f t="shared" si="16"/>
        <v>72720</v>
      </c>
      <c r="AH63" s="29">
        <f t="shared" si="17"/>
        <v>72720</v>
      </c>
    </row>
    <row r="64" spans="2:34" ht="81.599999999999994">
      <c r="B64" s="11">
        <v>56</v>
      </c>
      <c r="C64" s="35" t="s">
        <v>88</v>
      </c>
      <c r="D64" s="35" t="s">
        <v>89</v>
      </c>
      <c r="E64" s="36" t="s">
        <v>22</v>
      </c>
      <c r="F64" s="12">
        <v>1</v>
      </c>
      <c r="G64" s="46">
        <v>20000</v>
      </c>
      <c r="H64" s="47">
        <v>0.19</v>
      </c>
      <c r="I64" s="48">
        <f t="shared" si="0"/>
        <v>3800</v>
      </c>
      <c r="J64" s="49">
        <f t="shared" si="1"/>
        <v>23800</v>
      </c>
      <c r="K64" s="29">
        <f t="shared" si="2"/>
        <v>23800</v>
      </c>
      <c r="L64" s="44">
        <v>25000</v>
      </c>
      <c r="M64" s="45">
        <v>0.19</v>
      </c>
      <c r="N64" s="30">
        <f t="shared" si="3"/>
        <v>4750</v>
      </c>
      <c r="O64" s="31">
        <f t="shared" si="4"/>
        <v>29750</v>
      </c>
      <c r="P64" s="30">
        <f t="shared" si="5"/>
        <v>29750</v>
      </c>
      <c r="Q64" s="44">
        <v>30000</v>
      </c>
      <c r="R64" s="45">
        <v>0.19</v>
      </c>
      <c r="S64" s="30">
        <f t="shared" si="6"/>
        <v>5700</v>
      </c>
      <c r="T64" s="32">
        <f t="shared" si="7"/>
        <v>35700</v>
      </c>
      <c r="U64" s="30">
        <f t="shared" si="8"/>
        <v>35700</v>
      </c>
      <c r="V64" s="56">
        <v>101200</v>
      </c>
      <c r="W64" s="55">
        <v>0.19</v>
      </c>
      <c r="X64" s="30">
        <f t="shared" si="9"/>
        <v>19228</v>
      </c>
      <c r="Y64" s="54">
        <f t="shared" si="10"/>
        <v>120428</v>
      </c>
      <c r="Z64" s="30">
        <f t="shared" si="11"/>
        <v>120428</v>
      </c>
      <c r="AA64" s="56">
        <v>92000</v>
      </c>
      <c r="AB64" s="55">
        <v>0.19</v>
      </c>
      <c r="AC64" s="30">
        <f t="shared" si="12"/>
        <v>17480</v>
      </c>
      <c r="AD64" s="53">
        <f t="shared" si="13"/>
        <v>109480</v>
      </c>
      <c r="AE64" s="30">
        <f t="shared" si="14"/>
        <v>109480</v>
      </c>
      <c r="AF64" s="29">
        <f t="shared" si="15"/>
        <v>63831.6</v>
      </c>
      <c r="AG64" s="29">
        <f t="shared" si="16"/>
        <v>63832</v>
      </c>
      <c r="AH64" s="29">
        <f t="shared" si="17"/>
        <v>63831.6</v>
      </c>
    </row>
    <row r="65" spans="2:34" ht="183.6">
      <c r="B65" s="11">
        <v>57</v>
      </c>
      <c r="C65" s="36" t="s">
        <v>90</v>
      </c>
      <c r="D65" s="35" t="s">
        <v>91</v>
      </c>
      <c r="E65" s="36" t="s">
        <v>22</v>
      </c>
      <c r="F65" s="12">
        <v>1</v>
      </c>
      <c r="G65" s="46">
        <v>200000</v>
      </c>
      <c r="H65" s="47">
        <v>0.19</v>
      </c>
      <c r="I65" s="48">
        <f t="shared" si="0"/>
        <v>38000</v>
      </c>
      <c r="J65" s="49">
        <f t="shared" si="1"/>
        <v>238000</v>
      </c>
      <c r="K65" s="29">
        <f t="shared" si="2"/>
        <v>238000</v>
      </c>
      <c r="L65" s="44">
        <v>210000</v>
      </c>
      <c r="M65" s="45">
        <v>0.19</v>
      </c>
      <c r="N65" s="30">
        <f t="shared" si="3"/>
        <v>39900</v>
      </c>
      <c r="O65" s="31">
        <f t="shared" si="4"/>
        <v>249900</v>
      </c>
      <c r="P65" s="30">
        <f t="shared" si="5"/>
        <v>249900</v>
      </c>
      <c r="Q65" s="44">
        <v>215000</v>
      </c>
      <c r="R65" s="45">
        <v>0.19</v>
      </c>
      <c r="S65" s="30">
        <f t="shared" si="6"/>
        <v>40850</v>
      </c>
      <c r="T65" s="32">
        <f t="shared" si="7"/>
        <v>255850</v>
      </c>
      <c r="U65" s="30">
        <f t="shared" si="8"/>
        <v>255850</v>
      </c>
      <c r="V65" s="56">
        <v>125400</v>
      </c>
      <c r="W65" s="55">
        <v>0.19</v>
      </c>
      <c r="X65" s="30">
        <f t="shared" si="9"/>
        <v>23826</v>
      </c>
      <c r="Y65" s="54">
        <f t="shared" si="10"/>
        <v>149226</v>
      </c>
      <c r="Z65" s="30">
        <f t="shared" si="11"/>
        <v>149226</v>
      </c>
      <c r="AA65" s="56">
        <v>114000</v>
      </c>
      <c r="AB65" s="55">
        <v>0.19</v>
      </c>
      <c r="AC65" s="30">
        <f t="shared" si="12"/>
        <v>21660</v>
      </c>
      <c r="AD65" s="53">
        <f t="shared" si="13"/>
        <v>135660</v>
      </c>
      <c r="AE65" s="30">
        <f t="shared" si="14"/>
        <v>135660</v>
      </c>
      <c r="AF65" s="29">
        <f t="shared" si="15"/>
        <v>205727.2</v>
      </c>
      <c r="AG65" s="29">
        <f t="shared" si="16"/>
        <v>205727</v>
      </c>
      <c r="AH65" s="29">
        <f t="shared" si="17"/>
        <v>205727.2</v>
      </c>
    </row>
    <row r="66" spans="2:34" ht="204">
      <c r="B66" s="11">
        <v>58</v>
      </c>
      <c r="C66" s="36" t="s">
        <v>92</v>
      </c>
      <c r="D66" s="40" t="s">
        <v>93</v>
      </c>
      <c r="E66" s="36" t="s">
        <v>22</v>
      </c>
      <c r="F66" s="12">
        <v>1</v>
      </c>
      <c r="G66" s="44">
        <v>230000</v>
      </c>
      <c r="H66" s="45">
        <v>0</v>
      </c>
      <c r="I66" s="48">
        <f t="shared" si="0"/>
        <v>0</v>
      </c>
      <c r="J66" s="49">
        <f t="shared" si="1"/>
        <v>230000</v>
      </c>
      <c r="K66" s="29">
        <f t="shared" si="2"/>
        <v>230000</v>
      </c>
      <c r="L66" s="44">
        <v>240000</v>
      </c>
      <c r="M66" s="45">
        <v>0</v>
      </c>
      <c r="N66" s="30">
        <f t="shared" si="3"/>
        <v>0</v>
      </c>
      <c r="O66" s="31">
        <f t="shared" si="4"/>
        <v>240000</v>
      </c>
      <c r="P66" s="30">
        <f t="shared" si="5"/>
        <v>240000</v>
      </c>
      <c r="Q66" s="44">
        <v>245000</v>
      </c>
      <c r="R66" s="45">
        <v>0</v>
      </c>
      <c r="S66" s="30">
        <f t="shared" si="6"/>
        <v>0</v>
      </c>
      <c r="T66" s="32">
        <f t="shared" si="7"/>
        <v>245000</v>
      </c>
      <c r="U66" s="30">
        <f t="shared" si="8"/>
        <v>245000</v>
      </c>
      <c r="V66" s="56">
        <v>107800</v>
      </c>
      <c r="W66" s="55">
        <v>0</v>
      </c>
      <c r="X66" s="30">
        <f t="shared" si="9"/>
        <v>0</v>
      </c>
      <c r="Y66" s="54">
        <f t="shared" si="10"/>
        <v>107800</v>
      </c>
      <c r="Z66" s="30">
        <f t="shared" si="11"/>
        <v>107800</v>
      </c>
      <c r="AA66" s="56">
        <v>98000</v>
      </c>
      <c r="AB66" s="55">
        <v>0</v>
      </c>
      <c r="AC66" s="30">
        <f t="shared" si="12"/>
        <v>0</v>
      </c>
      <c r="AD66" s="53">
        <f t="shared" si="13"/>
        <v>98000</v>
      </c>
      <c r="AE66" s="30">
        <f t="shared" si="14"/>
        <v>98000</v>
      </c>
      <c r="AF66" s="29">
        <f t="shared" si="15"/>
        <v>184160</v>
      </c>
      <c r="AG66" s="29">
        <f t="shared" si="16"/>
        <v>184160</v>
      </c>
      <c r="AH66" s="29">
        <f t="shared" si="17"/>
        <v>184160</v>
      </c>
    </row>
    <row r="67" spans="2:34" ht="81.599999999999994">
      <c r="B67" s="11">
        <v>59</v>
      </c>
      <c r="C67" s="35" t="s">
        <v>94</v>
      </c>
      <c r="D67" s="38" t="s">
        <v>95</v>
      </c>
      <c r="E67" s="36" t="s">
        <v>22</v>
      </c>
      <c r="F67" s="12">
        <v>1</v>
      </c>
      <c r="G67" s="44">
        <v>230000</v>
      </c>
      <c r="H67" s="45">
        <v>0</v>
      </c>
      <c r="I67" s="48">
        <f t="shared" si="0"/>
        <v>0</v>
      </c>
      <c r="J67" s="49">
        <f t="shared" si="1"/>
        <v>230000</v>
      </c>
      <c r="K67" s="29">
        <f t="shared" si="2"/>
        <v>230000</v>
      </c>
      <c r="L67" s="44">
        <v>235000</v>
      </c>
      <c r="M67" s="45">
        <v>0</v>
      </c>
      <c r="N67" s="30">
        <f t="shared" si="3"/>
        <v>0</v>
      </c>
      <c r="O67" s="31">
        <f t="shared" si="4"/>
        <v>235000</v>
      </c>
      <c r="P67" s="30">
        <f t="shared" si="5"/>
        <v>235000</v>
      </c>
      <c r="Q67" s="44">
        <v>240000</v>
      </c>
      <c r="R67" s="45">
        <v>0</v>
      </c>
      <c r="S67" s="30">
        <f t="shared" si="6"/>
        <v>0</v>
      </c>
      <c r="T67" s="32">
        <f t="shared" si="7"/>
        <v>240000</v>
      </c>
      <c r="U67" s="30">
        <f t="shared" si="8"/>
        <v>240000</v>
      </c>
      <c r="V67" s="56">
        <v>149600</v>
      </c>
      <c r="W67" s="55">
        <v>0</v>
      </c>
      <c r="X67" s="30">
        <f t="shared" si="9"/>
        <v>0</v>
      </c>
      <c r="Y67" s="54">
        <f t="shared" si="10"/>
        <v>149600</v>
      </c>
      <c r="Z67" s="30">
        <f t="shared" si="11"/>
        <v>149600</v>
      </c>
      <c r="AA67" s="56">
        <v>136000</v>
      </c>
      <c r="AB67" s="55">
        <v>0</v>
      </c>
      <c r="AC67" s="30">
        <f t="shared" si="12"/>
        <v>0</v>
      </c>
      <c r="AD67" s="53">
        <f t="shared" si="13"/>
        <v>136000</v>
      </c>
      <c r="AE67" s="30">
        <f t="shared" si="14"/>
        <v>136000</v>
      </c>
      <c r="AF67" s="29">
        <f t="shared" si="15"/>
        <v>198120</v>
      </c>
      <c r="AG67" s="29">
        <f t="shared" si="16"/>
        <v>198120</v>
      </c>
      <c r="AH67" s="29">
        <f t="shared" si="17"/>
        <v>198120</v>
      </c>
    </row>
    <row r="68" spans="2:34" ht="61.15">
      <c r="B68" s="11">
        <v>60</v>
      </c>
      <c r="C68" s="35" t="s">
        <v>96</v>
      </c>
      <c r="D68" s="34" t="s">
        <v>97</v>
      </c>
      <c r="E68" s="36" t="s">
        <v>22</v>
      </c>
      <c r="F68" s="12">
        <v>1</v>
      </c>
      <c r="G68" s="44">
        <v>40000</v>
      </c>
      <c r="H68" s="45">
        <v>0</v>
      </c>
      <c r="I68" s="48">
        <f t="shared" si="0"/>
        <v>0</v>
      </c>
      <c r="J68" s="49">
        <f t="shared" si="1"/>
        <v>40000</v>
      </c>
      <c r="K68" s="29">
        <f t="shared" si="2"/>
        <v>40000</v>
      </c>
      <c r="L68" s="44">
        <v>35000</v>
      </c>
      <c r="M68" s="45">
        <v>0</v>
      </c>
      <c r="N68" s="30">
        <f t="shared" si="3"/>
        <v>0</v>
      </c>
      <c r="O68" s="31">
        <f t="shared" si="4"/>
        <v>35000</v>
      </c>
      <c r="P68" s="30">
        <f t="shared" si="5"/>
        <v>35000</v>
      </c>
      <c r="Q68" s="44">
        <v>38000</v>
      </c>
      <c r="R68" s="45">
        <v>0</v>
      </c>
      <c r="S68" s="30">
        <f t="shared" si="6"/>
        <v>0</v>
      </c>
      <c r="T68" s="32">
        <f t="shared" si="7"/>
        <v>38000</v>
      </c>
      <c r="U68" s="30">
        <f t="shared" si="8"/>
        <v>38000</v>
      </c>
      <c r="V68" s="56">
        <v>81400</v>
      </c>
      <c r="W68" s="55">
        <v>0</v>
      </c>
      <c r="X68" s="30">
        <f t="shared" si="9"/>
        <v>0</v>
      </c>
      <c r="Y68" s="54">
        <f t="shared" si="10"/>
        <v>81400</v>
      </c>
      <c r="Z68" s="30">
        <f t="shared" si="11"/>
        <v>81400</v>
      </c>
      <c r="AA68" s="56">
        <v>74000</v>
      </c>
      <c r="AB68" s="55">
        <v>0</v>
      </c>
      <c r="AC68" s="30">
        <f t="shared" si="12"/>
        <v>0</v>
      </c>
      <c r="AD68" s="53">
        <f t="shared" si="13"/>
        <v>74000</v>
      </c>
      <c r="AE68" s="30">
        <f t="shared" si="14"/>
        <v>74000</v>
      </c>
      <c r="AF68" s="29">
        <f t="shared" si="15"/>
        <v>53680</v>
      </c>
      <c r="AG68" s="29">
        <f t="shared" si="16"/>
        <v>53680</v>
      </c>
      <c r="AH68" s="29">
        <f t="shared" si="17"/>
        <v>53680</v>
      </c>
    </row>
    <row r="69" spans="2:34" ht="40.9">
      <c r="B69" s="11">
        <v>61</v>
      </c>
      <c r="C69" s="35" t="s">
        <v>98</v>
      </c>
      <c r="D69" s="35" t="s">
        <v>98</v>
      </c>
      <c r="E69" s="36" t="s">
        <v>22</v>
      </c>
      <c r="F69" s="12">
        <v>1</v>
      </c>
      <c r="G69" s="44">
        <v>20000</v>
      </c>
      <c r="H69" s="45">
        <v>0.19</v>
      </c>
      <c r="I69" s="48">
        <f t="shared" si="0"/>
        <v>3800</v>
      </c>
      <c r="J69" s="49">
        <f t="shared" si="1"/>
        <v>23800</v>
      </c>
      <c r="K69" s="29">
        <f t="shared" si="2"/>
        <v>23800</v>
      </c>
      <c r="L69" s="44">
        <v>22000</v>
      </c>
      <c r="M69" s="45">
        <v>0.19</v>
      </c>
      <c r="N69" s="30">
        <f t="shared" si="3"/>
        <v>4180</v>
      </c>
      <c r="O69" s="31">
        <f t="shared" si="4"/>
        <v>26180</v>
      </c>
      <c r="P69" s="30">
        <f t="shared" si="5"/>
        <v>26180</v>
      </c>
      <c r="Q69" s="44">
        <v>22000</v>
      </c>
      <c r="R69" s="45">
        <v>0.19</v>
      </c>
      <c r="S69" s="30">
        <f t="shared" si="6"/>
        <v>4180</v>
      </c>
      <c r="T69" s="32">
        <f t="shared" si="7"/>
        <v>26180</v>
      </c>
      <c r="U69" s="30">
        <f t="shared" si="8"/>
        <v>26180</v>
      </c>
      <c r="V69" s="56">
        <v>26400</v>
      </c>
      <c r="W69" s="55">
        <v>0.19</v>
      </c>
      <c r="X69" s="30">
        <f t="shared" si="9"/>
        <v>5016</v>
      </c>
      <c r="Y69" s="54">
        <f t="shared" si="10"/>
        <v>31416</v>
      </c>
      <c r="Z69" s="30">
        <f t="shared" si="11"/>
        <v>31416</v>
      </c>
      <c r="AA69" s="56">
        <v>24000</v>
      </c>
      <c r="AB69" s="55">
        <v>0.19</v>
      </c>
      <c r="AC69" s="30">
        <f t="shared" si="12"/>
        <v>4560</v>
      </c>
      <c r="AD69" s="53">
        <f t="shared" si="13"/>
        <v>28560</v>
      </c>
      <c r="AE69" s="30">
        <f t="shared" si="14"/>
        <v>28560</v>
      </c>
      <c r="AF69" s="29">
        <f t="shared" si="15"/>
        <v>27227.200000000001</v>
      </c>
      <c r="AG69" s="29">
        <f t="shared" si="16"/>
        <v>27227</v>
      </c>
      <c r="AH69" s="29">
        <f t="shared" si="17"/>
        <v>27227.200000000001</v>
      </c>
    </row>
    <row r="70" spans="2:34" ht="22.15">
      <c r="B70" s="11">
        <v>62</v>
      </c>
      <c r="C70" s="35" t="s">
        <v>99</v>
      </c>
      <c r="D70" s="35" t="s">
        <v>100</v>
      </c>
      <c r="E70" s="36" t="s">
        <v>22</v>
      </c>
      <c r="F70" s="12">
        <v>1</v>
      </c>
      <c r="G70" s="44">
        <v>80000</v>
      </c>
      <c r="H70" s="45">
        <v>0.19</v>
      </c>
      <c r="I70" s="48">
        <f t="shared" si="0"/>
        <v>15200</v>
      </c>
      <c r="J70" s="49">
        <f t="shared" si="1"/>
        <v>95200</v>
      </c>
      <c r="K70" s="29">
        <f t="shared" si="2"/>
        <v>95200</v>
      </c>
      <c r="L70" s="44">
        <v>82000</v>
      </c>
      <c r="M70" s="45">
        <v>0.19</v>
      </c>
      <c r="N70" s="30">
        <f t="shared" si="3"/>
        <v>15580</v>
      </c>
      <c r="O70" s="31">
        <f t="shared" si="4"/>
        <v>97580</v>
      </c>
      <c r="P70" s="30">
        <f t="shared" si="5"/>
        <v>97580</v>
      </c>
      <c r="Q70" s="44">
        <v>85000</v>
      </c>
      <c r="R70" s="45">
        <v>0.19</v>
      </c>
      <c r="S70" s="30">
        <f t="shared" si="6"/>
        <v>16150</v>
      </c>
      <c r="T70" s="32">
        <f t="shared" si="7"/>
        <v>101150</v>
      </c>
      <c r="U70" s="30">
        <f t="shared" si="8"/>
        <v>101150</v>
      </c>
      <c r="V70" s="56">
        <v>132000</v>
      </c>
      <c r="W70" s="55">
        <v>0.19</v>
      </c>
      <c r="X70" s="30">
        <f t="shared" si="9"/>
        <v>25080</v>
      </c>
      <c r="Y70" s="54">
        <f t="shared" si="10"/>
        <v>157080</v>
      </c>
      <c r="Z70" s="30">
        <f t="shared" si="11"/>
        <v>157080</v>
      </c>
      <c r="AA70" s="56">
        <v>120000</v>
      </c>
      <c r="AB70" s="55">
        <v>0.19</v>
      </c>
      <c r="AC70" s="30">
        <f t="shared" si="12"/>
        <v>22800</v>
      </c>
      <c r="AD70" s="53">
        <f t="shared" si="13"/>
        <v>142800</v>
      </c>
      <c r="AE70" s="30">
        <f t="shared" si="14"/>
        <v>142800</v>
      </c>
      <c r="AF70" s="29">
        <f t="shared" si="15"/>
        <v>118762</v>
      </c>
      <c r="AG70" s="29">
        <f t="shared" si="16"/>
        <v>118762</v>
      </c>
      <c r="AH70" s="29">
        <f t="shared" si="17"/>
        <v>118762</v>
      </c>
    </row>
    <row r="71" spans="2:34" ht="142.9">
      <c r="B71" s="11">
        <v>63</v>
      </c>
      <c r="C71" s="33" t="s">
        <v>101</v>
      </c>
      <c r="D71" s="38" t="s">
        <v>102</v>
      </c>
      <c r="E71" s="36" t="s">
        <v>22</v>
      </c>
      <c r="F71" s="12">
        <v>1</v>
      </c>
      <c r="G71" s="44">
        <v>120000</v>
      </c>
      <c r="H71" s="45">
        <v>0</v>
      </c>
      <c r="I71" s="48">
        <f t="shared" si="0"/>
        <v>0</v>
      </c>
      <c r="J71" s="49">
        <f t="shared" si="1"/>
        <v>120000</v>
      </c>
      <c r="K71" s="29">
        <f t="shared" si="2"/>
        <v>120000</v>
      </c>
      <c r="L71" s="44">
        <v>130000</v>
      </c>
      <c r="M71" s="45">
        <v>0</v>
      </c>
      <c r="N71" s="30">
        <f t="shared" si="3"/>
        <v>0</v>
      </c>
      <c r="O71" s="31">
        <f t="shared" si="4"/>
        <v>130000</v>
      </c>
      <c r="P71" s="30">
        <f t="shared" si="5"/>
        <v>130000</v>
      </c>
      <c r="Q71" s="44">
        <v>134000</v>
      </c>
      <c r="R71" s="45">
        <v>0</v>
      </c>
      <c r="S71" s="30">
        <f t="shared" si="6"/>
        <v>0</v>
      </c>
      <c r="T71" s="32">
        <f t="shared" si="7"/>
        <v>134000</v>
      </c>
      <c r="U71" s="30">
        <f t="shared" si="8"/>
        <v>134000</v>
      </c>
      <c r="V71" s="56">
        <v>178200</v>
      </c>
      <c r="W71" s="55">
        <v>0</v>
      </c>
      <c r="X71" s="30">
        <f t="shared" si="9"/>
        <v>0</v>
      </c>
      <c r="Y71" s="54">
        <f t="shared" si="10"/>
        <v>178200</v>
      </c>
      <c r="Z71" s="30">
        <f t="shared" si="11"/>
        <v>178200</v>
      </c>
      <c r="AA71" s="56">
        <v>162000</v>
      </c>
      <c r="AB71" s="55">
        <v>0</v>
      </c>
      <c r="AC71" s="30">
        <f t="shared" si="12"/>
        <v>0</v>
      </c>
      <c r="AD71" s="53">
        <f t="shared" si="13"/>
        <v>162000</v>
      </c>
      <c r="AE71" s="30">
        <f t="shared" si="14"/>
        <v>162000</v>
      </c>
      <c r="AF71" s="29">
        <f t="shared" si="15"/>
        <v>144840</v>
      </c>
      <c r="AG71" s="29">
        <f t="shared" si="16"/>
        <v>144840</v>
      </c>
      <c r="AH71" s="29">
        <f t="shared" si="17"/>
        <v>144840</v>
      </c>
    </row>
    <row r="72" spans="2:34" ht="61.15">
      <c r="B72" s="11">
        <v>64</v>
      </c>
      <c r="C72" s="36" t="s">
        <v>103</v>
      </c>
      <c r="D72" s="34" t="s">
        <v>104</v>
      </c>
      <c r="E72" s="36" t="s">
        <v>105</v>
      </c>
      <c r="F72" s="12">
        <v>1</v>
      </c>
      <c r="G72" s="44">
        <v>100000</v>
      </c>
      <c r="H72" s="45">
        <v>0</v>
      </c>
      <c r="I72" s="48">
        <f t="shared" si="0"/>
        <v>0</v>
      </c>
      <c r="J72" s="49">
        <f t="shared" si="1"/>
        <v>100000</v>
      </c>
      <c r="K72" s="29">
        <f t="shared" si="2"/>
        <v>100000</v>
      </c>
      <c r="L72" s="44">
        <v>110000</v>
      </c>
      <c r="M72" s="45">
        <v>0</v>
      </c>
      <c r="N72" s="30">
        <f t="shared" si="3"/>
        <v>0</v>
      </c>
      <c r="O72" s="31">
        <f t="shared" si="4"/>
        <v>110000</v>
      </c>
      <c r="P72" s="30">
        <f t="shared" si="5"/>
        <v>110000</v>
      </c>
      <c r="Q72" s="44">
        <v>120000</v>
      </c>
      <c r="R72" s="45">
        <v>0</v>
      </c>
      <c r="S72" s="30">
        <f t="shared" si="6"/>
        <v>0</v>
      </c>
      <c r="T72" s="32">
        <f t="shared" si="7"/>
        <v>120000</v>
      </c>
      <c r="U72" s="30">
        <f t="shared" si="8"/>
        <v>120000</v>
      </c>
      <c r="V72" s="56">
        <v>286000</v>
      </c>
      <c r="W72" s="55">
        <v>0.19</v>
      </c>
      <c r="X72" s="30">
        <f t="shared" si="9"/>
        <v>54340</v>
      </c>
      <c r="Y72" s="54">
        <f t="shared" si="10"/>
        <v>340340</v>
      </c>
      <c r="Z72" s="30">
        <f t="shared" si="11"/>
        <v>340340</v>
      </c>
      <c r="AA72" s="56">
        <v>260000</v>
      </c>
      <c r="AB72" s="55">
        <v>0.19</v>
      </c>
      <c r="AC72" s="30">
        <f t="shared" si="12"/>
        <v>49400</v>
      </c>
      <c r="AD72" s="53">
        <f t="shared" si="13"/>
        <v>309400</v>
      </c>
      <c r="AE72" s="30">
        <f t="shared" si="14"/>
        <v>309400</v>
      </c>
      <c r="AF72" s="29">
        <f t="shared" si="15"/>
        <v>195948</v>
      </c>
      <c r="AG72" s="29">
        <f t="shared" si="16"/>
        <v>195948</v>
      </c>
      <c r="AH72" s="29">
        <f t="shared" si="17"/>
        <v>195948</v>
      </c>
    </row>
    <row r="73" spans="2:34" ht="61.15">
      <c r="B73" s="11">
        <v>65</v>
      </c>
      <c r="C73" s="37" t="s">
        <v>106</v>
      </c>
      <c r="D73" s="39" t="s">
        <v>107</v>
      </c>
      <c r="E73" s="36" t="s">
        <v>22</v>
      </c>
      <c r="F73" s="12">
        <v>1</v>
      </c>
      <c r="G73" s="44">
        <v>40000</v>
      </c>
      <c r="H73" s="45">
        <v>0.19</v>
      </c>
      <c r="I73" s="48">
        <f t="shared" si="0"/>
        <v>7600</v>
      </c>
      <c r="J73" s="49">
        <f t="shared" si="1"/>
        <v>47600</v>
      </c>
      <c r="K73" s="29">
        <f t="shared" si="2"/>
        <v>47600</v>
      </c>
      <c r="L73" s="44">
        <v>42000</v>
      </c>
      <c r="M73" s="45">
        <v>0.19</v>
      </c>
      <c r="N73" s="30">
        <f t="shared" si="3"/>
        <v>7980</v>
      </c>
      <c r="O73" s="31">
        <f t="shared" si="4"/>
        <v>49980</v>
      </c>
      <c r="P73" s="30">
        <f t="shared" si="5"/>
        <v>49980</v>
      </c>
      <c r="Q73" s="44">
        <v>45000</v>
      </c>
      <c r="R73" s="45">
        <v>0.19</v>
      </c>
      <c r="S73" s="30">
        <f t="shared" si="6"/>
        <v>8550</v>
      </c>
      <c r="T73" s="32">
        <f t="shared" si="7"/>
        <v>53550</v>
      </c>
      <c r="U73" s="30">
        <f t="shared" si="8"/>
        <v>53550</v>
      </c>
      <c r="V73" s="56">
        <v>33000</v>
      </c>
      <c r="W73" s="55">
        <v>0.19</v>
      </c>
      <c r="X73" s="30">
        <f t="shared" si="9"/>
        <v>6270</v>
      </c>
      <c r="Y73" s="54">
        <f t="shared" si="10"/>
        <v>39270</v>
      </c>
      <c r="Z73" s="30">
        <f t="shared" si="11"/>
        <v>39270</v>
      </c>
      <c r="AA73" s="56">
        <v>30000</v>
      </c>
      <c r="AB73" s="55">
        <v>0.19</v>
      </c>
      <c r="AC73" s="30">
        <f t="shared" si="12"/>
        <v>5700</v>
      </c>
      <c r="AD73" s="53">
        <f t="shared" si="13"/>
        <v>35700</v>
      </c>
      <c r="AE73" s="30">
        <f t="shared" si="14"/>
        <v>35700</v>
      </c>
      <c r="AF73" s="29">
        <f t="shared" si="15"/>
        <v>45220</v>
      </c>
      <c r="AG73" s="29">
        <f t="shared" si="16"/>
        <v>45220</v>
      </c>
      <c r="AH73" s="29">
        <f t="shared" si="17"/>
        <v>45220</v>
      </c>
    </row>
    <row r="74" spans="2:34" ht="40.9">
      <c r="B74" s="11">
        <v>66</v>
      </c>
      <c r="C74" s="36" t="s">
        <v>108</v>
      </c>
      <c r="D74" s="39" t="s">
        <v>109</v>
      </c>
      <c r="E74" s="36" t="s">
        <v>22</v>
      </c>
      <c r="F74" s="12">
        <v>1</v>
      </c>
      <c r="G74" s="44">
        <v>4000</v>
      </c>
      <c r="H74" s="45">
        <v>0.19</v>
      </c>
      <c r="I74" s="48">
        <f t="shared" ref="I74:I137" si="18">G74*H74</f>
        <v>760</v>
      </c>
      <c r="J74" s="49">
        <f t="shared" ref="J74:J137" si="19">G74+I74</f>
        <v>4760</v>
      </c>
      <c r="K74" s="29">
        <f t="shared" ref="K74:K137" si="20">J74*F74</f>
        <v>4760</v>
      </c>
      <c r="L74" s="44">
        <v>4200</v>
      </c>
      <c r="M74" s="45">
        <v>0.19</v>
      </c>
      <c r="N74" s="30">
        <f t="shared" ref="N74:N137" si="21">L74*M74</f>
        <v>798</v>
      </c>
      <c r="O74" s="31">
        <f t="shared" ref="O74:O137" si="22">L74+N74</f>
        <v>4998</v>
      </c>
      <c r="P74" s="30">
        <f t="shared" ref="P74:P137" si="23">O74*F74</f>
        <v>4998</v>
      </c>
      <c r="Q74" s="44">
        <v>4300</v>
      </c>
      <c r="R74" s="45">
        <v>0.19</v>
      </c>
      <c r="S74" s="30">
        <f t="shared" ref="S74:S137" si="24">Q74*R74</f>
        <v>817</v>
      </c>
      <c r="T74" s="32">
        <f t="shared" ref="T74:T137" si="25">Q74+S74</f>
        <v>5117</v>
      </c>
      <c r="U74" s="30">
        <f t="shared" ref="U74:U137" si="26">T74*F74</f>
        <v>5117</v>
      </c>
      <c r="V74" s="56">
        <v>70400</v>
      </c>
      <c r="W74" s="55">
        <v>0.19</v>
      </c>
      <c r="X74" s="30">
        <f t="shared" ref="X74:X137" si="27">V74*W74</f>
        <v>13376</v>
      </c>
      <c r="Y74" s="54">
        <f t="shared" ref="Y74:Y137" si="28">V74+X74</f>
        <v>83776</v>
      </c>
      <c r="Z74" s="30">
        <f t="shared" ref="Z74:Z137" si="29">Y74*F74</f>
        <v>83776</v>
      </c>
      <c r="AA74" s="56">
        <v>64000</v>
      </c>
      <c r="AB74" s="55">
        <v>0.19</v>
      </c>
      <c r="AC74" s="30">
        <f t="shared" ref="AC74:AC137" si="30">AA74*AB74</f>
        <v>12160</v>
      </c>
      <c r="AD74" s="53">
        <f t="shared" ref="AD74:AD137" si="31">AA74+AC74</f>
        <v>76160</v>
      </c>
      <c r="AE74" s="30">
        <f t="shared" ref="AE74:AE137" si="32">AD74*F74</f>
        <v>76160</v>
      </c>
      <c r="AF74" s="29">
        <f t="shared" ref="AF74:AF137" si="33">(J74+O74+T74+Y74+AD74)/5</f>
        <v>34962.199999999997</v>
      </c>
      <c r="AG74" s="29">
        <f t="shared" ref="AG74:AG134" si="34">+ROUND(AF74,0)</f>
        <v>34962</v>
      </c>
      <c r="AH74" s="29">
        <f t="shared" ref="AH74:AH137" si="35">AF74*F74</f>
        <v>34962.199999999997</v>
      </c>
    </row>
    <row r="75" spans="2:34" ht="22.15">
      <c r="B75" s="11">
        <v>67</v>
      </c>
      <c r="C75" s="35" t="s">
        <v>110</v>
      </c>
      <c r="D75" s="35" t="s">
        <v>111</v>
      </c>
      <c r="E75" s="36" t="s">
        <v>22</v>
      </c>
      <c r="F75" s="12">
        <v>1</v>
      </c>
      <c r="G75" s="44">
        <v>50000</v>
      </c>
      <c r="H75" s="45">
        <v>0.19</v>
      </c>
      <c r="I75" s="48">
        <f t="shared" si="18"/>
        <v>9500</v>
      </c>
      <c r="J75" s="49">
        <f t="shared" si="19"/>
        <v>59500</v>
      </c>
      <c r="K75" s="29">
        <f t="shared" si="20"/>
        <v>59500</v>
      </c>
      <c r="L75" s="44">
        <v>48000</v>
      </c>
      <c r="M75" s="45">
        <v>0.19</v>
      </c>
      <c r="N75" s="30">
        <f t="shared" si="21"/>
        <v>9120</v>
      </c>
      <c r="O75" s="31">
        <f t="shared" si="22"/>
        <v>57120</v>
      </c>
      <c r="P75" s="30">
        <f t="shared" si="23"/>
        <v>57120</v>
      </c>
      <c r="Q75" s="44">
        <v>85000</v>
      </c>
      <c r="R75" s="45">
        <v>0.19</v>
      </c>
      <c r="S75" s="30">
        <f t="shared" si="24"/>
        <v>16150</v>
      </c>
      <c r="T75" s="32">
        <f t="shared" si="25"/>
        <v>101150</v>
      </c>
      <c r="U75" s="30">
        <f t="shared" si="26"/>
        <v>101150</v>
      </c>
      <c r="V75" s="56">
        <v>156200</v>
      </c>
      <c r="W75" s="55">
        <v>0.19</v>
      </c>
      <c r="X75" s="30">
        <f t="shared" si="27"/>
        <v>29678</v>
      </c>
      <c r="Y75" s="54">
        <f t="shared" si="28"/>
        <v>185878</v>
      </c>
      <c r="Z75" s="30">
        <f t="shared" si="29"/>
        <v>185878</v>
      </c>
      <c r="AA75" s="56">
        <v>142000</v>
      </c>
      <c r="AB75" s="55">
        <v>0.19</v>
      </c>
      <c r="AC75" s="30">
        <f t="shared" si="30"/>
        <v>26980</v>
      </c>
      <c r="AD75" s="53">
        <f t="shared" si="31"/>
        <v>168980</v>
      </c>
      <c r="AE75" s="30">
        <f t="shared" si="32"/>
        <v>168980</v>
      </c>
      <c r="AF75" s="29">
        <f t="shared" si="33"/>
        <v>114525.6</v>
      </c>
      <c r="AG75" s="29">
        <f t="shared" si="34"/>
        <v>114526</v>
      </c>
      <c r="AH75" s="29">
        <f t="shared" si="35"/>
        <v>114525.6</v>
      </c>
    </row>
    <row r="76" spans="2:34" ht="40.9">
      <c r="B76" s="11">
        <v>68</v>
      </c>
      <c r="C76" s="36" t="s">
        <v>112</v>
      </c>
      <c r="D76" s="36" t="s">
        <v>113</v>
      </c>
      <c r="E76" s="36" t="s">
        <v>22</v>
      </c>
      <c r="F76" s="12">
        <v>1</v>
      </c>
      <c r="G76" s="44">
        <v>130000</v>
      </c>
      <c r="H76" s="45">
        <v>0.19</v>
      </c>
      <c r="I76" s="48">
        <f t="shared" si="18"/>
        <v>24700</v>
      </c>
      <c r="J76" s="49">
        <f t="shared" si="19"/>
        <v>154700</v>
      </c>
      <c r="K76" s="29">
        <f t="shared" si="20"/>
        <v>154700</v>
      </c>
      <c r="L76" s="44">
        <v>135000</v>
      </c>
      <c r="M76" s="45">
        <v>0.19</v>
      </c>
      <c r="N76" s="30">
        <f t="shared" si="21"/>
        <v>25650</v>
      </c>
      <c r="O76" s="31">
        <f t="shared" si="22"/>
        <v>160650</v>
      </c>
      <c r="P76" s="30">
        <f t="shared" si="23"/>
        <v>160650</v>
      </c>
      <c r="Q76" s="44">
        <v>125000</v>
      </c>
      <c r="R76" s="45">
        <v>0.19</v>
      </c>
      <c r="S76" s="30">
        <f t="shared" si="24"/>
        <v>23750</v>
      </c>
      <c r="T76" s="32">
        <f t="shared" si="25"/>
        <v>148750</v>
      </c>
      <c r="U76" s="30">
        <f t="shared" si="26"/>
        <v>148750</v>
      </c>
      <c r="V76" s="56">
        <v>121000</v>
      </c>
      <c r="W76" s="55">
        <v>0.19</v>
      </c>
      <c r="X76" s="30">
        <f t="shared" si="27"/>
        <v>22990</v>
      </c>
      <c r="Y76" s="54">
        <f t="shared" si="28"/>
        <v>143990</v>
      </c>
      <c r="Z76" s="30">
        <f t="shared" si="29"/>
        <v>143990</v>
      </c>
      <c r="AA76" s="56">
        <v>110000</v>
      </c>
      <c r="AB76" s="55">
        <v>0.19</v>
      </c>
      <c r="AC76" s="30">
        <f t="shared" si="30"/>
        <v>20900</v>
      </c>
      <c r="AD76" s="53">
        <f t="shared" si="31"/>
        <v>130900</v>
      </c>
      <c r="AE76" s="30">
        <f t="shared" si="32"/>
        <v>130900</v>
      </c>
      <c r="AF76" s="29">
        <f t="shared" si="33"/>
        <v>147798</v>
      </c>
      <c r="AG76" s="29">
        <f t="shared" si="34"/>
        <v>147798</v>
      </c>
      <c r="AH76" s="29">
        <f t="shared" si="35"/>
        <v>147798</v>
      </c>
    </row>
    <row r="77" spans="2:34" ht="40.9">
      <c r="B77" s="11">
        <v>69</v>
      </c>
      <c r="C77" s="36" t="s">
        <v>114</v>
      </c>
      <c r="D77" s="41" t="s">
        <v>115</v>
      </c>
      <c r="E77" s="36" t="s">
        <v>22</v>
      </c>
      <c r="F77" s="12">
        <v>1</v>
      </c>
      <c r="G77" s="44">
        <v>120000</v>
      </c>
      <c r="H77" s="45">
        <v>0.19</v>
      </c>
      <c r="I77" s="48">
        <f t="shared" si="18"/>
        <v>22800</v>
      </c>
      <c r="J77" s="49">
        <f t="shared" si="19"/>
        <v>142800</v>
      </c>
      <c r="K77" s="29">
        <f t="shared" si="20"/>
        <v>142800</v>
      </c>
      <c r="L77" s="44">
        <v>125000</v>
      </c>
      <c r="M77" s="45">
        <v>0.19</v>
      </c>
      <c r="N77" s="30">
        <f t="shared" si="21"/>
        <v>23750</v>
      </c>
      <c r="O77" s="31">
        <f t="shared" si="22"/>
        <v>148750</v>
      </c>
      <c r="P77" s="30">
        <f t="shared" si="23"/>
        <v>148750</v>
      </c>
      <c r="Q77" s="44">
        <v>115000</v>
      </c>
      <c r="R77" s="45">
        <v>0.19</v>
      </c>
      <c r="S77" s="30">
        <f t="shared" si="24"/>
        <v>21850</v>
      </c>
      <c r="T77" s="32">
        <f t="shared" si="25"/>
        <v>136850</v>
      </c>
      <c r="U77" s="30">
        <f t="shared" si="26"/>
        <v>136850</v>
      </c>
      <c r="V77" s="56">
        <v>154000</v>
      </c>
      <c r="W77" s="55">
        <v>0.19</v>
      </c>
      <c r="X77" s="30">
        <f t="shared" si="27"/>
        <v>29260</v>
      </c>
      <c r="Y77" s="54">
        <f t="shared" si="28"/>
        <v>183260</v>
      </c>
      <c r="Z77" s="30">
        <f t="shared" si="29"/>
        <v>183260</v>
      </c>
      <c r="AA77" s="56">
        <v>140000</v>
      </c>
      <c r="AB77" s="55">
        <v>0.19</v>
      </c>
      <c r="AC77" s="30">
        <f t="shared" si="30"/>
        <v>26600</v>
      </c>
      <c r="AD77" s="53">
        <f t="shared" si="31"/>
        <v>166600</v>
      </c>
      <c r="AE77" s="30">
        <f t="shared" si="32"/>
        <v>166600</v>
      </c>
      <c r="AF77" s="29">
        <f t="shared" si="33"/>
        <v>155652</v>
      </c>
      <c r="AG77" s="29">
        <f t="shared" si="34"/>
        <v>155652</v>
      </c>
      <c r="AH77" s="29">
        <f t="shared" si="35"/>
        <v>155652</v>
      </c>
    </row>
    <row r="78" spans="2:34" ht="81.599999999999994">
      <c r="B78" s="11">
        <v>70</v>
      </c>
      <c r="C78" s="38" t="s">
        <v>116</v>
      </c>
      <c r="D78" s="38" t="s">
        <v>117</v>
      </c>
      <c r="E78" s="36" t="s">
        <v>22</v>
      </c>
      <c r="F78" s="12">
        <v>1</v>
      </c>
      <c r="G78" s="44">
        <v>28000</v>
      </c>
      <c r="H78" s="45">
        <v>0.19</v>
      </c>
      <c r="I78" s="48">
        <f t="shared" si="18"/>
        <v>5320</v>
      </c>
      <c r="J78" s="49">
        <f t="shared" si="19"/>
        <v>33320</v>
      </c>
      <c r="K78" s="29">
        <f t="shared" si="20"/>
        <v>33320</v>
      </c>
      <c r="L78" s="44">
        <v>30000</v>
      </c>
      <c r="M78" s="45">
        <v>0.19</v>
      </c>
      <c r="N78" s="30">
        <f t="shared" si="21"/>
        <v>5700</v>
      </c>
      <c r="O78" s="31">
        <f t="shared" si="22"/>
        <v>35700</v>
      </c>
      <c r="P78" s="30">
        <f t="shared" si="23"/>
        <v>35700</v>
      </c>
      <c r="Q78" s="44">
        <v>32000</v>
      </c>
      <c r="R78" s="45">
        <v>0.19</v>
      </c>
      <c r="S78" s="30">
        <f t="shared" si="24"/>
        <v>6080</v>
      </c>
      <c r="T78" s="32">
        <f t="shared" si="25"/>
        <v>38080</v>
      </c>
      <c r="U78" s="30">
        <f t="shared" si="26"/>
        <v>38080</v>
      </c>
      <c r="V78" s="56">
        <v>35200</v>
      </c>
      <c r="W78" s="55">
        <v>0.19</v>
      </c>
      <c r="X78" s="30">
        <f t="shared" si="27"/>
        <v>6688</v>
      </c>
      <c r="Y78" s="54">
        <f t="shared" si="28"/>
        <v>41888</v>
      </c>
      <c r="Z78" s="30">
        <f t="shared" si="29"/>
        <v>41888</v>
      </c>
      <c r="AA78" s="56">
        <v>32000</v>
      </c>
      <c r="AB78" s="55">
        <v>0.19</v>
      </c>
      <c r="AC78" s="30">
        <f t="shared" si="30"/>
        <v>6080</v>
      </c>
      <c r="AD78" s="53">
        <f t="shared" si="31"/>
        <v>38080</v>
      </c>
      <c r="AE78" s="30">
        <f t="shared" si="32"/>
        <v>38080</v>
      </c>
      <c r="AF78" s="29">
        <f t="shared" si="33"/>
        <v>37413.599999999999</v>
      </c>
      <c r="AG78" s="29">
        <f t="shared" si="34"/>
        <v>37414</v>
      </c>
      <c r="AH78" s="29">
        <f t="shared" si="35"/>
        <v>37413.599999999999</v>
      </c>
    </row>
    <row r="79" spans="2:34" ht="81.599999999999994">
      <c r="B79" s="11">
        <v>71</v>
      </c>
      <c r="C79" s="38" t="s">
        <v>118</v>
      </c>
      <c r="D79" s="38" t="s">
        <v>119</v>
      </c>
      <c r="E79" s="36" t="s">
        <v>22</v>
      </c>
      <c r="F79" s="12">
        <v>1</v>
      </c>
      <c r="G79" s="44">
        <v>32000</v>
      </c>
      <c r="H79" s="45">
        <v>0.19</v>
      </c>
      <c r="I79" s="48">
        <f t="shared" si="18"/>
        <v>6080</v>
      </c>
      <c r="J79" s="49">
        <f t="shared" si="19"/>
        <v>38080</v>
      </c>
      <c r="K79" s="29">
        <f t="shared" si="20"/>
        <v>38080</v>
      </c>
      <c r="L79" s="44">
        <v>34000</v>
      </c>
      <c r="M79" s="45">
        <v>0.19</v>
      </c>
      <c r="N79" s="30">
        <f t="shared" si="21"/>
        <v>6460</v>
      </c>
      <c r="O79" s="31">
        <f t="shared" si="22"/>
        <v>40460</v>
      </c>
      <c r="P79" s="30">
        <f t="shared" si="23"/>
        <v>40460</v>
      </c>
      <c r="Q79" s="44">
        <v>35000</v>
      </c>
      <c r="R79" s="45">
        <v>0.19</v>
      </c>
      <c r="S79" s="30">
        <f t="shared" si="24"/>
        <v>6650</v>
      </c>
      <c r="T79" s="32">
        <f t="shared" si="25"/>
        <v>41650</v>
      </c>
      <c r="U79" s="30">
        <f t="shared" si="26"/>
        <v>41650</v>
      </c>
      <c r="V79" s="56">
        <v>39600</v>
      </c>
      <c r="W79" s="55">
        <v>0.19</v>
      </c>
      <c r="X79" s="30">
        <f t="shared" si="27"/>
        <v>7524</v>
      </c>
      <c r="Y79" s="54">
        <f t="shared" si="28"/>
        <v>47124</v>
      </c>
      <c r="Z79" s="30">
        <f t="shared" si="29"/>
        <v>47124</v>
      </c>
      <c r="AA79" s="56">
        <v>36000</v>
      </c>
      <c r="AB79" s="55">
        <v>0.19</v>
      </c>
      <c r="AC79" s="30">
        <f t="shared" si="30"/>
        <v>6840</v>
      </c>
      <c r="AD79" s="53">
        <f t="shared" si="31"/>
        <v>42840</v>
      </c>
      <c r="AE79" s="30">
        <f t="shared" si="32"/>
        <v>42840</v>
      </c>
      <c r="AF79" s="29">
        <f t="shared" si="33"/>
        <v>42030.8</v>
      </c>
      <c r="AG79" s="29">
        <f t="shared" si="34"/>
        <v>42031</v>
      </c>
      <c r="AH79" s="29">
        <f t="shared" si="35"/>
        <v>42030.8</v>
      </c>
    </row>
    <row r="80" spans="2:34" ht="81.599999999999994">
      <c r="B80" s="11">
        <v>72</v>
      </c>
      <c r="C80" s="36" t="s">
        <v>120</v>
      </c>
      <c r="D80" s="35" t="s">
        <v>121</v>
      </c>
      <c r="E80" s="36" t="s">
        <v>22</v>
      </c>
      <c r="F80" s="12">
        <v>1</v>
      </c>
      <c r="G80" s="44">
        <v>50000</v>
      </c>
      <c r="H80" s="45">
        <v>0</v>
      </c>
      <c r="I80" s="48">
        <f t="shared" si="18"/>
        <v>0</v>
      </c>
      <c r="J80" s="49">
        <f t="shared" si="19"/>
        <v>50000</v>
      </c>
      <c r="K80" s="29">
        <f t="shared" si="20"/>
        <v>50000</v>
      </c>
      <c r="L80" s="44">
        <v>55000</v>
      </c>
      <c r="M80" s="45">
        <v>0</v>
      </c>
      <c r="N80" s="30">
        <f t="shared" si="21"/>
        <v>0</v>
      </c>
      <c r="O80" s="31">
        <f t="shared" si="22"/>
        <v>55000</v>
      </c>
      <c r="P80" s="30">
        <f t="shared" si="23"/>
        <v>55000</v>
      </c>
      <c r="Q80" s="44">
        <v>58000</v>
      </c>
      <c r="R80" s="45">
        <v>0</v>
      </c>
      <c r="S80" s="30">
        <f t="shared" si="24"/>
        <v>0</v>
      </c>
      <c r="T80" s="32">
        <f t="shared" si="25"/>
        <v>58000</v>
      </c>
      <c r="U80" s="30">
        <f t="shared" si="26"/>
        <v>58000</v>
      </c>
      <c r="V80" s="56">
        <v>44000</v>
      </c>
      <c r="W80" s="55">
        <v>0</v>
      </c>
      <c r="X80" s="30">
        <f t="shared" si="27"/>
        <v>0</v>
      </c>
      <c r="Y80" s="54">
        <f t="shared" si="28"/>
        <v>44000</v>
      </c>
      <c r="Z80" s="30">
        <f t="shared" si="29"/>
        <v>44000</v>
      </c>
      <c r="AA80" s="56">
        <v>40000</v>
      </c>
      <c r="AB80" s="55">
        <v>0</v>
      </c>
      <c r="AC80" s="30">
        <f t="shared" si="30"/>
        <v>0</v>
      </c>
      <c r="AD80" s="53">
        <f t="shared" si="31"/>
        <v>40000</v>
      </c>
      <c r="AE80" s="30">
        <f t="shared" si="32"/>
        <v>40000</v>
      </c>
      <c r="AF80" s="29">
        <f t="shared" si="33"/>
        <v>49400</v>
      </c>
      <c r="AG80" s="29">
        <f t="shared" si="34"/>
        <v>49400</v>
      </c>
      <c r="AH80" s="29">
        <f t="shared" si="35"/>
        <v>49400</v>
      </c>
    </row>
    <row r="81" spans="2:34" ht="61.15">
      <c r="B81" s="11">
        <v>73</v>
      </c>
      <c r="C81" s="36" t="s">
        <v>122</v>
      </c>
      <c r="D81" s="34" t="s">
        <v>123</v>
      </c>
      <c r="E81" s="36" t="s">
        <v>22</v>
      </c>
      <c r="F81" s="12">
        <v>1</v>
      </c>
      <c r="G81" s="44">
        <v>110000</v>
      </c>
      <c r="H81" s="45">
        <v>0</v>
      </c>
      <c r="I81" s="48">
        <f t="shared" si="18"/>
        <v>0</v>
      </c>
      <c r="J81" s="49">
        <f t="shared" si="19"/>
        <v>110000</v>
      </c>
      <c r="K81" s="29">
        <f t="shared" si="20"/>
        <v>110000</v>
      </c>
      <c r="L81" s="44">
        <v>115000</v>
      </c>
      <c r="M81" s="45">
        <v>0</v>
      </c>
      <c r="N81" s="30">
        <f t="shared" si="21"/>
        <v>0</v>
      </c>
      <c r="O81" s="31">
        <f t="shared" si="22"/>
        <v>115000</v>
      </c>
      <c r="P81" s="30">
        <f t="shared" si="23"/>
        <v>115000</v>
      </c>
      <c r="Q81" s="44">
        <v>120000</v>
      </c>
      <c r="R81" s="45">
        <v>0</v>
      </c>
      <c r="S81" s="30">
        <f t="shared" si="24"/>
        <v>0</v>
      </c>
      <c r="T81" s="32">
        <f t="shared" si="25"/>
        <v>120000</v>
      </c>
      <c r="U81" s="30">
        <f t="shared" si="26"/>
        <v>120000</v>
      </c>
      <c r="V81" s="56">
        <v>154000</v>
      </c>
      <c r="W81" s="55">
        <v>0</v>
      </c>
      <c r="X81" s="30">
        <f t="shared" si="27"/>
        <v>0</v>
      </c>
      <c r="Y81" s="54">
        <f t="shared" si="28"/>
        <v>154000</v>
      </c>
      <c r="Z81" s="30">
        <f t="shared" si="29"/>
        <v>154000</v>
      </c>
      <c r="AA81" s="56">
        <v>140000</v>
      </c>
      <c r="AB81" s="55">
        <v>0</v>
      </c>
      <c r="AC81" s="30">
        <f t="shared" si="30"/>
        <v>0</v>
      </c>
      <c r="AD81" s="53">
        <f t="shared" si="31"/>
        <v>140000</v>
      </c>
      <c r="AE81" s="30">
        <f t="shared" si="32"/>
        <v>140000</v>
      </c>
      <c r="AF81" s="29">
        <f t="shared" si="33"/>
        <v>127800</v>
      </c>
      <c r="AG81" s="29">
        <f t="shared" si="34"/>
        <v>127800</v>
      </c>
      <c r="AH81" s="29">
        <f t="shared" si="35"/>
        <v>127800</v>
      </c>
    </row>
    <row r="82" spans="2:34" ht="22.15">
      <c r="B82" s="11">
        <v>74</v>
      </c>
      <c r="C82" s="35" t="s">
        <v>124</v>
      </c>
      <c r="D82" s="35" t="s">
        <v>125</v>
      </c>
      <c r="E82" s="36" t="s">
        <v>22</v>
      </c>
      <c r="F82" s="12">
        <v>1</v>
      </c>
      <c r="G82" s="44">
        <v>80000</v>
      </c>
      <c r="H82" s="45">
        <v>0</v>
      </c>
      <c r="I82" s="48">
        <f t="shared" si="18"/>
        <v>0</v>
      </c>
      <c r="J82" s="49">
        <f t="shared" si="19"/>
        <v>80000</v>
      </c>
      <c r="K82" s="29">
        <f t="shared" si="20"/>
        <v>80000</v>
      </c>
      <c r="L82" s="44">
        <v>85000</v>
      </c>
      <c r="M82" s="45">
        <v>0</v>
      </c>
      <c r="N82" s="30">
        <f t="shared" si="21"/>
        <v>0</v>
      </c>
      <c r="O82" s="31">
        <f t="shared" si="22"/>
        <v>85000</v>
      </c>
      <c r="P82" s="30">
        <f t="shared" si="23"/>
        <v>85000</v>
      </c>
      <c r="Q82" s="44">
        <v>90000</v>
      </c>
      <c r="R82" s="45">
        <v>0</v>
      </c>
      <c r="S82" s="30">
        <f t="shared" si="24"/>
        <v>0</v>
      </c>
      <c r="T82" s="32">
        <f t="shared" si="25"/>
        <v>90000</v>
      </c>
      <c r="U82" s="30">
        <f t="shared" si="26"/>
        <v>90000</v>
      </c>
      <c r="V82" s="56">
        <v>103400</v>
      </c>
      <c r="W82" s="55">
        <v>0</v>
      </c>
      <c r="X82" s="30">
        <f t="shared" si="27"/>
        <v>0</v>
      </c>
      <c r="Y82" s="54">
        <f t="shared" si="28"/>
        <v>103400</v>
      </c>
      <c r="Z82" s="30">
        <f t="shared" si="29"/>
        <v>103400</v>
      </c>
      <c r="AA82" s="56">
        <v>94000</v>
      </c>
      <c r="AB82" s="55">
        <v>0</v>
      </c>
      <c r="AC82" s="30">
        <f t="shared" si="30"/>
        <v>0</v>
      </c>
      <c r="AD82" s="53">
        <f t="shared" si="31"/>
        <v>94000</v>
      </c>
      <c r="AE82" s="30">
        <f t="shared" si="32"/>
        <v>94000</v>
      </c>
      <c r="AF82" s="29">
        <f t="shared" si="33"/>
        <v>90480</v>
      </c>
      <c r="AG82" s="29">
        <f t="shared" si="34"/>
        <v>90480</v>
      </c>
      <c r="AH82" s="29">
        <f t="shared" si="35"/>
        <v>90480</v>
      </c>
    </row>
    <row r="83" spans="2:34" ht="40.9">
      <c r="B83" s="11">
        <v>75</v>
      </c>
      <c r="C83" s="35" t="s">
        <v>126</v>
      </c>
      <c r="D83" s="35" t="s">
        <v>127</v>
      </c>
      <c r="E83" s="36" t="s">
        <v>22</v>
      </c>
      <c r="F83" s="12">
        <v>1</v>
      </c>
      <c r="G83" s="44">
        <v>100000</v>
      </c>
      <c r="H83" s="45">
        <v>0</v>
      </c>
      <c r="I83" s="48">
        <f t="shared" si="18"/>
        <v>0</v>
      </c>
      <c r="J83" s="49">
        <f t="shared" si="19"/>
        <v>100000</v>
      </c>
      <c r="K83" s="29">
        <f t="shared" si="20"/>
        <v>100000</v>
      </c>
      <c r="L83" s="44">
        <v>105000</v>
      </c>
      <c r="M83" s="45">
        <v>0</v>
      </c>
      <c r="N83" s="30">
        <f t="shared" si="21"/>
        <v>0</v>
      </c>
      <c r="O83" s="31">
        <f t="shared" si="22"/>
        <v>105000</v>
      </c>
      <c r="P83" s="30">
        <f t="shared" si="23"/>
        <v>105000</v>
      </c>
      <c r="Q83" s="44">
        <v>110000</v>
      </c>
      <c r="R83" s="45">
        <v>0</v>
      </c>
      <c r="S83" s="30">
        <f t="shared" si="24"/>
        <v>0</v>
      </c>
      <c r="T83" s="32">
        <f t="shared" si="25"/>
        <v>110000</v>
      </c>
      <c r="U83" s="30">
        <f t="shared" si="26"/>
        <v>110000</v>
      </c>
      <c r="V83" s="56">
        <v>134200</v>
      </c>
      <c r="W83" s="55">
        <v>0</v>
      </c>
      <c r="X83" s="30">
        <f t="shared" si="27"/>
        <v>0</v>
      </c>
      <c r="Y83" s="54">
        <f t="shared" si="28"/>
        <v>134200</v>
      </c>
      <c r="Z83" s="30">
        <f t="shared" si="29"/>
        <v>134200</v>
      </c>
      <c r="AA83" s="56">
        <v>122000</v>
      </c>
      <c r="AB83" s="55">
        <v>0</v>
      </c>
      <c r="AC83" s="30">
        <f t="shared" si="30"/>
        <v>0</v>
      </c>
      <c r="AD83" s="53">
        <f t="shared" si="31"/>
        <v>122000</v>
      </c>
      <c r="AE83" s="30">
        <f t="shared" si="32"/>
        <v>122000</v>
      </c>
      <c r="AF83" s="29">
        <f t="shared" si="33"/>
        <v>114240</v>
      </c>
      <c r="AG83" s="29">
        <f t="shared" si="34"/>
        <v>114240</v>
      </c>
      <c r="AH83" s="29">
        <f t="shared" si="35"/>
        <v>114240</v>
      </c>
    </row>
    <row r="84" spans="2:34" ht="22.15">
      <c r="B84" s="11">
        <v>76</v>
      </c>
      <c r="C84" s="36" t="s">
        <v>128</v>
      </c>
      <c r="D84" s="36" t="s">
        <v>129</v>
      </c>
      <c r="E84" s="36" t="s">
        <v>22</v>
      </c>
      <c r="F84" s="12">
        <v>1</v>
      </c>
      <c r="G84" s="44">
        <v>350000</v>
      </c>
      <c r="H84" s="45">
        <v>0</v>
      </c>
      <c r="I84" s="48">
        <f t="shared" si="18"/>
        <v>0</v>
      </c>
      <c r="J84" s="49">
        <f t="shared" si="19"/>
        <v>350000</v>
      </c>
      <c r="K84" s="29">
        <f t="shared" si="20"/>
        <v>350000</v>
      </c>
      <c r="L84" s="44">
        <v>330000</v>
      </c>
      <c r="M84" s="45">
        <v>0</v>
      </c>
      <c r="N84" s="30">
        <f t="shared" si="21"/>
        <v>0</v>
      </c>
      <c r="O84" s="31">
        <f t="shared" si="22"/>
        <v>330000</v>
      </c>
      <c r="P84" s="30">
        <f t="shared" si="23"/>
        <v>330000</v>
      </c>
      <c r="Q84" s="44">
        <v>380000</v>
      </c>
      <c r="R84" s="45">
        <v>0</v>
      </c>
      <c r="S84" s="30">
        <f t="shared" si="24"/>
        <v>0</v>
      </c>
      <c r="T84" s="32">
        <f t="shared" si="25"/>
        <v>380000</v>
      </c>
      <c r="U84" s="30">
        <f t="shared" si="26"/>
        <v>380000</v>
      </c>
      <c r="V84" s="56">
        <v>396000</v>
      </c>
      <c r="W84" s="55">
        <v>0</v>
      </c>
      <c r="X84" s="30">
        <f t="shared" si="27"/>
        <v>0</v>
      </c>
      <c r="Y84" s="54">
        <f t="shared" si="28"/>
        <v>396000</v>
      </c>
      <c r="Z84" s="30">
        <f t="shared" si="29"/>
        <v>396000</v>
      </c>
      <c r="AA84" s="56">
        <v>360000</v>
      </c>
      <c r="AB84" s="55">
        <v>0</v>
      </c>
      <c r="AC84" s="30">
        <f t="shared" si="30"/>
        <v>0</v>
      </c>
      <c r="AD84" s="53">
        <f t="shared" si="31"/>
        <v>360000</v>
      </c>
      <c r="AE84" s="30">
        <f t="shared" si="32"/>
        <v>360000</v>
      </c>
      <c r="AF84" s="29">
        <f t="shared" si="33"/>
        <v>363200</v>
      </c>
      <c r="AG84" s="29">
        <f t="shared" si="34"/>
        <v>363200</v>
      </c>
      <c r="AH84" s="29">
        <f t="shared" si="35"/>
        <v>363200</v>
      </c>
    </row>
    <row r="85" spans="2:34" ht="22.15">
      <c r="B85" s="11">
        <v>77</v>
      </c>
      <c r="C85" s="36" t="s">
        <v>130</v>
      </c>
      <c r="D85" s="36" t="s">
        <v>131</v>
      </c>
      <c r="E85" s="36" t="s">
        <v>22</v>
      </c>
      <c r="F85" s="12">
        <v>1</v>
      </c>
      <c r="G85" s="44">
        <v>180000</v>
      </c>
      <c r="H85" s="45">
        <v>0</v>
      </c>
      <c r="I85" s="48">
        <f t="shared" si="18"/>
        <v>0</v>
      </c>
      <c r="J85" s="49">
        <f t="shared" si="19"/>
        <v>180000</v>
      </c>
      <c r="K85" s="29">
        <f t="shared" si="20"/>
        <v>180000</v>
      </c>
      <c r="L85" s="44">
        <v>185000</v>
      </c>
      <c r="M85" s="45">
        <v>0</v>
      </c>
      <c r="N85" s="30">
        <f t="shared" si="21"/>
        <v>0</v>
      </c>
      <c r="O85" s="31">
        <f t="shared" si="22"/>
        <v>185000</v>
      </c>
      <c r="P85" s="30">
        <f t="shared" si="23"/>
        <v>185000</v>
      </c>
      <c r="Q85" s="44">
        <v>190000</v>
      </c>
      <c r="R85" s="45">
        <v>0</v>
      </c>
      <c r="S85" s="30">
        <f t="shared" si="24"/>
        <v>0</v>
      </c>
      <c r="T85" s="32">
        <f t="shared" si="25"/>
        <v>190000</v>
      </c>
      <c r="U85" s="30">
        <f t="shared" si="26"/>
        <v>190000</v>
      </c>
      <c r="V85" s="56">
        <v>321200</v>
      </c>
      <c r="W85" s="55">
        <v>0</v>
      </c>
      <c r="X85" s="30">
        <f t="shared" si="27"/>
        <v>0</v>
      </c>
      <c r="Y85" s="54">
        <f t="shared" si="28"/>
        <v>321200</v>
      </c>
      <c r="Z85" s="30">
        <f t="shared" si="29"/>
        <v>321200</v>
      </c>
      <c r="AA85" s="56">
        <v>292000</v>
      </c>
      <c r="AB85" s="55">
        <v>0</v>
      </c>
      <c r="AC85" s="30">
        <f t="shared" si="30"/>
        <v>0</v>
      </c>
      <c r="AD85" s="53">
        <f t="shared" si="31"/>
        <v>292000</v>
      </c>
      <c r="AE85" s="30">
        <f t="shared" si="32"/>
        <v>292000</v>
      </c>
      <c r="AF85" s="29">
        <f t="shared" si="33"/>
        <v>233640</v>
      </c>
      <c r="AG85" s="29">
        <f t="shared" si="34"/>
        <v>233640</v>
      </c>
      <c r="AH85" s="29">
        <f t="shared" si="35"/>
        <v>233640</v>
      </c>
    </row>
    <row r="86" spans="2:34" ht="40.9">
      <c r="B86" s="11">
        <v>78</v>
      </c>
      <c r="C86" s="35" t="s">
        <v>132</v>
      </c>
      <c r="D86" s="35" t="s">
        <v>133</v>
      </c>
      <c r="E86" s="36" t="s">
        <v>22</v>
      </c>
      <c r="F86" s="12">
        <v>1</v>
      </c>
      <c r="G86" s="44">
        <v>120000</v>
      </c>
      <c r="H86" s="45">
        <v>0</v>
      </c>
      <c r="I86" s="48">
        <f t="shared" si="18"/>
        <v>0</v>
      </c>
      <c r="J86" s="49">
        <f t="shared" si="19"/>
        <v>120000</v>
      </c>
      <c r="K86" s="29">
        <f t="shared" si="20"/>
        <v>120000</v>
      </c>
      <c r="L86" s="44">
        <v>125000</v>
      </c>
      <c r="M86" s="45">
        <v>0</v>
      </c>
      <c r="N86" s="30">
        <f t="shared" si="21"/>
        <v>0</v>
      </c>
      <c r="O86" s="31">
        <f t="shared" si="22"/>
        <v>125000</v>
      </c>
      <c r="P86" s="30">
        <f t="shared" si="23"/>
        <v>125000</v>
      </c>
      <c r="Q86" s="44">
        <v>130000</v>
      </c>
      <c r="R86" s="45">
        <v>0</v>
      </c>
      <c r="S86" s="30">
        <f t="shared" si="24"/>
        <v>0</v>
      </c>
      <c r="T86" s="32">
        <f t="shared" si="25"/>
        <v>130000</v>
      </c>
      <c r="U86" s="30">
        <f t="shared" si="26"/>
        <v>130000</v>
      </c>
      <c r="V86" s="56">
        <v>202400</v>
      </c>
      <c r="W86" s="55">
        <v>0</v>
      </c>
      <c r="X86" s="30">
        <f t="shared" si="27"/>
        <v>0</v>
      </c>
      <c r="Y86" s="54">
        <f t="shared" si="28"/>
        <v>202400</v>
      </c>
      <c r="Z86" s="30">
        <f t="shared" si="29"/>
        <v>202400</v>
      </c>
      <c r="AA86" s="56">
        <v>184000</v>
      </c>
      <c r="AB86" s="55">
        <v>0</v>
      </c>
      <c r="AC86" s="30">
        <f t="shared" si="30"/>
        <v>0</v>
      </c>
      <c r="AD86" s="53">
        <f t="shared" si="31"/>
        <v>184000</v>
      </c>
      <c r="AE86" s="30">
        <f t="shared" si="32"/>
        <v>184000</v>
      </c>
      <c r="AF86" s="29">
        <f t="shared" si="33"/>
        <v>152280</v>
      </c>
      <c r="AG86" s="29">
        <f t="shared" si="34"/>
        <v>152280</v>
      </c>
      <c r="AH86" s="29">
        <f t="shared" si="35"/>
        <v>152280</v>
      </c>
    </row>
    <row r="87" spans="2:34" ht="61.15">
      <c r="B87" s="11">
        <v>79</v>
      </c>
      <c r="C87" s="37" t="s">
        <v>134</v>
      </c>
      <c r="D87" s="35" t="s">
        <v>135</v>
      </c>
      <c r="E87" s="36" t="s">
        <v>22</v>
      </c>
      <c r="F87" s="12">
        <v>1</v>
      </c>
      <c r="G87" s="44">
        <v>380000</v>
      </c>
      <c r="H87" s="45">
        <v>0</v>
      </c>
      <c r="I87" s="48">
        <f t="shared" si="18"/>
        <v>0</v>
      </c>
      <c r="J87" s="49">
        <f t="shared" si="19"/>
        <v>380000</v>
      </c>
      <c r="K87" s="29">
        <f t="shared" si="20"/>
        <v>380000</v>
      </c>
      <c r="L87" s="44">
        <v>385000</v>
      </c>
      <c r="M87" s="45">
        <v>0</v>
      </c>
      <c r="N87" s="30">
        <f t="shared" si="21"/>
        <v>0</v>
      </c>
      <c r="O87" s="31">
        <f t="shared" si="22"/>
        <v>385000</v>
      </c>
      <c r="P87" s="30">
        <f t="shared" si="23"/>
        <v>385000</v>
      </c>
      <c r="Q87" s="44">
        <v>390000</v>
      </c>
      <c r="R87" s="45">
        <v>0</v>
      </c>
      <c r="S87" s="30">
        <f t="shared" si="24"/>
        <v>0</v>
      </c>
      <c r="T87" s="32">
        <f t="shared" si="25"/>
        <v>390000</v>
      </c>
      <c r="U87" s="30">
        <f t="shared" si="26"/>
        <v>390000</v>
      </c>
      <c r="V87" s="56">
        <v>90200</v>
      </c>
      <c r="W87" s="55">
        <v>0</v>
      </c>
      <c r="X87" s="30">
        <f t="shared" si="27"/>
        <v>0</v>
      </c>
      <c r="Y87" s="54">
        <f t="shared" si="28"/>
        <v>90200</v>
      </c>
      <c r="Z87" s="30">
        <f t="shared" si="29"/>
        <v>90200</v>
      </c>
      <c r="AA87" s="56">
        <v>82000</v>
      </c>
      <c r="AB87" s="55">
        <v>0</v>
      </c>
      <c r="AC87" s="30">
        <f t="shared" si="30"/>
        <v>0</v>
      </c>
      <c r="AD87" s="53">
        <f t="shared" si="31"/>
        <v>82000</v>
      </c>
      <c r="AE87" s="30">
        <f t="shared" si="32"/>
        <v>82000</v>
      </c>
      <c r="AF87" s="29">
        <f t="shared" si="33"/>
        <v>265440</v>
      </c>
      <c r="AG87" s="29">
        <f t="shared" si="34"/>
        <v>265440</v>
      </c>
      <c r="AH87" s="29">
        <f t="shared" si="35"/>
        <v>265440</v>
      </c>
    </row>
    <row r="88" spans="2:34" ht="61.15">
      <c r="B88" s="11">
        <v>80</v>
      </c>
      <c r="C88" s="36" t="s">
        <v>136</v>
      </c>
      <c r="D88" s="38" t="s">
        <v>137</v>
      </c>
      <c r="E88" s="36" t="s">
        <v>22</v>
      </c>
      <c r="F88" s="12">
        <v>1</v>
      </c>
      <c r="G88" s="44">
        <v>100000</v>
      </c>
      <c r="H88" s="45">
        <v>0.05</v>
      </c>
      <c r="I88" s="48">
        <f t="shared" si="18"/>
        <v>5000</v>
      </c>
      <c r="J88" s="49">
        <f t="shared" si="19"/>
        <v>105000</v>
      </c>
      <c r="K88" s="29">
        <f t="shared" si="20"/>
        <v>105000</v>
      </c>
      <c r="L88" s="44">
        <v>105000</v>
      </c>
      <c r="M88" s="45">
        <v>0.05</v>
      </c>
      <c r="N88" s="30">
        <f t="shared" si="21"/>
        <v>5250</v>
      </c>
      <c r="O88" s="31">
        <f t="shared" si="22"/>
        <v>110250</v>
      </c>
      <c r="P88" s="30">
        <f t="shared" si="23"/>
        <v>110250</v>
      </c>
      <c r="Q88" s="44">
        <v>95000</v>
      </c>
      <c r="R88" s="45">
        <v>0.05</v>
      </c>
      <c r="S88" s="30">
        <f t="shared" si="24"/>
        <v>4750</v>
      </c>
      <c r="T88" s="32">
        <f t="shared" si="25"/>
        <v>99750</v>
      </c>
      <c r="U88" s="30">
        <f t="shared" si="26"/>
        <v>99750</v>
      </c>
      <c r="V88" s="56">
        <v>170060</v>
      </c>
      <c r="W88" s="55">
        <v>0.05</v>
      </c>
      <c r="X88" s="30">
        <f t="shared" si="27"/>
        <v>8503</v>
      </c>
      <c r="Y88" s="54">
        <f t="shared" si="28"/>
        <v>178563</v>
      </c>
      <c r="Z88" s="30">
        <f t="shared" si="29"/>
        <v>178563</v>
      </c>
      <c r="AA88" s="56">
        <v>154600</v>
      </c>
      <c r="AB88" s="55">
        <v>0.05</v>
      </c>
      <c r="AC88" s="30">
        <f t="shared" si="30"/>
        <v>7730</v>
      </c>
      <c r="AD88" s="53">
        <f t="shared" si="31"/>
        <v>162330</v>
      </c>
      <c r="AE88" s="30">
        <f t="shared" si="32"/>
        <v>162330</v>
      </c>
      <c r="AF88" s="29">
        <f t="shared" si="33"/>
        <v>131178.6</v>
      </c>
      <c r="AG88" s="29">
        <f t="shared" si="34"/>
        <v>131179</v>
      </c>
      <c r="AH88" s="29">
        <f t="shared" si="35"/>
        <v>131178.6</v>
      </c>
    </row>
    <row r="89" spans="2:34" ht="61.15">
      <c r="B89" s="11">
        <v>81</v>
      </c>
      <c r="C89" s="34" t="s">
        <v>138</v>
      </c>
      <c r="D89" s="37" t="s">
        <v>139</v>
      </c>
      <c r="E89" s="36" t="s">
        <v>22</v>
      </c>
      <c r="F89" s="12">
        <v>1</v>
      </c>
      <c r="G89" s="44">
        <v>50000</v>
      </c>
      <c r="H89" s="45">
        <v>0.19</v>
      </c>
      <c r="I89" s="48">
        <f t="shared" si="18"/>
        <v>9500</v>
      </c>
      <c r="J89" s="49">
        <f t="shared" si="19"/>
        <v>59500</v>
      </c>
      <c r="K89" s="29">
        <f t="shared" si="20"/>
        <v>59500</v>
      </c>
      <c r="L89" s="44">
        <v>55000</v>
      </c>
      <c r="M89" s="45">
        <v>0.19</v>
      </c>
      <c r="N89" s="30">
        <f t="shared" si="21"/>
        <v>10450</v>
      </c>
      <c r="O89" s="31">
        <f t="shared" si="22"/>
        <v>65450</v>
      </c>
      <c r="P89" s="30">
        <f t="shared" si="23"/>
        <v>65450</v>
      </c>
      <c r="Q89" s="44">
        <v>60000</v>
      </c>
      <c r="R89" s="45">
        <v>0.19</v>
      </c>
      <c r="S89" s="30">
        <f t="shared" si="24"/>
        <v>11400</v>
      </c>
      <c r="T89" s="32">
        <f t="shared" si="25"/>
        <v>71400</v>
      </c>
      <c r="U89" s="30">
        <f t="shared" si="26"/>
        <v>71400</v>
      </c>
      <c r="V89" s="56">
        <v>68200</v>
      </c>
      <c r="W89" s="55">
        <v>0.05</v>
      </c>
      <c r="X89" s="30">
        <f t="shared" si="27"/>
        <v>3410</v>
      </c>
      <c r="Y89" s="54">
        <f t="shared" si="28"/>
        <v>71610</v>
      </c>
      <c r="Z89" s="30">
        <f t="shared" si="29"/>
        <v>71610</v>
      </c>
      <c r="AA89" s="56">
        <v>62000</v>
      </c>
      <c r="AB89" s="55">
        <v>0.05</v>
      </c>
      <c r="AC89" s="30">
        <f t="shared" si="30"/>
        <v>3100</v>
      </c>
      <c r="AD89" s="53">
        <f t="shared" si="31"/>
        <v>65100</v>
      </c>
      <c r="AE89" s="30">
        <f t="shared" si="32"/>
        <v>65100</v>
      </c>
      <c r="AF89" s="29">
        <f t="shared" si="33"/>
        <v>66612</v>
      </c>
      <c r="AG89" s="29">
        <f t="shared" si="34"/>
        <v>66612</v>
      </c>
      <c r="AH89" s="29">
        <f t="shared" si="35"/>
        <v>66612</v>
      </c>
    </row>
    <row r="90" spans="2:34" ht="22.15">
      <c r="B90" s="11">
        <v>82</v>
      </c>
      <c r="C90" s="35" t="s">
        <v>140</v>
      </c>
      <c r="D90" s="35" t="s">
        <v>141</v>
      </c>
      <c r="E90" s="36" t="s">
        <v>22</v>
      </c>
      <c r="F90" s="12">
        <v>1</v>
      </c>
      <c r="G90" s="44">
        <v>60000</v>
      </c>
      <c r="H90" s="45">
        <v>0.05</v>
      </c>
      <c r="I90" s="48">
        <f t="shared" si="18"/>
        <v>3000</v>
      </c>
      <c r="J90" s="49">
        <f t="shared" si="19"/>
        <v>63000</v>
      </c>
      <c r="K90" s="29">
        <f t="shared" si="20"/>
        <v>63000</v>
      </c>
      <c r="L90" s="44">
        <v>62000</v>
      </c>
      <c r="M90" s="45">
        <v>0.05</v>
      </c>
      <c r="N90" s="30">
        <f t="shared" si="21"/>
        <v>3100</v>
      </c>
      <c r="O90" s="31">
        <f t="shared" si="22"/>
        <v>65100</v>
      </c>
      <c r="P90" s="30">
        <f t="shared" si="23"/>
        <v>65100</v>
      </c>
      <c r="Q90" s="44">
        <v>65000</v>
      </c>
      <c r="R90" s="45">
        <v>0.05</v>
      </c>
      <c r="S90" s="30">
        <f t="shared" si="24"/>
        <v>3250</v>
      </c>
      <c r="T90" s="32">
        <f t="shared" si="25"/>
        <v>68250</v>
      </c>
      <c r="U90" s="30">
        <f t="shared" si="26"/>
        <v>68250</v>
      </c>
      <c r="V90" s="56">
        <v>63800</v>
      </c>
      <c r="W90" s="55">
        <v>0.05</v>
      </c>
      <c r="X90" s="30">
        <f t="shared" si="27"/>
        <v>3190</v>
      </c>
      <c r="Y90" s="54">
        <f t="shared" si="28"/>
        <v>66990</v>
      </c>
      <c r="Z90" s="30">
        <f t="shared" si="29"/>
        <v>66990</v>
      </c>
      <c r="AA90" s="56">
        <v>58000</v>
      </c>
      <c r="AB90" s="55">
        <v>0.05</v>
      </c>
      <c r="AC90" s="30">
        <f t="shared" si="30"/>
        <v>2900</v>
      </c>
      <c r="AD90" s="53">
        <f t="shared" si="31"/>
        <v>60900</v>
      </c>
      <c r="AE90" s="30">
        <f t="shared" si="32"/>
        <v>60900</v>
      </c>
      <c r="AF90" s="29">
        <f t="shared" si="33"/>
        <v>64848</v>
      </c>
      <c r="AG90" s="29">
        <f t="shared" si="34"/>
        <v>64848</v>
      </c>
      <c r="AH90" s="29">
        <f t="shared" si="35"/>
        <v>64848</v>
      </c>
    </row>
    <row r="91" spans="2:34" ht="22.15">
      <c r="B91" s="11">
        <v>83</v>
      </c>
      <c r="C91" s="35" t="s">
        <v>142</v>
      </c>
      <c r="D91" s="35" t="s">
        <v>143</v>
      </c>
      <c r="E91" s="36" t="s">
        <v>22</v>
      </c>
      <c r="F91" s="12">
        <v>1</v>
      </c>
      <c r="G91" s="44">
        <v>80000</v>
      </c>
      <c r="H91" s="45">
        <v>0.19</v>
      </c>
      <c r="I91" s="48">
        <f t="shared" si="18"/>
        <v>15200</v>
      </c>
      <c r="J91" s="49">
        <f t="shared" si="19"/>
        <v>95200</v>
      </c>
      <c r="K91" s="29">
        <f t="shared" si="20"/>
        <v>95200</v>
      </c>
      <c r="L91" s="44">
        <v>85000</v>
      </c>
      <c r="M91" s="45">
        <v>0.19</v>
      </c>
      <c r="N91" s="30">
        <f t="shared" si="21"/>
        <v>16150</v>
      </c>
      <c r="O91" s="31">
        <f t="shared" si="22"/>
        <v>101150</v>
      </c>
      <c r="P91" s="30">
        <f t="shared" si="23"/>
        <v>101150</v>
      </c>
      <c r="Q91" s="44">
        <v>90000</v>
      </c>
      <c r="R91" s="45">
        <v>0.19</v>
      </c>
      <c r="S91" s="30">
        <f t="shared" si="24"/>
        <v>17100</v>
      </c>
      <c r="T91" s="32">
        <f t="shared" si="25"/>
        <v>107100</v>
      </c>
      <c r="U91" s="30">
        <f t="shared" si="26"/>
        <v>107100</v>
      </c>
      <c r="V91" s="56">
        <v>107800</v>
      </c>
      <c r="W91" s="55">
        <v>0.19</v>
      </c>
      <c r="X91" s="30">
        <f t="shared" si="27"/>
        <v>20482</v>
      </c>
      <c r="Y91" s="54">
        <f t="shared" si="28"/>
        <v>128282</v>
      </c>
      <c r="Z91" s="30">
        <f t="shared" si="29"/>
        <v>128282</v>
      </c>
      <c r="AA91" s="56">
        <v>98000</v>
      </c>
      <c r="AB91" s="55">
        <v>0.19</v>
      </c>
      <c r="AC91" s="30">
        <f t="shared" si="30"/>
        <v>18620</v>
      </c>
      <c r="AD91" s="53">
        <f t="shared" si="31"/>
        <v>116620</v>
      </c>
      <c r="AE91" s="30">
        <f t="shared" si="32"/>
        <v>116620</v>
      </c>
      <c r="AF91" s="29">
        <f t="shared" si="33"/>
        <v>109670.39999999999</v>
      </c>
      <c r="AG91" s="29">
        <f t="shared" si="34"/>
        <v>109670</v>
      </c>
      <c r="AH91" s="29">
        <f t="shared" si="35"/>
        <v>109670.39999999999</v>
      </c>
    </row>
    <row r="92" spans="2:34" ht="22.15">
      <c r="B92" s="11">
        <v>84</v>
      </c>
      <c r="C92" s="35" t="s">
        <v>144</v>
      </c>
      <c r="D92" s="35" t="s">
        <v>144</v>
      </c>
      <c r="E92" s="36" t="s">
        <v>22</v>
      </c>
      <c r="F92" s="12">
        <v>1</v>
      </c>
      <c r="G92" s="44">
        <v>50000</v>
      </c>
      <c r="H92" s="45">
        <v>0.05</v>
      </c>
      <c r="I92" s="48">
        <f t="shared" si="18"/>
        <v>2500</v>
      </c>
      <c r="J92" s="49">
        <f t="shared" si="19"/>
        <v>52500</v>
      </c>
      <c r="K92" s="29">
        <f t="shared" si="20"/>
        <v>52500</v>
      </c>
      <c r="L92" s="44">
        <v>60000</v>
      </c>
      <c r="M92" s="45">
        <v>0.05</v>
      </c>
      <c r="N92" s="30">
        <f t="shared" si="21"/>
        <v>3000</v>
      </c>
      <c r="O92" s="31">
        <f t="shared" si="22"/>
        <v>63000</v>
      </c>
      <c r="P92" s="30">
        <f t="shared" si="23"/>
        <v>63000</v>
      </c>
      <c r="Q92" s="44">
        <v>65000</v>
      </c>
      <c r="R92" s="45">
        <v>0.05</v>
      </c>
      <c r="S92" s="30">
        <f t="shared" si="24"/>
        <v>3250</v>
      </c>
      <c r="T92" s="32">
        <f t="shared" si="25"/>
        <v>68250</v>
      </c>
      <c r="U92" s="30">
        <f t="shared" si="26"/>
        <v>68250</v>
      </c>
      <c r="V92" s="56">
        <v>41800</v>
      </c>
      <c r="W92" s="55">
        <v>0.05</v>
      </c>
      <c r="X92" s="30">
        <f t="shared" si="27"/>
        <v>2090</v>
      </c>
      <c r="Y92" s="54">
        <f t="shared" si="28"/>
        <v>43890</v>
      </c>
      <c r="Z92" s="30">
        <f t="shared" si="29"/>
        <v>43890</v>
      </c>
      <c r="AA92" s="56">
        <v>38000</v>
      </c>
      <c r="AB92" s="55">
        <v>0.05</v>
      </c>
      <c r="AC92" s="30">
        <f t="shared" si="30"/>
        <v>1900</v>
      </c>
      <c r="AD92" s="53">
        <f t="shared" si="31"/>
        <v>39900</v>
      </c>
      <c r="AE92" s="30">
        <f t="shared" si="32"/>
        <v>39900</v>
      </c>
      <c r="AF92" s="29">
        <f t="shared" si="33"/>
        <v>53508</v>
      </c>
      <c r="AG92" s="29">
        <f t="shared" si="34"/>
        <v>53508</v>
      </c>
      <c r="AH92" s="29">
        <f t="shared" si="35"/>
        <v>53508</v>
      </c>
    </row>
    <row r="93" spans="2:34" ht="40.9">
      <c r="B93" s="11">
        <v>85</v>
      </c>
      <c r="C93" s="35" t="s">
        <v>145</v>
      </c>
      <c r="D93" s="39" t="s">
        <v>146</v>
      </c>
      <c r="E93" s="36" t="s">
        <v>22</v>
      </c>
      <c r="F93" s="12">
        <v>1</v>
      </c>
      <c r="G93" s="44">
        <v>60000</v>
      </c>
      <c r="H93" s="45">
        <v>0.19</v>
      </c>
      <c r="I93" s="48">
        <f t="shared" si="18"/>
        <v>11400</v>
      </c>
      <c r="J93" s="49">
        <f t="shared" si="19"/>
        <v>71400</v>
      </c>
      <c r="K93" s="29">
        <f t="shared" si="20"/>
        <v>71400</v>
      </c>
      <c r="L93" s="44">
        <v>60000</v>
      </c>
      <c r="M93" s="45">
        <v>0.19</v>
      </c>
      <c r="N93" s="30">
        <f t="shared" si="21"/>
        <v>11400</v>
      </c>
      <c r="O93" s="31">
        <f t="shared" si="22"/>
        <v>71400</v>
      </c>
      <c r="P93" s="30">
        <f t="shared" si="23"/>
        <v>71400</v>
      </c>
      <c r="Q93" s="44">
        <v>50000</v>
      </c>
      <c r="R93" s="45">
        <v>0.19</v>
      </c>
      <c r="S93" s="30">
        <f t="shared" si="24"/>
        <v>9500</v>
      </c>
      <c r="T93" s="32">
        <f t="shared" si="25"/>
        <v>59500</v>
      </c>
      <c r="U93" s="30">
        <f t="shared" si="26"/>
        <v>59500</v>
      </c>
      <c r="V93" s="56">
        <v>110000</v>
      </c>
      <c r="W93" s="55">
        <v>0.19</v>
      </c>
      <c r="X93" s="30">
        <f t="shared" si="27"/>
        <v>20900</v>
      </c>
      <c r="Y93" s="54">
        <f t="shared" si="28"/>
        <v>130900</v>
      </c>
      <c r="Z93" s="30">
        <f t="shared" si="29"/>
        <v>130900</v>
      </c>
      <c r="AA93" s="56">
        <v>100000</v>
      </c>
      <c r="AB93" s="55">
        <v>0.19</v>
      </c>
      <c r="AC93" s="30">
        <f t="shared" si="30"/>
        <v>19000</v>
      </c>
      <c r="AD93" s="53">
        <f t="shared" si="31"/>
        <v>119000</v>
      </c>
      <c r="AE93" s="30">
        <f t="shared" si="32"/>
        <v>119000</v>
      </c>
      <c r="AF93" s="29">
        <f t="shared" si="33"/>
        <v>90440</v>
      </c>
      <c r="AG93" s="29">
        <f t="shared" si="34"/>
        <v>90440</v>
      </c>
      <c r="AH93" s="29">
        <f t="shared" si="35"/>
        <v>90440</v>
      </c>
    </row>
    <row r="94" spans="2:34" ht="61.15">
      <c r="B94" s="11">
        <v>86</v>
      </c>
      <c r="C94" s="34" t="s">
        <v>147</v>
      </c>
      <c r="D94" s="39" t="s">
        <v>148</v>
      </c>
      <c r="E94" s="36" t="s">
        <v>22</v>
      </c>
      <c r="F94" s="12">
        <v>1</v>
      </c>
      <c r="G94" s="44">
        <v>500000</v>
      </c>
      <c r="H94" s="45">
        <v>0.19</v>
      </c>
      <c r="I94" s="48">
        <f t="shared" si="18"/>
        <v>95000</v>
      </c>
      <c r="J94" s="49">
        <f t="shared" si="19"/>
        <v>595000</v>
      </c>
      <c r="K94" s="29">
        <f t="shared" si="20"/>
        <v>595000</v>
      </c>
      <c r="L94" s="44">
        <v>510000</v>
      </c>
      <c r="M94" s="45">
        <v>0.19</v>
      </c>
      <c r="N94" s="30">
        <f t="shared" si="21"/>
        <v>96900</v>
      </c>
      <c r="O94" s="31">
        <f t="shared" si="22"/>
        <v>606900</v>
      </c>
      <c r="P94" s="30">
        <f t="shared" si="23"/>
        <v>606900</v>
      </c>
      <c r="Q94" s="44">
        <v>520000</v>
      </c>
      <c r="R94" s="45">
        <v>0.19</v>
      </c>
      <c r="S94" s="30">
        <f t="shared" si="24"/>
        <v>98800</v>
      </c>
      <c r="T94" s="32">
        <f t="shared" si="25"/>
        <v>618800</v>
      </c>
      <c r="U94" s="30">
        <f t="shared" si="26"/>
        <v>618800</v>
      </c>
      <c r="V94" s="56">
        <v>543400</v>
      </c>
      <c r="W94" s="55">
        <v>0.19</v>
      </c>
      <c r="X94" s="30">
        <f t="shared" si="27"/>
        <v>103246</v>
      </c>
      <c r="Y94" s="54">
        <f t="shared" si="28"/>
        <v>646646</v>
      </c>
      <c r="Z94" s="30">
        <f t="shared" si="29"/>
        <v>646646</v>
      </c>
      <c r="AA94" s="56">
        <v>494000</v>
      </c>
      <c r="AB94" s="55">
        <v>0.19</v>
      </c>
      <c r="AC94" s="30">
        <f t="shared" si="30"/>
        <v>93860</v>
      </c>
      <c r="AD94" s="53">
        <f t="shared" si="31"/>
        <v>587860</v>
      </c>
      <c r="AE94" s="30">
        <f t="shared" si="32"/>
        <v>587860</v>
      </c>
      <c r="AF94" s="29">
        <f t="shared" si="33"/>
        <v>611041.19999999995</v>
      </c>
      <c r="AG94" s="29">
        <f t="shared" si="34"/>
        <v>611041</v>
      </c>
      <c r="AH94" s="29">
        <f t="shared" si="35"/>
        <v>611041.19999999995</v>
      </c>
    </row>
    <row r="95" spans="2:34" ht="40.9">
      <c r="B95" s="11">
        <v>87</v>
      </c>
      <c r="C95" s="35" t="s">
        <v>149</v>
      </c>
      <c r="D95" s="39" t="s">
        <v>150</v>
      </c>
      <c r="E95" s="36" t="s">
        <v>22</v>
      </c>
      <c r="F95" s="12">
        <v>1</v>
      </c>
      <c r="G95" s="44">
        <v>20000</v>
      </c>
      <c r="H95" s="45">
        <v>0.19</v>
      </c>
      <c r="I95" s="48">
        <f t="shared" si="18"/>
        <v>3800</v>
      </c>
      <c r="J95" s="49">
        <f t="shared" si="19"/>
        <v>23800</v>
      </c>
      <c r="K95" s="29">
        <f t="shared" si="20"/>
        <v>23800</v>
      </c>
      <c r="L95" s="44">
        <v>22000</v>
      </c>
      <c r="M95" s="45">
        <v>0.19</v>
      </c>
      <c r="N95" s="30">
        <f t="shared" si="21"/>
        <v>4180</v>
      </c>
      <c r="O95" s="31">
        <f t="shared" si="22"/>
        <v>26180</v>
      </c>
      <c r="P95" s="30">
        <f t="shared" si="23"/>
        <v>26180</v>
      </c>
      <c r="Q95" s="44">
        <v>24000</v>
      </c>
      <c r="R95" s="45">
        <v>0.19</v>
      </c>
      <c r="S95" s="30">
        <f t="shared" si="24"/>
        <v>4560</v>
      </c>
      <c r="T95" s="32">
        <f t="shared" si="25"/>
        <v>28560</v>
      </c>
      <c r="U95" s="30">
        <f t="shared" si="26"/>
        <v>28560</v>
      </c>
      <c r="V95" s="56">
        <v>22000</v>
      </c>
      <c r="W95" s="55">
        <v>0.19</v>
      </c>
      <c r="X95" s="30">
        <f t="shared" si="27"/>
        <v>4180</v>
      </c>
      <c r="Y95" s="54">
        <f t="shared" si="28"/>
        <v>26180</v>
      </c>
      <c r="Z95" s="30">
        <f t="shared" si="29"/>
        <v>26180</v>
      </c>
      <c r="AA95" s="56">
        <v>20000</v>
      </c>
      <c r="AB95" s="55">
        <v>0.19</v>
      </c>
      <c r="AC95" s="30">
        <f t="shared" si="30"/>
        <v>3800</v>
      </c>
      <c r="AD95" s="53">
        <f t="shared" si="31"/>
        <v>23800</v>
      </c>
      <c r="AE95" s="30">
        <f t="shared" si="32"/>
        <v>23800</v>
      </c>
      <c r="AF95" s="29">
        <f t="shared" si="33"/>
        <v>25704</v>
      </c>
      <c r="AG95" s="29">
        <f t="shared" si="34"/>
        <v>25704</v>
      </c>
      <c r="AH95" s="29">
        <f t="shared" si="35"/>
        <v>25704</v>
      </c>
    </row>
    <row r="96" spans="2:34" ht="61.15">
      <c r="B96" s="11">
        <v>88</v>
      </c>
      <c r="C96" s="36" t="s">
        <v>151</v>
      </c>
      <c r="D96" s="38" t="s">
        <v>152</v>
      </c>
      <c r="E96" s="36" t="s">
        <v>22</v>
      </c>
      <c r="F96" s="12">
        <v>1</v>
      </c>
      <c r="G96" s="44">
        <v>248000</v>
      </c>
      <c r="H96" s="45">
        <v>0.05</v>
      </c>
      <c r="I96" s="48">
        <f t="shared" si="18"/>
        <v>12400</v>
      </c>
      <c r="J96" s="49">
        <f t="shared" si="19"/>
        <v>260400</v>
      </c>
      <c r="K96" s="29">
        <f t="shared" si="20"/>
        <v>260400</v>
      </c>
      <c r="L96" s="44">
        <v>255000</v>
      </c>
      <c r="M96" s="45">
        <v>0.05</v>
      </c>
      <c r="N96" s="30">
        <f t="shared" si="21"/>
        <v>12750</v>
      </c>
      <c r="O96" s="31">
        <f t="shared" si="22"/>
        <v>267750</v>
      </c>
      <c r="P96" s="30">
        <f t="shared" si="23"/>
        <v>267750</v>
      </c>
      <c r="Q96" s="44">
        <v>250000</v>
      </c>
      <c r="R96" s="45">
        <v>0.05</v>
      </c>
      <c r="S96" s="30">
        <f t="shared" si="24"/>
        <v>12500</v>
      </c>
      <c r="T96" s="32">
        <f t="shared" si="25"/>
        <v>262500</v>
      </c>
      <c r="U96" s="30">
        <f t="shared" si="26"/>
        <v>262500</v>
      </c>
      <c r="V96" s="56">
        <v>413600</v>
      </c>
      <c r="W96" s="55">
        <v>0.05</v>
      </c>
      <c r="X96" s="30">
        <f t="shared" si="27"/>
        <v>20680</v>
      </c>
      <c r="Y96" s="54">
        <f t="shared" si="28"/>
        <v>434280</v>
      </c>
      <c r="Z96" s="30">
        <f t="shared" si="29"/>
        <v>434280</v>
      </c>
      <c r="AA96" s="56">
        <v>376000</v>
      </c>
      <c r="AB96" s="55">
        <v>0.05</v>
      </c>
      <c r="AC96" s="30">
        <f t="shared" si="30"/>
        <v>18800</v>
      </c>
      <c r="AD96" s="53">
        <f t="shared" si="31"/>
        <v>394800</v>
      </c>
      <c r="AE96" s="30">
        <f t="shared" si="32"/>
        <v>394800</v>
      </c>
      <c r="AF96" s="29">
        <f t="shared" si="33"/>
        <v>323946</v>
      </c>
      <c r="AG96" s="29">
        <f t="shared" si="34"/>
        <v>323946</v>
      </c>
      <c r="AH96" s="29">
        <f t="shared" si="35"/>
        <v>323946</v>
      </c>
    </row>
    <row r="97" spans="2:34" ht="40.9">
      <c r="B97" s="11">
        <v>89</v>
      </c>
      <c r="C97" s="35" t="s">
        <v>153</v>
      </c>
      <c r="D97" s="38" t="s">
        <v>154</v>
      </c>
      <c r="E97" s="36" t="s">
        <v>22</v>
      </c>
      <c r="F97" s="12">
        <v>1</v>
      </c>
      <c r="G97" s="44">
        <v>230000</v>
      </c>
      <c r="H97" s="45">
        <v>0.05</v>
      </c>
      <c r="I97" s="48">
        <f t="shared" si="18"/>
        <v>11500</v>
      </c>
      <c r="J97" s="49">
        <f t="shared" si="19"/>
        <v>241500</v>
      </c>
      <c r="K97" s="29">
        <f t="shared" si="20"/>
        <v>241500</v>
      </c>
      <c r="L97" s="44">
        <v>232000</v>
      </c>
      <c r="M97" s="45">
        <v>0.05</v>
      </c>
      <c r="N97" s="30">
        <f t="shared" si="21"/>
        <v>11600</v>
      </c>
      <c r="O97" s="31">
        <f t="shared" si="22"/>
        <v>243600</v>
      </c>
      <c r="P97" s="30">
        <f t="shared" si="23"/>
        <v>243600</v>
      </c>
      <c r="Q97" s="44">
        <v>235000</v>
      </c>
      <c r="R97" s="45">
        <v>0.05</v>
      </c>
      <c r="S97" s="30">
        <f t="shared" si="24"/>
        <v>11750</v>
      </c>
      <c r="T97" s="32">
        <f t="shared" si="25"/>
        <v>246750</v>
      </c>
      <c r="U97" s="30">
        <f t="shared" si="26"/>
        <v>246750</v>
      </c>
      <c r="V97" s="56">
        <v>330000</v>
      </c>
      <c r="W97" s="55">
        <v>0.05</v>
      </c>
      <c r="X97" s="30">
        <f t="shared" si="27"/>
        <v>16500</v>
      </c>
      <c r="Y97" s="54">
        <f t="shared" si="28"/>
        <v>346500</v>
      </c>
      <c r="Z97" s="30">
        <f t="shared" si="29"/>
        <v>346500</v>
      </c>
      <c r="AA97" s="56">
        <v>300000</v>
      </c>
      <c r="AB97" s="55">
        <v>0.05</v>
      </c>
      <c r="AC97" s="30">
        <f t="shared" si="30"/>
        <v>15000</v>
      </c>
      <c r="AD97" s="53">
        <f t="shared" si="31"/>
        <v>315000</v>
      </c>
      <c r="AE97" s="30">
        <f t="shared" si="32"/>
        <v>315000</v>
      </c>
      <c r="AF97" s="29">
        <f t="shared" si="33"/>
        <v>278670</v>
      </c>
      <c r="AG97" s="29">
        <f t="shared" si="34"/>
        <v>278670</v>
      </c>
      <c r="AH97" s="29">
        <f t="shared" si="35"/>
        <v>278670</v>
      </c>
    </row>
    <row r="98" spans="2:34" ht="40.9">
      <c r="B98" s="11">
        <v>90</v>
      </c>
      <c r="C98" s="35" t="s">
        <v>155</v>
      </c>
      <c r="D98" s="38" t="s">
        <v>156</v>
      </c>
      <c r="E98" s="36" t="s">
        <v>22</v>
      </c>
      <c r="F98" s="12">
        <v>1</v>
      </c>
      <c r="G98" s="44">
        <v>218000</v>
      </c>
      <c r="H98" s="45">
        <v>0.05</v>
      </c>
      <c r="I98" s="48">
        <f t="shared" si="18"/>
        <v>10900</v>
      </c>
      <c r="J98" s="49">
        <f t="shared" si="19"/>
        <v>228900</v>
      </c>
      <c r="K98" s="29">
        <f t="shared" si="20"/>
        <v>228900</v>
      </c>
      <c r="L98" s="44">
        <v>220000</v>
      </c>
      <c r="M98" s="45">
        <v>0.05</v>
      </c>
      <c r="N98" s="30">
        <f t="shared" si="21"/>
        <v>11000</v>
      </c>
      <c r="O98" s="31">
        <f t="shared" si="22"/>
        <v>231000</v>
      </c>
      <c r="P98" s="30">
        <f t="shared" si="23"/>
        <v>231000</v>
      </c>
      <c r="Q98" s="44">
        <v>225000</v>
      </c>
      <c r="R98" s="45">
        <v>0.05</v>
      </c>
      <c r="S98" s="30">
        <f t="shared" si="24"/>
        <v>11250</v>
      </c>
      <c r="T98" s="32">
        <f t="shared" si="25"/>
        <v>236250</v>
      </c>
      <c r="U98" s="30">
        <f t="shared" si="26"/>
        <v>236250</v>
      </c>
      <c r="V98" s="56">
        <v>272800</v>
      </c>
      <c r="W98" s="55">
        <v>0.05</v>
      </c>
      <c r="X98" s="30">
        <f t="shared" si="27"/>
        <v>13640</v>
      </c>
      <c r="Y98" s="54">
        <f t="shared" si="28"/>
        <v>286440</v>
      </c>
      <c r="Z98" s="30">
        <f t="shared" si="29"/>
        <v>286440</v>
      </c>
      <c r="AA98" s="56">
        <v>248000</v>
      </c>
      <c r="AB98" s="55">
        <v>0.05</v>
      </c>
      <c r="AC98" s="30">
        <f t="shared" si="30"/>
        <v>12400</v>
      </c>
      <c r="AD98" s="53">
        <f t="shared" si="31"/>
        <v>260400</v>
      </c>
      <c r="AE98" s="30">
        <f t="shared" si="32"/>
        <v>260400</v>
      </c>
      <c r="AF98" s="29">
        <f t="shared" si="33"/>
        <v>248598</v>
      </c>
      <c r="AG98" s="29">
        <f t="shared" si="34"/>
        <v>248598</v>
      </c>
      <c r="AH98" s="29">
        <f t="shared" si="35"/>
        <v>248598</v>
      </c>
    </row>
    <row r="99" spans="2:34" ht="40.9">
      <c r="B99" s="11">
        <v>91</v>
      </c>
      <c r="C99" s="35" t="s">
        <v>157</v>
      </c>
      <c r="D99" s="39" t="s">
        <v>158</v>
      </c>
      <c r="E99" s="36" t="s">
        <v>22</v>
      </c>
      <c r="F99" s="12">
        <v>1</v>
      </c>
      <c r="G99" s="44">
        <v>1000</v>
      </c>
      <c r="H99" s="45">
        <v>0</v>
      </c>
      <c r="I99" s="48">
        <f t="shared" si="18"/>
        <v>0</v>
      </c>
      <c r="J99" s="49">
        <f t="shared" si="19"/>
        <v>1000</v>
      </c>
      <c r="K99" s="29">
        <f t="shared" si="20"/>
        <v>1000</v>
      </c>
      <c r="L99" s="44">
        <v>1050</v>
      </c>
      <c r="M99" s="45">
        <v>0</v>
      </c>
      <c r="N99" s="30">
        <f t="shared" si="21"/>
        <v>0</v>
      </c>
      <c r="O99" s="31">
        <f t="shared" si="22"/>
        <v>1050</v>
      </c>
      <c r="P99" s="30">
        <f t="shared" si="23"/>
        <v>1050</v>
      </c>
      <c r="Q99" s="44">
        <v>1100</v>
      </c>
      <c r="R99" s="45">
        <v>0</v>
      </c>
      <c r="S99" s="30">
        <f t="shared" si="24"/>
        <v>0</v>
      </c>
      <c r="T99" s="32">
        <f t="shared" si="25"/>
        <v>1100</v>
      </c>
      <c r="U99" s="30">
        <f t="shared" si="26"/>
        <v>1100</v>
      </c>
      <c r="V99" s="57">
        <v>726</v>
      </c>
      <c r="W99" s="55">
        <v>0</v>
      </c>
      <c r="X99" s="30">
        <f t="shared" si="27"/>
        <v>0</v>
      </c>
      <c r="Y99" s="54">
        <f t="shared" si="28"/>
        <v>726</v>
      </c>
      <c r="Z99" s="30">
        <f t="shared" si="29"/>
        <v>726</v>
      </c>
      <c r="AA99" s="57">
        <v>660</v>
      </c>
      <c r="AB99" s="55">
        <v>0</v>
      </c>
      <c r="AC99" s="30">
        <f t="shared" si="30"/>
        <v>0</v>
      </c>
      <c r="AD99" s="53">
        <f t="shared" si="31"/>
        <v>660</v>
      </c>
      <c r="AE99" s="30">
        <f t="shared" si="32"/>
        <v>660</v>
      </c>
      <c r="AF99" s="29">
        <f t="shared" si="33"/>
        <v>907.2</v>
      </c>
      <c r="AG99" s="29">
        <f t="shared" si="34"/>
        <v>907</v>
      </c>
      <c r="AH99" s="29">
        <f t="shared" si="35"/>
        <v>907.2</v>
      </c>
    </row>
    <row r="100" spans="2:34" ht="22.15">
      <c r="B100" s="11">
        <v>92</v>
      </c>
      <c r="C100" s="35" t="s">
        <v>159</v>
      </c>
      <c r="D100" s="35" t="s">
        <v>160</v>
      </c>
      <c r="E100" s="36" t="s">
        <v>22</v>
      </c>
      <c r="F100" s="12">
        <v>1</v>
      </c>
      <c r="G100" s="44">
        <v>200000</v>
      </c>
      <c r="H100" s="45">
        <v>0.19</v>
      </c>
      <c r="I100" s="48">
        <f t="shared" si="18"/>
        <v>38000</v>
      </c>
      <c r="J100" s="49">
        <f t="shared" si="19"/>
        <v>238000</v>
      </c>
      <c r="K100" s="29">
        <f t="shared" si="20"/>
        <v>238000</v>
      </c>
      <c r="L100" s="44">
        <v>220000</v>
      </c>
      <c r="M100" s="45">
        <v>0.19</v>
      </c>
      <c r="N100" s="30">
        <f t="shared" si="21"/>
        <v>41800</v>
      </c>
      <c r="O100" s="31">
        <f t="shared" si="22"/>
        <v>261800</v>
      </c>
      <c r="P100" s="30">
        <f t="shared" si="23"/>
        <v>261800</v>
      </c>
      <c r="Q100" s="44">
        <v>230000</v>
      </c>
      <c r="R100" s="45">
        <v>0.19</v>
      </c>
      <c r="S100" s="30">
        <f t="shared" si="24"/>
        <v>43700</v>
      </c>
      <c r="T100" s="32">
        <f t="shared" si="25"/>
        <v>273700</v>
      </c>
      <c r="U100" s="30">
        <f t="shared" si="26"/>
        <v>273700</v>
      </c>
      <c r="V100" s="56">
        <v>195800</v>
      </c>
      <c r="W100" s="55">
        <v>0.19</v>
      </c>
      <c r="X100" s="30">
        <f t="shared" si="27"/>
        <v>37202</v>
      </c>
      <c r="Y100" s="54">
        <f t="shared" si="28"/>
        <v>233002</v>
      </c>
      <c r="Z100" s="30">
        <f t="shared" si="29"/>
        <v>233002</v>
      </c>
      <c r="AA100" s="56">
        <v>178000</v>
      </c>
      <c r="AB100" s="55">
        <v>0.19</v>
      </c>
      <c r="AC100" s="30">
        <f t="shared" si="30"/>
        <v>33820</v>
      </c>
      <c r="AD100" s="53">
        <f t="shared" si="31"/>
        <v>211820</v>
      </c>
      <c r="AE100" s="30">
        <f t="shared" si="32"/>
        <v>211820</v>
      </c>
      <c r="AF100" s="29">
        <f t="shared" si="33"/>
        <v>243664.4</v>
      </c>
      <c r="AG100" s="29">
        <f t="shared" si="34"/>
        <v>243664</v>
      </c>
      <c r="AH100" s="29">
        <f t="shared" si="35"/>
        <v>243664.4</v>
      </c>
    </row>
    <row r="101" spans="2:34" ht="22.15">
      <c r="B101" s="11">
        <v>93</v>
      </c>
      <c r="C101" s="35" t="s">
        <v>161</v>
      </c>
      <c r="D101" s="35" t="s">
        <v>162</v>
      </c>
      <c r="E101" s="36" t="s">
        <v>163</v>
      </c>
      <c r="F101" s="12">
        <v>1</v>
      </c>
      <c r="G101" s="44">
        <v>30000</v>
      </c>
      <c r="H101" s="45">
        <v>0.19</v>
      </c>
      <c r="I101" s="48">
        <f t="shared" si="18"/>
        <v>5700</v>
      </c>
      <c r="J101" s="49">
        <f t="shared" si="19"/>
        <v>35700</v>
      </c>
      <c r="K101" s="29">
        <f t="shared" si="20"/>
        <v>35700</v>
      </c>
      <c r="L101" s="44">
        <v>32000</v>
      </c>
      <c r="M101" s="45">
        <v>0.19</v>
      </c>
      <c r="N101" s="30">
        <f t="shared" si="21"/>
        <v>6080</v>
      </c>
      <c r="O101" s="31">
        <f t="shared" si="22"/>
        <v>38080</v>
      </c>
      <c r="P101" s="30">
        <f t="shared" si="23"/>
        <v>38080</v>
      </c>
      <c r="Q101" s="44">
        <v>35000</v>
      </c>
      <c r="R101" s="45">
        <v>0.19</v>
      </c>
      <c r="S101" s="30">
        <f t="shared" si="24"/>
        <v>6650</v>
      </c>
      <c r="T101" s="32">
        <f t="shared" si="25"/>
        <v>41650</v>
      </c>
      <c r="U101" s="30">
        <f t="shared" si="26"/>
        <v>41650</v>
      </c>
      <c r="V101" s="56">
        <v>13200</v>
      </c>
      <c r="W101" s="55">
        <v>0.19</v>
      </c>
      <c r="X101" s="30">
        <f t="shared" si="27"/>
        <v>2508</v>
      </c>
      <c r="Y101" s="54">
        <f t="shared" si="28"/>
        <v>15708</v>
      </c>
      <c r="Z101" s="30">
        <f t="shared" si="29"/>
        <v>15708</v>
      </c>
      <c r="AA101" s="56">
        <v>12000</v>
      </c>
      <c r="AB101" s="55">
        <v>0.19</v>
      </c>
      <c r="AC101" s="30">
        <f t="shared" si="30"/>
        <v>2280</v>
      </c>
      <c r="AD101" s="53">
        <f t="shared" si="31"/>
        <v>14280</v>
      </c>
      <c r="AE101" s="30">
        <f t="shared" si="32"/>
        <v>14280</v>
      </c>
      <c r="AF101" s="29">
        <f t="shared" si="33"/>
        <v>29083.599999999999</v>
      </c>
      <c r="AG101" s="29">
        <f t="shared" si="34"/>
        <v>29084</v>
      </c>
      <c r="AH101" s="29">
        <f t="shared" si="35"/>
        <v>29083.599999999999</v>
      </c>
    </row>
    <row r="102" spans="2:34" ht="22.15">
      <c r="B102" s="11">
        <v>94</v>
      </c>
      <c r="C102" s="35" t="s">
        <v>164</v>
      </c>
      <c r="D102" s="35" t="s">
        <v>165</v>
      </c>
      <c r="E102" s="36" t="s">
        <v>105</v>
      </c>
      <c r="F102" s="12">
        <v>1</v>
      </c>
      <c r="G102" s="44">
        <v>30000</v>
      </c>
      <c r="H102" s="45">
        <v>0.19</v>
      </c>
      <c r="I102" s="48">
        <f t="shared" si="18"/>
        <v>5700</v>
      </c>
      <c r="J102" s="49">
        <f t="shared" si="19"/>
        <v>35700</v>
      </c>
      <c r="K102" s="29">
        <f t="shared" si="20"/>
        <v>35700</v>
      </c>
      <c r="L102" s="44">
        <v>28000</v>
      </c>
      <c r="M102" s="45">
        <v>0.19</v>
      </c>
      <c r="N102" s="30">
        <f t="shared" si="21"/>
        <v>5320</v>
      </c>
      <c r="O102" s="31">
        <f t="shared" si="22"/>
        <v>33320</v>
      </c>
      <c r="P102" s="30">
        <f t="shared" si="23"/>
        <v>33320</v>
      </c>
      <c r="Q102" s="44">
        <v>25000</v>
      </c>
      <c r="R102" s="45">
        <v>0.19</v>
      </c>
      <c r="S102" s="30">
        <f t="shared" si="24"/>
        <v>4750</v>
      </c>
      <c r="T102" s="32">
        <f t="shared" si="25"/>
        <v>29750</v>
      </c>
      <c r="U102" s="30">
        <f t="shared" si="26"/>
        <v>29750</v>
      </c>
      <c r="V102" s="56">
        <v>26400</v>
      </c>
      <c r="W102" s="55">
        <v>0.19</v>
      </c>
      <c r="X102" s="30">
        <f t="shared" si="27"/>
        <v>5016</v>
      </c>
      <c r="Y102" s="54">
        <f t="shared" si="28"/>
        <v>31416</v>
      </c>
      <c r="Z102" s="30">
        <f t="shared" si="29"/>
        <v>31416</v>
      </c>
      <c r="AA102" s="56">
        <v>24000</v>
      </c>
      <c r="AB102" s="55">
        <v>0.19</v>
      </c>
      <c r="AC102" s="30">
        <f t="shared" si="30"/>
        <v>4560</v>
      </c>
      <c r="AD102" s="53">
        <f t="shared" si="31"/>
        <v>28560</v>
      </c>
      <c r="AE102" s="30">
        <f t="shared" si="32"/>
        <v>28560</v>
      </c>
      <c r="AF102" s="29">
        <f t="shared" si="33"/>
        <v>31749.200000000001</v>
      </c>
      <c r="AG102" s="29">
        <f t="shared" si="34"/>
        <v>31749</v>
      </c>
      <c r="AH102" s="29">
        <f t="shared" si="35"/>
        <v>31749.200000000001</v>
      </c>
    </row>
    <row r="103" spans="2:34" ht="22.15">
      <c r="B103" s="11">
        <v>95</v>
      </c>
      <c r="C103" s="35" t="s">
        <v>166</v>
      </c>
      <c r="D103" s="35" t="s">
        <v>167</v>
      </c>
      <c r="E103" s="36" t="s">
        <v>22</v>
      </c>
      <c r="F103" s="12">
        <v>1</v>
      </c>
      <c r="G103" s="44">
        <v>200000</v>
      </c>
      <c r="H103" s="45">
        <v>0</v>
      </c>
      <c r="I103" s="48">
        <f t="shared" si="18"/>
        <v>0</v>
      </c>
      <c r="J103" s="49">
        <f t="shared" si="19"/>
        <v>200000</v>
      </c>
      <c r="K103" s="29">
        <f t="shared" si="20"/>
        <v>200000</v>
      </c>
      <c r="L103" s="44">
        <v>205000</v>
      </c>
      <c r="M103" s="45">
        <v>0</v>
      </c>
      <c r="N103" s="30">
        <f t="shared" si="21"/>
        <v>0</v>
      </c>
      <c r="O103" s="31">
        <f t="shared" si="22"/>
        <v>205000</v>
      </c>
      <c r="P103" s="30">
        <f t="shared" si="23"/>
        <v>205000</v>
      </c>
      <c r="Q103" s="44">
        <v>210000</v>
      </c>
      <c r="R103" s="45">
        <v>0</v>
      </c>
      <c r="S103" s="30">
        <f t="shared" si="24"/>
        <v>0</v>
      </c>
      <c r="T103" s="32">
        <f t="shared" si="25"/>
        <v>210000</v>
      </c>
      <c r="U103" s="30">
        <f t="shared" si="26"/>
        <v>210000</v>
      </c>
      <c r="V103" s="56">
        <v>116600</v>
      </c>
      <c r="W103" s="55">
        <v>0.19</v>
      </c>
      <c r="X103" s="30">
        <f t="shared" si="27"/>
        <v>22154</v>
      </c>
      <c r="Y103" s="54">
        <f t="shared" si="28"/>
        <v>138754</v>
      </c>
      <c r="Z103" s="30">
        <f t="shared" si="29"/>
        <v>138754</v>
      </c>
      <c r="AA103" s="56">
        <v>106000</v>
      </c>
      <c r="AB103" s="55">
        <v>0.19</v>
      </c>
      <c r="AC103" s="30">
        <f t="shared" si="30"/>
        <v>20140</v>
      </c>
      <c r="AD103" s="53">
        <f t="shared" si="31"/>
        <v>126140</v>
      </c>
      <c r="AE103" s="30">
        <f t="shared" si="32"/>
        <v>126140</v>
      </c>
      <c r="AF103" s="29">
        <f t="shared" si="33"/>
        <v>175978.8</v>
      </c>
      <c r="AG103" s="29">
        <f t="shared" si="34"/>
        <v>175979</v>
      </c>
      <c r="AH103" s="29">
        <f t="shared" si="35"/>
        <v>175978.8</v>
      </c>
    </row>
    <row r="104" spans="2:34" ht="22.15">
      <c r="B104" s="11">
        <v>96</v>
      </c>
      <c r="C104" s="35" t="s">
        <v>166</v>
      </c>
      <c r="D104" s="35" t="s">
        <v>168</v>
      </c>
      <c r="E104" s="36" t="s">
        <v>22</v>
      </c>
      <c r="F104" s="12">
        <v>1</v>
      </c>
      <c r="G104" s="44">
        <v>20000</v>
      </c>
      <c r="H104" s="45">
        <v>0.19</v>
      </c>
      <c r="I104" s="48">
        <f t="shared" si="18"/>
        <v>3800</v>
      </c>
      <c r="J104" s="49">
        <f t="shared" si="19"/>
        <v>23800</v>
      </c>
      <c r="K104" s="29">
        <f t="shared" si="20"/>
        <v>23800</v>
      </c>
      <c r="L104" s="44">
        <v>22000</v>
      </c>
      <c r="M104" s="45">
        <v>0.19</v>
      </c>
      <c r="N104" s="30">
        <f t="shared" si="21"/>
        <v>4180</v>
      </c>
      <c r="O104" s="31">
        <f t="shared" si="22"/>
        <v>26180</v>
      </c>
      <c r="P104" s="30">
        <f t="shared" si="23"/>
        <v>26180</v>
      </c>
      <c r="Q104" s="44">
        <v>18000</v>
      </c>
      <c r="R104" s="45">
        <v>0.19</v>
      </c>
      <c r="S104" s="30">
        <f t="shared" si="24"/>
        <v>3420</v>
      </c>
      <c r="T104" s="32">
        <f t="shared" si="25"/>
        <v>21420</v>
      </c>
      <c r="U104" s="30">
        <f t="shared" si="26"/>
        <v>21420</v>
      </c>
      <c r="V104" s="56">
        <v>22000</v>
      </c>
      <c r="W104" s="55">
        <v>0.19</v>
      </c>
      <c r="X104" s="30">
        <f t="shared" si="27"/>
        <v>4180</v>
      </c>
      <c r="Y104" s="54">
        <f t="shared" si="28"/>
        <v>26180</v>
      </c>
      <c r="Z104" s="30">
        <f t="shared" si="29"/>
        <v>26180</v>
      </c>
      <c r="AA104" s="56">
        <v>20000</v>
      </c>
      <c r="AB104" s="55">
        <v>0.19</v>
      </c>
      <c r="AC104" s="30">
        <f t="shared" si="30"/>
        <v>3800</v>
      </c>
      <c r="AD104" s="53">
        <f t="shared" si="31"/>
        <v>23800</v>
      </c>
      <c r="AE104" s="30">
        <f t="shared" si="32"/>
        <v>23800</v>
      </c>
      <c r="AF104" s="29">
        <f t="shared" si="33"/>
        <v>24276</v>
      </c>
      <c r="AG104" s="29">
        <f t="shared" si="34"/>
        <v>24276</v>
      </c>
      <c r="AH104" s="29">
        <f t="shared" si="35"/>
        <v>24276</v>
      </c>
    </row>
    <row r="105" spans="2:34" ht="22.15">
      <c r="B105" s="11">
        <v>97</v>
      </c>
      <c r="C105" s="35" t="s">
        <v>169</v>
      </c>
      <c r="D105" s="35" t="s">
        <v>170</v>
      </c>
      <c r="E105" s="36" t="s">
        <v>22</v>
      </c>
      <c r="F105" s="12">
        <v>1</v>
      </c>
      <c r="G105" s="44">
        <v>55000</v>
      </c>
      <c r="H105" s="45">
        <v>0</v>
      </c>
      <c r="I105" s="48">
        <f t="shared" si="18"/>
        <v>0</v>
      </c>
      <c r="J105" s="49">
        <f t="shared" si="19"/>
        <v>55000</v>
      </c>
      <c r="K105" s="29">
        <f t="shared" si="20"/>
        <v>55000</v>
      </c>
      <c r="L105" s="44">
        <v>65000</v>
      </c>
      <c r="M105" s="45">
        <v>0</v>
      </c>
      <c r="N105" s="30">
        <f t="shared" si="21"/>
        <v>0</v>
      </c>
      <c r="O105" s="31">
        <f t="shared" si="22"/>
        <v>65000</v>
      </c>
      <c r="P105" s="30">
        <f t="shared" si="23"/>
        <v>65000</v>
      </c>
      <c r="Q105" s="44">
        <v>65000</v>
      </c>
      <c r="R105" s="45">
        <v>0</v>
      </c>
      <c r="S105" s="30">
        <f t="shared" si="24"/>
        <v>0</v>
      </c>
      <c r="T105" s="32">
        <f t="shared" si="25"/>
        <v>65000</v>
      </c>
      <c r="U105" s="30">
        <f t="shared" si="26"/>
        <v>65000</v>
      </c>
      <c r="V105" s="56">
        <v>61600</v>
      </c>
      <c r="W105" s="55">
        <v>0</v>
      </c>
      <c r="X105" s="30">
        <f t="shared" si="27"/>
        <v>0</v>
      </c>
      <c r="Y105" s="54">
        <f t="shared" si="28"/>
        <v>61600</v>
      </c>
      <c r="Z105" s="30">
        <f t="shared" si="29"/>
        <v>61600</v>
      </c>
      <c r="AA105" s="56">
        <v>56000</v>
      </c>
      <c r="AB105" s="55">
        <v>0</v>
      </c>
      <c r="AC105" s="30">
        <f t="shared" si="30"/>
        <v>0</v>
      </c>
      <c r="AD105" s="53">
        <f t="shared" si="31"/>
        <v>56000</v>
      </c>
      <c r="AE105" s="30">
        <f t="shared" si="32"/>
        <v>56000</v>
      </c>
      <c r="AF105" s="29">
        <f t="shared" si="33"/>
        <v>60520</v>
      </c>
      <c r="AG105" s="29">
        <f t="shared" si="34"/>
        <v>60520</v>
      </c>
      <c r="AH105" s="29">
        <f t="shared" si="35"/>
        <v>60520</v>
      </c>
    </row>
    <row r="106" spans="2:34" ht="22.15">
      <c r="B106" s="11">
        <v>98</v>
      </c>
      <c r="C106" s="35" t="s">
        <v>171</v>
      </c>
      <c r="D106" s="35" t="s">
        <v>172</v>
      </c>
      <c r="E106" s="36" t="s">
        <v>22</v>
      </c>
      <c r="F106" s="12">
        <v>1</v>
      </c>
      <c r="G106" s="44">
        <v>40000</v>
      </c>
      <c r="H106" s="45">
        <v>0</v>
      </c>
      <c r="I106" s="48">
        <f t="shared" si="18"/>
        <v>0</v>
      </c>
      <c r="J106" s="49">
        <f t="shared" si="19"/>
        <v>40000</v>
      </c>
      <c r="K106" s="29">
        <f t="shared" si="20"/>
        <v>40000</v>
      </c>
      <c r="L106" s="44">
        <v>45000</v>
      </c>
      <c r="M106" s="45">
        <v>0</v>
      </c>
      <c r="N106" s="30">
        <f t="shared" si="21"/>
        <v>0</v>
      </c>
      <c r="O106" s="31">
        <f t="shared" si="22"/>
        <v>45000</v>
      </c>
      <c r="P106" s="30">
        <f t="shared" si="23"/>
        <v>45000</v>
      </c>
      <c r="Q106" s="44">
        <v>50000</v>
      </c>
      <c r="R106" s="45">
        <v>0</v>
      </c>
      <c r="S106" s="30">
        <f t="shared" si="24"/>
        <v>0</v>
      </c>
      <c r="T106" s="32">
        <f t="shared" si="25"/>
        <v>50000</v>
      </c>
      <c r="U106" s="30">
        <f t="shared" si="26"/>
        <v>50000</v>
      </c>
      <c r="V106" s="56">
        <v>158400</v>
      </c>
      <c r="W106" s="55">
        <v>0</v>
      </c>
      <c r="X106" s="30">
        <f t="shared" si="27"/>
        <v>0</v>
      </c>
      <c r="Y106" s="54">
        <f t="shared" si="28"/>
        <v>158400</v>
      </c>
      <c r="Z106" s="30">
        <f t="shared" si="29"/>
        <v>158400</v>
      </c>
      <c r="AA106" s="56">
        <v>144000</v>
      </c>
      <c r="AB106" s="55">
        <v>0</v>
      </c>
      <c r="AC106" s="30">
        <f t="shared" si="30"/>
        <v>0</v>
      </c>
      <c r="AD106" s="53">
        <f t="shared" si="31"/>
        <v>144000</v>
      </c>
      <c r="AE106" s="30">
        <f t="shared" si="32"/>
        <v>144000</v>
      </c>
      <c r="AF106" s="29">
        <f t="shared" si="33"/>
        <v>87480</v>
      </c>
      <c r="AG106" s="29">
        <f t="shared" si="34"/>
        <v>87480</v>
      </c>
      <c r="AH106" s="29">
        <f t="shared" si="35"/>
        <v>87480</v>
      </c>
    </row>
    <row r="107" spans="2:34" ht="22.15">
      <c r="B107" s="11">
        <v>99</v>
      </c>
      <c r="C107" s="35" t="s">
        <v>173</v>
      </c>
      <c r="D107" s="35" t="s">
        <v>174</v>
      </c>
      <c r="E107" s="36" t="s">
        <v>22</v>
      </c>
      <c r="F107" s="12">
        <v>1</v>
      </c>
      <c r="G107" s="44">
        <v>20000</v>
      </c>
      <c r="H107" s="45">
        <v>0</v>
      </c>
      <c r="I107" s="48">
        <f t="shared" si="18"/>
        <v>0</v>
      </c>
      <c r="J107" s="49">
        <f t="shared" si="19"/>
        <v>20000</v>
      </c>
      <c r="K107" s="29">
        <f t="shared" si="20"/>
        <v>20000</v>
      </c>
      <c r="L107" s="44">
        <v>18000</v>
      </c>
      <c r="M107" s="45">
        <v>0</v>
      </c>
      <c r="N107" s="30">
        <f t="shared" si="21"/>
        <v>0</v>
      </c>
      <c r="O107" s="31">
        <f t="shared" si="22"/>
        <v>18000</v>
      </c>
      <c r="P107" s="30">
        <f t="shared" si="23"/>
        <v>18000</v>
      </c>
      <c r="Q107" s="44">
        <v>15000</v>
      </c>
      <c r="R107" s="45">
        <v>0</v>
      </c>
      <c r="S107" s="30">
        <f t="shared" si="24"/>
        <v>0</v>
      </c>
      <c r="T107" s="32">
        <f t="shared" si="25"/>
        <v>15000</v>
      </c>
      <c r="U107" s="30">
        <f t="shared" si="26"/>
        <v>15000</v>
      </c>
      <c r="V107" s="56">
        <v>37400</v>
      </c>
      <c r="W107" s="55">
        <v>0</v>
      </c>
      <c r="X107" s="30">
        <f t="shared" si="27"/>
        <v>0</v>
      </c>
      <c r="Y107" s="54">
        <f t="shared" si="28"/>
        <v>37400</v>
      </c>
      <c r="Z107" s="30">
        <f t="shared" si="29"/>
        <v>37400</v>
      </c>
      <c r="AA107" s="56">
        <v>34000</v>
      </c>
      <c r="AB107" s="55">
        <v>0</v>
      </c>
      <c r="AC107" s="30">
        <f t="shared" si="30"/>
        <v>0</v>
      </c>
      <c r="AD107" s="53">
        <f t="shared" si="31"/>
        <v>34000</v>
      </c>
      <c r="AE107" s="30">
        <f t="shared" si="32"/>
        <v>34000</v>
      </c>
      <c r="AF107" s="29">
        <f t="shared" si="33"/>
        <v>24880</v>
      </c>
      <c r="AG107" s="29">
        <f t="shared" si="34"/>
        <v>24880</v>
      </c>
      <c r="AH107" s="29">
        <f t="shared" si="35"/>
        <v>24880</v>
      </c>
    </row>
    <row r="108" spans="2:34" ht="40.9">
      <c r="B108" s="11">
        <v>100</v>
      </c>
      <c r="C108" s="35" t="s">
        <v>175</v>
      </c>
      <c r="D108" s="35" t="s">
        <v>176</v>
      </c>
      <c r="E108" s="36" t="s">
        <v>22</v>
      </c>
      <c r="F108" s="12">
        <v>1</v>
      </c>
      <c r="G108" s="44">
        <v>150000</v>
      </c>
      <c r="H108" s="45">
        <v>0.05</v>
      </c>
      <c r="I108" s="48">
        <f t="shared" si="18"/>
        <v>7500</v>
      </c>
      <c r="J108" s="49">
        <f t="shared" si="19"/>
        <v>157500</v>
      </c>
      <c r="K108" s="29">
        <f t="shared" si="20"/>
        <v>157500</v>
      </c>
      <c r="L108" s="44">
        <v>152000</v>
      </c>
      <c r="M108" s="45">
        <v>0.05</v>
      </c>
      <c r="N108" s="30">
        <f t="shared" si="21"/>
        <v>7600</v>
      </c>
      <c r="O108" s="31">
        <f t="shared" si="22"/>
        <v>159600</v>
      </c>
      <c r="P108" s="30">
        <f t="shared" si="23"/>
        <v>159600</v>
      </c>
      <c r="Q108" s="44">
        <v>155000</v>
      </c>
      <c r="R108" s="45">
        <v>0.05</v>
      </c>
      <c r="S108" s="30">
        <f t="shared" si="24"/>
        <v>7750</v>
      </c>
      <c r="T108" s="32">
        <f t="shared" si="25"/>
        <v>162750</v>
      </c>
      <c r="U108" s="30">
        <f t="shared" si="26"/>
        <v>162750</v>
      </c>
      <c r="V108" s="56">
        <v>345400</v>
      </c>
      <c r="W108" s="55">
        <v>0.05</v>
      </c>
      <c r="X108" s="30">
        <f t="shared" si="27"/>
        <v>17270</v>
      </c>
      <c r="Y108" s="54">
        <f t="shared" si="28"/>
        <v>362670</v>
      </c>
      <c r="Z108" s="30">
        <f t="shared" si="29"/>
        <v>362670</v>
      </c>
      <c r="AA108" s="56">
        <v>314000</v>
      </c>
      <c r="AB108" s="55">
        <v>0.05</v>
      </c>
      <c r="AC108" s="30">
        <f t="shared" si="30"/>
        <v>15700</v>
      </c>
      <c r="AD108" s="53">
        <f t="shared" si="31"/>
        <v>329700</v>
      </c>
      <c r="AE108" s="30">
        <f t="shared" si="32"/>
        <v>329700</v>
      </c>
      <c r="AF108" s="29">
        <f t="shared" si="33"/>
        <v>234444</v>
      </c>
      <c r="AG108" s="29">
        <f t="shared" si="34"/>
        <v>234444</v>
      </c>
      <c r="AH108" s="29">
        <f t="shared" si="35"/>
        <v>234444</v>
      </c>
    </row>
    <row r="109" spans="2:34" ht="40.9">
      <c r="B109" s="11">
        <v>101</v>
      </c>
      <c r="C109" s="35" t="s">
        <v>175</v>
      </c>
      <c r="D109" s="35" t="s">
        <v>177</v>
      </c>
      <c r="E109" s="36" t="s">
        <v>22</v>
      </c>
      <c r="F109" s="12">
        <v>1</v>
      </c>
      <c r="G109" s="44">
        <v>140000</v>
      </c>
      <c r="H109" s="45">
        <v>0.05</v>
      </c>
      <c r="I109" s="48">
        <f t="shared" si="18"/>
        <v>7000</v>
      </c>
      <c r="J109" s="49">
        <f t="shared" si="19"/>
        <v>147000</v>
      </c>
      <c r="K109" s="29">
        <f t="shared" si="20"/>
        <v>147000</v>
      </c>
      <c r="L109" s="44">
        <v>145000</v>
      </c>
      <c r="M109" s="45">
        <v>0.05</v>
      </c>
      <c r="N109" s="30">
        <f t="shared" si="21"/>
        <v>7250</v>
      </c>
      <c r="O109" s="31">
        <f t="shared" si="22"/>
        <v>152250</v>
      </c>
      <c r="P109" s="30">
        <f t="shared" si="23"/>
        <v>152250</v>
      </c>
      <c r="Q109" s="44">
        <v>146000</v>
      </c>
      <c r="R109" s="45">
        <v>0.05</v>
      </c>
      <c r="S109" s="30">
        <f t="shared" si="24"/>
        <v>7300</v>
      </c>
      <c r="T109" s="32">
        <f t="shared" si="25"/>
        <v>153300</v>
      </c>
      <c r="U109" s="30">
        <f t="shared" si="26"/>
        <v>153300</v>
      </c>
      <c r="V109" s="56">
        <v>217800</v>
      </c>
      <c r="W109" s="55">
        <v>0.05</v>
      </c>
      <c r="X109" s="30">
        <f t="shared" si="27"/>
        <v>10890</v>
      </c>
      <c r="Y109" s="54">
        <f t="shared" si="28"/>
        <v>228690</v>
      </c>
      <c r="Z109" s="30">
        <f t="shared" si="29"/>
        <v>228690</v>
      </c>
      <c r="AA109" s="56">
        <v>198000</v>
      </c>
      <c r="AB109" s="55">
        <v>0.05</v>
      </c>
      <c r="AC109" s="30">
        <f t="shared" si="30"/>
        <v>9900</v>
      </c>
      <c r="AD109" s="53">
        <f t="shared" si="31"/>
        <v>207900</v>
      </c>
      <c r="AE109" s="30">
        <f t="shared" si="32"/>
        <v>207900</v>
      </c>
      <c r="AF109" s="29">
        <f t="shared" si="33"/>
        <v>177828</v>
      </c>
      <c r="AG109" s="29">
        <f t="shared" si="34"/>
        <v>177828</v>
      </c>
      <c r="AH109" s="29">
        <f t="shared" si="35"/>
        <v>177828</v>
      </c>
    </row>
    <row r="110" spans="2:34" ht="40.9">
      <c r="B110" s="11">
        <v>102</v>
      </c>
      <c r="C110" s="35" t="s">
        <v>175</v>
      </c>
      <c r="D110" s="35" t="s">
        <v>178</v>
      </c>
      <c r="E110" s="36" t="s">
        <v>22</v>
      </c>
      <c r="F110" s="12">
        <v>1</v>
      </c>
      <c r="G110" s="44">
        <v>140000</v>
      </c>
      <c r="H110" s="45">
        <v>0.05</v>
      </c>
      <c r="I110" s="48">
        <f t="shared" si="18"/>
        <v>7000</v>
      </c>
      <c r="J110" s="49">
        <f t="shared" si="19"/>
        <v>147000</v>
      </c>
      <c r="K110" s="29">
        <f t="shared" si="20"/>
        <v>147000</v>
      </c>
      <c r="L110" s="44">
        <v>145000</v>
      </c>
      <c r="M110" s="45">
        <v>0.05</v>
      </c>
      <c r="N110" s="30">
        <f t="shared" si="21"/>
        <v>7250</v>
      </c>
      <c r="O110" s="31">
        <f t="shared" si="22"/>
        <v>152250</v>
      </c>
      <c r="P110" s="30">
        <f t="shared" si="23"/>
        <v>152250</v>
      </c>
      <c r="Q110" s="44">
        <v>146000</v>
      </c>
      <c r="R110" s="45">
        <v>0.05</v>
      </c>
      <c r="S110" s="30">
        <f t="shared" si="24"/>
        <v>7300</v>
      </c>
      <c r="T110" s="32">
        <f t="shared" si="25"/>
        <v>153300</v>
      </c>
      <c r="U110" s="30">
        <f t="shared" si="26"/>
        <v>153300</v>
      </c>
      <c r="V110" s="56">
        <v>211200</v>
      </c>
      <c r="W110" s="55">
        <v>0.05</v>
      </c>
      <c r="X110" s="30">
        <f t="shared" si="27"/>
        <v>10560</v>
      </c>
      <c r="Y110" s="54">
        <f t="shared" si="28"/>
        <v>221760</v>
      </c>
      <c r="Z110" s="30">
        <f t="shared" si="29"/>
        <v>221760</v>
      </c>
      <c r="AA110" s="56">
        <v>192000</v>
      </c>
      <c r="AB110" s="55">
        <v>0.05</v>
      </c>
      <c r="AC110" s="30">
        <f t="shared" si="30"/>
        <v>9600</v>
      </c>
      <c r="AD110" s="53">
        <f t="shared" si="31"/>
        <v>201600</v>
      </c>
      <c r="AE110" s="30">
        <f t="shared" si="32"/>
        <v>201600</v>
      </c>
      <c r="AF110" s="29">
        <f t="shared" si="33"/>
        <v>175182</v>
      </c>
      <c r="AG110" s="29">
        <f t="shared" si="34"/>
        <v>175182</v>
      </c>
      <c r="AH110" s="29">
        <f t="shared" si="35"/>
        <v>175182</v>
      </c>
    </row>
    <row r="111" spans="2:34" ht="40.9">
      <c r="B111" s="11">
        <v>103</v>
      </c>
      <c r="C111" s="35" t="s">
        <v>179</v>
      </c>
      <c r="D111" s="37" t="s">
        <v>180</v>
      </c>
      <c r="E111" s="36" t="s">
        <v>22</v>
      </c>
      <c r="F111" s="12">
        <v>1</v>
      </c>
      <c r="G111" s="44">
        <v>30000</v>
      </c>
      <c r="H111" s="45">
        <v>0.05</v>
      </c>
      <c r="I111" s="48">
        <f t="shared" si="18"/>
        <v>1500</v>
      </c>
      <c r="J111" s="49">
        <f t="shared" si="19"/>
        <v>31500</v>
      </c>
      <c r="K111" s="29">
        <f t="shared" si="20"/>
        <v>31500</v>
      </c>
      <c r="L111" s="44">
        <v>35000</v>
      </c>
      <c r="M111" s="45">
        <v>0.05</v>
      </c>
      <c r="N111" s="30">
        <f t="shared" si="21"/>
        <v>1750</v>
      </c>
      <c r="O111" s="31">
        <f t="shared" si="22"/>
        <v>36750</v>
      </c>
      <c r="P111" s="30">
        <f t="shared" si="23"/>
        <v>36750</v>
      </c>
      <c r="Q111" s="44">
        <v>37000</v>
      </c>
      <c r="R111" s="45">
        <v>0.05</v>
      </c>
      <c r="S111" s="30">
        <f t="shared" si="24"/>
        <v>1850</v>
      </c>
      <c r="T111" s="32">
        <f t="shared" si="25"/>
        <v>38850</v>
      </c>
      <c r="U111" s="30">
        <f t="shared" si="26"/>
        <v>38850</v>
      </c>
      <c r="V111" s="56">
        <v>46200</v>
      </c>
      <c r="W111" s="55">
        <v>0.05</v>
      </c>
      <c r="X111" s="30">
        <f t="shared" si="27"/>
        <v>2310</v>
      </c>
      <c r="Y111" s="54">
        <f t="shared" si="28"/>
        <v>48510</v>
      </c>
      <c r="Z111" s="30">
        <f t="shared" si="29"/>
        <v>48510</v>
      </c>
      <c r="AA111" s="56">
        <v>42000</v>
      </c>
      <c r="AB111" s="55">
        <v>0.05</v>
      </c>
      <c r="AC111" s="30">
        <f t="shared" si="30"/>
        <v>2100</v>
      </c>
      <c r="AD111" s="53">
        <f t="shared" si="31"/>
        <v>44100</v>
      </c>
      <c r="AE111" s="30">
        <f t="shared" si="32"/>
        <v>44100</v>
      </c>
      <c r="AF111" s="29">
        <f t="shared" si="33"/>
        <v>39942</v>
      </c>
      <c r="AG111" s="29">
        <f t="shared" si="34"/>
        <v>39942</v>
      </c>
      <c r="AH111" s="29">
        <f t="shared" si="35"/>
        <v>39942</v>
      </c>
    </row>
    <row r="112" spans="2:34" ht="40.9">
      <c r="B112" s="11">
        <v>104</v>
      </c>
      <c r="C112" s="35" t="s">
        <v>181</v>
      </c>
      <c r="D112" s="35" t="s">
        <v>182</v>
      </c>
      <c r="E112" s="36" t="s">
        <v>22</v>
      </c>
      <c r="F112" s="12">
        <v>1</v>
      </c>
      <c r="G112" s="44">
        <v>4200000</v>
      </c>
      <c r="H112" s="45">
        <v>0.19</v>
      </c>
      <c r="I112" s="48">
        <f t="shared" si="18"/>
        <v>798000</v>
      </c>
      <c r="J112" s="49">
        <f t="shared" si="19"/>
        <v>4998000</v>
      </c>
      <c r="K112" s="29">
        <f t="shared" si="20"/>
        <v>4998000</v>
      </c>
      <c r="L112" s="44">
        <v>4250000</v>
      </c>
      <c r="M112" s="45">
        <v>0.19</v>
      </c>
      <c r="N112" s="30">
        <f t="shared" si="21"/>
        <v>807500</v>
      </c>
      <c r="O112" s="31">
        <f t="shared" si="22"/>
        <v>5057500</v>
      </c>
      <c r="P112" s="30">
        <f t="shared" si="23"/>
        <v>5057500</v>
      </c>
      <c r="Q112" s="44">
        <v>4300000</v>
      </c>
      <c r="R112" s="45">
        <v>0.19</v>
      </c>
      <c r="S112" s="30">
        <f t="shared" si="24"/>
        <v>817000</v>
      </c>
      <c r="T112" s="32">
        <f t="shared" si="25"/>
        <v>5117000</v>
      </c>
      <c r="U112" s="30">
        <f t="shared" si="26"/>
        <v>5117000</v>
      </c>
      <c r="V112" s="56">
        <v>1986600</v>
      </c>
      <c r="W112" s="55">
        <v>0.19</v>
      </c>
      <c r="X112" s="30">
        <f t="shared" si="27"/>
        <v>377454</v>
      </c>
      <c r="Y112" s="54">
        <f t="shared" si="28"/>
        <v>2364054</v>
      </c>
      <c r="Z112" s="30">
        <f t="shared" si="29"/>
        <v>2364054</v>
      </c>
      <c r="AA112" s="56">
        <v>1806000</v>
      </c>
      <c r="AB112" s="55">
        <v>0.19</v>
      </c>
      <c r="AC112" s="30">
        <f t="shared" si="30"/>
        <v>343140</v>
      </c>
      <c r="AD112" s="53">
        <f t="shared" si="31"/>
        <v>2149140</v>
      </c>
      <c r="AE112" s="30">
        <f t="shared" si="32"/>
        <v>2149140</v>
      </c>
      <c r="AF112" s="29">
        <f t="shared" si="33"/>
        <v>3937138.8</v>
      </c>
      <c r="AG112" s="29">
        <f t="shared" si="34"/>
        <v>3937139</v>
      </c>
      <c r="AH112" s="29">
        <f t="shared" si="35"/>
        <v>3937138.8</v>
      </c>
    </row>
    <row r="113" spans="2:34" ht="40.9">
      <c r="B113" s="11">
        <v>105</v>
      </c>
      <c r="C113" s="35" t="s">
        <v>183</v>
      </c>
      <c r="D113" s="34" t="s">
        <v>184</v>
      </c>
      <c r="E113" s="36" t="s">
        <v>22</v>
      </c>
      <c r="F113" s="12">
        <v>1</v>
      </c>
      <c r="G113" s="46">
        <v>2100000</v>
      </c>
      <c r="H113" s="47">
        <v>0.19</v>
      </c>
      <c r="I113" s="48">
        <f t="shared" si="18"/>
        <v>399000</v>
      </c>
      <c r="J113" s="49">
        <f t="shared" si="19"/>
        <v>2499000</v>
      </c>
      <c r="K113" s="29">
        <f t="shared" si="20"/>
        <v>2499000</v>
      </c>
      <c r="L113" s="44">
        <v>2150000</v>
      </c>
      <c r="M113" s="45">
        <v>0.19</v>
      </c>
      <c r="N113" s="30">
        <f t="shared" si="21"/>
        <v>408500</v>
      </c>
      <c r="O113" s="31">
        <f t="shared" si="22"/>
        <v>2558500</v>
      </c>
      <c r="P113" s="30">
        <f t="shared" si="23"/>
        <v>2558500</v>
      </c>
      <c r="Q113" s="44">
        <v>2200000</v>
      </c>
      <c r="R113" s="45">
        <v>0.19</v>
      </c>
      <c r="S113" s="30">
        <f t="shared" si="24"/>
        <v>418000</v>
      </c>
      <c r="T113" s="32">
        <f t="shared" si="25"/>
        <v>2618000</v>
      </c>
      <c r="U113" s="30">
        <f t="shared" si="26"/>
        <v>2618000</v>
      </c>
      <c r="V113" s="56">
        <v>697400</v>
      </c>
      <c r="W113" s="55">
        <v>0.19</v>
      </c>
      <c r="X113" s="30">
        <f t="shared" si="27"/>
        <v>132506</v>
      </c>
      <c r="Y113" s="54">
        <f t="shared" si="28"/>
        <v>829906</v>
      </c>
      <c r="Z113" s="30">
        <f t="shared" si="29"/>
        <v>829906</v>
      </c>
      <c r="AA113" s="56">
        <v>634000</v>
      </c>
      <c r="AB113" s="55">
        <v>0.19</v>
      </c>
      <c r="AC113" s="30">
        <f t="shared" si="30"/>
        <v>120460</v>
      </c>
      <c r="AD113" s="53">
        <f t="shared" si="31"/>
        <v>754460</v>
      </c>
      <c r="AE113" s="30">
        <f t="shared" si="32"/>
        <v>754460</v>
      </c>
      <c r="AF113" s="29">
        <f t="shared" si="33"/>
        <v>1851973.2</v>
      </c>
      <c r="AG113" s="29">
        <f t="shared" si="34"/>
        <v>1851973</v>
      </c>
      <c r="AH113" s="29">
        <f t="shared" si="35"/>
        <v>1851973.2</v>
      </c>
    </row>
    <row r="114" spans="2:34" ht="40.9">
      <c r="B114" s="11">
        <v>106</v>
      </c>
      <c r="C114" s="35" t="s">
        <v>185</v>
      </c>
      <c r="D114" s="35" t="s">
        <v>186</v>
      </c>
      <c r="E114" s="36" t="s">
        <v>22</v>
      </c>
      <c r="F114" s="12">
        <v>1</v>
      </c>
      <c r="G114" s="46">
        <v>1400000</v>
      </c>
      <c r="H114" s="47">
        <v>0.19</v>
      </c>
      <c r="I114" s="48">
        <f t="shared" si="18"/>
        <v>266000</v>
      </c>
      <c r="J114" s="49">
        <f t="shared" si="19"/>
        <v>1666000</v>
      </c>
      <c r="K114" s="29">
        <f t="shared" si="20"/>
        <v>1666000</v>
      </c>
      <c r="L114" s="44">
        <v>1450000</v>
      </c>
      <c r="M114" s="45">
        <v>0.19</v>
      </c>
      <c r="N114" s="30">
        <f t="shared" si="21"/>
        <v>275500</v>
      </c>
      <c r="O114" s="31">
        <f t="shared" si="22"/>
        <v>1725500</v>
      </c>
      <c r="P114" s="30">
        <f t="shared" si="23"/>
        <v>1725500</v>
      </c>
      <c r="Q114" s="44">
        <v>1500000</v>
      </c>
      <c r="R114" s="45">
        <v>0.19</v>
      </c>
      <c r="S114" s="30">
        <f t="shared" si="24"/>
        <v>285000</v>
      </c>
      <c r="T114" s="32">
        <f t="shared" si="25"/>
        <v>1785000</v>
      </c>
      <c r="U114" s="30">
        <f t="shared" si="26"/>
        <v>1785000</v>
      </c>
      <c r="V114" s="56">
        <v>697400</v>
      </c>
      <c r="W114" s="55">
        <v>0.19</v>
      </c>
      <c r="X114" s="30">
        <f t="shared" si="27"/>
        <v>132506</v>
      </c>
      <c r="Y114" s="54">
        <f t="shared" si="28"/>
        <v>829906</v>
      </c>
      <c r="Z114" s="30">
        <f t="shared" si="29"/>
        <v>829906</v>
      </c>
      <c r="AA114" s="56">
        <v>634000</v>
      </c>
      <c r="AB114" s="55">
        <v>0.19</v>
      </c>
      <c r="AC114" s="30">
        <f t="shared" si="30"/>
        <v>120460</v>
      </c>
      <c r="AD114" s="53">
        <f t="shared" si="31"/>
        <v>754460</v>
      </c>
      <c r="AE114" s="30">
        <f t="shared" si="32"/>
        <v>754460</v>
      </c>
      <c r="AF114" s="29">
        <f t="shared" si="33"/>
        <v>1352173.2</v>
      </c>
      <c r="AG114" s="29">
        <f t="shared" si="34"/>
        <v>1352173</v>
      </c>
      <c r="AH114" s="29">
        <f t="shared" si="35"/>
        <v>1352173.2</v>
      </c>
    </row>
    <row r="115" spans="2:34" ht="40.9">
      <c r="B115" s="11">
        <v>107</v>
      </c>
      <c r="C115" s="35" t="s">
        <v>187</v>
      </c>
      <c r="D115" s="35" t="s">
        <v>188</v>
      </c>
      <c r="E115" s="36" t="s">
        <v>22</v>
      </c>
      <c r="F115" s="12">
        <v>1</v>
      </c>
      <c r="G115" s="46">
        <v>3200000</v>
      </c>
      <c r="H115" s="47">
        <v>0.19</v>
      </c>
      <c r="I115" s="48">
        <f t="shared" si="18"/>
        <v>608000</v>
      </c>
      <c r="J115" s="49">
        <f t="shared" si="19"/>
        <v>3808000</v>
      </c>
      <c r="K115" s="29">
        <f t="shared" si="20"/>
        <v>3808000</v>
      </c>
      <c r="L115" s="44">
        <v>3250000</v>
      </c>
      <c r="M115" s="45">
        <v>0.19</v>
      </c>
      <c r="N115" s="30">
        <f t="shared" si="21"/>
        <v>617500</v>
      </c>
      <c r="O115" s="31">
        <f t="shared" si="22"/>
        <v>3867500</v>
      </c>
      <c r="P115" s="30">
        <f t="shared" si="23"/>
        <v>3867500</v>
      </c>
      <c r="Q115" s="44">
        <v>330000</v>
      </c>
      <c r="R115" s="45">
        <v>0.19</v>
      </c>
      <c r="S115" s="30">
        <f t="shared" si="24"/>
        <v>62700</v>
      </c>
      <c r="T115" s="32">
        <f t="shared" si="25"/>
        <v>392700</v>
      </c>
      <c r="U115" s="30">
        <f t="shared" si="26"/>
        <v>392700</v>
      </c>
      <c r="V115" s="56">
        <v>752400</v>
      </c>
      <c r="W115" s="55">
        <v>0.19</v>
      </c>
      <c r="X115" s="30">
        <f t="shared" si="27"/>
        <v>142956</v>
      </c>
      <c r="Y115" s="54">
        <f t="shared" si="28"/>
        <v>895356</v>
      </c>
      <c r="Z115" s="30">
        <f t="shared" si="29"/>
        <v>895356</v>
      </c>
      <c r="AA115" s="56">
        <v>684000</v>
      </c>
      <c r="AB115" s="55">
        <v>0.19</v>
      </c>
      <c r="AC115" s="30">
        <f t="shared" si="30"/>
        <v>129960</v>
      </c>
      <c r="AD115" s="53">
        <f t="shared" si="31"/>
        <v>813960</v>
      </c>
      <c r="AE115" s="30">
        <f t="shared" si="32"/>
        <v>813960</v>
      </c>
      <c r="AF115" s="29">
        <f t="shared" si="33"/>
        <v>1955503.2</v>
      </c>
      <c r="AG115" s="29">
        <f t="shared" si="34"/>
        <v>1955503</v>
      </c>
      <c r="AH115" s="29">
        <f t="shared" si="35"/>
        <v>1955503.2</v>
      </c>
    </row>
    <row r="116" spans="2:34" ht="40.9">
      <c r="B116" s="11">
        <v>108</v>
      </c>
      <c r="C116" s="35" t="s">
        <v>189</v>
      </c>
      <c r="D116" s="35" t="s">
        <v>190</v>
      </c>
      <c r="E116" s="36" t="s">
        <v>22</v>
      </c>
      <c r="F116" s="12">
        <v>1</v>
      </c>
      <c r="G116" s="46">
        <v>800000</v>
      </c>
      <c r="H116" s="47">
        <v>0.19</v>
      </c>
      <c r="I116" s="48">
        <f t="shared" si="18"/>
        <v>152000</v>
      </c>
      <c r="J116" s="49">
        <f t="shared" si="19"/>
        <v>952000</v>
      </c>
      <c r="K116" s="29">
        <f t="shared" si="20"/>
        <v>952000</v>
      </c>
      <c r="L116" s="44">
        <v>850000</v>
      </c>
      <c r="M116" s="45">
        <v>0.19</v>
      </c>
      <c r="N116" s="30">
        <f t="shared" si="21"/>
        <v>161500</v>
      </c>
      <c r="O116" s="31">
        <f t="shared" si="22"/>
        <v>1011500</v>
      </c>
      <c r="P116" s="30">
        <f t="shared" si="23"/>
        <v>1011500</v>
      </c>
      <c r="Q116" s="44">
        <v>880000</v>
      </c>
      <c r="R116" s="45">
        <v>0.19</v>
      </c>
      <c r="S116" s="30">
        <f t="shared" si="24"/>
        <v>167200</v>
      </c>
      <c r="T116" s="32">
        <f t="shared" si="25"/>
        <v>1047200</v>
      </c>
      <c r="U116" s="30">
        <f t="shared" si="26"/>
        <v>1047200</v>
      </c>
      <c r="V116" s="56">
        <v>336600</v>
      </c>
      <c r="W116" s="55">
        <v>0.19</v>
      </c>
      <c r="X116" s="30">
        <f t="shared" si="27"/>
        <v>63954</v>
      </c>
      <c r="Y116" s="54">
        <f t="shared" si="28"/>
        <v>400554</v>
      </c>
      <c r="Z116" s="30">
        <f t="shared" si="29"/>
        <v>400554</v>
      </c>
      <c r="AA116" s="56">
        <v>306000</v>
      </c>
      <c r="AB116" s="55">
        <v>0.19</v>
      </c>
      <c r="AC116" s="30">
        <f t="shared" si="30"/>
        <v>58140</v>
      </c>
      <c r="AD116" s="53">
        <f t="shared" si="31"/>
        <v>364140</v>
      </c>
      <c r="AE116" s="30">
        <f t="shared" si="32"/>
        <v>364140</v>
      </c>
      <c r="AF116" s="29">
        <f t="shared" si="33"/>
        <v>755078.8</v>
      </c>
      <c r="AG116" s="29">
        <f t="shared" si="34"/>
        <v>755079</v>
      </c>
      <c r="AH116" s="29">
        <f t="shared" si="35"/>
        <v>755078.8</v>
      </c>
    </row>
    <row r="117" spans="2:34" ht="40.9">
      <c r="B117" s="11">
        <v>109</v>
      </c>
      <c r="C117" s="35" t="s">
        <v>191</v>
      </c>
      <c r="D117" s="35" t="s">
        <v>192</v>
      </c>
      <c r="E117" s="36" t="s">
        <v>22</v>
      </c>
      <c r="F117" s="12">
        <v>1</v>
      </c>
      <c r="G117" s="46">
        <v>800000</v>
      </c>
      <c r="H117" s="47">
        <v>0.19</v>
      </c>
      <c r="I117" s="48">
        <f t="shared" si="18"/>
        <v>152000</v>
      </c>
      <c r="J117" s="49">
        <f t="shared" si="19"/>
        <v>952000</v>
      </c>
      <c r="K117" s="29">
        <f t="shared" si="20"/>
        <v>952000</v>
      </c>
      <c r="L117" s="44">
        <v>850000</v>
      </c>
      <c r="M117" s="45">
        <v>0.19</v>
      </c>
      <c r="N117" s="30">
        <f t="shared" si="21"/>
        <v>161500</v>
      </c>
      <c r="O117" s="31">
        <f t="shared" si="22"/>
        <v>1011500</v>
      </c>
      <c r="P117" s="30">
        <f t="shared" si="23"/>
        <v>1011500</v>
      </c>
      <c r="Q117" s="44">
        <v>900000</v>
      </c>
      <c r="R117" s="45">
        <v>0.19</v>
      </c>
      <c r="S117" s="30">
        <f t="shared" si="24"/>
        <v>171000</v>
      </c>
      <c r="T117" s="32">
        <f t="shared" si="25"/>
        <v>1071000</v>
      </c>
      <c r="U117" s="30">
        <f t="shared" si="26"/>
        <v>1071000</v>
      </c>
      <c r="V117" s="56">
        <v>433400</v>
      </c>
      <c r="W117" s="55">
        <v>0.19</v>
      </c>
      <c r="X117" s="30">
        <f t="shared" si="27"/>
        <v>82346</v>
      </c>
      <c r="Y117" s="54">
        <f t="shared" si="28"/>
        <v>515746</v>
      </c>
      <c r="Z117" s="30">
        <f t="shared" si="29"/>
        <v>515746</v>
      </c>
      <c r="AA117" s="56">
        <v>394000</v>
      </c>
      <c r="AB117" s="55">
        <v>0.19</v>
      </c>
      <c r="AC117" s="30">
        <f t="shared" si="30"/>
        <v>74860</v>
      </c>
      <c r="AD117" s="53">
        <f t="shared" si="31"/>
        <v>468860</v>
      </c>
      <c r="AE117" s="30">
        <f t="shared" si="32"/>
        <v>468860</v>
      </c>
      <c r="AF117" s="29">
        <f t="shared" si="33"/>
        <v>803821.2</v>
      </c>
      <c r="AG117" s="29">
        <f t="shared" si="34"/>
        <v>803821</v>
      </c>
      <c r="AH117" s="29">
        <f t="shared" si="35"/>
        <v>803821.2</v>
      </c>
    </row>
    <row r="118" spans="2:34" ht="40.9">
      <c r="B118" s="11">
        <v>110</v>
      </c>
      <c r="C118" s="35" t="s">
        <v>193</v>
      </c>
      <c r="D118" s="35" t="s">
        <v>194</v>
      </c>
      <c r="E118" s="36" t="s">
        <v>22</v>
      </c>
      <c r="F118" s="12">
        <v>1</v>
      </c>
      <c r="G118" s="46">
        <v>600000</v>
      </c>
      <c r="H118" s="47">
        <v>0.19</v>
      </c>
      <c r="I118" s="48">
        <f t="shared" si="18"/>
        <v>114000</v>
      </c>
      <c r="J118" s="49">
        <f t="shared" si="19"/>
        <v>714000</v>
      </c>
      <c r="K118" s="29">
        <f t="shared" si="20"/>
        <v>714000</v>
      </c>
      <c r="L118" s="44">
        <v>650000</v>
      </c>
      <c r="M118" s="45">
        <v>0.19</v>
      </c>
      <c r="N118" s="30">
        <f t="shared" si="21"/>
        <v>123500</v>
      </c>
      <c r="O118" s="31">
        <f t="shared" si="22"/>
        <v>773500</v>
      </c>
      <c r="P118" s="30">
        <f t="shared" si="23"/>
        <v>773500</v>
      </c>
      <c r="Q118" s="44">
        <v>700000</v>
      </c>
      <c r="R118" s="45">
        <v>0.19</v>
      </c>
      <c r="S118" s="30">
        <f t="shared" si="24"/>
        <v>133000</v>
      </c>
      <c r="T118" s="32">
        <f t="shared" si="25"/>
        <v>833000</v>
      </c>
      <c r="U118" s="30">
        <f t="shared" si="26"/>
        <v>833000</v>
      </c>
      <c r="V118" s="56">
        <v>400400</v>
      </c>
      <c r="W118" s="55">
        <v>0.19</v>
      </c>
      <c r="X118" s="30">
        <f t="shared" si="27"/>
        <v>76076</v>
      </c>
      <c r="Y118" s="54">
        <f t="shared" si="28"/>
        <v>476476</v>
      </c>
      <c r="Z118" s="30">
        <f t="shared" si="29"/>
        <v>476476</v>
      </c>
      <c r="AA118" s="56">
        <v>364000</v>
      </c>
      <c r="AB118" s="55">
        <v>0.19</v>
      </c>
      <c r="AC118" s="30">
        <f t="shared" si="30"/>
        <v>69160</v>
      </c>
      <c r="AD118" s="53">
        <f t="shared" si="31"/>
        <v>433160</v>
      </c>
      <c r="AE118" s="30">
        <f t="shared" si="32"/>
        <v>433160</v>
      </c>
      <c r="AF118" s="29">
        <f t="shared" si="33"/>
        <v>646027.19999999995</v>
      </c>
      <c r="AG118" s="29">
        <f t="shared" si="34"/>
        <v>646027</v>
      </c>
      <c r="AH118" s="29">
        <f t="shared" si="35"/>
        <v>646027.19999999995</v>
      </c>
    </row>
    <row r="119" spans="2:34" ht="40.9">
      <c r="B119" s="11">
        <v>111</v>
      </c>
      <c r="C119" s="35" t="s">
        <v>195</v>
      </c>
      <c r="D119" s="37" t="s">
        <v>196</v>
      </c>
      <c r="E119" s="36" t="s">
        <v>22</v>
      </c>
      <c r="F119" s="12">
        <v>1</v>
      </c>
      <c r="G119" s="46">
        <v>1700000</v>
      </c>
      <c r="H119" s="47">
        <v>0.19</v>
      </c>
      <c r="I119" s="48">
        <f t="shared" si="18"/>
        <v>323000</v>
      </c>
      <c r="J119" s="49">
        <f t="shared" si="19"/>
        <v>2023000</v>
      </c>
      <c r="K119" s="29">
        <f t="shared" si="20"/>
        <v>2023000</v>
      </c>
      <c r="L119" s="44">
        <v>1800000</v>
      </c>
      <c r="M119" s="45">
        <v>0.19</v>
      </c>
      <c r="N119" s="30">
        <f t="shared" si="21"/>
        <v>342000</v>
      </c>
      <c r="O119" s="31">
        <f t="shared" si="22"/>
        <v>2142000</v>
      </c>
      <c r="P119" s="30">
        <f t="shared" si="23"/>
        <v>2142000</v>
      </c>
      <c r="Q119" s="44">
        <v>1900000</v>
      </c>
      <c r="R119" s="45">
        <v>0.19</v>
      </c>
      <c r="S119" s="30">
        <f t="shared" si="24"/>
        <v>361000</v>
      </c>
      <c r="T119" s="32">
        <f t="shared" si="25"/>
        <v>2261000</v>
      </c>
      <c r="U119" s="30">
        <f t="shared" si="26"/>
        <v>2261000</v>
      </c>
      <c r="V119" s="56">
        <v>402600</v>
      </c>
      <c r="W119" s="55">
        <v>0.19</v>
      </c>
      <c r="X119" s="30">
        <f t="shared" si="27"/>
        <v>76494</v>
      </c>
      <c r="Y119" s="54">
        <f t="shared" si="28"/>
        <v>479094</v>
      </c>
      <c r="Z119" s="30">
        <f t="shared" si="29"/>
        <v>479094</v>
      </c>
      <c r="AA119" s="56">
        <v>366000</v>
      </c>
      <c r="AB119" s="55">
        <v>0.19</v>
      </c>
      <c r="AC119" s="30">
        <f t="shared" si="30"/>
        <v>69540</v>
      </c>
      <c r="AD119" s="53">
        <f t="shared" si="31"/>
        <v>435540</v>
      </c>
      <c r="AE119" s="30">
        <f t="shared" si="32"/>
        <v>435540</v>
      </c>
      <c r="AF119" s="29">
        <f t="shared" si="33"/>
        <v>1468126.8</v>
      </c>
      <c r="AG119" s="29">
        <f t="shared" si="34"/>
        <v>1468127</v>
      </c>
      <c r="AH119" s="29">
        <f t="shared" si="35"/>
        <v>1468126.8</v>
      </c>
    </row>
    <row r="120" spans="2:34" ht="40.9">
      <c r="B120" s="11">
        <v>112</v>
      </c>
      <c r="C120" s="35" t="s">
        <v>197</v>
      </c>
      <c r="D120" s="35" t="s">
        <v>198</v>
      </c>
      <c r="E120" s="36" t="s">
        <v>22</v>
      </c>
      <c r="F120" s="12">
        <v>1</v>
      </c>
      <c r="G120" s="46">
        <v>1100000</v>
      </c>
      <c r="H120" s="47">
        <v>0.1</v>
      </c>
      <c r="I120" s="48">
        <f t="shared" si="18"/>
        <v>110000</v>
      </c>
      <c r="J120" s="49">
        <f t="shared" si="19"/>
        <v>1210000</v>
      </c>
      <c r="K120" s="29">
        <f t="shared" si="20"/>
        <v>1210000</v>
      </c>
      <c r="L120" s="44">
        <v>1150000</v>
      </c>
      <c r="M120" s="45">
        <v>0.19</v>
      </c>
      <c r="N120" s="30">
        <f t="shared" si="21"/>
        <v>218500</v>
      </c>
      <c r="O120" s="31">
        <f t="shared" si="22"/>
        <v>1368500</v>
      </c>
      <c r="P120" s="30">
        <f t="shared" si="23"/>
        <v>1368500</v>
      </c>
      <c r="Q120" s="44">
        <v>1200000</v>
      </c>
      <c r="R120" s="45">
        <v>0.19</v>
      </c>
      <c r="S120" s="30">
        <f t="shared" si="24"/>
        <v>228000</v>
      </c>
      <c r="T120" s="32">
        <f t="shared" si="25"/>
        <v>1428000</v>
      </c>
      <c r="U120" s="30">
        <f t="shared" si="26"/>
        <v>1428000</v>
      </c>
      <c r="V120" s="56">
        <v>550000</v>
      </c>
      <c r="W120" s="55">
        <v>0</v>
      </c>
      <c r="X120" s="30">
        <f t="shared" si="27"/>
        <v>0</v>
      </c>
      <c r="Y120" s="54">
        <f t="shared" si="28"/>
        <v>550000</v>
      </c>
      <c r="Z120" s="30">
        <f t="shared" si="29"/>
        <v>550000</v>
      </c>
      <c r="AA120" s="56">
        <v>500000</v>
      </c>
      <c r="AB120" s="55">
        <v>0</v>
      </c>
      <c r="AC120" s="30">
        <f t="shared" si="30"/>
        <v>0</v>
      </c>
      <c r="AD120" s="53">
        <f t="shared" si="31"/>
        <v>500000</v>
      </c>
      <c r="AE120" s="30">
        <f t="shared" si="32"/>
        <v>500000</v>
      </c>
      <c r="AF120" s="29">
        <f t="shared" si="33"/>
        <v>1011300</v>
      </c>
      <c r="AG120" s="29">
        <f t="shared" si="34"/>
        <v>1011300</v>
      </c>
      <c r="AH120" s="29">
        <f t="shared" si="35"/>
        <v>1011300</v>
      </c>
    </row>
    <row r="121" spans="2:34" ht="40.9">
      <c r="B121" s="11">
        <v>113</v>
      </c>
      <c r="C121" s="35" t="s">
        <v>199</v>
      </c>
      <c r="D121" s="35" t="s">
        <v>200</v>
      </c>
      <c r="E121" s="36" t="s">
        <v>22</v>
      </c>
      <c r="F121" s="12">
        <v>1</v>
      </c>
      <c r="G121" s="46">
        <v>3500000</v>
      </c>
      <c r="H121" s="47">
        <v>0.19</v>
      </c>
      <c r="I121" s="48">
        <f t="shared" si="18"/>
        <v>665000</v>
      </c>
      <c r="J121" s="49">
        <f t="shared" si="19"/>
        <v>4165000</v>
      </c>
      <c r="K121" s="29">
        <f t="shared" si="20"/>
        <v>4165000</v>
      </c>
      <c r="L121" s="44">
        <v>3550000</v>
      </c>
      <c r="M121" s="45">
        <v>0.19</v>
      </c>
      <c r="N121" s="30">
        <f t="shared" si="21"/>
        <v>674500</v>
      </c>
      <c r="O121" s="31">
        <f t="shared" si="22"/>
        <v>4224500</v>
      </c>
      <c r="P121" s="30">
        <f t="shared" si="23"/>
        <v>4224500</v>
      </c>
      <c r="Q121" s="44">
        <v>3600000</v>
      </c>
      <c r="R121" s="45">
        <v>0.19</v>
      </c>
      <c r="S121" s="30">
        <f t="shared" si="24"/>
        <v>684000</v>
      </c>
      <c r="T121" s="32">
        <f t="shared" si="25"/>
        <v>4284000</v>
      </c>
      <c r="U121" s="30">
        <f t="shared" si="26"/>
        <v>4284000</v>
      </c>
      <c r="V121" s="56">
        <v>7895800</v>
      </c>
      <c r="W121" s="55">
        <v>0</v>
      </c>
      <c r="X121" s="30">
        <f t="shared" si="27"/>
        <v>0</v>
      </c>
      <c r="Y121" s="54">
        <f t="shared" si="28"/>
        <v>7895800</v>
      </c>
      <c r="Z121" s="30">
        <f t="shared" si="29"/>
        <v>7895800</v>
      </c>
      <c r="AA121" s="56">
        <v>7178000</v>
      </c>
      <c r="AB121" s="55">
        <v>0</v>
      </c>
      <c r="AC121" s="30">
        <f t="shared" si="30"/>
        <v>0</v>
      </c>
      <c r="AD121" s="53">
        <f t="shared" si="31"/>
        <v>7178000</v>
      </c>
      <c r="AE121" s="30">
        <f t="shared" si="32"/>
        <v>7178000</v>
      </c>
      <c r="AF121" s="29">
        <f t="shared" si="33"/>
        <v>5549460</v>
      </c>
      <c r="AG121" s="29">
        <f t="shared" si="34"/>
        <v>5549460</v>
      </c>
      <c r="AH121" s="29">
        <f t="shared" si="35"/>
        <v>5549460</v>
      </c>
    </row>
    <row r="122" spans="2:34" ht="22.15">
      <c r="B122" s="11">
        <v>114</v>
      </c>
      <c r="C122" s="35" t="s">
        <v>201</v>
      </c>
      <c r="D122" s="35" t="s">
        <v>202</v>
      </c>
      <c r="E122" s="36" t="s">
        <v>22</v>
      </c>
      <c r="F122" s="12">
        <v>1</v>
      </c>
      <c r="G122" s="46">
        <v>600000</v>
      </c>
      <c r="H122" s="47">
        <v>0.19</v>
      </c>
      <c r="I122" s="48">
        <f t="shared" si="18"/>
        <v>114000</v>
      </c>
      <c r="J122" s="49">
        <f t="shared" si="19"/>
        <v>714000</v>
      </c>
      <c r="K122" s="29">
        <f t="shared" si="20"/>
        <v>714000</v>
      </c>
      <c r="L122" s="44">
        <v>650000</v>
      </c>
      <c r="M122" s="45">
        <v>0.19</v>
      </c>
      <c r="N122" s="30">
        <f t="shared" si="21"/>
        <v>123500</v>
      </c>
      <c r="O122" s="31">
        <f t="shared" si="22"/>
        <v>773500</v>
      </c>
      <c r="P122" s="30">
        <f t="shared" si="23"/>
        <v>773500</v>
      </c>
      <c r="Q122" s="44">
        <v>700000</v>
      </c>
      <c r="R122" s="45">
        <v>0.19</v>
      </c>
      <c r="S122" s="30">
        <f t="shared" si="24"/>
        <v>133000</v>
      </c>
      <c r="T122" s="32">
        <f t="shared" si="25"/>
        <v>833000</v>
      </c>
      <c r="U122" s="30">
        <f t="shared" si="26"/>
        <v>833000</v>
      </c>
      <c r="V122" s="56">
        <v>451000</v>
      </c>
      <c r="W122" s="55">
        <v>0</v>
      </c>
      <c r="X122" s="30">
        <f t="shared" si="27"/>
        <v>0</v>
      </c>
      <c r="Y122" s="54">
        <f t="shared" si="28"/>
        <v>451000</v>
      </c>
      <c r="Z122" s="30">
        <f t="shared" si="29"/>
        <v>451000</v>
      </c>
      <c r="AA122" s="56">
        <v>410000</v>
      </c>
      <c r="AB122" s="55">
        <v>0</v>
      </c>
      <c r="AC122" s="30">
        <f t="shared" si="30"/>
        <v>0</v>
      </c>
      <c r="AD122" s="53">
        <f t="shared" si="31"/>
        <v>410000</v>
      </c>
      <c r="AE122" s="30">
        <f t="shared" si="32"/>
        <v>410000</v>
      </c>
      <c r="AF122" s="29">
        <f t="shared" si="33"/>
        <v>636300</v>
      </c>
      <c r="AG122" s="29">
        <f t="shared" si="34"/>
        <v>636300</v>
      </c>
      <c r="AH122" s="29">
        <f t="shared" si="35"/>
        <v>636300</v>
      </c>
    </row>
    <row r="123" spans="2:34" ht="40.9">
      <c r="B123" s="11">
        <v>115</v>
      </c>
      <c r="C123" s="35" t="s">
        <v>203</v>
      </c>
      <c r="D123" s="35" t="s">
        <v>204</v>
      </c>
      <c r="E123" s="36" t="s">
        <v>22</v>
      </c>
      <c r="F123" s="12">
        <v>1</v>
      </c>
      <c r="G123" s="46">
        <v>180000</v>
      </c>
      <c r="H123" s="47">
        <v>0.19</v>
      </c>
      <c r="I123" s="48">
        <f t="shared" si="18"/>
        <v>34200</v>
      </c>
      <c r="J123" s="49">
        <f t="shared" si="19"/>
        <v>214200</v>
      </c>
      <c r="K123" s="29">
        <f t="shared" si="20"/>
        <v>214200</v>
      </c>
      <c r="L123" s="44">
        <v>185000</v>
      </c>
      <c r="M123" s="45">
        <v>0.19</v>
      </c>
      <c r="N123" s="30">
        <f t="shared" si="21"/>
        <v>35150</v>
      </c>
      <c r="O123" s="31">
        <f t="shared" si="22"/>
        <v>220150</v>
      </c>
      <c r="P123" s="30">
        <f t="shared" si="23"/>
        <v>220150</v>
      </c>
      <c r="Q123" s="44">
        <v>190000</v>
      </c>
      <c r="R123" s="45">
        <v>0.19</v>
      </c>
      <c r="S123" s="30">
        <f t="shared" si="24"/>
        <v>36100</v>
      </c>
      <c r="T123" s="32">
        <f t="shared" si="25"/>
        <v>226100</v>
      </c>
      <c r="U123" s="30">
        <f t="shared" si="26"/>
        <v>226100</v>
      </c>
      <c r="V123" s="56">
        <v>332200</v>
      </c>
      <c r="W123" s="55">
        <v>0</v>
      </c>
      <c r="X123" s="30">
        <f t="shared" si="27"/>
        <v>0</v>
      </c>
      <c r="Y123" s="54">
        <f t="shared" si="28"/>
        <v>332200</v>
      </c>
      <c r="Z123" s="30">
        <f t="shared" si="29"/>
        <v>332200</v>
      </c>
      <c r="AA123" s="56">
        <v>302000</v>
      </c>
      <c r="AB123" s="55">
        <v>0</v>
      </c>
      <c r="AC123" s="30">
        <f t="shared" si="30"/>
        <v>0</v>
      </c>
      <c r="AD123" s="53">
        <f t="shared" si="31"/>
        <v>302000</v>
      </c>
      <c r="AE123" s="30">
        <f t="shared" si="32"/>
        <v>302000</v>
      </c>
      <c r="AF123" s="29">
        <f t="shared" si="33"/>
        <v>258930</v>
      </c>
      <c r="AG123" s="29">
        <f t="shared" si="34"/>
        <v>258930</v>
      </c>
      <c r="AH123" s="29">
        <f t="shared" si="35"/>
        <v>258930</v>
      </c>
    </row>
    <row r="124" spans="2:34" ht="40.9">
      <c r="B124" s="11">
        <v>116</v>
      </c>
      <c r="C124" s="35" t="s">
        <v>205</v>
      </c>
      <c r="D124" s="35" t="s">
        <v>206</v>
      </c>
      <c r="E124" s="36" t="s">
        <v>22</v>
      </c>
      <c r="F124" s="12">
        <v>1</v>
      </c>
      <c r="G124" s="46">
        <v>900000</v>
      </c>
      <c r="H124" s="47">
        <v>0.19</v>
      </c>
      <c r="I124" s="48">
        <f t="shared" si="18"/>
        <v>171000</v>
      </c>
      <c r="J124" s="49">
        <f t="shared" si="19"/>
        <v>1071000</v>
      </c>
      <c r="K124" s="29">
        <f t="shared" si="20"/>
        <v>1071000</v>
      </c>
      <c r="L124" s="44">
        <v>910000</v>
      </c>
      <c r="M124" s="45">
        <v>0.19</v>
      </c>
      <c r="N124" s="30">
        <f t="shared" si="21"/>
        <v>172900</v>
      </c>
      <c r="O124" s="31">
        <f t="shared" si="22"/>
        <v>1082900</v>
      </c>
      <c r="P124" s="30">
        <f t="shared" si="23"/>
        <v>1082900</v>
      </c>
      <c r="Q124" s="44">
        <v>920000</v>
      </c>
      <c r="R124" s="45">
        <v>0.19</v>
      </c>
      <c r="S124" s="30">
        <f t="shared" si="24"/>
        <v>174800</v>
      </c>
      <c r="T124" s="32">
        <f t="shared" si="25"/>
        <v>1094800</v>
      </c>
      <c r="U124" s="30">
        <f t="shared" si="26"/>
        <v>1094800</v>
      </c>
      <c r="V124" s="56">
        <v>748000</v>
      </c>
      <c r="W124" s="55">
        <v>0.19</v>
      </c>
      <c r="X124" s="30">
        <f t="shared" si="27"/>
        <v>142120</v>
      </c>
      <c r="Y124" s="54">
        <f t="shared" si="28"/>
        <v>890120</v>
      </c>
      <c r="Z124" s="30">
        <f t="shared" si="29"/>
        <v>890120</v>
      </c>
      <c r="AA124" s="56">
        <v>680000</v>
      </c>
      <c r="AB124" s="55">
        <v>0.19</v>
      </c>
      <c r="AC124" s="30">
        <f t="shared" si="30"/>
        <v>129200</v>
      </c>
      <c r="AD124" s="53">
        <f t="shared" si="31"/>
        <v>809200</v>
      </c>
      <c r="AE124" s="30">
        <f t="shared" si="32"/>
        <v>809200</v>
      </c>
      <c r="AF124" s="29">
        <f t="shared" si="33"/>
        <v>989604</v>
      </c>
      <c r="AG124" s="29">
        <f t="shared" si="34"/>
        <v>989604</v>
      </c>
      <c r="AH124" s="29">
        <f t="shared" si="35"/>
        <v>989604</v>
      </c>
    </row>
    <row r="125" spans="2:34" ht="61.15">
      <c r="B125" s="11">
        <v>117</v>
      </c>
      <c r="C125" s="36" t="s">
        <v>207</v>
      </c>
      <c r="D125" s="34" t="s">
        <v>208</v>
      </c>
      <c r="E125" s="36" t="s">
        <v>22</v>
      </c>
      <c r="F125" s="12">
        <v>1</v>
      </c>
      <c r="G125" s="46">
        <v>25000</v>
      </c>
      <c r="H125" s="47">
        <v>0.19</v>
      </c>
      <c r="I125" s="48">
        <f t="shared" si="18"/>
        <v>4750</v>
      </c>
      <c r="J125" s="49">
        <f t="shared" si="19"/>
        <v>29750</v>
      </c>
      <c r="K125" s="29">
        <f t="shared" si="20"/>
        <v>29750</v>
      </c>
      <c r="L125" s="44">
        <v>28000</v>
      </c>
      <c r="M125" s="45">
        <v>0.19</v>
      </c>
      <c r="N125" s="30">
        <f t="shared" si="21"/>
        <v>5320</v>
      </c>
      <c r="O125" s="31">
        <f t="shared" si="22"/>
        <v>33320</v>
      </c>
      <c r="P125" s="30">
        <f t="shared" si="23"/>
        <v>33320</v>
      </c>
      <c r="Q125" s="44">
        <v>30000</v>
      </c>
      <c r="R125" s="45">
        <v>0.19</v>
      </c>
      <c r="S125" s="30">
        <f t="shared" si="24"/>
        <v>5700</v>
      </c>
      <c r="T125" s="32">
        <f t="shared" si="25"/>
        <v>35700</v>
      </c>
      <c r="U125" s="30">
        <f t="shared" si="26"/>
        <v>35700</v>
      </c>
      <c r="V125" s="56">
        <v>66000</v>
      </c>
      <c r="W125" s="55">
        <v>0.19</v>
      </c>
      <c r="X125" s="30">
        <f t="shared" si="27"/>
        <v>12540</v>
      </c>
      <c r="Y125" s="54">
        <f t="shared" si="28"/>
        <v>78540</v>
      </c>
      <c r="Z125" s="30">
        <f t="shared" si="29"/>
        <v>78540</v>
      </c>
      <c r="AA125" s="56">
        <v>60000</v>
      </c>
      <c r="AB125" s="55">
        <v>0.19</v>
      </c>
      <c r="AC125" s="30">
        <f t="shared" si="30"/>
        <v>11400</v>
      </c>
      <c r="AD125" s="53">
        <f t="shared" si="31"/>
        <v>71400</v>
      </c>
      <c r="AE125" s="30">
        <f t="shared" si="32"/>
        <v>71400</v>
      </c>
      <c r="AF125" s="29">
        <f t="shared" si="33"/>
        <v>49742</v>
      </c>
      <c r="AG125" s="29">
        <f t="shared" si="34"/>
        <v>49742</v>
      </c>
      <c r="AH125" s="29">
        <f t="shared" si="35"/>
        <v>49742</v>
      </c>
    </row>
    <row r="126" spans="2:34" ht="22.15">
      <c r="B126" s="11">
        <v>118</v>
      </c>
      <c r="C126" s="35" t="s">
        <v>209</v>
      </c>
      <c r="D126" s="35" t="s">
        <v>210</v>
      </c>
      <c r="E126" s="36" t="s">
        <v>22</v>
      </c>
      <c r="F126" s="12">
        <v>1</v>
      </c>
      <c r="G126" s="46">
        <v>80000</v>
      </c>
      <c r="H126" s="47">
        <v>0.19</v>
      </c>
      <c r="I126" s="48">
        <f t="shared" si="18"/>
        <v>15200</v>
      </c>
      <c r="J126" s="49">
        <f t="shared" si="19"/>
        <v>95200</v>
      </c>
      <c r="K126" s="29">
        <f t="shared" si="20"/>
        <v>95200</v>
      </c>
      <c r="L126" s="44">
        <v>85000</v>
      </c>
      <c r="M126" s="45">
        <v>0.19</v>
      </c>
      <c r="N126" s="30">
        <f t="shared" si="21"/>
        <v>16150</v>
      </c>
      <c r="O126" s="31">
        <f t="shared" si="22"/>
        <v>101150</v>
      </c>
      <c r="P126" s="30">
        <f t="shared" si="23"/>
        <v>101150</v>
      </c>
      <c r="Q126" s="44">
        <v>70000</v>
      </c>
      <c r="R126" s="45">
        <v>0.19</v>
      </c>
      <c r="S126" s="30">
        <f t="shared" si="24"/>
        <v>13300</v>
      </c>
      <c r="T126" s="32">
        <f t="shared" si="25"/>
        <v>83300</v>
      </c>
      <c r="U126" s="30">
        <f t="shared" si="26"/>
        <v>83300</v>
      </c>
      <c r="V126" s="56">
        <v>68200</v>
      </c>
      <c r="W126" s="55">
        <v>0.19</v>
      </c>
      <c r="X126" s="30">
        <f t="shared" si="27"/>
        <v>12958</v>
      </c>
      <c r="Y126" s="54">
        <f t="shared" si="28"/>
        <v>81158</v>
      </c>
      <c r="Z126" s="30">
        <f t="shared" si="29"/>
        <v>81158</v>
      </c>
      <c r="AA126" s="56">
        <v>62000</v>
      </c>
      <c r="AB126" s="55">
        <v>0.19</v>
      </c>
      <c r="AC126" s="30">
        <f t="shared" si="30"/>
        <v>11780</v>
      </c>
      <c r="AD126" s="53">
        <f t="shared" si="31"/>
        <v>73780</v>
      </c>
      <c r="AE126" s="30">
        <f t="shared" si="32"/>
        <v>73780</v>
      </c>
      <c r="AF126" s="29">
        <f t="shared" si="33"/>
        <v>86917.6</v>
      </c>
      <c r="AG126" s="29">
        <f t="shared" si="34"/>
        <v>86918</v>
      </c>
      <c r="AH126" s="29">
        <f t="shared" si="35"/>
        <v>86917.6</v>
      </c>
    </row>
    <row r="127" spans="2:34" ht="22.15">
      <c r="B127" s="11">
        <v>119</v>
      </c>
      <c r="C127" s="35" t="s">
        <v>211</v>
      </c>
      <c r="D127" s="35" t="s">
        <v>212</v>
      </c>
      <c r="E127" s="36" t="s">
        <v>22</v>
      </c>
      <c r="F127" s="12">
        <v>1</v>
      </c>
      <c r="G127" s="46">
        <v>280000</v>
      </c>
      <c r="H127" s="47">
        <v>0</v>
      </c>
      <c r="I127" s="48">
        <f t="shared" si="18"/>
        <v>0</v>
      </c>
      <c r="J127" s="49">
        <f t="shared" si="19"/>
        <v>280000</v>
      </c>
      <c r="K127" s="29">
        <f t="shared" si="20"/>
        <v>280000</v>
      </c>
      <c r="L127" s="44">
        <v>285000</v>
      </c>
      <c r="M127" s="45">
        <v>0</v>
      </c>
      <c r="N127" s="30">
        <f t="shared" si="21"/>
        <v>0</v>
      </c>
      <c r="O127" s="31">
        <f t="shared" si="22"/>
        <v>285000</v>
      </c>
      <c r="P127" s="30">
        <f t="shared" si="23"/>
        <v>285000</v>
      </c>
      <c r="Q127" s="44">
        <v>290000</v>
      </c>
      <c r="R127" s="45">
        <v>0</v>
      </c>
      <c r="S127" s="30">
        <f t="shared" si="24"/>
        <v>0</v>
      </c>
      <c r="T127" s="32">
        <f t="shared" si="25"/>
        <v>290000</v>
      </c>
      <c r="U127" s="30">
        <f t="shared" si="26"/>
        <v>290000</v>
      </c>
      <c r="V127" s="56">
        <v>352000</v>
      </c>
      <c r="W127" s="55">
        <v>0.19</v>
      </c>
      <c r="X127" s="30">
        <f t="shared" si="27"/>
        <v>66880</v>
      </c>
      <c r="Y127" s="54">
        <f t="shared" si="28"/>
        <v>418880</v>
      </c>
      <c r="Z127" s="30">
        <f t="shared" si="29"/>
        <v>418880</v>
      </c>
      <c r="AA127" s="56">
        <v>320000</v>
      </c>
      <c r="AB127" s="55">
        <v>0.19</v>
      </c>
      <c r="AC127" s="30">
        <f t="shared" si="30"/>
        <v>60800</v>
      </c>
      <c r="AD127" s="53">
        <f t="shared" si="31"/>
        <v>380800</v>
      </c>
      <c r="AE127" s="30">
        <f t="shared" si="32"/>
        <v>380800</v>
      </c>
      <c r="AF127" s="29">
        <f t="shared" si="33"/>
        <v>330936</v>
      </c>
      <c r="AG127" s="29">
        <f t="shared" si="34"/>
        <v>330936</v>
      </c>
      <c r="AH127" s="29">
        <f t="shared" si="35"/>
        <v>330936</v>
      </c>
    </row>
    <row r="128" spans="2:34" ht="22.15">
      <c r="B128" s="11">
        <v>120</v>
      </c>
      <c r="C128" s="35" t="s">
        <v>213</v>
      </c>
      <c r="D128" s="35" t="s">
        <v>213</v>
      </c>
      <c r="E128" s="36" t="s">
        <v>59</v>
      </c>
      <c r="F128" s="12">
        <v>1</v>
      </c>
      <c r="G128" s="46">
        <v>100000</v>
      </c>
      <c r="H128" s="47">
        <v>0.19</v>
      </c>
      <c r="I128" s="48">
        <f t="shared" si="18"/>
        <v>19000</v>
      </c>
      <c r="J128" s="49">
        <f t="shared" si="19"/>
        <v>119000</v>
      </c>
      <c r="K128" s="29">
        <f t="shared" si="20"/>
        <v>119000</v>
      </c>
      <c r="L128" s="44">
        <v>105000</v>
      </c>
      <c r="M128" s="45">
        <v>0.19</v>
      </c>
      <c r="N128" s="30">
        <f t="shared" si="21"/>
        <v>19950</v>
      </c>
      <c r="O128" s="31">
        <f t="shared" si="22"/>
        <v>124950</v>
      </c>
      <c r="P128" s="30">
        <f t="shared" si="23"/>
        <v>124950</v>
      </c>
      <c r="Q128" s="44">
        <v>110000</v>
      </c>
      <c r="R128" s="45">
        <v>0.19</v>
      </c>
      <c r="S128" s="30">
        <f t="shared" si="24"/>
        <v>20900</v>
      </c>
      <c r="T128" s="32">
        <f t="shared" si="25"/>
        <v>130900</v>
      </c>
      <c r="U128" s="30">
        <f t="shared" si="26"/>
        <v>130900</v>
      </c>
      <c r="V128" s="56">
        <v>55000</v>
      </c>
      <c r="W128" s="55">
        <v>0.19</v>
      </c>
      <c r="X128" s="30">
        <f t="shared" si="27"/>
        <v>10450</v>
      </c>
      <c r="Y128" s="54">
        <f t="shared" si="28"/>
        <v>65450</v>
      </c>
      <c r="Z128" s="30">
        <f t="shared" si="29"/>
        <v>65450</v>
      </c>
      <c r="AA128" s="56">
        <v>50000</v>
      </c>
      <c r="AB128" s="55">
        <v>0.19</v>
      </c>
      <c r="AC128" s="30">
        <f t="shared" si="30"/>
        <v>9500</v>
      </c>
      <c r="AD128" s="53">
        <f t="shared" si="31"/>
        <v>59500</v>
      </c>
      <c r="AE128" s="30">
        <f t="shared" si="32"/>
        <v>59500</v>
      </c>
      <c r="AF128" s="29">
        <f t="shared" si="33"/>
        <v>99960</v>
      </c>
      <c r="AG128" s="29">
        <f t="shared" si="34"/>
        <v>99960</v>
      </c>
      <c r="AH128" s="29">
        <f t="shared" si="35"/>
        <v>99960</v>
      </c>
    </row>
    <row r="129" spans="2:34" ht="22.15">
      <c r="B129" s="11">
        <v>121</v>
      </c>
      <c r="C129" s="35" t="s">
        <v>214</v>
      </c>
      <c r="D129" s="35" t="s">
        <v>215</v>
      </c>
      <c r="E129" s="36" t="s">
        <v>71</v>
      </c>
      <c r="F129" s="12">
        <v>1</v>
      </c>
      <c r="G129" s="46">
        <v>70000</v>
      </c>
      <c r="H129" s="47">
        <v>0.19</v>
      </c>
      <c r="I129" s="48">
        <f t="shared" si="18"/>
        <v>13300</v>
      </c>
      <c r="J129" s="49">
        <f t="shared" si="19"/>
        <v>83300</v>
      </c>
      <c r="K129" s="29">
        <f t="shared" si="20"/>
        <v>83300</v>
      </c>
      <c r="L129" s="44">
        <v>74000</v>
      </c>
      <c r="M129" s="45">
        <v>0.19</v>
      </c>
      <c r="N129" s="30">
        <f t="shared" si="21"/>
        <v>14060</v>
      </c>
      <c r="O129" s="31">
        <f t="shared" si="22"/>
        <v>88060</v>
      </c>
      <c r="P129" s="30">
        <f t="shared" si="23"/>
        <v>88060</v>
      </c>
      <c r="Q129" s="44">
        <v>80000</v>
      </c>
      <c r="R129" s="45">
        <v>0.19</v>
      </c>
      <c r="S129" s="30">
        <f t="shared" si="24"/>
        <v>15200</v>
      </c>
      <c r="T129" s="32">
        <f t="shared" si="25"/>
        <v>95200</v>
      </c>
      <c r="U129" s="30">
        <f t="shared" si="26"/>
        <v>95200</v>
      </c>
      <c r="V129" s="56">
        <v>59400</v>
      </c>
      <c r="W129" s="55">
        <v>0.19</v>
      </c>
      <c r="X129" s="30">
        <f t="shared" si="27"/>
        <v>11286</v>
      </c>
      <c r="Y129" s="54">
        <f t="shared" si="28"/>
        <v>70686</v>
      </c>
      <c r="Z129" s="30">
        <f t="shared" si="29"/>
        <v>70686</v>
      </c>
      <c r="AA129" s="56">
        <v>54000</v>
      </c>
      <c r="AB129" s="55">
        <v>0.19</v>
      </c>
      <c r="AC129" s="30">
        <f t="shared" si="30"/>
        <v>10260</v>
      </c>
      <c r="AD129" s="53">
        <f t="shared" si="31"/>
        <v>64260</v>
      </c>
      <c r="AE129" s="30">
        <f t="shared" si="32"/>
        <v>64260</v>
      </c>
      <c r="AF129" s="29">
        <f t="shared" si="33"/>
        <v>80301.2</v>
      </c>
      <c r="AG129" s="29">
        <f t="shared" si="34"/>
        <v>80301</v>
      </c>
      <c r="AH129" s="29">
        <f t="shared" si="35"/>
        <v>80301.2</v>
      </c>
    </row>
    <row r="130" spans="2:34" ht="40.9">
      <c r="B130" s="11">
        <v>122</v>
      </c>
      <c r="C130" s="35" t="s">
        <v>216</v>
      </c>
      <c r="D130" s="37" t="s">
        <v>217</v>
      </c>
      <c r="E130" s="36" t="s">
        <v>22</v>
      </c>
      <c r="F130" s="12">
        <v>1</v>
      </c>
      <c r="G130" s="46">
        <v>80000</v>
      </c>
      <c r="H130" s="47">
        <v>0.19</v>
      </c>
      <c r="I130" s="48">
        <f t="shared" si="18"/>
        <v>15200</v>
      </c>
      <c r="J130" s="49">
        <f t="shared" si="19"/>
        <v>95200</v>
      </c>
      <c r="K130" s="29">
        <f t="shared" si="20"/>
        <v>95200</v>
      </c>
      <c r="L130" s="44">
        <v>82000</v>
      </c>
      <c r="M130" s="45">
        <v>0.19</v>
      </c>
      <c r="N130" s="30">
        <f t="shared" si="21"/>
        <v>15580</v>
      </c>
      <c r="O130" s="31">
        <f t="shared" si="22"/>
        <v>97580</v>
      </c>
      <c r="P130" s="30">
        <f t="shared" si="23"/>
        <v>97580</v>
      </c>
      <c r="Q130" s="44">
        <v>85000</v>
      </c>
      <c r="R130" s="45">
        <v>0.19</v>
      </c>
      <c r="S130" s="30">
        <f t="shared" si="24"/>
        <v>16150</v>
      </c>
      <c r="T130" s="32">
        <f t="shared" si="25"/>
        <v>101150</v>
      </c>
      <c r="U130" s="30">
        <f t="shared" si="26"/>
        <v>101150</v>
      </c>
      <c r="V130" s="56">
        <v>213400</v>
      </c>
      <c r="W130" s="55">
        <v>0.19</v>
      </c>
      <c r="X130" s="30">
        <f t="shared" si="27"/>
        <v>40546</v>
      </c>
      <c r="Y130" s="54">
        <f t="shared" si="28"/>
        <v>253946</v>
      </c>
      <c r="Z130" s="30">
        <f t="shared" si="29"/>
        <v>253946</v>
      </c>
      <c r="AA130" s="56">
        <v>194000</v>
      </c>
      <c r="AB130" s="55">
        <v>0.19</v>
      </c>
      <c r="AC130" s="30">
        <f t="shared" si="30"/>
        <v>36860</v>
      </c>
      <c r="AD130" s="53">
        <f t="shared" si="31"/>
        <v>230860</v>
      </c>
      <c r="AE130" s="30">
        <f t="shared" si="32"/>
        <v>230860</v>
      </c>
      <c r="AF130" s="29">
        <f t="shared" si="33"/>
        <v>155747.20000000001</v>
      </c>
      <c r="AG130" s="29">
        <f t="shared" si="34"/>
        <v>155747</v>
      </c>
      <c r="AH130" s="29">
        <f t="shared" si="35"/>
        <v>155747.20000000001</v>
      </c>
    </row>
    <row r="131" spans="2:34" ht="40.9">
      <c r="B131" s="11">
        <v>123</v>
      </c>
      <c r="C131" s="35" t="s">
        <v>218</v>
      </c>
      <c r="D131" s="34" t="s">
        <v>219</v>
      </c>
      <c r="E131" s="36" t="s">
        <v>22</v>
      </c>
      <c r="F131" s="12">
        <v>1</v>
      </c>
      <c r="G131" s="46">
        <v>5600000</v>
      </c>
      <c r="H131" s="47">
        <v>0.19</v>
      </c>
      <c r="I131" s="48">
        <f t="shared" si="18"/>
        <v>1064000</v>
      </c>
      <c r="J131" s="49">
        <f t="shared" si="19"/>
        <v>6664000</v>
      </c>
      <c r="K131" s="29">
        <f t="shared" si="20"/>
        <v>6664000</v>
      </c>
      <c r="L131" s="44">
        <v>5700000</v>
      </c>
      <c r="M131" s="45">
        <v>0.19</v>
      </c>
      <c r="N131" s="30">
        <f t="shared" si="21"/>
        <v>1083000</v>
      </c>
      <c r="O131" s="31">
        <f t="shared" si="22"/>
        <v>6783000</v>
      </c>
      <c r="P131" s="30">
        <f t="shared" si="23"/>
        <v>6783000</v>
      </c>
      <c r="Q131" s="44">
        <v>5500000</v>
      </c>
      <c r="R131" s="45">
        <v>0.19</v>
      </c>
      <c r="S131" s="30">
        <f t="shared" si="24"/>
        <v>1045000</v>
      </c>
      <c r="T131" s="32">
        <f t="shared" si="25"/>
        <v>6545000</v>
      </c>
      <c r="U131" s="30">
        <f t="shared" si="26"/>
        <v>6545000</v>
      </c>
      <c r="V131" s="56">
        <v>374000</v>
      </c>
      <c r="W131" s="55">
        <v>0.19</v>
      </c>
      <c r="X131" s="30">
        <f t="shared" si="27"/>
        <v>71060</v>
      </c>
      <c r="Y131" s="54">
        <f t="shared" si="28"/>
        <v>445060</v>
      </c>
      <c r="Z131" s="30">
        <f t="shared" si="29"/>
        <v>445060</v>
      </c>
      <c r="AA131" s="56">
        <v>340000</v>
      </c>
      <c r="AB131" s="55">
        <v>0.19</v>
      </c>
      <c r="AC131" s="30">
        <f t="shared" si="30"/>
        <v>64600</v>
      </c>
      <c r="AD131" s="53">
        <f t="shared" si="31"/>
        <v>404600</v>
      </c>
      <c r="AE131" s="30">
        <f t="shared" si="32"/>
        <v>404600</v>
      </c>
      <c r="AF131" s="29">
        <f t="shared" si="33"/>
        <v>4168332</v>
      </c>
      <c r="AG131" s="29">
        <f t="shared" si="34"/>
        <v>4168332</v>
      </c>
      <c r="AH131" s="29">
        <f t="shared" si="35"/>
        <v>4168332</v>
      </c>
    </row>
    <row r="132" spans="2:34" ht="40.9">
      <c r="B132" s="11">
        <v>124</v>
      </c>
      <c r="C132" s="35" t="s">
        <v>218</v>
      </c>
      <c r="D132" s="34" t="s">
        <v>220</v>
      </c>
      <c r="E132" s="36" t="s">
        <v>22</v>
      </c>
      <c r="F132" s="12">
        <v>1</v>
      </c>
      <c r="G132" s="46">
        <v>3200000</v>
      </c>
      <c r="H132" s="47">
        <v>0.19</v>
      </c>
      <c r="I132" s="48">
        <f t="shared" si="18"/>
        <v>608000</v>
      </c>
      <c r="J132" s="49">
        <f t="shared" si="19"/>
        <v>3808000</v>
      </c>
      <c r="K132" s="29">
        <f t="shared" si="20"/>
        <v>3808000</v>
      </c>
      <c r="L132" s="44">
        <v>3200000</v>
      </c>
      <c r="M132" s="45">
        <v>0.19</v>
      </c>
      <c r="N132" s="30">
        <f t="shared" si="21"/>
        <v>608000</v>
      </c>
      <c r="O132" s="31">
        <f t="shared" si="22"/>
        <v>3808000</v>
      </c>
      <c r="P132" s="30">
        <f t="shared" si="23"/>
        <v>3808000</v>
      </c>
      <c r="Q132" s="44">
        <v>3500000</v>
      </c>
      <c r="R132" s="45">
        <v>0.19</v>
      </c>
      <c r="S132" s="30">
        <f t="shared" si="24"/>
        <v>665000</v>
      </c>
      <c r="T132" s="32">
        <f t="shared" si="25"/>
        <v>4165000</v>
      </c>
      <c r="U132" s="30">
        <f t="shared" si="26"/>
        <v>4165000</v>
      </c>
      <c r="V132" s="56">
        <v>418000</v>
      </c>
      <c r="W132" s="55">
        <v>0.19</v>
      </c>
      <c r="X132" s="30">
        <f t="shared" si="27"/>
        <v>79420</v>
      </c>
      <c r="Y132" s="54">
        <f t="shared" si="28"/>
        <v>497420</v>
      </c>
      <c r="Z132" s="30">
        <f t="shared" si="29"/>
        <v>497420</v>
      </c>
      <c r="AA132" s="56">
        <v>380000</v>
      </c>
      <c r="AB132" s="55">
        <v>0.19</v>
      </c>
      <c r="AC132" s="30">
        <f t="shared" si="30"/>
        <v>72200</v>
      </c>
      <c r="AD132" s="53">
        <f t="shared" si="31"/>
        <v>452200</v>
      </c>
      <c r="AE132" s="30">
        <f t="shared" si="32"/>
        <v>452200</v>
      </c>
      <c r="AF132" s="29">
        <f t="shared" si="33"/>
        <v>2546124</v>
      </c>
      <c r="AG132" s="29">
        <f t="shared" si="34"/>
        <v>2546124</v>
      </c>
      <c r="AH132" s="29">
        <f t="shared" si="35"/>
        <v>2546124</v>
      </c>
    </row>
    <row r="133" spans="2:34" ht="40.9">
      <c r="B133" s="11">
        <v>125</v>
      </c>
      <c r="C133" s="35" t="s">
        <v>221</v>
      </c>
      <c r="D133" s="35" t="s">
        <v>222</v>
      </c>
      <c r="E133" s="36" t="s">
        <v>22</v>
      </c>
      <c r="F133" s="12">
        <v>1</v>
      </c>
      <c r="G133" s="46">
        <v>400000</v>
      </c>
      <c r="H133" s="47">
        <v>0.19</v>
      </c>
      <c r="I133" s="48">
        <f t="shared" si="18"/>
        <v>76000</v>
      </c>
      <c r="J133" s="49">
        <f t="shared" si="19"/>
        <v>476000</v>
      </c>
      <c r="K133" s="29">
        <f t="shared" si="20"/>
        <v>476000</v>
      </c>
      <c r="L133" s="44">
        <v>410000</v>
      </c>
      <c r="M133" s="45">
        <v>0.19</v>
      </c>
      <c r="N133" s="30">
        <f t="shared" si="21"/>
        <v>77900</v>
      </c>
      <c r="O133" s="31">
        <f t="shared" si="22"/>
        <v>487900</v>
      </c>
      <c r="P133" s="30">
        <f t="shared" si="23"/>
        <v>487900</v>
      </c>
      <c r="Q133" s="44">
        <v>420000</v>
      </c>
      <c r="R133" s="45">
        <v>0.19</v>
      </c>
      <c r="S133" s="30">
        <f t="shared" si="24"/>
        <v>79800</v>
      </c>
      <c r="T133" s="32">
        <f t="shared" si="25"/>
        <v>499800</v>
      </c>
      <c r="U133" s="30">
        <f t="shared" si="26"/>
        <v>499800</v>
      </c>
      <c r="V133" s="56">
        <v>884400</v>
      </c>
      <c r="W133" s="55">
        <v>0.19</v>
      </c>
      <c r="X133" s="30">
        <f t="shared" si="27"/>
        <v>168036</v>
      </c>
      <c r="Y133" s="54">
        <f t="shared" si="28"/>
        <v>1052436</v>
      </c>
      <c r="Z133" s="30">
        <f t="shared" si="29"/>
        <v>1052436</v>
      </c>
      <c r="AA133" s="56">
        <v>804000</v>
      </c>
      <c r="AB133" s="55">
        <v>0.19</v>
      </c>
      <c r="AC133" s="30">
        <f t="shared" si="30"/>
        <v>152760</v>
      </c>
      <c r="AD133" s="53">
        <f t="shared" si="31"/>
        <v>956760</v>
      </c>
      <c r="AE133" s="30">
        <f t="shared" si="32"/>
        <v>956760</v>
      </c>
      <c r="AF133" s="29">
        <f t="shared" si="33"/>
        <v>694579.19999999995</v>
      </c>
      <c r="AG133" s="29">
        <f t="shared" si="34"/>
        <v>694579</v>
      </c>
      <c r="AH133" s="29">
        <f t="shared" si="35"/>
        <v>694579.19999999995</v>
      </c>
    </row>
    <row r="134" spans="2:34" ht="40.9">
      <c r="B134" s="11">
        <v>126</v>
      </c>
      <c r="C134" s="35" t="s">
        <v>223</v>
      </c>
      <c r="D134" s="35" t="s">
        <v>224</v>
      </c>
      <c r="E134" s="36" t="s">
        <v>22</v>
      </c>
      <c r="F134" s="12">
        <v>1</v>
      </c>
      <c r="G134" s="46">
        <v>300000</v>
      </c>
      <c r="H134" s="47">
        <v>0.19</v>
      </c>
      <c r="I134" s="48">
        <f t="shared" si="18"/>
        <v>57000</v>
      </c>
      <c r="J134" s="49">
        <f t="shared" si="19"/>
        <v>357000</v>
      </c>
      <c r="K134" s="29">
        <f t="shared" si="20"/>
        <v>357000</v>
      </c>
      <c r="L134" s="44">
        <v>310000</v>
      </c>
      <c r="M134" s="45">
        <v>0.19</v>
      </c>
      <c r="N134" s="30">
        <f t="shared" si="21"/>
        <v>58900</v>
      </c>
      <c r="O134" s="31">
        <f t="shared" si="22"/>
        <v>368900</v>
      </c>
      <c r="P134" s="30">
        <f t="shared" si="23"/>
        <v>368900</v>
      </c>
      <c r="Q134" s="44">
        <v>320000</v>
      </c>
      <c r="R134" s="45">
        <v>0.19</v>
      </c>
      <c r="S134" s="30">
        <f t="shared" si="24"/>
        <v>60800</v>
      </c>
      <c r="T134" s="32">
        <f t="shared" si="25"/>
        <v>380800</v>
      </c>
      <c r="U134" s="30">
        <f t="shared" si="26"/>
        <v>380800</v>
      </c>
      <c r="V134" s="56">
        <v>1060400</v>
      </c>
      <c r="W134" s="55">
        <v>0.19</v>
      </c>
      <c r="X134" s="30">
        <f t="shared" si="27"/>
        <v>201476</v>
      </c>
      <c r="Y134" s="54">
        <f t="shared" si="28"/>
        <v>1261876</v>
      </c>
      <c r="Z134" s="30">
        <f t="shared" si="29"/>
        <v>1261876</v>
      </c>
      <c r="AA134" s="56">
        <v>964000</v>
      </c>
      <c r="AB134" s="55">
        <v>0.19</v>
      </c>
      <c r="AC134" s="30">
        <f t="shared" si="30"/>
        <v>183160</v>
      </c>
      <c r="AD134" s="53">
        <f t="shared" si="31"/>
        <v>1147160</v>
      </c>
      <c r="AE134" s="30">
        <f t="shared" si="32"/>
        <v>1147160</v>
      </c>
      <c r="AF134" s="29">
        <f t="shared" si="33"/>
        <v>703147.2</v>
      </c>
      <c r="AG134" s="29">
        <f t="shared" si="34"/>
        <v>703147</v>
      </c>
      <c r="AH134" s="29">
        <f t="shared" si="35"/>
        <v>703147.2</v>
      </c>
    </row>
    <row r="135" spans="2:34" ht="81.599999999999994">
      <c r="B135" s="11">
        <v>127</v>
      </c>
      <c r="C135" s="35" t="s">
        <v>225</v>
      </c>
      <c r="D135" s="43" t="s">
        <v>226</v>
      </c>
      <c r="E135" s="36" t="s">
        <v>22</v>
      </c>
      <c r="F135" s="12">
        <v>1</v>
      </c>
      <c r="G135" s="46">
        <v>2000000</v>
      </c>
      <c r="H135" s="47">
        <v>0.19</v>
      </c>
      <c r="I135" s="48">
        <f t="shared" si="18"/>
        <v>380000</v>
      </c>
      <c r="J135" s="49">
        <f t="shared" si="19"/>
        <v>2380000</v>
      </c>
      <c r="K135" s="29">
        <f t="shared" si="20"/>
        <v>2380000</v>
      </c>
      <c r="L135" s="44">
        <v>2100000</v>
      </c>
      <c r="M135" s="45">
        <v>0.19</v>
      </c>
      <c r="N135" s="30">
        <f t="shared" si="21"/>
        <v>399000</v>
      </c>
      <c r="O135" s="31">
        <f t="shared" si="22"/>
        <v>2499000</v>
      </c>
      <c r="P135" s="30">
        <f t="shared" si="23"/>
        <v>2499000</v>
      </c>
      <c r="Q135" s="44">
        <v>2200000</v>
      </c>
      <c r="R135" s="45">
        <v>0.19</v>
      </c>
      <c r="S135" s="30">
        <f t="shared" si="24"/>
        <v>418000</v>
      </c>
      <c r="T135" s="32">
        <f t="shared" si="25"/>
        <v>2618000</v>
      </c>
      <c r="U135" s="30">
        <f t="shared" si="26"/>
        <v>2618000</v>
      </c>
      <c r="V135" s="56">
        <v>2992000</v>
      </c>
      <c r="W135" s="55">
        <v>0.19</v>
      </c>
      <c r="X135" s="30">
        <f t="shared" si="27"/>
        <v>568480</v>
      </c>
      <c r="Y135" s="54">
        <f t="shared" si="28"/>
        <v>3560480</v>
      </c>
      <c r="Z135" s="30">
        <f t="shared" si="29"/>
        <v>3560480</v>
      </c>
      <c r="AA135" s="56">
        <v>2720000</v>
      </c>
      <c r="AB135" s="55">
        <v>0.19</v>
      </c>
      <c r="AC135" s="30">
        <f t="shared" si="30"/>
        <v>516800</v>
      </c>
      <c r="AD135" s="53">
        <f t="shared" si="31"/>
        <v>3236800</v>
      </c>
      <c r="AE135" s="30">
        <f t="shared" si="32"/>
        <v>3236800</v>
      </c>
      <c r="AF135" s="29">
        <f t="shared" si="33"/>
        <v>2858856</v>
      </c>
      <c r="AG135" s="29">
        <f t="shared" ref="AG135:AG161" si="36">+ROUND(AF135,0)</f>
        <v>2858856</v>
      </c>
      <c r="AH135" s="29">
        <f t="shared" si="35"/>
        <v>2858856</v>
      </c>
    </row>
    <row r="136" spans="2:34" ht="40.9">
      <c r="B136" s="11">
        <v>128</v>
      </c>
      <c r="C136" s="35" t="s">
        <v>227</v>
      </c>
      <c r="D136" s="35" t="s">
        <v>228</v>
      </c>
      <c r="E136" s="36" t="s">
        <v>22</v>
      </c>
      <c r="F136" s="12">
        <v>1</v>
      </c>
      <c r="G136" s="46">
        <v>400000</v>
      </c>
      <c r="H136" s="47">
        <v>0.19</v>
      </c>
      <c r="I136" s="48">
        <f t="shared" si="18"/>
        <v>76000</v>
      </c>
      <c r="J136" s="49">
        <f t="shared" si="19"/>
        <v>476000</v>
      </c>
      <c r="K136" s="29">
        <f t="shared" si="20"/>
        <v>476000</v>
      </c>
      <c r="L136" s="44">
        <v>300000</v>
      </c>
      <c r="M136" s="45">
        <v>0.19</v>
      </c>
      <c r="N136" s="30">
        <f t="shared" si="21"/>
        <v>57000</v>
      </c>
      <c r="O136" s="31">
        <f t="shared" si="22"/>
        <v>357000</v>
      </c>
      <c r="P136" s="30">
        <f t="shared" si="23"/>
        <v>357000</v>
      </c>
      <c r="Q136" s="44">
        <v>320000</v>
      </c>
      <c r="R136" s="45">
        <v>0.19</v>
      </c>
      <c r="S136" s="30">
        <f t="shared" si="24"/>
        <v>60800</v>
      </c>
      <c r="T136" s="32">
        <f t="shared" si="25"/>
        <v>380800</v>
      </c>
      <c r="U136" s="30">
        <f t="shared" si="26"/>
        <v>380800</v>
      </c>
      <c r="V136" s="56">
        <v>235400</v>
      </c>
      <c r="W136" s="55">
        <v>0.19</v>
      </c>
      <c r="X136" s="30">
        <f t="shared" si="27"/>
        <v>44726</v>
      </c>
      <c r="Y136" s="54">
        <f t="shared" si="28"/>
        <v>280126</v>
      </c>
      <c r="Z136" s="30">
        <f t="shared" si="29"/>
        <v>280126</v>
      </c>
      <c r="AA136" s="56">
        <v>214000</v>
      </c>
      <c r="AB136" s="55">
        <v>0.19</v>
      </c>
      <c r="AC136" s="30">
        <f t="shared" si="30"/>
        <v>40660</v>
      </c>
      <c r="AD136" s="53">
        <f t="shared" si="31"/>
        <v>254660</v>
      </c>
      <c r="AE136" s="30">
        <f t="shared" si="32"/>
        <v>254660</v>
      </c>
      <c r="AF136" s="29">
        <f t="shared" si="33"/>
        <v>349717.2</v>
      </c>
      <c r="AG136" s="29">
        <f t="shared" si="36"/>
        <v>349717</v>
      </c>
      <c r="AH136" s="29">
        <f t="shared" si="35"/>
        <v>349717.2</v>
      </c>
    </row>
    <row r="137" spans="2:34" ht="40.9">
      <c r="B137" s="11">
        <v>129</v>
      </c>
      <c r="C137" s="35" t="s">
        <v>229</v>
      </c>
      <c r="D137" s="35" t="s">
        <v>230</v>
      </c>
      <c r="E137" s="36" t="s">
        <v>22</v>
      </c>
      <c r="F137" s="12">
        <v>1</v>
      </c>
      <c r="G137" s="46">
        <v>1000</v>
      </c>
      <c r="H137" s="47">
        <v>0</v>
      </c>
      <c r="I137" s="48">
        <f t="shared" si="18"/>
        <v>0</v>
      </c>
      <c r="J137" s="49">
        <f t="shared" si="19"/>
        <v>1000</v>
      </c>
      <c r="K137" s="29">
        <f t="shared" si="20"/>
        <v>1000</v>
      </c>
      <c r="L137" s="44">
        <v>1050</v>
      </c>
      <c r="M137" s="45">
        <v>0</v>
      </c>
      <c r="N137" s="30">
        <f t="shared" si="21"/>
        <v>0</v>
      </c>
      <c r="O137" s="31">
        <f t="shared" si="22"/>
        <v>1050</v>
      </c>
      <c r="P137" s="30">
        <f t="shared" si="23"/>
        <v>1050</v>
      </c>
      <c r="Q137" s="44">
        <v>1100</v>
      </c>
      <c r="R137" s="45">
        <v>0</v>
      </c>
      <c r="S137" s="30">
        <f t="shared" si="24"/>
        <v>0</v>
      </c>
      <c r="T137" s="32">
        <f t="shared" si="25"/>
        <v>1100</v>
      </c>
      <c r="U137" s="30">
        <f t="shared" si="26"/>
        <v>1100</v>
      </c>
      <c r="V137" s="57">
        <v>924</v>
      </c>
      <c r="W137" s="55">
        <v>0</v>
      </c>
      <c r="X137" s="30">
        <f t="shared" si="27"/>
        <v>0</v>
      </c>
      <c r="Y137" s="54">
        <f t="shared" si="28"/>
        <v>924</v>
      </c>
      <c r="Z137" s="30">
        <f t="shared" si="29"/>
        <v>924</v>
      </c>
      <c r="AA137" s="57">
        <v>840</v>
      </c>
      <c r="AB137" s="55">
        <v>0</v>
      </c>
      <c r="AC137" s="30">
        <f t="shared" si="30"/>
        <v>0</v>
      </c>
      <c r="AD137" s="53">
        <f t="shared" si="31"/>
        <v>840</v>
      </c>
      <c r="AE137" s="30">
        <f t="shared" si="32"/>
        <v>840</v>
      </c>
      <c r="AF137" s="29">
        <f t="shared" si="33"/>
        <v>982.8</v>
      </c>
      <c r="AG137" s="29">
        <f t="shared" si="36"/>
        <v>983</v>
      </c>
      <c r="AH137" s="29">
        <f t="shared" si="35"/>
        <v>982.8</v>
      </c>
    </row>
    <row r="138" spans="2:34" ht="22.15">
      <c r="B138" s="11">
        <v>130</v>
      </c>
      <c r="C138" s="35" t="s">
        <v>231</v>
      </c>
      <c r="D138" s="35" t="s">
        <v>232</v>
      </c>
      <c r="E138" s="36" t="s">
        <v>22</v>
      </c>
      <c r="F138" s="12">
        <v>1</v>
      </c>
      <c r="G138" s="46">
        <v>1000</v>
      </c>
      <c r="H138" s="47">
        <v>0</v>
      </c>
      <c r="I138" s="48">
        <f t="shared" ref="I138:I161" si="37">G138*H138</f>
        <v>0</v>
      </c>
      <c r="J138" s="49">
        <f t="shared" ref="J138:J161" si="38">G138+I138</f>
        <v>1000</v>
      </c>
      <c r="K138" s="29">
        <f t="shared" ref="K138:K161" si="39">J138*F138</f>
        <v>1000</v>
      </c>
      <c r="L138" s="44">
        <v>1050</v>
      </c>
      <c r="M138" s="45">
        <v>0</v>
      </c>
      <c r="N138" s="30">
        <f t="shared" ref="N138:N161" si="40">L138*M138</f>
        <v>0</v>
      </c>
      <c r="O138" s="31">
        <f t="shared" ref="O138:O161" si="41">L138+N138</f>
        <v>1050</v>
      </c>
      <c r="P138" s="30">
        <f t="shared" ref="P138:P161" si="42">O138*F138</f>
        <v>1050</v>
      </c>
      <c r="Q138" s="44">
        <v>1100</v>
      </c>
      <c r="R138" s="45">
        <v>0</v>
      </c>
      <c r="S138" s="30">
        <f t="shared" ref="S138:S161" si="43">Q138*R138</f>
        <v>0</v>
      </c>
      <c r="T138" s="32">
        <f t="shared" ref="T138:T161" si="44">Q138+S138</f>
        <v>1100</v>
      </c>
      <c r="U138" s="30">
        <f t="shared" ref="U138:U161" si="45">T138*F138</f>
        <v>1100</v>
      </c>
      <c r="V138" s="57">
        <v>440</v>
      </c>
      <c r="W138" s="55">
        <v>0</v>
      </c>
      <c r="X138" s="30">
        <f t="shared" ref="X138:X161" si="46">V138*W138</f>
        <v>0</v>
      </c>
      <c r="Y138" s="54">
        <f t="shared" ref="Y138:Y161" si="47">V138+X138</f>
        <v>440</v>
      </c>
      <c r="Z138" s="30">
        <f t="shared" ref="Z138:Z161" si="48">Y138*F138</f>
        <v>440</v>
      </c>
      <c r="AA138" s="57">
        <v>400</v>
      </c>
      <c r="AB138" s="55">
        <v>0</v>
      </c>
      <c r="AC138" s="30">
        <f t="shared" ref="AC138:AC161" si="49">AA138*AB138</f>
        <v>0</v>
      </c>
      <c r="AD138" s="53">
        <f t="shared" ref="AD138:AD161" si="50">AA138+AC138</f>
        <v>400</v>
      </c>
      <c r="AE138" s="30">
        <f t="shared" ref="AE138:AE161" si="51">AD138*F138</f>
        <v>400</v>
      </c>
      <c r="AF138" s="29">
        <f t="shared" ref="AF138:AF161" si="52">(J138+O138+T138+Y138+AD138)/5</f>
        <v>798</v>
      </c>
      <c r="AG138" s="29">
        <f t="shared" si="36"/>
        <v>798</v>
      </c>
      <c r="AH138" s="29">
        <f t="shared" ref="AH138:AH161" si="53">AF138*F138</f>
        <v>798</v>
      </c>
    </row>
    <row r="139" spans="2:34" ht="40.9">
      <c r="B139" s="11">
        <v>131</v>
      </c>
      <c r="C139" s="35" t="s">
        <v>233</v>
      </c>
      <c r="D139" s="35" t="s">
        <v>234</v>
      </c>
      <c r="E139" s="36" t="s">
        <v>22</v>
      </c>
      <c r="F139" s="12">
        <v>1</v>
      </c>
      <c r="G139" s="46">
        <v>1000</v>
      </c>
      <c r="H139" s="47">
        <v>0</v>
      </c>
      <c r="I139" s="48">
        <f t="shared" si="37"/>
        <v>0</v>
      </c>
      <c r="J139" s="49">
        <f t="shared" si="38"/>
        <v>1000</v>
      </c>
      <c r="K139" s="29">
        <f t="shared" si="39"/>
        <v>1000</v>
      </c>
      <c r="L139" s="44">
        <v>1050</v>
      </c>
      <c r="M139" s="45">
        <v>0</v>
      </c>
      <c r="N139" s="30">
        <f t="shared" si="40"/>
        <v>0</v>
      </c>
      <c r="O139" s="31">
        <f t="shared" si="41"/>
        <v>1050</v>
      </c>
      <c r="P139" s="30">
        <f t="shared" si="42"/>
        <v>1050</v>
      </c>
      <c r="Q139" s="44">
        <v>1100</v>
      </c>
      <c r="R139" s="45">
        <v>0</v>
      </c>
      <c r="S139" s="30">
        <f t="shared" si="43"/>
        <v>0</v>
      </c>
      <c r="T139" s="32">
        <f t="shared" si="44"/>
        <v>1100</v>
      </c>
      <c r="U139" s="30">
        <f t="shared" si="45"/>
        <v>1100</v>
      </c>
      <c r="V139" s="57">
        <v>440</v>
      </c>
      <c r="W139" s="55">
        <v>0</v>
      </c>
      <c r="X139" s="30">
        <f t="shared" si="46"/>
        <v>0</v>
      </c>
      <c r="Y139" s="54">
        <f t="shared" si="47"/>
        <v>440</v>
      </c>
      <c r="Z139" s="30">
        <f t="shared" si="48"/>
        <v>440</v>
      </c>
      <c r="AA139" s="57">
        <v>400</v>
      </c>
      <c r="AB139" s="55">
        <v>0</v>
      </c>
      <c r="AC139" s="30">
        <f t="shared" si="49"/>
        <v>0</v>
      </c>
      <c r="AD139" s="53">
        <f t="shared" si="50"/>
        <v>400</v>
      </c>
      <c r="AE139" s="30">
        <f t="shared" si="51"/>
        <v>400</v>
      </c>
      <c r="AF139" s="29">
        <f t="shared" si="52"/>
        <v>798</v>
      </c>
      <c r="AG139" s="29">
        <f t="shared" si="36"/>
        <v>798</v>
      </c>
      <c r="AH139" s="29">
        <f t="shared" si="53"/>
        <v>798</v>
      </c>
    </row>
    <row r="140" spans="2:34" ht="22.15">
      <c r="B140" s="11">
        <v>132</v>
      </c>
      <c r="C140" s="35" t="s">
        <v>235</v>
      </c>
      <c r="D140" s="35" t="s">
        <v>236</v>
      </c>
      <c r="E140" s="36" t="s">
        <v>237</v>
      </c>
      <c r="F140" s="12">
        <v>1</v>
      </c>
      <c r="G140" s="46">
        <v>50000</v>
      </c>
      <c r="H140" s="47">
        <v>0.19</v>
      </c>
      <c r="I140" s="48">
        <f t="shared" si="37"/>
        <v>9500</v>
      </c>
      <c r="J140" s="49">
        <f t="shared" si="38"/>
        <v>59500</v>
      </c>
      <c r="K140" s="29">
        <f t="shared" si="39"/>
        <v>59500</v>
      </c>
      <c r="L140" s="44">
        <v>55000</v>
      </c>
      <c r="M140" s="45">
        <v>0.19</v>
      </c>
      <c r="N140" s="30">
        <f t="shared" si="40"/>
        <v>10450</v>
      </c>
      <c r="O140" s="31">
        <f t="shared" si="41"/>
        <v>65450</v>
      </c>
      <c r="P140" s="30">
        <f t="shared" si="42"/>
        <v>65450</v>
      </c>
      <c r="Q140" s="44">
        <v>60000</v>
      </c>
      <c r="R140" s="45">
        <v>0.19</v>
      </c>
      <c r="S140" s="30">
        <f t="shared" si="43"/>
        <v>11400</v>
      </c>
      <c r="T140" s="32">
        <f t="shared" si="44"/>
        <v>71400</v>
      </c>
      <c r="U140" s="30">
        <f t="shared" si="45"/>
        <v>71400</v>
      </c>
      <c r="V140" s="56">
        <v>50600</v>
      </c>
      <c r="W140" s="55">
        <v>0</v>
      </c>
      <c r="X140" s="30">
        <f t="shared" si="46"/>
        <v>0</v>
      </c>
      <c r="Y140" s="54">
        <f t="shared" si="47"/>
        <v>50600</v>
      </c>
      <c r="Z140" s="30">
        <f t="shared" si="48"/>
        <v>50600</v>
      </c>
      <c r="AA140" s="56">
        <v>46000</v>
      </c>
      <c r="AB140" s="55">
        <v>0</v>
      </c>
      <c r="AC140" s="30">
        <f t="shared" si="49"/>
        <v>0</v>
      </c>
      <c r="AD140" s="53">
        <f t="shared" si="50"/>
        <v>46000</v>
      </c>
      <c r="AE140" s="30">
        <f t="shared" si="51"/>
        <v>46000</v>
      </c>
      <c r="AF140" s="29">
        <f t="shared" si="52"/>
        <v>58590</v>
      </c>
      <c r="AG140" s="29">
        <f t="shared" si="36"/>
        <v>58590</v>
      </c>
      <c r="AH140" s="29">
        <f t="shared" si="53"/>
        <v>58590</v>
      </c>
    </row>
    <row r="141" spans="2:34" ht="22.15">
      <c r="B141" s="11">
        <v>133</v>
      </c>
      <c r="C141" s="35" t="s">
        <v>238</v>
      </c>
      <c r="D141" s="35" t="s">
        <v>239</v>
      </c>
      <c r="E141" s="36" t="s">
        <v>22</v>
      </c>
      <c r="F141" s="12">
        <v>1</v>
      </c>
      <c r="G141" s="46">
        <v>25000</v>
      </c>
      <c r="H141" s="47">
        <v>0.19</v>
      </c>
      <c r="I141" s="48">
        <f t="shared" si="37"/>
        <v>4750</v>
      </c>
      <c r="J141" s="49">
        <f t="shared" si="38"/>
        <v>29750</v>
      </c>
      <c r="K141" s="29">
        <f t="shared" si="39"/>
        <v>29750</v>
      </c>
      <c r="L141" s="44">
        <v>26000</v>
      </c>
      <c r="M141" s="45">
        <v>0.19</v>
      </c>
      <c r="N141" s="30">
        <f t="shared" si="40"/>
        <v>4940</v>
      </c>
      <c r="O141" s="31">
        <f t="shared" si="41"/>
        <v>30940</v>
      </c>
      <c r="P141" s="30">
        <f t="shared" si="42"/>
        <v>30940</v>
      </c>
      <c r="Q141" s="44">
        <v>27000</v>
      </c>
      <c r="R141" s="45">
        <v>0.19</v>
      </c>
      <c r="S141" s="30">
        <f t="shared" si="43"/>
        <v>5130</v>
      </c>
      <c r="T141" s="32">
        <f t="shared" si="44"/>
        <v>32130</v>
      </c>
      <c r="U141" s="30">
        <f t="shared" si="45"/>
        <v>32130</v>
      </c>
      <c r="V141" s="56">
        <v>37400</v>
      </c>
      <c r="W141" s="55">
        <v>0</v>
      </c>
      <c r="X141" s="30">
        <f t="shared" si="46"/>
        <v>0</v>
      </c>
      <c r="Y141" s="54">
        <f t="shared" si="47"/>
        <v>37400</v>
      </c>
      <c r="Z141" s="30">
        <f t="shared" si="48"/>
        <v>37400</v>
      </c>
      <c r="AA141" s="56">
        <v>34000</v>
      </c>
      <c r="AB141" s="55">
        <v>0</v>
      </c>
      <c r="AC141" s="30">
        <f t="shared" si="49"/>
        <v>0</v>
      </c>
      <c r="AD141" s="53">
        <f t="shared" si="50"/>
        <v>34000</v>
      </c>
      <c r="AE141" s="30">
        <f t="shared" si="51"/>
        <v>34000</v>
      </c>
      <c r="AF141" s="29">
        <f t="shared" si="52"/>
        <v>32844</v>
      </c>
      <c r="AG141" s="29">
        <f t="shared" si="36"/>
        <v>32844</v>
      </c>
      <c r="AH141" s="29">
        <f t="shared" si="53"/>
        <v>32844</v>
      </c>
    </row>
    <row r="142" spans="2:34" ht="22.15">
      <c r="B142" s="11">
        <v>134</v>
      </c>
      <c r="C142" s="35" t="s">
        <v>240</v>
      </c>
      <c r="D142" s="35" t="s">
        <v>241</v>
      </c>
      <c r="E142" s="36" t="s">
        <v>22</v>
      </c>
      <c r="F142" s="12">
        <v>1</v>
      </c>
      <c r="G142" s="46">
        <v>50000</v>
      </c>
      <c r="H142" s="47">
        <v>0</v>
      </c>
      <c r="I142" s="48">
        <f t="shared" si="37"/>
        <v>0</v>
      </c>
      <c r="J142" s="49">
        <f t="shared" si="38"/>
        <v>50000</v>
      </c>
      <c r="K142" s="29">
        <f t="shared" si="39"/>
        <v>50000</v>
      </c>
      <c r="L142" s="44">
        <v>55000</v>
      </c>
      <c r="M142" s="45">
        <v>0</v>
      </c>
      <c r="N142" s="30">
        <f t="shared" si="40"/>
        <v>0</v>
      </c>
      <c r="O142" s="31">
        <f t="shared" si="41"/>
        <v>55000</v>
      </c>
      <c r="P142" s="30">
        <f t="shared" si="42"/>
        <v>55000</v>
      </c>
      <c r="Q142" s="44">
        <v>80000</v>
      </c>
      <c r="R142" s="45">
        <v>0</v>
      </c>
      <c r="S142" s="30">
        <f t="shared" si="43"/>
        <v>0</v>
      </c>
      <c r="T142" s="32">
        <f t="shared" si="44"/>
        <v>80000</v>
      </c>
      <c r="U142" s="30">
        <f t="shared" si="45"/>
        <v>80000</v>
      </c>
      <c r="V142" s="56">
        <v>178200</v>
      </c>
      <c r="W142" s="55">
        <v>0</v>
      </c>
      <c r="X142" s="30">
        <f t="shared" si="46"/>
        <v>0</v>
      </c>
      <c r="Y142" s="54">
        <f t="shared" si="47"/>
        <v>178200</v>
      </c>
      <c r="Z142" s="30">
        <f t="shared" si="48"/>
        <v>178200</v>
      </c>
      <c r="AA142" s="56">
        <v>162000</v>
      </c>
      <c r="AB142" s="55">
        <v>0</v>
      </c>
      <c r="AC142" s="30">
        <f t="shared" si="49"/>
        <v>0</v>
      </c>
      <c r="AD142" s="53">
        <f t="shared" si="50"/>
        <v>162000</v>
      </c>
      <c r="AE142" s="30">
        <f t="shared" si="51"/>
        <v>162000</v>
      </c>
      <c r="AF142" s="29">
        <f t="shared" si="52"/>
        <v>105040</v>
      </c>
      <c r="AG142" s="29">
        <f t="shared" si="36"/>
        <v>105040</v>
      </c>
      <c r="AH142" s="29">
        <f t="shared" si="53"/>
        <v>105040</v>
      </c>
    </row>
    <row r="143" spans="2:34" ht="22.15">
      <c r="B143" s="11">
        <v>135</v>
      </c>
      <c r="C143" s="35" t="s">
        <v>242</v>
      </c>
      <c r="D143" s="35" t="s">
        <v>243</v>
      </c>
      <c r="E143" s="36" t="s">
        <v>22</v>
      </c>
      <c r="F143" s="12">
        <v>1</v>
      </c>
      <c r="G143" s="46">
        <v>400000</v>
      </c>
      <c r="H143" s="47">
        <v>0</v>
      </c>
      <c r="I143" s="48">
        <f t="shared" si="37"/>
        <v>0</v>
      </c>
      <c r="J143" s="49">
        <f t="shared" si="38"/>
        <v>400000</v>
      </c>
      <c r="K143" s="29">
        <f t="shared" si="39"/>
        <v>400000</v>
      </c>
      <c r="L143" s="44">
        <v>420000</v>
      </c>
      <c r="M143" s="45">
        <v>0</v>
      </c>
      <c r="N143" s="30">
        <f t="shared" si="40"/>
        <v>0</v>
      </c>
      <c r="O143" s="31">
        <f t="shared" si="41"/>
        <v>420000</v>
      </c>
      <c r="P143" s="30">
        <f t="shared" si="42"/>
        <v>420000</v>
      </c>
      <c r="Q143" s="44">
        <v>430000</v>
      </c>
      <c r="R143" s="45">
        <v>0</v>
      </c>
      <c r="S143" s="30">
        <f t="shared" si="43"/>
        <v>0</v>
      </c>
      <c r="T143" s="32">
        <f t="shared" si="44"/>
        <v>430000</v>
      </c>
      <c r="U143" s="30">
        <f t="shared" si="45"/>
        <v>430000</v>
      </c>
      <c r="V143" s="56">
        <v>517000</v>
      </c>
      <c r="W143" s="55">
        <v>0</v>
      </c>
      <c r="X143" s="30">
        <f t="shared" si="46"/>
        <v>0</v>
      </c>
      <c r="Y143" s="54">
        <f t="shared" si="47"/>
        <v>517000</v>
      </c>
      <c r="Z143" s="30">
        <f t="shared" si="48"/>
        <v>517000</v>
      </c>
      <c r="AA143" s="56">
        <v>470000</v>
      </c>
      <c r="AB143" s="55">
        <v>0</v>
      </c>
      <c r="AC143" s="30">
        <f t="shared" si="49"/>
        <v>0</v>
      </c>
      <c r="AD143" s="53">
        <f t="shared" si="50"/>
        <v>470000</v>
      </c>
      <c r="AE143" s="30">
        <f t="shared" si="51"/>
        <v>470000</v>
      </c>
      <c r="AF143" s="29">
        <f t="shared" si="52"/>
        <v>447400</v>
      </c>
      <c r="AG143" s="29">
        <f t="shared" si="36"/>
        <v>447400</v>
      </c>
      <c r="AH143" s="29">
        <f t="shared" si="53"/>
        <v>447400</v>
      </c>
    </row>
    <row r="144" spans="2:34" ht="22.15">
      <c r="B144" s="11">
        <v>136</v>
      </c>
      <c r="C144" s="35" t="s">
        <v>244</v>
      </c>
      <c r="D144" s="35" t="s">
        <v>245</v>
      </c>
      <c r="E144" s="36" t="s">
        <v>22</v>
      </c>
      <c r="F144" s="12">
        <v>1</v>
      </c>
      <c r="G144" s="46">
        <v>400000</v>
      </c>
      <c r="H144" s="47">
        <v>0</v>
      </c>
      <c r="I144" s="48">
        <f t="shared" si="37"/>
        <v>0</v>
      </c>
      <c r="J144" s="49">
        <f t="shared" si="38"/>
        <v>400000</v>
      </c>
      <c r="K144" s="29">
        <f t="shared" si="39"/>
        <v>400000</v>
      </c>
      <c r="L144" s="44">
        <v>420000</v>
      </c>
      <c r="M144" s="45">
        <v>0</v>
      </c>
      <c r="N144" s="30">
        <f t="shared" si="40"/>
        <v>0</v>
      </c>
      <c r="O144" s="31">
        <f t="shared" si="41"/>
        <v>420000</v>
      </c>
      <c r="P144" s="30">
        <f t="shared" si="42"/>
        <v>420000</v>
      </c>
      <c r="Q144" s="44">
        <v>430000</v>
      </c>
      <c r="R144" s="45">
        <v>0</v>
      </c>
      <c r="S144" s="30">
        <f t="shared" si="43"/>
        <v>0</v>
      </c>
      <c r="T144" s="32">
        <f t="shared" si="44"/>
        <v>430000</v>
      </c>
      <c r="U144" s="30">
        <f t="shared" si="45"/>
        <v>430000</v>
      </c>
      <c r="V144" s="56">
        <v>442200</v>
      </c>
      <c r="W144" s="55">
        <v>0</v>
      </c>
      <c r="X144" s="30">
        <f t="shared" si="46"/>
        <v>0</v>
      </c>
      <c r="Y144" s="54">
        <f t="shared" si="47"/>
        <v>442200</v>
      </c>
      <c r="Z144" s="30">
        <f t="shared" si="48"/>
        <v>442200</v>
      </c>
      <c r="AA144" s="56">
        <v>402000</v>
      </c>
      <c r="AB144" s="55">
        <v>0</v>
      </c>
      <c r="AC144" s="30">
        <f t="shared" si="49"/>
        <v>0</v>
      </c>
      <c r="AD144" s="53">
        <f t="shared" si="50"/>
        <v>402000</v>
      </c>
      <c r="AE144" s="30">
        <f t="shared" si="51"/>
        <v>402000</v>
      </c>
      <c r="AF144" s="29">
        <f t="shared" si="52"/>
        <v>418840</v>
      </c>
      <c r="AG144" s="29">
        <f t="shared" si="36"/>
        <v>418840</v>
      </c>
      <c r="AH144" s="29">
        <f t="shared" si="53"/>
        <v>418840</v>
      </c>
    </row>
    <row r="145" spans="2:34" ht="22.15">
      <c r="B145" s="11">
        <v>137</v>
      </c>
      <c r="C145" s="35" t="s">
        <v>246</v>
      </c>
      <c r="D145" s="35" t="s">
        <v>247</v>
      </c>
      <c r="E145" s="36" t="s">
        <v>22</v>
      </c>
      <c r="F145" s="12">
        <v>1</v>
      </c>
      <c r="G145" s="46">
        <v>280000</v>
      </c>
      <c r="H145" s="47">
        <v>0.05</v>
      </c>
      <c r="I145" s="48">
        <f t="shared" si="37"/>
        <v>14000</v>
      </c>
      <c r="J145" s="49">
        <f t="shared" si="38"/>
        <v>294000</v>
      </c>
      <c r="K145" s="29">
        <f t="shared" si="39"/>
        <v>294000</v>
      </c>
      <c r="L145" s="44">
        <v>282000</v>
      </c>
      <c r="M145" s="45">
        <v>0.05</v>
      </c>
      <c r="N145" s="30">
        <f t="shared" si="40"/>
        <v>14100</v>
      </c>
      <c r="O145" s="31">
        <f t="shared" si="41"/>
        <v>296100</v>
      </c>
      <c r="P145" s="30">
        <f t="shared" si="42"/>
        <v>296100</v>
      </c>
      <c r="Q145" s="44">
        <v>285000</v>
      </c>
      <c r="R145" s="45">
        <v>0.05</v>
      </c>
      <c r="S145" s="30">
        <f t="shared" si="43"/>
        <v>14250</v>
      </c>
      <c r="T145" s="32">
        <f t="shared" si="44"/>
        <v>299250</v>
      </c>
      <c r="U145" s="30">
        <f t="shared" si="45"/>
        <v>299250</v>
      </c>
      <c r="V145" s="56">
        <v>408100</v>
      </c>
      <c r="W145" s="55">
        <v>0.05</v>
      </c>
      <c r="X145" s="30">
        <f t="shared" si="46"/>
        <v>20405</v>
      </c>
      <c r="Y145" s="54">
        <f t="shared" si="47"/>
        <v>428505</v>
      </c>
      <c r="Z145" s="30">
        <f t="shared" si="48"/>
        <v>428505</v>
      </c>
      <c r="AA145" s="56">
        <v>371000</v>
      </c>
      <c r="AB145" s="55">
        <v>0.05</v>
      </c>
      <c r="AC145" s="30">
        <f t="shared" si="49"/>
        <v>18550</v>
      </c>
      <c r="AD145" s="53">
        <f t="shared" si="50"/>
        <v>389550</v>
      </c>
      <c r="AE145" s="30">
        <f t="shared" si="51"/>
        <v>389550</v>
      </c>
      <c r="AF145" s="29">
        <f t="shared" si="52"/>
        <v>341481</v>
      </c>
      <c r="AG145" s="29">
        <f t="shared" si="36"/>
        <v>341481</v>
      </c>
      <c r="AH145" s="29">
        <f t="shared" si="53"/>
        <v>341481</v>
      </c>
    </row>
    <row r="146" spans="2:34" ht="22.15">
      <c r="B146" s="11">
        <v>138</v>
      </c>
      <c r="C146" s="35" t="s">
        <v>248</v>
      </c>
      <c r="D146" s="35" t="s">
        <v>249</v>
      </c>
      <c r="E146" s="36" t="s">
        <v>22</v>
      </c>
      <c r="F146" s="12">
        <v>1</v>
      </c>
      <c r="G146" s="46">
        <v>280000</v>
      </c>
      <c r="H146" s="47">
        <v>0.05</v>
      </c>
      <c r="I146" s="48">
        <f t="shared" si="37"/>
        <v>14000</v>
      </c>
      <c r="J146" s="49">
        <f t="shared" si="38"/>
        <v>294000</v>
      </c>
      <c r="K146" s="29">
        <f t="shared" si="39"/>
        <v>294000</v>
      </c>
      <c r="L146" s="44">
        <v>282000</v>
      </c>
      <c r="M146" s="45">
        <v>0.05</v>
      </c>
      <c r="N146" s="30">
        <f t="shared" si="40"/>
        <v>14100</v>
      </c>
      <c r="O146" s="31">
        <f t="shared" si="41"/>
        <v>296100</v>
      </c>
      <c r="P146" s="30">
        <f t="shared" si="42"/>
        <v>296100</v>
      </c>
      <c r="Q146" s="44">
        <v>285000</v>
      </c>
      <c r="R146" s="45">
        <v>0.05</v>
      </c>
      <c r="S146" s="30">
        <f t="shared" si="43"/>
        <v>14250</v>
      </c>
      <c r="T146" s="32">
        <f t="shared" si="44"/>
        <v>299250</v>
      </c>
      <c r="U146" s="30">
        <f t="shared" si="45"/>
        <v>299250</v>
      </c>
      <c r="V146" s="56">
        <v>385000</v>
      </c>
      <c r="W146" s="55">
        <v>0.05</v>
      </c>
      <c r="X146" s="30">
        <f t="shared" si="46"/>
        <v>19250</v>
      </c>
      <c r="Y146" s="54">
        <f t="shared" si="47"/>
        <v>404250</v>
      </c>
      <c r="Z146" s="30">
        <f t="shared" si="48"/>
        <v>404250</v>
      </c>
      <c r="AA146" s="56">
        <v>350000</v>
      </c>
      <c r="AB146" s="55">
        <v>0.05</v>
      </c>
      <c r="AC146" s="30">
        <f t="shared" si="49"/>
        <v>17500</v>
      </c>
      <c r="AD146" s="53">
        <f t="shared" si="50"/>
        <v>367500</v>
      </c>
      <c r="AE146" s="30">
        <f t="shared" si="51"/>
        <v>367500</v>
      </c>
      <c r="AF146" s="29">
        <f t="shared" si="52"/>
        <v>332220</v>
      </c>
      <c r="AG146" s="29">
        <f t="shared" si="36"/>
        <v>332220</v>
      </c>
      <c r="AH146" s="29">
        <f t="shared" si="53"/>
        <v>332220</v>
      </c>
    </row>
    <row r="147" spans="2:34" ht="22.15">
      <c r="B147" s="11">
        <v>139</v>
      </c>
      <c r="C147" s="35" t="s">
        <v>250</v>
      </c>
      <c r="D147" s="35" t="s">
        <v>251</v>
      </c>
      <c r="E147" s="36" t="s">
        <v>22</v>
      </c>
      <c r="F147" s="12">
        <v>1</v>
      </c>
      <c r="G147" s="46">
        <v>250000</v>
      </c>
      <c r="H147" s="47">
        <v>0.05</v>
      </c>
      <c r="I147" s="48">
        <f t="shared" si="37"/>
        <v>12500</v>
      </c>
      <c r="J147" s="49">
        <f t="shared" si="38"/>
        <v>262500</v>
      </c>
      <c r="K147" s="29">
        <f t="shared" si="39"/>
        <v>262500</v>
      </c>
      <c r="L147" s="44">
        <v>252000</v>
      </c>
      <c r="M147" s="45">
        <v>0.05</v>
      </c>
      <c r="N147" s="30">
        <f t="shared" si="40"/>
        <v>12600</v>
      </c>
      <c r="O147" s="31">
        <f t="shared" si="41"/>
        <v>264600</v>
      </c>
      <c r="P147" s="30">
        <f t="shared" si="42"/>
        <v>264600</v>
      </c>
      <c r="Q147" s="44">
        <v>255000</v>
      </c>
      <c r="R147" s="45">
        <v>0.05</v>
      </c>
      <c r="S147" s="30">
        <f t="shared" si="43"/>
        <v>12750</v>
      </c>
      <c r="T147" s="32">
        <f t="shared" si="44"/>
        <v>267750</v>
      </c>
      <c r="U147" s="30">
        <f t="shared" si="45"/>
        <v>267750</v>
      </c>
      <c r="V147" s="56">
        <v>358600</v>
      </c>
      <c r="W147" s="55">
        <v>0.05</v>
      </c>
      <c r="X147" s="30">
        <f t="shared" si="46"/>
        <v>17930</v>
      </c>
      <c r="Y147" s="54">
        <f t="shared" si="47"/>
        <v>376530</v>
      </c>
      <c r="Z147" s="30">
        <f t="shared" si="48"/>
        <v>376530</v>
      </c>
      <c r="AA147" s="56">
        <v>326000</v>
      </c>
      <c r="AB147" s="55">
        <v>0.05</v>
      </c>
      <c r="AC147" s="30">
        <f t="shared" si="49"/>
        <v>16300</v>
      </c>
      <c r="AD147" s="53">
        <f t="shared" si="50"/>
        <v>342300</v>
      </c>
      <c r="AE147" s="30">
        <f t="shared" si="51"/>
        <v>342300</v>
      </c>
      <c r="AF147" s="29">
        <f t="shared" si="52"/>
        <v>302736</v>
      </c>
      <c r="AG147" s="29">
        <f t="shared" si="36"/>
        <v>302736</v>
      </c>
      <c r="AH147" s="29">
        <f t="shared" si="53"/>
        <v>302736</v>
      </c>
    </row>
    <row r="148" spans="2:34" ht="22.15">
      <c r="B148" s="11">
        <v>140</v>
      </c>
      <c r="C148" s="35" t="s">
        <v>252</v>
      </c>
      <c r="D148" s="35" t="s">
        <v>253</v>
      </c>
      <c r="E148" s="36" t="s">
        <v>22</v>
      </c>
      <c r="F148" s="12">
        <v>1</v>
      </c>
      <c r="G148" s="46">
        <v>200000</v>
      </c>
      <c r="H148" s="47">
        <v>0.05</v>
      </c>
      <c r="I148" s="48">
        <f t="shared" si="37"/>
        <v>10000</v>
      </c>
      <c r="J148" s="49">
        <f t="shared" si="38"/>
        <v>210000</v>
      </c>
      <c r="K148" s="29">
        <f t="shared" si="39"/>
        <v>210000</v>
      </c>
      <c r="L148" s="44">
        <v>205000</v>
      </c>
      <c r="M148" s="45">
        <v>0.05</v>
      </c>
      <c r="N148" s="30">
        <f t="shared" si="40"/>
        <v>10250</v>
      </c>
      <c r="O148" s="31">
        <f t="shared" si="41"/>
        <v>215250</v>
      </c>
      <c r="P148" s="30">
        <f t="shared" si="42"/>
        <v>215250</v>
      </c>
      <c r="Q148" s="44">
        <v>210000</v>
      </c>
      <c r="R148" s="45">
        <v>0.05</v>
      </c>
      <c r="S148" s="30">
        <f t="shared" si="43"/>
        <v>10500</v>
      </c>
      <c r="T148" s="32">
        <f t="shared" si="44"/>
        <v>220500</v>
      </c>
      <c r="U148" s="30">
        <f t="shared" si="45"/>
        <v>220500</v>
      </c>
      <c r="V148" s="56">
        <v>312400</v>
      </c>
      <c r="W148" s="55">
        <v>0.05</v>
      </c>
      <c r="X148" s="30">
        <f t="shared" si="46"/>
        <v>15620</v>
      </c>
      <c r="Y148" s="54">
        <f t="shared" si="47"/>
        <v>328020</v>
      </c>
      <c r="Z148" s="30">
        <f t="shared" si="48"/>
        <v>328020</v>
      </c>
      <c r="AA148" s="56">
        <v>284000</v>
      </c>
      <c r="AB148" s="55">
        <v>0.05</v>
      </c>
      <c r="AC148" s="30">
        <f t="shared" si="49"/>
        <v>14200</v>
      </c>
      <c r="AD148" s="53">
        <f t="shared" si="50"/>
        <v>298200</v>
      </c>
      <c r="AE148" s="30">
        <f t="shared" si="51"/>
        <v>298200</v>
      </c>
      <c r="AF148" s="29">
        <f t="shared" si="52"/>
        <v>254394</v>
      </c>
      <c r="AG148" s="29">
        <f t="shared" si="36"/>
        <v>254394</v>
      </c>
      <c r="AH148" s="29">
        <f t="shared" si="53"/>
        <v>254394</v>
      </c>
    </row>
    <row r="149" spans="2:34" ht="22.15">
      <c r="B149" s="11">
        <v>141</v>
      </c>
      <c r="C149" s="35" t="s">
        <v>254</v>
      </c>
      <c r="D149" s="35" t="s">
        <v>255</v>
      </c>
      <c r="E149" s="36" t="s">
        <v>22</v>
      </c>
      <c r="F149" s="12">
        <v>1</v>
      </c>
      <c r="G149" s="46">
        <v>170000</v>
      </c>
      <c r="H149" s="47">
        <v>0.05</v>
      </c>
      <c r="I149" s="48">
        <f t="shared" si="37"/>
        <v>8500</v>
      </c>
      <c r="J149" s="49">
        <f t="shared" si="38"/>
        <v>178500</v>
      </c>
      <c r="K149" s="29">
        <f t="shared" si="39"/>
        <v>178500</v>
      </c>
      <c r="L149" s="44">
        <v>175000</v>
      </c>
      <c r="M149" s="45">
        <v>0.05</v>
      </c>
      <c r="N149" s="30">
        <f t="shared" si="40"/>
        <v>8750</v>
      </c>
      <c r="O149" s="31">
        <f t="shared" si="41"/>
        <v>183750</v>
      </c>
      <c r="P149" s="30">
        <f t="shared" si="42"/>
        <v>183750</v>
      </c>
      <c r="Q149" s="44">
        <v>180000</v>
      </c>
      <c r="R149" s="45">
        <v>0.05</v>
      </c>
      <c r="S149" s="30">
        <f t="shared" si="43"/>
        <v>9000</v>
      </c>
      <c r="T149" s="32">
        <f t="shared" si="44"/>
        <v>189000</v>
      </c>
      <c r="U149" s="30">
        <f t="shared" si="45"/>
        <v>189000</v>
      </c>
      <c r="V149" s="56">
        <v>264440</v>
      </c>
      <c r="W149" s="55">
        <v>0.05</v>
      </c>
      <c r="X149" s="30">
        <f t="shared" si="46"/>
        <v>13222</v>
      </c>
      <c r="Y149" s="54">
        <f t="shared" si="47"/>
        <v>277662</v>
      </c>
      <c r="Z149" s="30">
        <f t="shared" si="48"/>
        <v>277662</v>
      </c>
      <c r="AA149" s="56">
        <v>240400</v>
      </c>
      <c r="AB149" s="55">
        <v>0.05</v>
      </c>
      <c r="AC149" s="30">
        <f t="shared" si="49"/>
        <v>12020</v>
      </c>
      <c r="AD149" s="53">
        <f t="shared" si="50"/>
        <v>252420</v>
      </c>
      <c r="AE149" s="30">
        <f t="shared" si="51"/>
        <v>252420</v>
      </c>
      <c r="AF149" s="29">
        <f t="shared" si="52"/>
        <v>216266.4</v>
      </c>
      <c r="AG149" s="29">
        <f t="shared" si="36"/>
        <v>216266</v>
      </c>
      <c r="AH149" s="29">
        <f t="shared" si="53"/>
        <v>216266.4</v>
      </c>
    </row>
    <row r="150" spans="2:34" ht="22.15">
      <c r="B150" s="11">
        <v>142</v>
      </c>
      <c r="C150" s="35" t="s">
        <v>256</v>
      </c>
      <c r="D150" s="35" t="s">
        <v>257</v>
      </c>
      <c r="E150" s="36" t="s">
        <v>22</v>
      </c>
      <c r="F150" s="12">
        <v>1</v>
      </c>
      <c r="G150" s="46">
        <v>200000</v>
      </c>
      <c r="H150" s="47">
        <v>0.05</v>
      </c>
      <c r="I150" s="48">
        <f t="shared" si="37"/>
        <v>10000</v>
      </c>
      <c r="J150" s="49">
        <f t="shared" si="38"/>
        <v>210000</v>
      </c>
      <c r="K150" s="29">
        <f t="shared" si="39"/>
        <v>210000</v>
      </c>
      <c r="L150" s="44">
        <v>205000</v>
      </c>
      <c r="M150" s="45">
        <v>0.05</v>
      </c>
      <c r="N150" s="30">
        <f t="shared" si="40"/>
        <v>10250</v>
      </c>
      <c r="O150" s="31">
        <f t="shared" si="41"/>
        <v>215250</v>
      </c>
      <c r="P150" s="30">
        <f t="shared" si="42"/>
        <v>215250</v>
      </c>
      <c r="Q150" s="44">
        <v>210000</v>
      </c>
      <c r="R150" s="45">
        <v>0.05</v>
      </c>
      <c r="S150" s="30">
        <f t="shared" si="43"/>
        <v>10500</v>
      </c>
      <c r="T150" s="32">
        <f t="shared" si="44"/>
        <v>220500</v>
      </c>
      <c r="U150" s="30">
        <f t="shared" si="45"/>
        <v>220500</v>
      </c>
      <c r="V150" s="56">
        <v>158400</v>
      </c>
      <c r="W150" s="55">
        <v>0.05</v>
      </c>
      <c r="X150" s="30">
        <f t="shared" si="46"/>
        <v>7920</v>
      </c>
      <c r="Y150" s="54">
        <f t="shared" si="47"/>
        <v>166320</v>
      </c>
      <c r="Z150" s="30">
        <f t="shared" si="48"/>
        <v>166320</v>
      </c>
      <c r="AA150" s="56">
        <v>144000</v>
      </c>
      <c r="AB150" s="55">
        <v>0.05</v>
      </c>
      <c r="AC150" s="30">
        <f t="shared" si="49"/>
        <v>7200</v>
      </c>
      <c r="AD150" s="53">
        <f t="shared" si="50"/>
        <v>151200</v>
      </c>
      <c r="AE150" s="30">
        <f t="shared" si="51"/>
        <v>151200</v>
      </c>
      <c r="AF150" s="29">
        <f t="shared" si="52"/>
        <v>192654</v>
      </c>
      <c r="AG150" s="29">
        <f t="shared" si="36"/>
        <v>192654</v>
      </c>
      <c r="AH150" s="29">
        <f t="shared" si="53"/>
        <v>192654</v>
      </c>
    </row>
    <row r="151" spans="2:34" ht="22.15">
      <c r="B151" s="11">
        <v>143</v>
      </c>
      <c r="C151" s="35" t="s">
        <v>258</v>
      </c>
      <c r="D151" s="35" t="s">
        <v>259</v>
      </c>
      <c r="E151" s="36" t="s">
        <v>22</v>
      </c>
      <c r="F151" s="12">
        <v>1</v>
      </c>
      <c r="G151" s="46">
        <v>150000</v>
      </c>
      <c r="H151" s="47">
        <v>0.19</v>
      </c>
      <c r="I151" s="48">
        <f t="shared" si="37"/>
        <v>28500</v>
      </c>
      <c r="J151" s="49">
        <f t="shared" si="38"/>
        <v>178500</v>
      </c>
      <c r="K151" s="29">
        <f t="shared" si="39"/>
        <v>178500</v>
      </c>
      <c r="L151" s="44">
        <v>155000</v>
      </c>
      <c r="M151" s="45">
        <v>0.19</v>
      </c>
      <c r="N151" s="30">
        <f t="shared" si="40"/>
        <v>29450</v>
      </c>
      <c r="O151" s="31">
        <f t="shared" si="41"/>
        <v>184450</v>
      </c>
      <c r="P151" s="30">
        <f t="shared" si="42"/>
        <v>184450</v>
      </c>
      <c r="Q151" s="44">
        <v>160000</v>
      </c>
      <c r="R151" s="45">
        <v>0.19</v>
      </c>
      <c r="S151" s="30">
        <f t="shared" si="43"/>
        <v>30400</v>
      </c>
      <c r="T151" s="32">
        <f t="shared" si="44"/>
        <v>190400</v>
      </c>
      <c r="U151" s="30">
        <f t="shared" si="45"/>
        <v>190400</v>
      </c>
      <c r="V151" s="56">
        <v>94600</v>
      </c>
      <c r="W151" s="55">
        <v>0.19</v>
      </c>
      <c r="X151" s="30">
        <f t="shared" si="46"/>
        <v>17974</v>
      </c>
      <c r="Y151" s="54">
        <f t="shared" si="47"/>
        <v>112574</v>
      </c>
      <c r="Z151" s="30">
        <f t="shared" si="48"/>
        <v>112574</v>
      </c>
      <c r="AA151" s="56">
        <v>86000</v>
      </c>
      <c r="AB151" s="55">
        <v>0.19</v>
      </c>
      <c r="AC151" s="30">
        <f t="shared" si="49"/>
        <v>16340</v>
      </c>
      <c r="AD151" s="53">
        <f t="shared" si="50"/>
        <v>102340</v>
      </c>
      <c r="AE151" s="30">
        <f t="shared" si="51"/>
        <v>102340</v>
      </c>
      <c r="AF151" s="29">
        <f t="shared" si="52"/>
        <v>153652.79999999999</v>
      </c>
      <c r="AG151" s="29">
        <f t="shared" si="36"/>
        <v>153653</v>
      </c>
      <c r="AH151" s="29">
        <f t="shared" si="53"/>
        <v>153652.79999999999</v>
      </c>
    </row>
    <row r="152" spans="2:34" ht="22.15">
      <c r="B152" s="11">
        <v>144</v>
      </c>
      <c r="C152" s="35" t="s">
        <v>260</v>
      </c>
      <c r="D152" s="35" t="s">
        <v>261</v>
      </c>
      <c r="E152" s="36" t="s">
        <v>22</v>
      </c>
      <c r="F152" s="12">
        <v>1</v>
      </c>
      <c r="G152" s="46">
        <v>30000</v>
      </c>
      <c r="H152" s="47">
        <v>0.19</v>
      </c>
      <c r="I152" s="48">
        <f t="shared" si="37"/>
        <v>5700</v>
      </c>
      <c r="J152" s="49">
        <f t="shared" si="38"/>
        <v>35700</v>
      </c>
      <c r="K152" s="29">
        <f t="shared" si="39"/>
        <v>35700</v>
      </c>
      <c r="L152" s="44">
        <v>35000</v>
      </c>
      <c r="M152" s="45">
        <v>0.19</v>
      </c>
      <c r="N152" s="30">
        <f t="shared" si="40"/>
        <v>6650</v>
      </c>
      <c r="O152" s="31">
        <f t="shared" si="41"/>
        <v>41650</v>
      </c>
      <c r="P152" s="30">
        <f t="shared" si="42"/>
        <v>41650</v>
      </c>
      <c r="Q152" s="44">
        <v>40000</v>
      </c>
      <c r="R152" s="45">
        <v>0.19</v>
      </c>
      <c r="S152" s="30">
        <f t="shared" si="43"/>
        <v>7600</v>
      </c>
      <c r="T152" s="32">
        <f t="shared" si="44"/>
        <v>47600</v>
      </c>
      <c r="U152" s="30">
        <f t="shared" si="45"/>
        <v>47600</v>
      </c>
      <c r="V152" s="56">
        <v>28600</v>
      </c>
      <c r="W152" s="55">
        <v>0</v>
      </c>
      <c r="X152" s="30">
        <f t="shared" si="46"/>
        <v>0</v>
      </c>
      <c r="Y152" s="54">
        <f t="shared" si="47"/>
        <v>28600</v>
      </c>
      <c r="Z152" s="30">
        <f t="shared" si="48"/>
        <v>28600</v>
      </c>
      <c r="AA152" s="56">
        <v>26000</v>
      </c>
      <c r="AB152" s="55">
        <v>0</v>
      </c>
      <c r="AC152" s="30">
        <f t="shared" si="49"/>
        <v>0</v>
      </c>
      <c r="AD152" s="53">
        <f t="shared" si="50"/>
        <v>26000</v>
      </c>
      <c r="AE152" s="30">
        <f t="shared" si="51"/>
        <v>26000</v>
      </c>
      <c r="AF152" s="29">
        <f t="shared" si="52"/>
        <v>35910</v>
      </c>
      <c r="AG152" s="29">
        <f t="shared" si="36"/>
        <v>35910</v>
      </c>
      <c r="AH152" s="29">
        <f t="shared" si="53"/>
        <v>35910</v>
      </c>
    </row>
    <row r="153" spans="2:34" ht="40.9">
      <c r="B153" s="11">
        <v>145</v>
      </c>
      <c r="C153" s="35" t="s">
        <v>262</v>
      </c>
      <c r="D153" s="37" t="s">
        <v>263</v>
      </c>
      <c r="E153" s="36" t="s">
        <v>163</v>
      </c>
      <c r="F153" s="12">
        <v>1</v>
      </c>
      <c r="G153" s="46">
        <v>250000</v>
      </c>
      <c r="H153" s="47">
        <v>0.19</v>
      </c>
      <c r="I153" s="48">
        <f t="shared" si="37"/>
        <v>47500</v>
      </c>
      <c r="J153" s="49">
        <f t="shared" si="38"/>
        <v>297500</v>
      </c>
      <c r="K153" s="29">
        <f t="shared" si="39"/>
        <v>297500</v>
      </c>
      <c r="L153" s="44">
        <v>260000</v>
      </c>
      <c r="M153" s="45">
        <v>0.19</v>
      </c>
      <c r="N153" s="30">
        <f t="shared" si="40"/>
        <v>49400</v>
      </c>
      <c r="O153" s="31">
        <f t="shared" si="41"/>
        <v>309400</v>
      </c>
      <c r="P153" s="30">
        <f t="shared" si="42"/>
        <v>309400</v>
      </c>
      <c r="Q153" s="44">
        <v>270000</v>
      </c>
      <c r="R153" s="45">
        <v>0.19</v>
      </c>
      <c r="S153" s="30">
        <f t="shared" si="43"/>
        <v>51300</v>
      </c>
      <c r="T153" s="32">
        <f t="shared" si="44"/>
        <v>321300</v>
      </c>
      <c r="U153" s="30">
        <f t="shared" si="45"/>
        <v>321300</v>
      </c>
      <c r="V153" s="56">
        <v>77000</v>
      </c>
      <c r="W153" s="55">
        <v>0.19</v>
      </c>
      <c r="X153" s="30">
        <f t="shared" si="46"/>
        <v>14630</v>
      </c>
      <c r="Y153" s="54">
        <f t="shared" si="47"/>
        <v>91630</v>
      </c>
      <c r="Z153" s="30">
        <f t="shared" si="48"/>
        <v>91630</v>
      </c>
      <c r="AA153" s="56">
        <v>70000</v>
      </c>
      <c r="AB153" s="55">
        <v>0.19</v>
      </c>
      <c r="AC153" s="30">
        <f t="shared" si="49"/>
        <v>13300</v>
      </c>
      <c r="AD153" s="53">
        <f t="shared" si="50"/>
        <v>83300</v>
      </c>
      <c r="AE153" s="30">
        <f t="shared" si="51"/>
        <v>83300</v>
      </c>
      <c r="AF153" s="29">
        <f t="shared" si="52"/>
        <v>220626</v>
      </c>
      <c r="AG153" s="29">
        <f t="shared" si="36"/>
        <v>220626</v>
      </c>
      <c r="AH153" s="29">
        <f t="shared" si="53"/>
        <v>220626</v>
      </c>
    </row>
    <row r="154" spans="2:34" ht="40.9">
      <c r="B154" s="11">
        <v>146</v>
      </c>
      <c r="C154" s="35" t="s">
        <v>264</v>
      </c>
      <c r="D154" s="35" t="s">
        <v>265</v>
      </c>
      <c r="E154" s="36" t="s">
        <v>22</v>
      </c>
      <c r="F154" s="12">
        <v>1</v>
      </c>
      <c r="G154" s="46">
        <v>45000</v>
      </c>
      <c r="H154" s="47">
        <v>0.19</v>
      </c>
      <c r="I154" s="48">
        <f t="shared" si="37"/>
        <v>8550</v>
      </c>
      <c r="J154" s="49">
        <f t="shared" si="38"/>
        <v>53550</v>
      </c>
      <c r="K154" s="29">
        <f t="shared" si="39"/>
        <v>53550</v>
      </c>
      <c r="L154" s="44">
        <v>50000</v>
      </c>
      <c r="M154" s="45">
        <v>0.19</v>
      </c>
      <c r="N154" s="30">
        <f t="shared" si="40"/>
        <v>9500</v>
      </c>
      <c r="O154" s="31">
        <f t="shared" si="41"/>
        <v>59500</v>
      </c>
      <c r="P154" s="30">
        <f t="shared" si="42"/>
        <v>59500</v>
      </c>
      <c r="Q154" s="44">
        <v>55000</v>
      </c>
      <c r="R154" s="45">
        <v>0.19</v>
      </c>
      <c r="S154" s="30">
        <f t="shared" si="43"/>
        <v>10450</v>
      </c>
      <c r="T154" s="32">
        <f t="shared" si="44"/>
        <v>65450</v>
      </c>
      <c r="U154" s="30">
        <f t="shared" si="45"/>
        <v>65450</v>
      </c>
      <c r="V154" s="56">
        <v>48400</v>
      </c>
      <c r="W154" s="55">
        <v>0.19</v>
      </c>
      <c r="X154" s="30">
        <f t="shared" si="46"/>
        <v>9196</v>
      </c>
      <c r="Y154" s="54">
        <f t="shared" si="47"/>
        <v>57596</v>
      </c>
      <c r="Z154" s="30">
        <f t="shared" si="48"/>
        <v>57596</v>
      </c>
      <c r="AA154" s="56">
        <v>44000</v>
      </c>
      <c r="AB154" s="55">
        <v>0.19</v>
      </c>
      <c r="AC154" s="30">
        <f t="shared" si="49"/>
        <v>8360</v>
      </c>
      <c r="AD154" s="53">
        <f t="shared" si="50"/>
        <v>52360</v>
      </c>
      <c r="AE154" s="30">
        <f t="shared" si="51"/>
        <v>52360</v>
      </c>
      <c r="AF154" s="29">
        <f t="shared" si="52"/>
        <v>57691.199999999997</v>
      </c>
      <c r="AG154" s="29">
        <f t="shared" si="36"/>
        <v>57691</v>
      </c>
      <c r="AH154" s="29">
        <f t="shared" si="53"/>
        <v>57691.199999999997</v>
      </c>
    </row>
    <row r="155" spans="2:34" ht="40.9">
      <c r="B155" s="11">
        <v>147</v>
      </c>
      <c r="C155" s="35" t="s">
        <v>266</v>
      </c>
      <c r="D155" s="35" t="s">
        <v>267</v>
      </c>
      <c r="E155" s="36" t="s">
        <v>22</v>
      </c>
      <c r="F155" s="12">
        <v>1</v>
      </c>
      <c r="G155" s="46">
        <v>200000</v>
      </c>
      <c r="H155" s="47">
        <v>0.19</v>
      </c>
      <c r="I155" s="48">
        <f t="shared" si="37"/>
        <v>38000</v>
      </c>
      <c r="J155" s="49">
        <f t="shared" si="38"/>
        <v>238000</v>
      </c>
      <c r="K155" s="29">
        <f t="shared" si="39"/>
        <v>238000</v>
      </c>
      <c r="L155" s="44">
        <v>210000</v>
      </c>
      <c r="M155" s="45">
        <v>0.19</v>
      </c>
      <c r="N155" s="30">
        <f t="shared" si="40"/>
        <v>39900</v>
      </c>
      <c r="O155" s="31">
        <f t="shared" si="41"/>
        <v>249900</v>
      </c>
      <c r="P155" s="30">
        <f t="shared" si="42"/>
        <v>249900</v>
      </c>
      <c r="Q155" s="44">
        <v>180000</v>
      </c>
      <c r="R155" s="45">
        <v>0.19</v>
      </c>
      <c r="S155" s="30">
        <f t="shared" si="43"/>
        <v>34200</v>
      </c>
      <c r="T155" s="32">
        <f t="shared" si="44"/>
        <v>214200</v>
      </c>
      <c r="U155" s="30">
        <f t="shared" si="45"/>
        <v>214200</v>
      </c>
      <c r="V155" s="56">
        <v>125400</v>
      </c>
      <c r="W155" s="55">
        <v>0.19</v>
      </c>
      <c r="X155" s="30">
        <f t="shared" si="46"/>
        <v>23826</v>
      </c>
      <c r="Y155" s="54">
        <f t="shared" si="47"/>
        <v>149226</v>
      </c>
      <c r="Z155" s="30">
        <f t="shared" si="48"/>
        <v>149226</v>
      </c>
      <c r="AA155" s="56">
        <v>114000</v>
      </c>
      <c r="AB155" s="55">
        <v>0.19</v>
      </c>
      <c r="AC155" s="30">
        <f t="shared" si="49"/>
        <v>21660</v>
      </c>
      <c r="AD155" s="53">
        <f t="shared" si="50"/>
        <v>135660</v>
      </c>
      <c r="AE155" s="30">
        <f t="shared" si="51"/>
        <v>135660</v>
      </c>
      <c r="AF155" s="29">
        <f t="shared" si="52"/>
        <v>197397.2</v>
      </c>
      <c r="AG155" s="29">
        <f t="shared" si="36"/>
        <v>197397</v>
      </c>
      <c r="AH155" s="29">
        <f t="shared" si="53"/>
        <v>197397.2</v>
      </c>
    </row>
    <row r="156" spans="2:34" ht="40.9">
      <c r="B156" s="11">
        <v>148</v>
      </c>
      <c r="C156" s="35" t="s">
        <v>268</v>
      </c>
      <c r="D156" s="34" t="s">
        <v>269</v>
      </c>
      <c r="E156" s="36" t="s">
        <v>22</v>
      </c>
      <c r="F156" s="12">
        <v>1</v>
      </c>
      <c r="G156" s="46">
        <v>150000</v>
      </c>
      <c r="H156" s="47">
        <v>0.19</v>
      </c>
      <c r="I156" s="48">
        <f t="shared" si="37"/>
        <v>28500</v>
      </c>
      <c r="J156" s="49">
        <f t="shared" si="38"/>
        <v>178500</v>
      </c>
      <c r="K156" s="29">
        <f t="shared" si="39"/>
        <v>178500</v>
      </c>
      <c r="L156" s="44">
        <v>100000</v>
      </c>
      <c r="M156" s="45">
        <v>0.19</v>
      </c>
      <c r="N156" s="30">
        <f t="shared" si="40"/>
        <v>19000</v>
      </c>
      <c r="O156" s="31">
        <f t="shared" si="41"/>
        <v>119000</v>
      </c>
      <c r="P156" s="30">
        <f t="shared" si="42"/>
        <v>119000</v>
      </c>
      <c r="Q156" s="44">
        <v>90000</v>
      </c>
      <c r="R156" s="45">
        <v>0.19</v>
      </c>
      <c r="S156" s="30">
        <f t="shared" si="43"/>
        <v>17100</v>
      </c>
      <c r="T156" s="32">
        <f t="shared" si="44"/>
        <v>107100</v>
      </c>
      <c r="U156" s="30">
        <f t="shared" si="45"/>
        <v>107100</v>
      </c>
      <c r="V156" s="56">
        <v>103400</v>
      </c>
      <c r="W156" s="55">
        <v>0</v>
      </c>
      <c r="X156" s="30">
        <f t="shared" si="46"/>
        <v>0</v>
      </c>
      <c r="Y156" s="54">
        <f t="shared" si="47"/>
        <v>103400</v>
      </c>
      <c r="Z156" s="30">
        <f t="shared" si="48"/>
        <v>103400</v>
      </c>
      <c r="AA156" s="56">
        <v>94000</v>
      </c>
      <c r="AB156" s="55">
        <v>0</v>
      </c>
      <c r="AC156" s="30">
        <f t="shared" si="49"/>
        <v>0</v>
      </c>
      <c r="AD156" s="53">
        <f t="shared" si="50"/>
        <v>94000</v>
      </c>
      <c r="AE156" s="30">
        <f t="shared" si="51"/>
        <v>94000</v>
      </c>
      <c r="AF156" s="29">
        <f t="shared" si="52"/>
        <v>120400</v>
      </c>
      <c r="AG156" s="29">
        <f t="shared" si="36"/>
        <v>120400</v>
      </c>
      <c r="AH156" s="29">
        <f t="shared" si="53"/>
        <v>120400</v>
      </c>
    </row>
    <row r="157" spans="2:34" ht="22.15">
      <c r="B157" s="11">
        <v>149</v>
      </c>
      <c r="C157" s="35" t="s">
        <v>161</v>
      </c>
      <c r="D157" s="35" t="s">
        <v>162</v>
      </c>
      <c r="E157" s="36" t="s">
        <v>163</v>
      </c>
      <c r="F157" s="12">
        <v>1</v>
      </c>
      <c r="G157" s="46">
        <v>20000</v>
      </c>
      <c r="H157" s="47">
        <v>0.19</v>
      </c>
      <c r="I157" s="48">
        <f t="shared" si="37"/>
        <v>3800</v>
      </c>
      <c r="J157" s="49">
        <f t="shared" si="38"/>
        <v>23800</v>
      </c>
      <c r="K157" s="29">
        <f t="shared" si="39"/>
        <v>23800</v>
      </c>
      <c r="L157" s="44">
        <v>25000</v>
      </c>
      <c r="M157" s="45">
        <v>0.19</v>
      </c>
      <c r="N157" s="30">
        <f t="shared" si="40"/>
        <v>4750</v>
      </c>
      <c r="O157" s="31">
        <f t="shared" si="41"/>
        <v>29750</v>
      </c>
      <c r="P157" s="30">
        <f t="shared" si="42"/>
        <v>29750</v>
      </c>
      <c r="Q157" s="44">
        <v>30000</v>
      </c>
      <c r="R157" s="45">
        <v>0.19</v>
      </c>
      <c r="S157" s="30">
        <f t="shared" si="43"/>
        <v>5700</v>
      </c>
      <c r="T157" s="32">
        <f t="shared" si="44"/>
        <v>35700</v>
      </c>
      <c r="U157" s="30">
        <f t="shared" si="45"/>
        <v>35700</v>
      </c>
      <c r="V157" s="56">
        <v>13200</v>
      </c>
      <c r="W157" s="55">
        <v>0</v>
      </c>
      <c r="X157" s="30">
        <f t="shared" si="46"/>
        <v>0</v>
      </c>
      <c r="Y157" s="54">
        <f t="shared" si="47"/>
        <v>13200</v>
      </c>
      <c r="Z157" s="30">
        <f t="shared" si="48"/>
        <v>13200</v>
      </c>
      <c r="AA157" s="56">
        <v>12000</v>
      </c>
      <c r="AB157" s="55">
        <v>0</v>
      </c>
      <c r="AC157" s="30">
        <f t="shared" si="49"/>
        <v>0</v>
      </c>
      <c r="AD157" s="53">
        <f t="shared" si="50"/>
        <v>12000</v>
      </c>
      <c r="AE157" s="30">
        <f t="shared" si="51"/>
        <v>12000</v>
      </c>
      <c r="AF157" s="29">
        <f t="shared" si="52"/>
        <v>22890</v>
      </c>
      <c r="AG157" s="29">
        <f t="shared" si="36"/>
        <v>22890</v>
      </c>
      <c r="AH157" s="29">
        <f t="shared" si="53"/>
        <v>22890</v>
      </c>
    </row>
    <row r="158" spans="2:34" ht="40.9">
      <c r="B158" s="11">
        <v>150</v>
      </c>
      <c r="C158" s="35" t="s">
        <v>270</v>
      </c>
      <c r="D158" s="37" t="s">
        <v>271</v>
      </c>
      <c r="E158" s="36" t="s">
        <v>272</v>
      </c>
      <c r="F158" s="12">
        <v>1</v>
      </c>
      <c r="G158" s="46">
        <v>90000</v>
      </c>
      <c r="H158" s="47">
        <v>0.19</v>
      </c>
      <c r="I158" s="48">
        <f t="shared" si="37"/>
        <v>17100</v>
      </c>
      <c r="J158" s="49">
        <f t="shared" si="38"/>
        <v>107100</v>
      </c>
      <c r="K158" s="29">
        <f t="shared" si="39"/>
        <v>107100</v>
      </c>
      <c r="L158" s="44">
        <v>95000</v>
      </c>
      <c r="M158" s="45">
        <v>0.19</v>
      </c>
      <c r="N158" s="30">
        <f t="shared" si="40"/>
        <v>18050</v>
      </c>
      <c r="O158" s="31">
        <f t="shared" si="41"/>
        <v>113050</v>
      </c>
      <c r="P158" s="30">
        <f t="shared" si="42"/>
        <v>113050</v>
      </c>
      <c r="Q158" s="44">
        <v>70000</v>
      </c>
      <c r="R158" s="45">
        <v>0.19</v>
      </c>
      <c r="S158" s="30">
        <f t="shared" si="43"/>
        <v>13300</v>
      </c>
      <c r="T158" s="32">
        <f t="shared" si="44"/>
        <v>83300</v>
      </c>
      <c r="U158" s="30">
        <f t="shared" si="45"/>
        <v>83300</v>
      </c>
      <c r="V158" s="56">
        <v>8360</v>
      </c>
      <c r="W158" s="55">
        <v>0.19</v>
      </c>
      <c r="X158" s="30">
        <f t="shared" si="46"/>
        <v>1588.4</v>
      </c>
      <c r="Y158" s="54">
        <f t="shared" si="47"/>
        <v>9948.4</v>
      </c>
      <c r="Z158" s="30">
        <f t="shared" si="48"/>
        <v>9948.4</v>
      </c>
      <c r="AA158" s="56">
        <v>7600</v>
      </c>
      <c r="AB158" s="55">
        <v>0.19</v>
      </c>
      <c r="AC158" s="30">
        <f t="shared" si="49"/>
        <v>1444</v>
      </c>
      <c r="AD158" s="53">
        <f t="shared" si="50"/>
        <v>9044</v>
      </c>
      <c r="AE158" s="30">
        <f t="shared" si="51"/>
        <v>9044</v>
      </c>
      <c r="AF158" s="29">
        <f t="shared" si="52"/>
        <v>64488.480000000003</v>
      </c>
      <c r="AG158" s="29">
        <f t="shared" si="36"/>
        <v>64488</v>
      </c>
      <c r="AH158" s="29">
        <f t="shared" si="53"/>
        <v>64488.480000000003</v>
      </c>
    </row>
    <row r="159" spans="2:34" ht="40.9">
      <c r="B159" s="11">
        <v>151</v>
      </c>
      <c r="C159" s="35" t="s">
        <v>273</v>
      </c>
      <c r="D159" s="35" t="s">
        <v>274</v>
      </c>
      <c r="E159" s="36" t="s">
        <v>272</v>
      </c>
      <c r="F159" s="12">
        <v>1</v>
      </c>
      <c r="G159" s="46">
        <v>100000</v>
      </c>
      <c r="H159" s="47">
        <v>0.19</v>
      </c>
      <c r="I159" s="48">
        <f t="shared" si="37"/>
        <v>19000</v>
      </c>
      <c r="J159" s="49">
        <f t="shared" si="38"/>
        <v>119000</v>
      </c>
      <c r="K159" s="29">
        <f t="shared" si="39"/>
        <v>119000</v>
      </c>
      <c r="L159" s="44">
        <v>105000</v>
      </c>
      <c r="M159" s="45">
        <v>0.19</v>
      </c>
      <c r="N159" s="30">
        <f t="shared" si="40"/>
        <v>19950</v>
      </c>
      <c r="O159" s="31">
        <f t="shared" si="41"/>
        <v>124950</v>
      </c>
      <c r="P159" s="30">
        <f t="shared" si="42"/>
        <v>124950</v>
      </c>
      <c r="Q159" s="44">
        <v>70000</v>
      </c>
      <c r="R159" s="45">
        <v>0.19</v>
      </c>
      <c r="S159" s="30">
        <f t="shared" si="43"/>
        <v>13300</v>
      </c>
      <c r="T159" s="32">
        <f t="shared" si="44"/>
        <v>83300</v>
      </c>
      <c r="U159" s="30">
        <f t="shared" si="45"/>
        <v>83300</v>
      </c>
      <c r="V159" s="56">
        <v>11440</v>
      </c>
      <c r="W159" s="55">
        <v>0.19</v>
      </c>
      <c r="X159" s="30">
        <f t="shared" si="46"/>
        <v>2173.6</v>
      </c>
      <c r="Y159" s="54">
        <f t="shared" si="47"/>
        <v>13613.6</v>
      </c>
      <c r="Z159" s="30">
        <f t="shared" si="48"/>
        <v>13613.6</v>
      </c>
      <c r="AA159" s="56">
        <v>10400</v>
      </c>
      <c r="AB159" s="55">
        <v>0.19</v>
      </c>
      <c r="AC159" s="30">
        <f t="shared" si="49"/>
        <v>1976</v>
      </c>
      <c r="AD159" s="53">
        <f t="shared" si="50"/>
        <v>12376</v>
      </c>
      <c r="AE159" s="30">
        <f t="shared" si="51"/>
        <v>12376</v>
      </c>
      <c r="AF159" s="29">
        <f t="shared" si="52"/>
        <v>70647.92</v>
      </c>
      <c r="AG159" s="29">
        <f t="shared" si="36"/>
        <v>70648</v>
      </c>
      <c r="AH159" s="29">
        <f t="shared" si="53"/>
        <v>70647.92</v>
      </c>
    </row>
    <row r="160" spans="2:34" ht="40.9">
      <c r="B160" s="11">
        <v>152</v>
      </c>
      <c r="C160" s="35" t="s">
        <v>275</v>
      </c>
      <c r="D160" s="35" t="s">
        <v>276</v>
      </c>
      <c r="E160" s="36" t="s">
        <v>272</v>
      </c>
      <c r="F160" s="12">
        <v>1</v>
      </c>
      <c r="G160" s="46">
        <v>120000</v>
      </c>
      <c r="H160" s="47">
        <v>0.19</v>
      </c>
      <c r="I160" s="48">
        <f t="shared" si="37"/>
        <v>22800</v>
      </c>
      <c r="J160" s="49">
        <f t="shared" si="38"/>
        <v>142800</v>
      </c>
      <c r="K160" s="29">
        <f t="shared" si="39"/>
        <v>142800</v>
      </c>
      <c r="L160" s="44">
        <v>125000</v>
      </c>
      <c r="M160" s="45">
        <v>0.19</v>
      </c>
      <c r="N160" s="30">
        <f t="shared" si="40"/>
        <v>23750</v>
      </c>
      <c r="O160" s="31">
        <f t="shared" si="41"/>
        <v>148750</v>
      </c>
      <c r="P160" s="30">
        <f t="shared" si="42"/>
        <v>148750</v>
      </c>
      <c r="Q160" s="44">
        <v>70000</v>
      </c>
      <c r="R160" s="45">
        <v>0.19</v>
      </c>
      <c r="S160" s="30">
        <f t="shared" si="43"/>
        <v>13300</v>
      </c>
      <c r="T160" s="32">
        <f t="shared" si="44"/>
        <v>83300</v>
      </c>
      <c r="U160" s="30">
        <f t="shared" si="45"/>
        <v>83300</v>
      </c>
      <c r="V160" s="56">
        <v>12540</v>
      </c>
      <c r="W160" s="55">
        <v>0.19</v>
      </c>
      <c r="X160" s="30">
        <f t="shared" si="46"/>
        <v>2382.6</v>
      </c>
      <c r="Y160" s="54">
        <f t="shared" si="47"/>
        <v>14922.6</v>
      </c>
      <c r="Z160" s="30">
        <f t="shared" si="48"/>
        <v>14922.6</v>
      </c>
      <c r="AA160" s="56">
        <v>11400</v>
      </c>
      <c r="AB160" s="55">
        <v>0.19</v>
      </c>
      <c r="AC160" s="30">
        <f t="shared" si="49"/>
        <v>2166</v>
      </c>
      <c r="AD160" s="53">
        <f t="shared" si="50"/>
        <v>13566</v>
      </c>
      <c r="AE160" s="30">
        <f t="shared" si="51"/>
        <v>13566</v>
      </c>
      <c r="AF160" s="29">
        <f t="shared" si="52"/>
        <v>80667.72</v>
      </c>
      <c r="AG160" s="29">
        <f t="shared" si="36"/>
        <v>80668</v>
      </c>
      <c r="AH160" s="29">
        <f t="shared" si="53"/>
        <v>80667.72</v>
      </c>
    </row>
    <row r="161" spans="2:34" ht="40.9">
      <c r="B161" s="11">
        <v>153</v>
      </c>
      <c r="C161" s="35" t="s">
        <v>277</v>
      </c>
      <c r="D161" s="35" t="s">
        <v>274</v>
      </c>
      <c r="E161" s="36" t="s">
        <v>272</v>
      </c>
      <c r="F161" s="12">
        <v>1</v>
      </c>
      <c r="G161" s="46">
        <v>100000</v>
      </c>
      <c r="H161" s="47">
        <v>0.19</v>
      </c>
      <c r="I161" s="48">
        <f t="shared" si="37"/>
        <v>19000</v>
      </c>
      <c r="J161" s="49">
        <f t="shared" si="38"/>
        <v>119000</v>
      </c>
      <c r="K161" s="29">
        <f t="shared" si="39"/>
        <v>119000</v>
      </c>
      <c r="L161" s="44">
        <v>105000</v>
      </c>
      <c r="M161" s="45">
        <v>0.19</v>
      </c>
      <c r="N161" s="30">
        <f t="shared" si="40"/>
        <v>19950</v>
      </c>
      <c r="O161" s="31">
        <f t="shared" si="41"/>
        <v>124950</v>
      </c>
      <c r="P161" s="30">
        <f t="shared" si="42"/>
        <v>124950</v>
      </c>
      <c r="Q161" s="44">
        <v>70000</v>
      </c>
      <c r="R161" s="45">
        <v>0.19</v>
      </c>
      <c r="S161" s="30">
        <f t="shared" si="43"/>
        <v>13300</v>
      </c>
      <c r="T161" s="32">
        <f t="shared" si="44"/>
        <v>83300</v>
      </c>
      <c r="U161" s="30">
        <f t="shared" si="45"/>
        <v>83300</v>
      </c>
      <c r="V161" s="56">
        <v>10560</v>
      </c>
      <c r="W161" s="55">
        <v>0.19</v>
      </c>
      <c r="X161" s="30">
        <f t="shared" si="46"/>
        <v>2006.4</v>
      </c>
      <c r="Y161" s="54">
        <f t="shared" si="47"/>
        <v>12566.4</v>
      </c>
      <c r="Z161" s="30">
        <f t="shared" si="48"/>
        <v>12566.4</v>
      </c>
      <c r="AA161" s="56">
        <v>9600</v>
      </c>
      <c r="AB161" s="55">
        <v>0.19</v>
      </c>
      <c r="AC161" s="30">
        <f t="shared" si="49"/>
        <v>1824</v>
      </c>
      <c r="AD161" s="53">
        <f t="shared" si="50"/>
        <v>11424</v>
      </c>
      <c r="AE161" s="30">
        <f t="shared" si="51"/>
        <v>11424</v>
      </c>
      <c r="AF161" s="29">
        <f t="shared" si="52"/>
        <v>70248.08</v>
      </c>
      <c r="AG161" s="29">
        <f t="shared" si="36"/>
        <v>70248</v>
      </c>
      <c r="AH161" s="29">
        <f t="shared" si="53"/>
        <v>70248.08</v>
      </c>
    </row>
    <row r="162" spans="2:34" ht="23.45">
      <c r="G162" s="81" t="s">
        <v>278</v>
      </c>
      <c r="H162" s="81"/>
      <c r="I162" s="81"/>
      <c r="J162" s="81"/>
      <c r="K162" s="22">
        <f>SUM(K9:K161)</f>
        <v>60140620</v>
      </c>
      <c r="L162" s="83" t="s">
        <v>278</v>
      </c>
      <c r="M162" s="83"/>
      <c r="N162" s="83"/>
      <c r="O162" s="83"/>
      <c r="P162" s="23">
        <f>SUM(P9:P161)</f>
        <v>61714538</v>
      </c>
      <c r="Q162" s="82" t="s">
        <v>278</v>
      </c>
      <c r="R162" s="82"/>
      <c r="S162" s="82"/>
      <c r="T162" s="82"/>
      <c r="U162" s="24">
        <f>SUM(U9:U161)</f>
        <v>59595202</v>
      </c>
      <c r="V162" s="88" t="s">
        <v>278</v>
      </c>
      <c r="W162" s="88"/>
      <c r="X162" s="88"/>
      <c r="Y162" s="88"/>
      <c r="Z162" s="58">
        <f>SUM(Z9:Z161)</f>
        <v>49651415</v>
      </c>
      <c r="AA162" s="89" t="s">
        <v>278</v>
      </c>
      <c r="AB162" s="89"/>
      <c r="AC162" s="89"/>
      <c r="AD162" s="89"/>
      <c r="AE162" s="59">
        <f>SUM(AE9:AE161)</f>
        <v>45137650</v>
      </c>
      <c r="AF162" s="60"/>
      <c r="AG162" s="61"/>
      <c r="AH162" s="62">
        <f>SUM(AH9:AH161)</f>
        <v>55247885.000000007</v>
      </c>
    </row>
    <row r="165" spans="2:34">
      <c r="AH165" s="5">
        <v>55247885.000000007</v>
      </c>
    </row>
    <row r="166" spans="2:34" ht="40.9">
      <c r="C166" s="9" t="s">
        <v>279</v>
      </c>
      <c r="D166" s="9" t="s">
        <v>280</v>
      </c>
    </row>
    <row r="167" spans="2:34" ht="40.9">
      <c r="C167" s="9" t="s">
        <v>281</v>
      </c>
      <c r="D167" s="9" t="s">
        <v>282</v>
      </c>
    </row>
    <row r="168" spans="2:34" ht="40.9">
      <c r="C168" s="9" t="s">
        <v>283</v>
      </c>
      <c r="D168" s="9" t="s">
        <v>284</v>
      </c>
    </row>
  </sheetData>
  <protectedRanges>
    <protectedRange algorithmName="SHA-512" hashValue="0BGb958vww8j8VKBG+bnWzoC7xz+nTjKWQvoGHy6IeI2Iudd/8MZdwykC3/ZMncXzZlk5zq4GWx4C7BxvoD44A==" saltValue="ofXGskwOaaYLVxLeFo6z6g==" spinCount="100000" sqref="C36" name="Rango1_2_3_9_3_1"/>
    <protectedRange algorithmName="SHA-512" hashValue="0BGb958vww8j8VKBG+bnWzoC7xz+nTjKWQvoGHy6IeI2Iudd/8MZdwykC3/ZMncXzZlk5zq4GWx4C7BxvoD44A==" saltValue="ofXGskwOaaYLVxLeFo6z6g==" spinCount="100000" sqref="C43" name="Rango1_2_3_32_2_1"/>
  </protectedRanges>
  <autoFilter ref="B2:AH26" xr:uid="{00000000-0009-0000-0000-000000000000}">
    <filterColumn colId="0" showButton="0"/>
    <filterColumn colId="1" showButton="0"/>
    <filterColumn colId="2" showButton="0"/>
    <filterColumn colId="3" showButton="0"/>
    <filterColumn colId="4" showButton="0"/>
    <filterColumn colId="5" showButton="0"/>
    <filterColumn colId="6" showButton="0"/>
    <filterColumn colId="7"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autoFilter>
  <mergeCells count="13">
    <mergeCell ref="G162:J162"/>
    <mergeCell ref="Q162:T162"/>
    <mergeCell ref="L162:O162"/>
    <mergeCell ref="V7:Z7"/>
    <mergeCell ref="AA7:AE7"/>
    <mergeCell ref="V162:Y162"/>
    <mergeCell ref="AA162:AD162"/>
    <mergeCell ref="B2:U6"/>
    <mergeCell ref="G7:K7"/>
    <mergeCell ref="L7:P7"/>
    <mergeCell ref="Q7:U7"/>
    <mergeCell ref="AF7:AH7"/>
    <mergeCell ref="B7:F7"/>
  </mergeCells>
  <phoneticPr fontId="8" type="noConversion"/>
  <conditionalFormatting sqref="D9:D139">
    <cfRule type="duplicateValues" dxfId="1" priority="3"/>
  </conditionalFormatting>
  <conditionalFormatting sqref="D166:D168">
    <cfRule type="duplicateValues" dxfId="0" priority="1"/>
  </conditionalFormatting>
  <pageMargins left="0.7" right="0.7" top="0.75" bottom="0.75" header="0.3" footer="0.3"/>
  <pageSetup orientation="portrait" r:id="rId1"/>
  <drawing r:id="rId2"/>
  <legacyDrawing r:id="rId3"/>
  <oleObjects>
    <mc:AlternateContent xmlns:mc="http://schemas.openxmlformats.org/markup-compatibility/2006">
      <mc:Choice Requires="x14">
        <oleObject progId="Word.Picture.8" shapeId="1025" r:id="rId4">
          <objectPr defaultSize="0" autoPict="0" r:id="rId5">
            <anchor moveWithCells="1" sizeWithCells="1">
              <from>
                <xdr:col>2</xdr:col>
                <xdr:colOff>746760</xdr:colOff>
                <xdr:row>1</xdr:row>
                <xdr:rowOff>45720</xdr:rowOff>
              </from>
              <to>
                <xdr:col>2</xdr:col>
                <xdr:colOff>1927860</xdr:colOff>
                <xdr:row>5</xdr:row>
                <xdr:rowOff>144780</xdr:rowOff>
              </to>
            </anchor>
          </objectPr>
        </oleObject>
      </mc:Choice>
      <mc:Fallback>
        <oleObject progId="Word.Picture.8" shapeId="1025" r:id="rId4"/>
      </mc:Fallback>
    </mc:AlternateContent>
  </oleObjec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33A99D972813D448426F1A3B16298DD" ma:contentTypeVersion="16" ma:contentTypeDescription="Create a new document." ma:contentTypeScope="" ma:versionID="25c8708241f285c72ff4ec1754887fd5">
  <xsd:schema xmlns:xsd="http://www.w3.org/2001/XMLSchema" xmlns:xs="http://www.w3.org/2001/XMLSchema" xmlns:p="http://schemas.microsoft.com/office/2006/metadata/properties" xmlns:ns3="3a6af4a3-0ca8-4423-889d-5255204ed407" xmlns:ns4="df910681-ceae-4fdf-a22b-9e5c5c2f4958" targetNamespace="http://schemas.microsoft.com/office/2006/metadata/properties" ma:root="true" ma:fieldsID="44111be32e64ddfb547df81d9ff5e94e" ns3:_="" ns4:_="">
    <xsd:import namespace="3a6af4a3-0ca8-4423-889d-5255204ed407"/>
    <xsd:import namespace="df910681-ceae-4fdf-a22b-9e5c5c2f4958"/>
    <xsd:element name="properties">
      <xsd:complexType>
        <xsd:sequence>
          <xsd:element name="documentManagement">
            <xsd:complexType>
              <xsd:all>
                <xsd:element ref="ns3:MediaServiceMetadata" minOccurs="0"/>
                <xsd:element ref="ns3:MediaServiceFastMetadata" minOccurs="0"/>
                <xsd:element ref="ns3:_activity"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ObjectDetectorVersions" minOccurs="0"/>
                <xsd:element ref="ns3:MediaServiceSearchProperties" minOccurs="0"/>
                <xsd:element ref="ns3:MediaServiceSystemTag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a6af4a3-0ca8-4423-889d-5255204ed40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SystemTags" ma:index="22" nillable="true" ma:displayName="MediaServiceSystemTags" ma:hidden="true" ma:internalName="MediaServiceSystemTags" ma:readOnly="true">
      <xsd:simpleType>
        <xsd:restriction base="dms:Note"/>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f910681-ceae-4fdf-a22b-9e5c5c2f4958"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3a6af4a3-0ca8-4423-889d-5255204ed407" xsi:nil="true"/>
  </documentManagement>
</p:properties>
</file>

<file path=customXml/itemProps1.xml><?xml version="1.0" encoding="utf-8"?>
<ds:datastoreItem xmlns:ds="http://schemas.openxmlformats.org/officeDocument/2006/customXml" ds:itemID="{86D18383-D1C6-4A33-84C9-45C4C06B7EF8}"/>
</file>

<file path=customXml/itemProps2.xml><?xml version="1.0" encoding="utf-8"?>
<ds:datastoreItem xmlns:ds="http://schemas.openxmlformats.org/officeDocument/2006/customXml" ds:itemID="{F74965C0-1FD0-406D-853E-57737CC80FF8}"/>
</file>

<file path=customXml/itemProps3.xml><?xml version="1.0" encoding="utf-8"?>
<ds:datastoreItem xmlns:ds="http://schemas.openxmlformats.org/officeDocument/2006/customXml" ds:itemID="{CDA8C864-0DEE-4FC3-B02B-9B5A9237AD9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Daniela Ramirez de la Hoz</dc:creator>
  <cp:keywords/>
  <dc:description/>
  <cp:lastModifiedBy>Daniela Ramirez De La Hoz</cp:lastModifiedBy>
  <cp:revision/>
  <dcterms:created xsi:type="dcterms:W3CDTF">2023-06-20T15:45:21Z</dcterms:created>
  <dcterms:modified xsi:type="dcterms:W3CDTF">2026-08-13T20:54:00Z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2024-04-29T14:12:29Z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c9f1dd3d-0e3c-4d6f-a4b5-24050b07bae2</vt:lpwstr>
  </property>
  <property fmtid="{D5CDD505-2E9C-101B-9397-08002B2CF9AE}" pid="8" name="MSIP_Label_fc111285-cafa-4fc9-8a9a-bd902089b24f_ContentBits">
    <vt:lpwstr>0</vt:lpwstr>
  </property>
  <property fmtid="{D5CDD505-2E9C-101B-9397-08002B2CF9AE}" pid="9" name="ContentTypeId">
    <vt:lpwstr>0x010100E33A99D972813D448426F1A3B16298DD</vt:lpwstr>
  </property>
</Properties>
</file>