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Users\Aleja\Desktop\ALCALDIA LOCAL CB\FORMULACIÓN FORTALECIMIENTO ORGANIZACIONES\PROCESO REVISADO 24082026 FORTALECIMIENTO ORGANIZACIONES E INSTANCIAS\PROCESO_LP_2234_01_SEP_2026\"/>
    </mc:Choice>
  </mc:AlternateContent>
  <xr:revisionPtr revIDLastSave="0" documentId="13_ncr:1_{CB6F51F2-FE22-40F4-9677-DBF27ED814F1}" xr6:coauthVersionLast="47" xr6:coauthVersionMax="47" xr10:uidLastSave="{00000000-0000-0000-0000-000000000000}"/>
  <bookViews>
    <workbookView xWindow="-108" yWindow="-108" windowWidth="23256" windowHeight="12816" tabRatio="900"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TRATAMIENTO'!$B$2:$X$44</definedName>
    <definedName name="_xlnm.Print_Area" localSheetId="0">CONTEXTO!$B$2:$F$18</definedName>
    <definedName name="_xlnm.Print_Area" localSheetId="2">EVALUACION!$B$2:$L$68</definedName>
    <definedName name="_xlnm.Print_Area" localSheetId="3">'EVALUACION CON CONTROLES'!$B$2:$R$57</definedName>
    <definedName name="_xlnm.Print_Area" localSheetId="1">'IDENTIFICACION Y ANALISIS'!$B$2:$F$42</definedName>
    <definedName name="contratación">'IDENTIFICACION Y ANALISIS'!$B$30:$B$34</definedName>
    <definedName name="ejecución">'IDENTIFICACION Y ANALISIS'!$B$36:$B$42</definedName>
    <definedName name="OPCIONES">'ASIGNACION Y TRATAMIENTO'!$B$48:$B$50</definedName>
    <definedName name="planeación">'IDENTIFICACION Y ANALISIS'!$B$18:$B$22</definedName>
    <definedName name="selección">'IDENTIFICACION Y ANALISIS'!$B$24:$B$28</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26" i="6" l="1"/>
  <c r="F25" i="6"/>
  <c r="F26" i="6"/>
  <c r="E25" i="6"/>
  <c r="E26" i="6"/>
  <c r="B6" i="15"/>
  <c r="G25" i="6"/>
  <c r="K29" i="15"/>
  <c r="L29" i="15" s="1"/>
  <c r="K28" i="15"/>
  <c r="L28" i="15" s="1"/>
  <c r="K24" i="15"/>
  <c r="L24" i="15" s="1"/>
  <c r="K23" i="15"/>
  <c r="L23" i="15" s="1"/>
  <c r="K19" i="15"/>
  <c r="L19" i="15" s="1"/>
  <c r="K18" i="15"/>
  <c r="L18" i="15" s="1"/>
  <c r="B28" i="15"/>
  <c r="B29" i="15"/>
  <c r="B23" i="15"/>
  <c r="B24" i="15"/>
  <c r="B18" i="15"/>
  <c r="B19" i="15"/>
  <c r="K30" i="11"/>
  <c r="L30" i="11" s="1"/>
  <c r="K29" i="11"/>
  <c r="L29" i="11" s="1"/>
  <c r="K25" i="11"/>
  <c r="L25" i="11" s="1"/>
  <c r="L24" i="11"/>
  <c r="K24" i="11"/>
  <c r="K21" i="11"/>
  <c r="L21" i="11" s="1"/>
  <c r="L20" i="11"/>
  <c r="K20" i="11"/>
  <c r="K38" i="11" l="1"/>
  <c r="L38" i="11" s="1"/>
  <c r="I16" i="15"/>
  <c r="O11" i="6" s="1"/>
  <c r="J16" i="15"/>
  <c r="P11" i="6" s="1"/>
  <c r="C16" i="15"/>
  <c r="C11" i="6" s="1"/>
  <c r="F11" i="6" s="1"/>
  <c r="K17" i="11"/>
  <c r="J11" i="6" s="1"/>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H25" i="6"/>
  <c r="I25" i="6"/>
  <c r="N25" i="6"/>
  <c r="S25" i="6"/>
  <c r="T25" i="6"/>
  <c r="U25" i="6"/>
  <c r="V25" i="6"/>
  <c r="W25" i="6"/>
  <c r="X25" i="6"/>
  <c r="G26" i="6"/>
  <c r="H26" i="6"/>
  <c r="I26" i="6"/>
  <c r="N26" i="6"/>
  <c r="S26" i="6"/>
  <c r="T26" i="6"/>
  <c r="U26" i="6"/>
  <c r="V26" i="6"/>
  <c r="W26" i="6"/>
  <c r="X26" i="6"/>
  <c r="B36" i="15"/>
  <c r="D25" i="6" s="1"/>
  <c r="C36" i="15"/>
  <c r="I36" i="15"/>
  <c r="J36" i="15"/>
  <c r="P25" i="6" s="1"/>
  <c r="B37" i="15"/>
  <c r="C37" i="15"/>
  <c r="I37" i="15"/>
  <c r="J37" i="15"/>
  <c r="P26" i="6" s="1"/>
  <c r="B20" i="15"/>
  <c r="D13" i="6" s="1"/>
  <c r="C20" i="15"/>
  <c r="C13" i="6" s="1"/>
  <c r="I20" i="15"/>
  <c r="J20" i="15"/>
  <c r="P13" i="6" s="1"/>
  <c r="B21" i="15"/>
  <c r="D14" i="6" s="1"/>
  <c r="C21" i="15"/>
  <c r="C14" i="6" s="1"/>
  <c r="I21" i="15"/>
  <c r="O14" i="6" s="1"/>
  <c r="J21" i="15"/>
  <c r="P14" i="6" s="1"/>
  <c r="B22" i="15"/>
  <c r="D15" i="6" s="1"/>
  <c r="C22" i="15"/>
  <c r="C15" i="6" s="1"/>
  <c r="I22" i="15"/>
  <c r="O15" i="6" s="1"/>
  <c r="J22" i="15"/>
  <c r="P15" i="6" s="1"/>
  <c r="B25" i="15"/>
  <c r="D16" i="6" s="1"/>
  <c r="C25" i="15"/>
  <c r="C16" i="6" s="1"/>
  <c r="I25" i="15"/>
  <c r="O16" i="6" s="1"/>
  <c r="J25" i="15"/>
  <c r="P16" i="6" s="1"/>
  <c r="B26" i="15"/>
  <c r="D17" i="6" s="1"/>
  <c r="C26" i="15"/>
  <c r="C17" i="6" s="1"/>
  <c r="I26" i="15"/>
  <c r="O17" i="6" s="1"/>
  <c r="J26" i="15"/>
  <c r="P17" i="6" s="1"/>
  <c r="B27" i="15"/>
  <c r="D18" i="6" s="1"/>
  <c r="C27" i="15"/>
  <c r="C18" i="6" s="1"/>
  <c r="I27" i="15"/>
  <c r="O18" i="6" s="1"/>
  <c r="J27" i="15"/>
  <c r="P18" i="6" s="1"/>
  <c r="B30" i="15"/>
  <c r="D19" i="6" s="1"/>
  <c r="C30" i="15"/>
  <c r="C19" i="6" s="1"/>
  <c r="I30" i="15"/>
  <c r="O19" i="6" s="1"/>
  <c r="J30" i="15"/>
  <c r="P19" i="6" s="1"/>
  <c r="B31" i="15"/>
  <c r="D20" i="6" s="1"/>
  <c r="C31" i="15"/>
  <c r="C20" i="6" s="1"/>
  <c r="I31" i="15"/>
  <c r="O20" i="6" s="1"/>
  <c r="J31" i="15"/>
  <c r="P20" i="6" s="1"/>
  <c r="B32" i="15"/>
  <c r="D21" i="6" s="1"/>
  <c r="C32" i="15"/>
  <c r="C21" i="6" s="1"/>
  <c r="I32" i="15"/>
  <c r="O21" i="6" s="1"/>
  <c r="J32" i="15"/>
  <c r="P21" i="6" s="1"/>
  <c r="B33" i="15"/>
  <c r="D22" i="6" s="1"/>
  <c r="C33" i="15"/>
  <c r="C22" i="6" s="1"/>
  <c r="I33" i="15"/>
  <c r="O22" i="6" s="1"/>
  <c r="J33" i="15"/>
  <c r="P22" i="6" s="1"/>
  <c r="B34" i="15"/>
  <c r="D23" i="6" s="1"/>
  <c r="C34" i="15"/>
  <c r="C23" i="6" s="1"/>
  <c r="I34" i="15"/>
  <c r="O23" i="6" s="1"/>
  <c r="J34" i="15"/>
  <c r="P23" i="6" s="1"/>
  <c r="B35" i="15"/>
  <c r="D24" i="6" s="1"/>
  <c r="C35" i="15"/>
  <c r="C24" i="6" s="1"/>
  <c r="F24" i="6" s="1"/>
  <c r="I35" i="15"/>
  <c r="J35" i="15"/>
  <c r="P24" i="6" s="1"/>
  <c r="B17" i="15"/>
  <c r="D12" i="6" s="1"/>
  <c r="C17" i="15"/>
  <c r="C12" i="6" s="1"/>
  <c r="I17" i="15"/>
  <c r="J17" i="15"/>
  <c r="P12" i="6" s="1"/>
  <c r="K37" i="11"/>
  <c r="L37" i="11" s="1"/>
  <c r="K25" i="6" s="1"/>
  <c r="K36" i="11"/>
  <c r="L36" i="11" s="1"/>
  <c r="K24" i="6" s="1"/>
  <c r="K35" i="11"/>
  <c r="L35" i="11" s="1"/>
  <c r="K23" i="6" s="1"/>
  <c r="K34" i="11"/>
  <c r="J22" i="6" s="1"/>
  <c r="K33" i="11"/>
  <c r="L33" i="11" s="1"/>
  <c r="K21" i="6" s="1"/>
  <c r="K32" i="11"/>
  <c r="J20" i="6" s="1"/>
  <c r="K31" i="11"/>
  <c r="J19" i="6" s="1"/>
  <c r="K28" i="11"/>
  <c r="L28" i="11" s="1"/>
  <c r="K18" i="6" s="1"/>
  <c r="K27" i="11"/>
  <c r="L27" i="11" s="1"/>
  <c r="K17" i="6" s="1"/>
  <c r="K26" i="11"/>
  <c r="L26" i="11" s="1"/>
  <c r="K23" i="11"/>
  <c r="L23" i="11" s="1"/>
  <c r="K15" i="6" s="1"/>
  <c r="K22" i="11"/>
  <c r="L22" i="11" s="1"/>
  <c r="K14" i="6" s="1"/>
  <c r="K19" i="11"/>
  <c r="J13" i="6" s="1"/>
  <c r="K18" i="11"/>
  <c r="J12" i="6" s="1"/>
  <c r="B16" i="15"/>
  <c r="D11" i="6" s="1"/>
  <c r="X11" i="6"/>
  <c r="W11" i="6"/>
  <c r="V11" i="6"/>
  <c r="U11" i="6"/>
  <c r="T11" i="6"/>
  <c r="S11" i="6"/>
  <c r="N11" i="6"/>
  <c r="I11" i="6"/>
  <c r="H11" i="6"/>
  <c r="G11" i="6"/>
  <c r="J26" i="6" l="1"/>
  <c r="J24" i="6"/>
  <c r="K26" i="15"/>
  <c r="Q17" i="6" s="1"/>
  <c r="K16" i="6"/>
  <c r="J16" i="6"/>
  <c r="L31" i="11"/>
  <c r="K19" i="6" s="1"/>
  <c r="L19" i="11"/>
  <c r="K13" i="6" s="1"/>
  <c r="J17" i="6"/>
  <c r="J25" i="6"/>
  <c r="K30" i="15"/>
  <c r="Q19" i="6" s="1"/>
  <c r="L18" i="11"/>
  <c r="K12" i="6" s="1"/>
  <c r="J21" i="6"/>
  <c r="F18" i="6"/>
  <c r="E18" i="6"/>
  <c r="E23" i="6"/>
  <c r="F23" i="6"/>
  <c r="F20" i="6"/>
  <c r="E20" i="6"/>
  <c r="F22" i="6"/>
  <c r="E22" i="6"/>
  <c r="E17" i="6"/>
  <c r="F17" i="6"/>
  <c r="F21" i="6"/>
  <c r="E21" i="6"/>
  <c r="F19" i="6"/>
  <c r="E19" i="6"/>
  <c r="K31" i="15"/>
  <c r="J23" i="6"/>
  <c r="K34" i="15"/>
  <c r="L34" i="15" s="1"/>
  <c r="R23" i="6" s="1"/>
  <c r="K33" i="15"/>
  <c r="K32" i="15"/>
  <c r="K27" i="15"/>
  <c r="L27" i="15" s="1"/>
  <c r="R18" i="6" s="1"/>
  <c r="K25" i="15"/>
  <c r="E11" i="6"/>
  <c r="L32" i="11"/>
  <c r="K20" i="6" s="1"/>
  <c r="J15" i="6"/>
  <c r="K17" i="15"/>
  <c r="L17" i="15" s="1"/>
  <c r="R12" i="6" s="1"/>
  <c r="K35" i="15"/>
  <c r="L35" i="15" s="1"/>
  <c r="R24" i="6" s="1"/>
  <c r="K22" i="15"/>
  <c r="Q15" i="6" s="1"/>
  <c r="K21" i="15"/>
  <c r="Q14" i="6" s="1"/>
  <c r="K20" i="15"/>
  <c r="Q13" i="6" s="1"/>
  <c r="K37" i="15"/>
  <c r="Q26" i="6" s="1"/>
  <c r="K36" i="15"/>
  <c r="L36" i="15" s="1"/>
  <c r="R25" i="6" s="1"/>
  <c r="L34" i="11"/>
  <c r="K22" i="6" s="1"/>
  <c r="K26" i="6"/>
  <c r="O24" i="6"/>
  <c r="E12" i="6"/>
  <c r="F12" i="6"/>
  <c r="E16" i="6"/>
  <c r="F16" i="6"/>
  <c r="F15" i="6"/>
  <c r="E15" i="6"/>
  <c r="F14" i="6"/>
  <c r="E14" i="6"/>
  <c r="E13" i="6"/>
  <c r="F13" i="6"/>
  <c r="K16" i="15"/>
  <c r="O26" i="6"/>
  <c r="L17" i="11"/>
  <c r="K11" i="6" s="1"/>
  <c r="O12" i="6"/>
  <c r="E24" i="6"/>
  <c r="O25" i="6"/>
  <c r="O13" i="6"/>
  <c r="J14" i="6"/>
  <c r="J18" i="6"/>
  <c r="Q23" i="6" l="1"/>
  <c r="Q18" i="6"/>
  <c r="L26" i="15"/>
  <c r="R17" i="6" s="1"/>
  <c r="L22" i="15"/>
  <c r="R15" i="6" s="1"/>
  <c r="L30" i="15"/>
  <c r="R19" i="6" s="1"/>
  <c r="Q25" i="6"/>
  <c r="L20" i="15"/>
  <c r="R13" i="6" s="1"/>
  <c r="Q12" i="6"/>
  <c r="L37" i="15"/>
  <c r="R26" i="6" s="1"/>
  <c r="L21" i="15"/>
  <c r="R14" i="6" s="1"/>
  <c r="Q24" i="6"/>
  <c r="Q16" i="6"/>
  <c r="L25" i="15"/>
  <c r="R16" i="6" s="1"/>
  <c r="L32" i="15"/>
  <c r="R21" i="6" s="1"/>
  <c r="Q21" i="6"/>
  <c r="Q20" i="6"/>
  <c r="L31" i="15"/>
  <c r="R20" i="6" s="1"/>
  <c r="Q22" i="6"/>
  <c r="L33" i="15"/>
  <c r="R22" i="6" s="1"/>
  <c r="Q11" i="6"/>
  <c r="L16" i="15"/>
  <c r="R11" i="6" s="1"/>
</calcChain>
</file>

<file path=xl/sharedStrings.xml><?xml version="1.0" encoding="utf-8"?>
<sst xmlns="http://schemas.openxmlformats.org/spreadsheetml/2006/main" count="581" uniqueCount="237">
  <si>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</si>
  <si>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</si>
  <si>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</si>
  <si>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</si>
  <si>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 “PRESTAR LOS SERVICIOS PARA LA FORMACIÓN A LA COMUNIDAD Y EL FORTALECIMIENTO DE LAS CAPACIDADES DE GESTIÓN Y PARTICIPACIÓN DE LAS ORGANIZACIONES SOCIALES, COMUNITARIAS E INSTANCIAS DE PARTICIPACION, EN VIRTUD DEL PROYECTO DE INVERSIÓN No. 2234 PARTICIPACIÓN ACTIVA PARA LA LOCALIDAD, “CIUDAD BOLIVAR CAMINA SEGURA” EN EL MARCO DEL PLAN DE DESARROLLO LOCAL 2025-2028”.</t>
  </si>
  <si>
    <r>
      <rPr>
        <b/>
        <u/>
        <sz val="12"/>
        <rFont val="Garamond"/>
        <family val="1"/>
      </rPr>
      <t>Partícipes del Proceso de Contratación:</t>
    </r>
    <r>
      <rPr>
        <b/>
        <sz val="12"/>
        <rFont val="Garamond"/>
        <family val="1"/>
      </rPr>
      <t xml:space="preserve"> </t>
    </r>
    <r>
      <rPr>
        <sz val="12"/>
        <rFont val="Garamond"/>
        <family val="1"/>
      </rPr>
      <t>Agentes externos N/A , agentes internos (supervisores, funcionarios y contratistas y  demás usuarios).</t>
    </r>
    <r>
      <rPr>
        <b/>
        <sz val="12"/>
        <rFont val="Garamond"/>
        <family val="1"/>
      </rPr>
      <t xml:space="preserve"> </t>
    </r>
  </si>
  <si>
    <r>
      <t xml:space="preserve">Ciudadanía que se beneficia del Proceso de Contratación: </t>
    </r>
    <r>
      <rPr>
        <sz val="12"/>
        <rFont val="Garamond"/>
        <family val="1"/>
      </rPr>
      <t>La población objeto a impactar, será   la comunidad en general de la Localidad de Ciudad Bolívar, junto con las organizaciones sociales, comunitarias e instancias de participación ciudadana</t>
    </r>
  </si>
  <si>
    <r>
      <t>Capacidad de la Entidad Estatal entendida como la disponibilidad de recursos y conocimientos para el Proceso de Contratación:</t>
    </r>
    <r>
      <rPr>
        <sz val="12"/>
        <rFont val="Garamond"/>
        <family val="1"/>
      </rPr>
      <t xml:space="preserve"> La disponibilidad de la Entidad de sus recursos y el conocimiento de su equipo humano se refleja en los diferentes funcionarios que participarán en las diversas etapas del procesos de contratación  Etapa de Planeación, profesionales formuladores del fondo de desarrollo local ,  Dirección de Contratación, Comité Evaluador, los profesionales  juridicos y financieros del fondo. Etapa de selección, Dirección de Contratación equipo de contratacion de la alcaldía y la supervisión  por profesional tecnicos con conocimiento especifico del tema. </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</si>
  <si>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</si>
  <si>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t>Entorno socio ambiental:N/A</t>
  </si>
  <si>
    <r>
      <t>Condiciones políticas:</t>
    </r>
    <r>
      <rPr>
        <sz val="12"/>
        <rFont val="Garamond"/>
        <family val="1"/>
      </rPr>
      <t xml:space="preserve"> </t>
    </r>
    <r>
      <rPr>
        <b/>
        <sz val="12"/>
        <rFont val="Garamond"/>
        <family val="1"/>
      </rPr>
      <t>N/A</t>
    </r>
  </si>
  <si>
    <r>
      <t xml:space="preserve">Factores ambientales. Los factores ambientales  que pueden afectar  el proceso son: </t>
    </r>
    <r>
      <rPr>
        <sz val="12"/>
        <rFont val="Garamond"/>
        <family val="1"/>
      </rPr>
      <t xml:space="preserve">factores ambientales inherentes a la organización a contratar, mision, vision, y valores, cultura organizativa y estandares de calidad de la misma, asi mismo los factores  humanos,  capacidada del talento humano,  tolerancia al riesgo por parte de la organización. y factores ambientales de tipo tecnologico como: entornos operativos,  conales de comunicación, bases de datos y sistemas de información </t>
    </r>
  </si>
  <si>
    <r>
      <t>Sector del objeto del Proceso de Contratación y su mercado.</t>
    </r>
    <r>
      <rPr>
        <sz val="12"/>
        <rFont val="Garamond"/>
        <family val="1"/>
      </rPr>
      <t xml:space="preserve"> GOBIERNO, Bogotá Confía en su Gobierno</t>
    </r>
  </si>
  <si>
    <t xml:space="preserve">Normativa aplicable al objeto del Proceso de Contratación.
</t>
  </si>
  <si>
    <r>
      <t xml:space="preserve">Experiencia propia y de otras Entidades Estatales en Procesos de Contratación del mismo tipo. </t>
    </r>
    <r>
      <rPr>
        <sz val="12"/>
        <rFont val="Garamond"/>
        <family val="1"/>
      </rPr>
      <t>De acuerdo con el estudio del sector  que analiza los valores encontrados en el modelo de abastecimiento estratégico desarrollado por la agencia nacional de contratación pública, se evidencia que la modalidad de contratación más utilizada para el abastecimiento de elementos tecnologicos  es la modalidad  competitiva, siendo por el valor de licitacion publica siendo la modalidad mas utilizada por otras entidades estatales, incluidos Fondos de Desarrollo Local.</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</si>
  <si>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</si>
  <si>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</si>
  <si>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</si>
  <si>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</si>
  <si>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ETAPAS</t>
  </si>
  <si>
    <t>CLASE</t>
  </si>
  <si>
    <t>FUENTE</t>
  </si>
  <si>
    <t>TIPO</t>
  </si>
  <si>
    <t>PLANEACIÓN</t>
  </si>
  <si>
    <t>Inadecuada escogencia de la modalidad de contratación</t>
  </si>
  <si>
    <t>Especifico</t>
  </si>
  <si>
    <t>Interno</t>
  </si>
  <si>
    <t>Operacionales</t>
  </si>
  <si>
    <t>Inadecuado análisis  económico estimativo del valor del contrato</t>
  </si>
  <si>
    <t>Economicos</t>
  </si>
  <si>
    <t xml:space="preserve">Requisitos habilitantes inapropiados para el proceso de selección </t>
  </si>
  <si>
    <t>Inadecuada identificación de las condiciones contractuales</t>
  </si>
  <si>
    <t xml:space="preserve">Inadecuada  descripción del bien o servicio requerido </t>
  </si>
  <si>
    <t>SELECCIÓN</t>
  </si>
  <si>
    <t>Inadecuado manejo administrativo del proceso contractual</t>
  </si>
  <si>
    <t>Contestación inoportuna a todas las observaciones formuladas a los documentos de la contratación</t>
  </si>
  <si>
    <t>Inadecuada evaluación de las ofertas y/o verificación de requisitos habilitantes</t>
  </si>
  <si>
    <t>Falta de claridad en la elaboración de los actos administrativos</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</si>
  <si>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</si>
  <si>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</si>
  <si>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</si>
  <si>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</si>
  <si>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Externo</t>
  </si>
  <si>
    <t>No publicación de la documentación del proceso de selección en el SECOP</t>
  </si>
  <si>
    <t>Presentación de reclamos de terceros sobre la selección del oferente que retrasen el perfeccionamiento del contrato.</t>
  </si>
  <si>
    <t>Falta de solicitud o solicitud tardía del registro  presupuestal</t>
  </si>
  <si>
    <t>EJECUCIÓN</t>
  </si>
  <si>
    <t>Cancelación de pedidos o variación de precios del mercado por el contratista seleccionado.</t>
  </si>
  <si>
    <t>General</t>
  </si>
  <si>
    <t>Eventos naturales adversos (lluvias, inundaciones, sequías).</t>
  </si>
  <si>
    <t>operacionales</t>
  </si>
  <si>
    <t>Incumplimiento de la administración en los pagos.</t>
  </si>
  <si>
    <t xml:space="preserve">Incumplimiento del contratista en cuanto al personal idóneo establecido en el anexo técnico. </t>
  </si>
  <si>
    <t xml:space="preserve">Falta de seguimiento y medición de impacto del proyecto. </t>
  </si>
  <si>
    <t>Resistencias culturales de los beneficiarios organizaciones y/o intancias por los componentes a desarrollar</t>
  </si>
  <si>
    <t xml:space="preserve">No entrega de insumo o elementos de fortalecimieno a las organizaciones sociales e intancias de participación </t>
  </si>
  <si>
    <t>Estatal</t>
  </si>
  <si>
    <r>
      <t>Objeto Contractual</t>
    </r>
    <r>
      <rPr>
        <b/>
        <sz val="14"/>
        <rFont val="Garamond"/>
        <family val="1"/>
      </rPr>
      <t xml:space="preserve">: </t>
    </r>
    <r>
      <rPr>
        <b/>
        <sz val="18"/>
        <rFont val="Garamond"/>
        <family val="1"/>
      </rPr>
      <t xml:space="preserve"> “PRESTAR LOS SERVICIOS PARA LA FORMACIÓN A LA COMUNIDAD Y EL FORTALECIMIENTO DE LAS CAPACIDADES DE GESTIÓN Y PARTICIPACIÓN DE LAS ORGANIZACIONES SOCIALES, COMUNITARIAS E INSTANCIAS DE PARTICIPACION, EN VIRTUD DEL PROYECTO DE INVERSIÓN No. 2234 PARTICIPACIÓN ACTIVA PARA LA LOCALIDAD, “CIUDAD BOLIVAR CAMINA SEGURA” EN EL MARCO DEL PLAN DE DESARROLLO LOCAL 2025-2028”.</t>
    </r>
  </si>
  <si>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</si>
  <si>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</si>
  <si>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</si>
  <si>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</si>
  <si>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</si>
  <si>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</si>
  <si>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</si>
  <si>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</si>
  <si>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</si>
  <si>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</si>
  <si>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</si>
  <si>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</si>
  <si>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</si>
  <si>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</si>
  <si>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</si>
  <si>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No inversión del Rubro presupuestal </t>
  </si>
  <si>
    <t xml:space="preserve">Ineficiencia en el uso del recurso para la vigencia </t>
  </si>
  <si>
    <t xml:space="preserve">Incumplimiento en la ejecución del contrato  </t>
  </si>
  <si>
    <t>Inadecuada escogencia de la modalidad de contratación y/o no inversión del rubro presupuestal.</t>
  </si>
  <si>
    <t>No ejecución del rubro presupuestal.</t>
  </si>
  <si>
    <t xml:space="preserve">Demoras en la ejecución y riesgo  de no firma del contrato </t>
  </si>
  <si>
    <t xml:space="preserve">Demoras en la selección y adjudicación del ejecutor </t>
  </si>
  <si>
    <t>Retraso en la selección del contratista y posible riesgo de seleccionar un oferente que no cumpla plenamente con las capacidades requeridas, afectando la calidad o el cumplimiento del objeto contractual.</t>
  </si>
  <si>
    <t>Demoras en la ejecución del proceso contractual y/o posibles nulidades o impugnaciones al proceso.</t>
  </si>
  <si>
    <t xml:space="preserve">incumplimiento en prestación de servicio y entrega de insumos </t>
  </si>
  <si>
    <t xml:space="preserve">No ejecucion del rubro presupuestal </t>
  </si>
  <si>
    <t>No amparo de ejecución e cumplimiento con calidad  del contrato</t>
  </si>
  <si>
    <t>Retraso en la selección y adjudicación del contratista</t>
  </si>
  <si>
    <t>Retraso significativo o paralización del proceso contractual, lo que puede llevar a la imposibilidad de cumplir con las metas y objetivos del proyecto en los tiempos previstos,</t>
  </si>
  <si>
    <t>Retraso en la firma del contrato</t>
  </si>
  <si>
    <t xml:space="preserve">Disminución de la oferta y la demanda de elementos necesarios y/o No entrega de elementos, retraso ingreso almacén </t>
  </si>
  <si>
    <t>. Aplazamiento y cancelación de actividades.</t>
  </si>
  <si>
    <t xml:space="preserve">Retrasos administrativos y en las compras y ejecución del contrato </t>
  </si>
  <si>
    <t xml:space="preserve">No prestacion de servicios contratados para el cumplimiento de las obligaciones del contrato </t>
  </si>
  <si>
    <t>Falta de identificación de necesidades para futuros proyectos e imposibilidad de reunir insumos para reportes periódicos al Plan de Desarrollo Local.</t>
  </si>
  <si>
    <t xml:space="preserve">Resistencias culturales de los beneficiarios organizaciones y/o intancias por los componentes a desarrollar. </t>
  </si>
  <si>
    <t>Desconocimiento o inconformidad por parte de los beneficiarios.</t>
  </si>
  <si>
    <t xml:space="preserve">No entrega de insumo o elementos de fortalecimieno a laa organizaciones sociales e intancias de participación </t>
  </si>
  <si>
    <t xml:space="preserve"> causal de NO  ingreso almacén </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</si>
  <si>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</si>
  <si>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</si>
  <si>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</si>
  <si>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</si>
  <si>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</si>
  <si>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</si>
  <si>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</si>
  <si>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</si>
  <si>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</si>
  <si>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</si>
  <si>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</si>
  <si>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</si>
  <si>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</si>
  <si>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</si>
  <si>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Perturba la ejecución del contrato de manera grave imposibilitando la consecución del objeto contractual.</t>
  </si>
  <si>
    <t>Impacto sobre el valor del contrato en más del treinta por ciento (30%).</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</si>
  <si>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</si>
  <si>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</si>
  <si>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</si>
  <si>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</si>
  <si>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</si>
  <si>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</si>
  <si>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</si>
  <si>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</si>
  <si>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</si>
  <si>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</si>
  <si>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</si>
  <si>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</si>
  <si>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</si>
  <si>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</si>
  <si>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</si>
  <si>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</si>
  <si>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</si>
  <si>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</si>
  <si>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</si>
  <si>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</si>
  <si>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</si>
  <si>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</si>
  <si>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</si>
  <si>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</si>
  <si>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</si>
  <si>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</si>
  <si>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</si>
  <si>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</si>
  <si>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</si>
  <si>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</si>
  <si>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</si>
  <si>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Los profesionales designados por el alcalde local para estructurar y adelantar el proceso de contratación, previo al momento de iniciar la estructuración de los estudios previos se reunirán y establecerán la modalidad de contratación de acuerdo con aspectos como presupuesto, actividades, objeto, entre otras. Como evidencia de la ejecución del control quedará el formato acta de reunión GDI-GPD-F029</t>
  </si>
  <si>
    <t>SI</t>
  </si>
  <si>
    <t xml:space="preserve">Profesionales designados por el alcalde local para la estructuración y contratación </t>
  </si>
  <si>
    <t xml:space="preserve">Previo a estructuración de documentos </t>
  </si>
  <si>
    <t>publicación del proceso en plataforma secop II</t>
  </si>
  <si>
    <t xml:space="preserve"> formato acta de reunión GDI-GPD-F029 o los correos electrónicos</t>
  </si>
  <si>
    <t xml:space="preserve">antes de la estructuracion de los documentos </t>
  </si>
  <si>
    <t>Los profesionales designados por el alcalde local para estructurar y adelantar el proceso de contratación, previo al momento de iniciar la estructuración de los estudios previos se reunirán y adelantaran el analisis económico estimado para la contratación de acuerdo con aspectos como incrementos estudois del mercado y del sector. Como evidencia de la ejecución del control quedará el formato acta de reunión GDI-GPD-F029</t>
  </si>
  <si>
    <t xml:space="preserve">previo al comité de contratación </t>
  </si>
  <si>
    <t xml:space="preserve">formato acta de reunión GDI-GPD-F029, analisis del sector y de mercado </t>
  </si>
  <si>
    <t>Los profesionales designados por el alcalde local para estructurar y adelantar el proceso de contratación, previo al momento de iniciar la estructuración de los estudios previos se reunirán y adelantaran el analisis económico estimado para la contratación de acuerdo con aspectos como incrementos estudois del mercado y del sector. Como evidencia de la ejecución del control quedará el formato acta de reunión GDI-GPD-F030</t>
  </si>
  <si>
    <t>Los profesionales designados por el alcalde local para estructurar y adelantar el proceso de contratación, previo al momento de iniciar la estructuración de los estudios previos se reunirán y adelantaran el analisis económico estimado para la contratación de acuerdo con aspectos como incrementos estudois del mercado y del sector. Como evidencia de la ejecución del control quedará el formato acta de reunión GDI-GPD-F031</t>
  </si>
  <si>
    <t>El equipo técnico de  formulación  designado por el alcalde local,  debe describir y enviar para revisión al profesional designado por el alcalde local el documento anexo técnico  con la descripción de todos los bienes y servicios requeridos  para garantizar la adecuada estructuración del proceso, así mismo se debe dejar como evidencia de estos controles en la planeación, el formato acta de reunión GDI-GPD-F029 o los correos electrónicos</t>
  </si>
  <si>
    <t>NO</t>
  </si>
  <si>
    <t>El equipo técnico de  formulación  designado por el alcalde local</t>
  </si>
  <si>
    <t xml:space="preserve">Previo al comité de contratación </t>
  </si>
  <si>
    <t>Una vez publicados los documentos del porceso en SECOP II</t>
  </si>
  <si>
    <t xml:space="preserve">  formato acta de reunión GDI-GPD-F029 o los correos electrónicos </t>
  </si>
  <si>
    <t>El profesional designado por el alcalde local realizará una revisión a todos los actos administrativos del proceso de contratación antes que se suban a la plataforma SECOP 2. Como ejecución del control quedará el formato acta de reunión GDI-GPD-F029 y/o las comunicaciones que evidencien las revisiones como correos electrónicos.</t>
  </si>
  <si>
    <t xml:space="preserve">Profesional designado por el alcalde local </t>
  </si>
  <si>
    <t>Antes del cargue de documentos a plataforma  SECOP 2</t>
  </si>
  <si>
    <t xml:space="preserve">Cuando se firme el contrato </t>
  </si>
  <si>
    <t xml:space="preserve">el equipo de contratación, formulación y financiero designado por el alcalde local,  debe dar curso a la contratación directa en los tiempos  necesarios para la firma del contrato, así mismo se debe dejar la trazabilidad del proceso en la plataforma transaccional SECOP II durante todo el proceso hasta la firma del contrato  </t>
  </si>
  <si>
    <t>Equipo contratación, formulación y financiero FDLCB</t>
  </si>
  <si>
    <t xml:space="preserve">Durante la puplicacion de los documentos definitvos </t>
  </si>
  <si>
    <t xml:space="preserve">cuando se firme el contrato </t>
  </si>
  <si>
    <t xml:space="preserve">se debe dejar la trazabilidad del proceso en la plataforma transaccional SECOP II </t>
  </si>
  <si>
    <t xml:space="preserve">durante la puplicación de los documentos definitvos </t>
  </si>
  <si>
    <t xml:space="preserve">el equipo de formulación y financiero designado por el alcalde local,  debe  realizar el analisis del sector y del mercado, así como de las ofertas economicas presesntadas por los proponentes, buscando que estas  sean coherentes con los precios del mercado así mismo se debe dejar la trazabilidad del proceso y el informe financiero en la plataforma transaccional SECOP II durante todo el proceso hasta la firma del contrato  </t>
  </si>
  <si>
    <t>Equipo de formulacion y financiero del FDLCB</t>
  </si>
  <si>
    <t>durante la evaluación de proponentes</t>
  </si>
  <si>
    <t>durante la evaluacion del porceso en secop 2</t>
  </si>
  <si>
    <t xml:space="preserve">durante la puplicación de los informes de evaluación  </t>
  </si>
  <si>
    <t>El abogado de contratación designado por el alcalde local para adelantar el proceso de contratación junto con el profesional designado por el alcalde local realizarán un seguimiento para dar curso a la contratación y la firma del contrato, en donde cualquier duda, inquietud y/o solicitud que haga la otra parte sea resuelta de manera oportuna. Como evidencia de la ejecución del control quedarán las comunicaciones y/o el formato acta de reunión GDI-GPD-F029. Así mismo, quedará como evidencia la trazabilidad del proceso en la plataforma SECOP 2</t>
  </si>
  <si>
    <t>El equipo de contratación y profesional del Despacho FDLCB</t>
  </si>
  <si>
    <t>Durante la publicación y aceptacion del contrato en la plataforma SECOP 2</t>
  </si>
  <si>
    <t xml:space="preserve">cuando se logre firme el contrato </t>
  </si>
  <si>
    <t>comunicaciones y/o el formato acta de reunión GDI-GPD-F029. Así mismo, quedará como evidencia la trazabilidad del proceso en la plataforma SECOP 2</t>
  </si>
  <si>
    <t>El abogado de contratación designado por el alcalde local para adelantar el proceso contractual realizará una revisión integral a las garantías presentadas por el contratista y en caso que sean aprobadas, se generará la aprobación en plataforma SECOP 2, en caso contrario requerirá al contratista para que subsane. Como evidencia de la ejecución del control quedará el registro en la plataforma SECOP 2 y/o las comunicaciones por correo electrónico requiriendo al contratista</t>
  </si>
  <si>
    <t>El abogado de contratación designado por el alcalde local</t>
  </si>
  <si>
    <t xml:space="preserve">posterior a la firma del contrato </t>
  </si>
  <si>
    <t xml:space="preserve">una vez aceptadas las polizas </t>
  </si>
  <si>
    <t>Como evidencia de la ejecución del control quedará el registro en la plataforma SECOP 2 y/o las comunicaciones por correo electrónico requiriendo al contratista</t>
  </si>
  <si>
    <t>El abogado de contratación designado por el alcalde local para adelantar el proceso de contratación,  diligenciará la lista de chequeo según la modalidad del proceso de contratación para verificar que no haga falta ningún documento. Como evidencia de la ejecución del control quedará el formato de lista de chequeo diligenciado</t>
  </si>
  <si>
    <t xml:space="preserve">posterior al comité de contratación </t>
  </si>
  <si>
    <t>cuando de publique  del proceso completo en plataforma secop II</t>
  </si>
  <si>
    <t xml:space="preserve">lista de chequeo diligenciada </t>
  </si>
  <si>
    <t xml:space="preserve">posterior a la aprobación del proceso </t>
  </si>
  <si>
    <t>El comité técnico de seguimiento del contrato realizará un monitoreo periódico  mensual,  a los precios de los bienes y servicios adquiridos por la Entidad para garantizar que en caso que hayan cambios abruptos en los precios en el mercado, se tomen los correctivos necesarios de manera oportuna. Como evidencia de la ejecución del control quedará el formato acta de reunión GDI-GPD-F029</t>
  </si>
  <si>
    <t>El comité técnico de seguimiento</t>
  </si>
  <si>
    <t xml:space="preserve">desde el inicio del proceso de adquisición de elementos </t>
  </si>
  <si>
    <t xml:space="preserve">una vez se finalice la ejecución del contrato </t>
  </si>
  <si>
    <t>Como evidencia de la ejecución del control quedará el formato acta de reunión GDI-GPD-F029</t>
  </si>
  <si>
    <t xml:space="preserve">mensual </t>
  </si>
  <si>
    <t>El comité técnico de seguimiento del contrato realizará la revisión y aprobación del cronograma de trabajo en donde se estipule de manera clara las fechas de entrega de los bienes y servicios adquiridos por la Entidad, así mismo le hará un monitoreo periódico  mensual, al cronograma para garantizar que en caso que  hayan dificultades se tomen las medidas necesarias de manera oportuna. Como evidencia de la ejecución del control quedará el formato acta de reunión GDI-GPD-F029</t>
  </si>
  <si>
    <t>el supervisor/apoyo a la supervisión garantizarán que el contratista cumpla con las obligaciones contractuales. Para ello, deberán revisar la bitacora e  informes de actividades del contratista haciendo énfasis en el cumplimiento de las obligaciones. En caso de evidenciar un incumplimiento se deberá requerir al contratista mediante comunicación oficial. En caso que el contratista reitere en su incumplimiento se deberá notificar al Alcalde Local para que desde el Despacho se estudie la declaratoria de incumplimiento. Como evidencia de la ejecución del control quedarán las comunicaciones oficiales remitidas al contratista y/o el formato acta de reunión GDI-GPD-F029</t>
  </si>
  <si>
    <t xml:space="preserve">El  supervisor /apoyo a la supervisión  profesional del Despacho </t>
  </si>
  <si>
    <t xml:space="preserve">durante todo el contrato </t>
  </si>
  <si>
    <t>comunicaciones oficiales remitidas al contratista y/o el formato acta de reunión GDI-GPD-F029</t>
  </si>
  <si>
    <t xml:space="preserve">durante todo el tiempo de ejecución </t>
  </si>
  <si>
    <t>Previo al inicio de la ejecución del contrato o en sus primeros días de ejecución, el supervisor/apoyo a la supervisión realizarán junto con el contratista un cronograma de pagos y de acuerdo con ello, se programará el respectivo PAC para los desembolsos. En caso que se generen retrasos en el cronograma el supervisor/apoyo a la supervisión realizará la respectiva reprogramación del PAC. Como evidencia de la ejecución del control quedarán las actas de reunión GDI-GPD-F029, comunicaciones oficiales y el cronograma de pagos</t>
  </si>
  <si>
    <t xml:space="preserve">El  supervisor /apoyo a la supervisión  y contratista </t>
  </si>
  <si>
    <t xml:space="preserve">previo al inicio de la ejecución del contrato </t>
  </si>
  <si>
    <t>ctas de reunión GDI-GPD-F029, comunicaciones oficiales y el cronograma de pagos</t>
  </si>
  <si>
    <t xml:space="preserve">Al inicio de la ejecución </t>
  </si>
  <si>
    <t xml:space="preserve">El comité técnicos de seguimiento del proyecto solicitara las garantias previo ingreso almacen de los elementos  para revisión ,  en caso de evidenciar algún tipo de falla posterior al ingreso se solicitara cambio de inmediato sin hacer uso del elemento  al proveedor sin exceder 10 dias posteriores al ingreso almacen de los elemntos.  Como evidencia de la ejecución del control quedarán las actas de reunión GDI-GPD-F029 de los monitoreos y en caso que hayan inconsistencias se debera hacer un acta  registro fotográfico de la inconformidad </t>
  </si>
  <si>
    <t xml:space="preserve">previo al ingreso almacen de los elementos </t>
  </si>
  <si>
    <t xml:space="preserve">posterior a las salidas ecológicas </t>
  </si>
  <si>
    <t>El almacenista y apoyo a la supervision  del contrato designados por el alcalde local realizarán una revision previa al ingreso al almacen de los elementos verificando el cumplimiento de las especificaciones tecnicas decritas en el anexo técnico, Como evidencia de la ejecución del control quedarán las actas de reunión GDI-GPD-F029</t>
  </si>
  <si>
    <t xml:space="preserve">almacenista y apoyo a la supervisión designados </t>
  </si>
  <si>
    <t xml:space="preserve">una vez ingresados al almacen los elementos </t>
  </si>
  <si>
    <t>El comité técnico de seguimiento del proyectoexigira previo al ingreso al almacen  los documentos, facturas y garantias  y manuales de fucniones de cada elementos, Como evidencia de la ejecución del control quedarán las actas de reunión GDI-GPD-F029</t>
  </si>
  <si>
    <t xml:space="preserve">desde el inicio de la ejecución </t>
  </si>
  <si>
    <t>actas de reunión GDI-GPD-F029</t>
  </si>
  <si>
    <t>Impacto del Riesgo</t>
  </si>
  <si>
    <t>“PRESTAR LOS SERVICIOS PARA LA FORMACIÓN A LA COMUNIDAD Y EL FORTALECIMIENTO DE LAS CAPACIDADES DE GESTIÓN Y PARTICIPACIÓN DE LAS ORGANIZACIONES SOCIALES, COMUNITARIAS E INSTANCIAS DE PARTICIPACION, EN VIRTUD DEL PROYECTO DE INVERSIÓN No. 2234 PARTICIPACIÓN ACTIVA PARA LA LOCALIDAD, “CIUDAD BOLIVAR CAMINA SEGURA” EN EL MARCO DEL PLAN DE DESARROLLO LOCAL 2025-2028”.</t>
  </si>
  <si>
    <t>Esta matriz es un documento anexo del  Estudio Previo</t>
  </si>
  <si>
    <t>No</t>
  </si>
  <si>
    <t>Etapa</t>
  </si>
  <si>
    <t>Clase</t>
  </si>
  <si>
    <t>Fuente</t>
  </si>
  <si>
    <t>Calificación total</t>
  </si>
  <si>
    <t>¿A quien se le asigna?</t>
  </si>
  <si>
    <t>%</t>
  </si>
  <si>
    <t>¿Cómo se realiza el monitoreo</t>
  </si>
  <si>
    <t>SDG</t>
  </si>
  <si>
    <t>CONTRATISTA Y SDG</t>
  </si>
  <si>
    <t>50/50%</t>
  </si>
  <si>
    <t>CONTRATISTA</t>
  </si>
  <si>
    <t>Resistencias culturales de los beneficiarios organizaciones y/o instancias por los componentes a desarrollar</t>
  </si>
  <si>
    <t xml:space="preserve">No entrega de insumo o elementos de fortalecimiento a las organizaciones sociales e intancias de participación </t>
  </si>
  <si>
    <t xml:space="preserve">Categoria </t>
  </si>
  <si>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 El presupuesto oficial para el presente proceso de selección es por la suma TRES MIL OCHENTA Y TRES MILLONES NOVECIENTOS DIEZ MIL DOSCIENTOS SETENTA Y CUATRO PESOS M/CTE. ($3.083.910.274)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</si>
</sst>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1"/>
      <name val="Garamond"/>
      <family val="1"/>
    </font>
    <font>
      <b/>
      <sz val="14"/>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2">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hair">
        <color indexed="64"/>
      </top>
      <bottom/>
      <diagonal/>
    </border>
    <border>
      <left/>
      <right style="thin">
        <color indexed="64"/>
      </right>
      <top style="hair">
        <color indexed="64"/>
      </top>
      <bottom/>
      <diagonal/>
    </border>
  </borders>
  <cellStyleXfs count="1">
    <xf numFmtId="0" fontId="0" fillId="0" borderId="0"/>
  </cellStyleXfs>
  <cellXfs count="322">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26"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0"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4" xfId="0" applyFont="1" applyFill="1" applyBorder="1" applyAlignment="1">
      <alignment horizontal="center" vertical="center" wrapText="1"/>
    </xf>
    <xf numFmtId="0" fontId="12" fillId="4" borderId="25" xfId="0" applyFont="1" applyFill="1" applyBorder="1" applyAlignment="1">
      <alignment horizontal="center" vertical="center" wrapText="1"/>
    </xf>
    <xf numFmtId="0" fontId="12" fillId="4" borderId="25" xfId="0" applyFont="1" applyFill="1" applyBorder="1" applyAlignment="1">
      <alignment horizontal="center" vertical="center" textRotation="90" wrapText="1"/>
    </xf>
    <xf numFmtId="0" fontId="12" fillId="4" borderId="26" xfId="0" applyFont="1" applyFill="1" applyBorder="1" applyAlignment="1">
      <alignment horizontal="center" vertical="center"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29" xfId="0" applyFont="1" applyBorder="1" applyAlignment="1">
      <alignment horizontal="center" vertical="center" textRotation="90" wrapText="1"/>
    </xf>
    <xf numFmtId="0" fontId="7" fillId="0" borderId="32"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18" xfId="0" applyFont="1" applyBorder="1" applyAlignment="1">
      <alignment horizontal="center" vertical="center" wrapText="1"/>
    </xf>
    <xf numFmtId="0" fontId="7" fillId="0" borderId="38" xfId="0" applyFont="1" applyBorder="1"/>
    <xf numFmtId="0" fontId="7" fillId="0" borderId="38"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7" xfId="0" applyFont="1" applyFill="1" applyBorder="1" applyAlignment="1">
      <alignment vertical="center" wrapText="1"/>
    </xf>
    <xf numFmtId="0" fontId="15" fillId="2" borderId="22" xfId="0" applyFont="1" applyFill="1" applyBorder="1" applyAlignment="1">
      <alignment horizontal="center" vertical="center" wrapText="1"/>
    </xf>
    <xf numFmtId="0" fontId="17" fillId="0" borderId="5" xfId="0" applyFont="1" applyBorder="1" applyAlignment="1">
      <alignment vertical="center"/>
    </xf>
    <xf numFmtId="0" fontId="21" fillId="2" borderId="20" xfId="0" applyFont="1" applyFill="1" applyBorder="1" applyAlignment="1">
      <alignment vertical="center" wrapText="1"/>
    </xf>
    <xf numFmtId="0" fontId="21" fillId="0" borderId="20" xfId="0" applyFont="1" applyBorder="1"/>
    <xf numFmtId="0" fontId="18" fillId="2" borderId="13" xfId="0" applyFont="1" applyFill="1" applyBorder="1" applyAlignment="1">
      <alignment vertical="center" wrapText="1"/>
    </xf>
    <xf numFmtId="0" fontId="17" fillId="0" borderId="6" xfId="0" applyFont="1" applyBorder="1" applyAlignment="1">
      <alignment vertical="center"/>
    </xf>
    <xf numFmtId="0" fontId="21" fillId="2" borderId="21" xfId="0" applyFont="1" applyFill="1" applyBorder="1" applyAlignment="1">
      <alignment vertical="center" wrapText="1"/>
    </xf>
    <xf numFmtId="0" fontId="21" fillId="0" borderId="21" xfId="0" applyFont="1" applyBorder="1"/>
    <xf numFmtId="0" fontId="18" fillId="2" borderId="15" xfId="0" applyFont="1" applyFill="1" applyBorder="1" applyAlignment="1">
      <alignment vertical="center" wrapText="1"/>
    </xf>
    <xf numFmtId="0" fontId="18" fillId="2" borderId="17" xfId="0" applyFont="1" applyFill="1" applyBorder="1" applyAlignment="1">
      <alignment vertical="center" wrapText="1"/>
    </xf>
    <xf numFmtId="0" fontId="21" fillId="2" borderId="3" xfId="0" applyFont="1" applyFill="1" applyBorder="1" applyAlignment="1">
      <alignment vertical="center" wrapText="1"/>
    </xf>
    <xf numFmtId="0" fontId="18" fillId="2" borderId="18" xfId="0" applyFont="1" applyFill="1" applyBorder="1" applyAlignment="1">
      <alignment vertical="center" wrapText="1"/>
    </xf>
    <xf numFmtId="0" fontId="17" fillId="0" borderId="21" xfId="0" applyFont="1" applyBorder="1" applyAlignment="1">
      <alignment vertical="center"/>
    </xf>
    <xf numFmtId="0" fontId="21" fillId="2" borderId="22" xfId="0" applyFont="1" applyFill="1" applyBorder="1" applyAlignment="1">
      <alignment vertical="center" wrapText="1"/>
    </xf>
    <xf numFmtId="0" fontId="18" fillId="2" borderId="19" xfId="0" applyFont="1" applyFill="1" applyBorder="1" applyAlignment="1">
      <alignment vertical="center" wrapText="1"/>
    </xf>
    <xf numFmtId="0" fontId="21" fillId="0" borderId="14" xfId="0" applyFont="1" applyBorder="1" applyAlignment="1">
      <alignment vertical="center"/>
    </xf>
    <xf numFmtId="0" fontId="21" fillId="0" borderId="22" xfId="0" applyFont="1" applyBorder="1" applyAlignment="1">
      <alignment vertical="center" wrapText="1"/>
    </xf>
    <xf numFmtId="0" fontId="18" fillId="0" borderId="19" xfId="0" applyFont="1" applyBorder="1" applyAlignment="1">
      <alignment vertical="center" wrapText="1"/>
    </xf>
    <xf numFmtId="0" fontId="18" fillId="0" borderId="15"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4" xfId="0" applyFont="1" applyFill="1" applyBorder="1" applyAlignment="1">
      <alignment horizontal="center" vertical="center" wrapText="1"/>
    </xf>
    <xf numFmtId="0" fontId="23" fillId="4" borderId="25" xfId="0" applyFont="1" applyFill="1" applyBorder="1" applyAlignment="1">
      <alignment horizontal="center" vertical="center" wrapText="1"/>
    </xf>
    <xf numFmtId="0" fontId="23" fillId="4" borderId="26" xfId="0" applyFont="1" applyFill="1" applyBorder="1" applyAlignment="1">
      <alignment horizontal="center" vertical="center" wrapText="1"/>
    </xf>
    <xf numFmtId="0" fontId="18" fillId="0" borderId="28" xfId="0" applyFont="1" applyBorder="1" applyAlignment="1">
      <alignment horizontal="left" vertical="center" wrapText="1"/>
    </xf>
    <xf numFmtId="0" fontId="21" fillId="0" borderId="29"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2" xfId="0" applyFont="1" applyBorder="1" applyAlignment="1">
      <alignment horizontal="center" vertical="center" wrapText="1"/>
    </xf>
    <xf numFmtId="0" fontId="18" fillId="0" borderId="30" xfId="0" applyFont="1" applyBorder="1" applyAlignment="1">
      <alignment horizontal="left" vertical="center" wrapText="1"/>
    </xf>
    <xf numFmtId="0" fontId="21" fillId="0" borderId="3" xfId="0" applyFont="1" applyBorder="1" applyAlignment="1">
      <alignment horizontal="left" vertical="center" wrapText="1"/>
    </xf>
    <xf numFmtId="0" fontId="18" fillId="0" borderId="18" xfId="0" applyFont="1" applyBorder="1" applyAlignment="1">
      <alignment horizontal="center" vertical="center" wrapText="1"/>
    </xf>
    <xf numFmtId="0" fontId="18" fillId="0" borderId="31" xfId="0" applyFont="1" applyBorder="1" applyAlignment="1">
      <alignment horizontal="left" vertical="center" wrapText="1"/>
    </xf>
    <xf numFmtId="0" fontId="21" fillId="0" borderId="9"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21" fillId="0" borderId="34" xfId="0" applyFont="1" applyBorder="1"/>
    <xf numFmtId="0" fontId="21" fillId="0" borderId="35" xfId="0" applyFont="1" applyBorder="1"/>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3"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4" xfId="0" applyFont="1" applyFill="1" applyBorder="1" applyAlignment="1">
      <alignment horizontal="center" vertical="center" wrapText="1"/>
    </xf>
    <xf numFmtId="0" fontId="18" fillId="0" borderId="28" xfId="0" applyFont="1" applyBorder="1" applyAlignment="1">
      <alignment horizontal="center" vertical="center" wrapText="1"/>
    </xf>
    <xf numFmtId="0" fontId="18" fillId="0" borderId="29" xfId="0" applyFont="1" applyBorder="1" applyAlignment="1">
      <alignment horizontal="center" vertical="center" wrapText="1"/>
    </xf>
    <xf numFmtId="0" fontId="25" fillId="0" borderId="29" xfId="0" applyFont="1" applyBorder="1" applyAlignment="1">
      <alignment horizontal="center" vertical="center" wrapText="1"/>
    </xf>
    <xf numFmtId="0" fontId="18" fillId="0" borderId="30"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3" xfId="0" applyFont="1" applyBorder="1" applyAlignment="1">
      <alignment horizontal="center" vertical="center" wrapText="1"/>
    </xf>
    <xf numFmtId="0" fontId="16" fillId="0" borderId="46" xfId="0" applyFont="1" applyBorder="1" applyAlignment="1">
      <alignment horizontal="center"/>
    </xf>
    <xf numFmtId="0" fontId="15" fillId="0" borderId="1" xfId="0" applyFont="1" applyBorder="1"/>
    <xf numFmtId="0" fontId="15" fillId="0" borderId="0" xfId="0" applyFont="1" applyAlignment="1">
      <alignment horizontal="center" vertical="center"/>
    </xf>
    <xf numFmtId="0" fontId="15"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8" fillId="0" borderId="42" xfId="0" applyFont="1" applyBorder="1" applyAlignment="1">
      <alignment horizontal="center" vertical="center"/>
    </xf>
    <xf numFmtId="0" fontId="18" fillId="0" borderId="37" xfId="0" applyFont="1" applyBorder="1" applyAlignment="1">
      <alignment horizontal="center" vertical="center" wrapText="1"/>
    </xf>
    <xf numFmtId="0" fontId="21" fillId="0" borderId="3" xfId="0" applyFont="1" applyBorder="1"/>
    <xf numFmtId="9" fontId="7" fillId="0" borderId="29" xfId="0" applyNumberFormat="1" applyFont="1" applyBorder="1" applyAlignment="1">
      <alignment horizontal="center" vertical="center" textRotation="90" wrapText="1"/>
    </xf>
    <xf numFmtId="9" fontId="7" fillId="0" borderId="3" xfId="0" applyNumberFormat="1" applyFont="1" applyBorder="1" applyAlignment="1">
      <alignment horizontal="center" vertical="center" textRotation="90" wrapText="1"/>
    </xf>
    <xf numFmtId="0" fontId="17" fillId="0" borderId="14" xfId="0" applyFont="1" applyBorder="1" applyAlignment="1">
      <alignment vertical="center"/>
    </xf>
    <xf numFmtId="0" fontId="17" fillId="0" borderId="12" xfId="0" applyFont="1" applyBorder="1" applyAlignment="1">
      <alignment vertical="center"/>
    </xf>
    <xf numFmtId="0" fontId="27" fillId="0" borderId="61" xfId="0" applyFont="1" applyBorder="1" applyAlignment="1">
      <alignment vertical="center"/>
    </xf>
    <xf numFmtId="0" fontId="17" fillId="0" borderId="60" xfId="0" applyFont="1" applyBorder="1" applyAlignment="1">
      <alignment vertical="center"/>
    </xf>
    <xf numFmtId="0" fontId="17" fillId="0" borderId="61" xfId="0" applyFont="1" applyBorder="1" applyAlignment="1">
      <alignment vertical="center"/>
    </xf>
    <xf numFmtId="0" fontId="5" fillId="0" borderId="3" xfId="0" applyFont="1" applyBorder="1" applyAlignment="1">
      <alignment horizontal="center"/>
    </xf>
    <xf numFmtId="0" fontId="15" fillId="0" borderId="30" xfId="0" applyFont="1" applyBorder="1" applyAlignment="1">
      <alignment horizontal="left" vertical="top" wrapText="1"/>
    </xf>
    <xf numFmtId="0" fontId="15" fillId="0" borderId="3" xfId="0" applyFont="1" applyBorder="1" applyAlignment="1">
      <alignment horizontal="left" vertical="top" wrapText="1"/>
    </xf>
    <xf numFmtId="0" fontId="15" fillId="0" borderId="18" xfId="0" applyFont="1" applyBorder="1" applyAlignment="1">
      <alignment horizontal="left" vertical="top" wrapText="1"/>
    </xf>
    <xf numFmtId="0" fontId="15" fillId="0" borderId="24" xfId="0" applyFont="1" applyBorder="1" applyAlignment="1">
      <alignment horizontal="center"/>
    </xf>
    <xf numFmtId="0" fontId="15" fillId="0" borderId="25" xfId="0" applyFont="1" applyBorder="1" applyAlignment="1">
      <alignment horizontal="center"/>
    </xf>
    <xf numFmtId="0" fontId="15" fillId="0" borderId="26" xfId="0" applyFont="1" applyBorder="1" applyAlignment="1">
      <alignment horizontal="center"/>
    </xf>
    <xf numFmtId="0" fontId="18" fillId="0" borderId="40" xfId="0" applyFont="1" applyBorder="1" applyAlignment="1">
      <alignment horizontal="left" vertical="center" wrapText="1"/>
    </xf>
    <xf numFmtId="0" fontId="18" fillId="0" borderId="23" xfId="0" applyFont="1" applyBorder="1" applyAlignment="1">
      <alignment horizontal="left" vertical="center" wrapText="1"/>
    </xf>
    <xf numFmtId="0" fontId="18" fillId="0" borderId="41" xfId="0" applyFont="1" applyBorder="1" applyAlignment="1">
      <alignment horizontal="left" vertical="center" wrapText="1"/>
    </xf>
    <xf numFmtId="0" fontId="20" fillId="0" borderId="30" xfId="0" applyFont="1" applyBorder="1" applyAlignment="1">
      <alignment horizontal="left" vertical="top" wrapText="1"/>
    </xf>
    <xf numFmtId="0" fontId="18" fillId="0" borderId="3" xfId="0" applyFont="1" applyBorder="1" applyAlignment="1">
      <alignment horizontal="left" vertical="top" wrapText="1"/>
    </xf>
    <xf numFmtId="0" fontId="18" fillId="0" borderId="18" xfId="0" applyFont="1" applyBorder="1" applyAlignment="1">
      <alignment horizontal="left" vertical="top" wrapText="1"/>
    </xf>
    <xf numFmtId="0" fontId="13" fillId="0" borderId="50" xfId="0" applyFont="1" applyBorder="1" applyAlignment="1">
      <alignment horizontal="center" vertical="center"/>
    </xf>
    <xf numFmtId="0" fontId="13" fillId="0" borderId="51" xfId="0" applyFont="1" applyBorder="1" applyAlignment="1">
      <alignment horizontal="center" vertical="center"/>
    </xf>
    <xf numFmtId="0" fontId="13" fillId="0" borderId="52" xfId="0" applyFont="1" applyBorder="1" applyAlignment="1">
      <alignment horizontal="center" vertical="center"/>
    </xf>
    <xf numFmtId="0" fontId="13" fillId="0" borderId="58" xfId="0" applyFont="1" applyBorder="1" applyAlignment="1">
      <alignment horizontal="center" vertical="center"/>
    </xf>
    <xf numFmtId="0" fontId="13" fillId="0" borderId="0" xfId="0" applyFont="1" applyAlignment="1">
      <alignment horizontal="center" vertical="center"/>
    </xf>
    <xf numFmtId="0" fontId="13" fillId="0" borderId="57" xfId="0" applyFont="1" applyBorder="1" applyAlignment="1">
      <alignment horizontal="center" vertical="center"/>
    </xf>
    <xf numFmtId="0" fontId="13" fillId="0" borderId="53" xfId="0" applyFont="1" applyBorder="1" applyAlignment="1">
      <alignment horizontal="center" vertical="center"/>
    </xf>
    <xf numFmtId="0" fontId="13" fillId="0" borderId="46" xfId="0" applyFont="1" applyBorder="1" applyAlignment="1">
      <alignment horizontal="center" vertical="center"/>
    </xf>
    <xf numFmtId="0" fontId="13" fillId="0" borderId="54" xfId="0" applyFont="1" applyBorder="1" applyAlignment="1">
      <alignment horizontal="center" vertical="center"/>
    </xf>
    <xf numFmtId="0" fontId="18" fillId="0" borderId="42" xfId="0" applyFont="1" applyBorder="1" applyAlignment="1">
      <alignment horizontal="left" vertical="center" wrapText="1"/>
    </xf>
    <xf numFmtId="0" fontId="18" fillId="0" borderId="59" xfId="0" applyFont="1" applyBorder="1" applyAlignment="1">
      <alignment horizontal="left" vertical="center" wrapText="1"/>
    </xf>
    <xf numFmtId="0" fontId="8" fillId="0" borderId="0" xfId="0" applyFont="1" applyAlignment="1">
      <alignment horizontal="left" vertical="center" wrapText="1"/>
    </xf>
    <xf numFmtId="0" fontId="15" fillId="0" borderId="31" xfId="0" applyFont="1" applyBorder="1" applyAlignment="1">
      <alignment horizontal="left" vertical="top" wrapText="1"/>
    </xf>
    <xf numFmtId="0" fontId="15" fillId="0" borderId="9" xfId="0" applyFont="1" applyBorder="1" applyAlignment="1">
      <alignment horizontal="left" vertical="top" wrapText="1"/>
    </xf>
    <xf numFmtId="0" fontId="15" fillId="0" borderId="33" xfId="0" applyFont="1" applyBorder="1" applyAlignment="1">
      <alignment horizontal="left" vertical="top" wrapText="1"/>
    </xf>
    <xf numFmtId="0" fontId="16" fillId="0" borderId="43" xfId="0" applyFont="1" applyBorder="1" applyAlignment="1">
      <alignment horizontal="center" vertical="center"/>
    </xf>
    <xf numFmtId="0" fontId="16" fillId="0" borderId="44" xfId="0" applyFont="1" applyBorder="1" applyAlignment="1">
      <alignment horizontal="center" vertical="center"/>
    </xf>
    <xf numFmtId="0" fontId="16" fillId="0" borderId="45" xfId="0" applyFont="1" applyBorder="1" applyAlignment="1">
      <alignment horizontal="center" vertical="center"/>
    </xf>
    <xf numFmtId="0" fontId="15" fillId="0" borderId="34" xfId="0" applyFont="1" applyBorder="1" applyAlignment="1">
      <alignment horizontal="left" wrapText="1"/>
    </xf>
    <xf numFmtId="0" fontId="15" fillId="0" borderId="35"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15" fillId="2" borderId="37" xfId="0" applyFont="1" applyFill="1" applyBorder="1" applyAlignment="1">
      <alignment horizontal="center" vertical="center" wrapText="1"/>
    </xf>
    <xf numFmtId="0" fontId="15" fillId="2" borderId="41" xfId="0" applyFont="1" applyFill="1" applyBorder="1" applyAlignment="1">
      <alignment horizontal="center" vertical="center" wrapText="1"/>
    </xf>
    <xf numFmtId="0" fontId="15" fillId="2" borderId="42"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6" fillId="0" borderId="43" xfId="0" applyFont="1" applyBorder="1" applyAlignment="1">
      <alignment horizontal="center" vertical="center" wrapText="1"/>
    </xf>
    <xf numFmtId="0" fontId="16" fillId="0" borderId="44" xfId="0" applyFont="1" applyBorder="1" applyAlignment="1">
      <alignment horizontal="center" vertical="center" wrapText="1"/>
    </xf>
    <xf numFmtId="0" fontId="16" fillId="0" borderId="45" xfId="0" applyFont="1" applyBorder="1" applyAlignment="1">
      <alignment horizontal="center" vertical="center" wrapText="1"/>
    </xf>
    <xf numFmtId="0" fontId="17" fillId="0" borderId="14" xfId="0" applyFont="1" applyBorder="1" applyAlignment="1">
      <alignment vertical="center"/>
    </xf>
    <xf numFmtId="0" fontId="17" fillId="0" borderId="6" xfId="0" applyFont="1" applyBorder="1" applyAlignment="1">
      <alignment vertical="center"/>
    </xf>
    <xf numFmtId="0" fontId="17" fillId="0" borderId="12" xfId="0" applyFont="1" applyBorder="1" applyAlignment="1">
      <alignment vertical="center"/>
    </xf>
    <xf numFmtId="0" fontId="17" fillId="0" borderId="5" xfId="0" applyFont="1" applyBorder="1" applyAlignment="1">
      <alignment vertical="center"/>
    </xf>
    <xf numFmtId="0" fontId="17" fillId="0" borderId="16" xfId="0" applyFont="1" applyBorder="1" applyAlignment="1">
      <alignment vertical="center"/>
    </xf>
    <xf numFmtId="0" fontId="17" fillId="0" borderId="7" xfId="0" applyFont="1" applyBorder="1" applyAlignment="1">
      <alignment vertical="center"/>
    </xf>
    <xf numFmtId="0" fontId="17" fillId="0" borderId="14" xfId="0" applyFont="1" applyBorder="1" applyAlignment="1">
      <alignment horizontal="left" vertical="center"/>
    </xf>
    <xf numFmtId="0" fontId="17" fillId="0" borderId="6" xfId="0" applyFont="1" applyBorder="1" applyAlignment="1">
      <alignment horizontal="left" vertical="center"/>
    </xf>
    <xf numFmtId="0" fontId="17" fillId="0" borderId="4" xfId="0" applyFont="1" applyBorder="1" applyAlignment="1">
      <alignment horizontal="left" vertical="center" wrapText="1"/>
    </xf>
    <xf numFmtId="0" fontId="17" fillId="0" borderId="39" xfId="0" applyFont="1" applyBorder="1" applyAlignment="1">
      <alignment horizontal="left" vertical="center" wrapText="1"/>
    </xf>
    <xf numFmtId="0" fontId="17" fillId="0" borderId="22" xfId="0" applyFont="1" applyBorder="1" applyAlignment="1">
      <alignment horizontal="left" vertical="center" wrapText="1"/>
    </xf>
    <xf numFmtId="0" fontId="17" fillId="0" borderId="3" xfId="0" applyFont="1" applyBorder="1" applyAlignment="1">
      <alignment horizontal="left" vertical="center" wrapText="1"/>
    </xf>
    <xf numFmtId="0" fontId="14" fillId="2" borderId="43" xfId="0" applyFont="1" applyFill="1" applyBorder="1" applyAlignment="1">
      <alignment horizontal="left" vertical="top" wrapText="1" readingOrder="1"/>
    </xf>
    <xf numFmtId="0" fontId="14" fillId="2" borderId="44" xfId="0" applyFont="1" applyFill="1" applyBorder="1" applyAlignment="1">
      <alignment horizontal="left" vertical="top" wrapText="1" readingOrder="1"/>
    </xf>
    <xf numFmtId="0" fontId="14" fillId="2" borderId="45"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24" fillId="0" borderId="34" xfId="0" applyFont="1" applyBorder="1" applyAlignment="1">
      <alignment horizontal="center" vertical="center"/>
    </xf>
    <xf numFmtId="0" fontId="24" fillId="0" borderId="35" xfId="0" applyFont="1" applyBorder="1" applyAlignment="1">
      <alignment horizontal="center" vertical="center"/>
    </xf>
    <xf numFmtId="0" fontId="24" fillId="0" borderId="36" xfId="0" applyFont="1" applyBorder="1" applyAlignment="1">
      <alignment horizontal="center" vertical="center"/>
    </xf>
    <xf numFmtId="0" fontId="18" fillId="0" borderId="50" xfId="0" applyFont="1" applyBorder="1" applyAlignment="1">
      <alignment horizontal="left" vertical="center" wrapText="1"/>
    </xf>
    <xf numFmtId="0" fontId="18" fillId="0" borderId="5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7" xfId="0" applyFont="1" applyBorder="1" applyAlignment="1">
      <alignment horizontal="left" vertical="center" wrapText="1"/>
    </xf>
    <xf numFmtId="0" fontId="18" fillId="0" borderId="53" xfId="0" applyFont="1" applyBorder="1" applyAlignment="1">
      <alignment horizontal="left" vertical="center" wrapText="1"/>
    </xf>
    <xf numFmtId="0" fontId="18" fillId="0" borderId="54" xfId="0" applyFont="1" applyBorder="1" applyAlignment="1">
      <alignment horizontal="left" vertical="center" wrapText="1"/>
    </xf>
    <xf numFmtId="0" fontId="17" fillId="0" borderId="9" xfId="0" applyFont="1" applyBorder="1" applyAlignment="1">
      <alignment horizontal="left" vertical="center" wrapText="1"/>
    </xf>
    <xf numFmtId="0" fontId="16" fillId="2" borderId="0" xfId="0" applyFont="1" applyFill="1" applyAlignment="1">
      <alignment horizontal="center"/>
    </xf>
    <xf numFmtId="0" fontId="16" fillId="0" borderId="48" xfId="0" applyFont="1" applyBorder="1" applyAlignment="1">
      <alignment horizontal="center" vertical="center"/>
    </xf>
    <xf numFmtId="0" fontId="16" fillId="0" borderId="35" xfId="0" applyFont="1" applyBorder="1" applyAlignment="1">
      <alignment horizontal="center" vertical="center"/>
    </xf>
    <xf numFmtId="0" fontId="16" fillId="0" borderId="36" xfId="0" applyFont="1" applyBorder="1" applyAlignment="1">
      <alignment horizontal="center" vertical="center"/>
    </xf>
    <xf numFmtId="0" fontId="22" fillId="4" borderId="43" xfId="0" applyFont="1" applyFill="1" applyBorder="1" applyAlignment="1">
      <alignment horizontal="center" vertical="center" wrapText="1"/>
    </xf>
    <xf numFmtId="0" fontId="22" fillId="4" borderId="44" xfId="0" applyFont="1" applyFill="1" applyBorder="1" applyAlignment="1">
      <alignment horizontal="center" vertical="center" wrapText="1"/>
    </xf>
    <xf numFmtId="0" fontId="22" fillId="4" borderId="49" xfId="0" applyFont="1" applyFill="1" applyBorder="1" applyAlignment="1">
      <alignment horizontal="center" vertical="center" wrapText="1"/>
    </xf>
    <xf numFmtId="0" fontId="22" fillId="4" borderId="25" xfId="0" applyFont="1" applyFill="1" applyBorder="1" applyAlignment="1">
      <alignment horizontal="center" vertical="center" wrapText="1"/>
    </xf>
    <xf numFmtId="0" fontId="17" fillId="0" borderId="29" xfId="0" applyFont="1" applyBorder="1" applyAlignment="1">
      <alignment horizontal="left" vertical="center" wrapText="1"/>
    </xf>
    <xf numFmtId="0" fontId="21" fillId="10" borderId="3" xfId="0" applyFont="1" applyFill="1" applyBorder="1" applyAlignment="1">
      <alignment horizontal="center" vertical="center"/>
    </xf>
    <xf numFmtId="0" fontId="21" fillId="10" borderId="18" xfId="0" applyFont="1" applyFill="1" applyBorder="1" applyAlignment="1">
      <alignment horizontal="center" vertical="center"/>
    </xf>
    <xf numFmtId="0" fontId="21" fillId="9" borderId="3" xfId="0" applyFont="1" applyFill="1" applyBorder="1" applyAlignment="1">
      <alignment horizontal="center" vertical="center"/>
    </xf>
    <xf numFmtId="0" fontId="15" fillId="0" borderId="47" xfId="0" applyFont="1" applyBorder="1" applyAlignment="1">
      <alignment horizontal="right" vertical="center" textRotation="90"/>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16" fillId="6" borderId="18" xfId="0" applyFont="1" applyFill="1" applyBorder="1" applyAlignment="1">
      <alignment horizontal="center" vertical="center" wrapText="1"/>
    </xf>
    <xf numFmtId="0" fontId="21" fillId="6" borderId="3" xfId="0" applyFont="1" applyFill="1" applyBorder="1" applyAlignment="1">
      <alignment horizontal="center"/>
    </xf>
    <xf numFmtId="0" fontId="21" fillId="6" borderId="18" xfId="0" applyFont="1" applyFill="1" applyBorder="1" applyAlignment="1">
      <alignment horizontal="center"/>
    </xf>
    <xf numFmtId="0" fontId="21" fillId="0" borderId="18" xfId="0" applyFont="1" applyBorder="1" applyAlignment="1">
      <alignment horizontal="center" vertical="center" wrapText="1"/>
    </xf>
    <xf numFmtId="0" fontId="15" fillId="0" borderId="0" xfId="0" applyFont="1" applyAlignment="1">
      <alignment horizontal="right" vertical="center" textRotation="90"/>
    </xf>
    <xf numFmtId="0" fontId="16" fillId="0" borderId="46" xfId="0" applyFont="1" applyBorder="1" applyAlignment="1">
      <alignment horizontal="center"/>
    </xf>
    <xf numFmtId="0" fontId="16" fillId="6" borderId="3" xfId="0" applyFont="1" applyFill="1" applyBorder="1" applyAlignment="1">
      <alignment horizontal="center" vertical="center"/>
    </xf>
    <xf numFmtId="0" fontId="21" fillId="9" borderId="18"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19" xfId="0" applyFont="1" applyFill="1" applyBorder="1" applyAlignment="1">
      <alignment horizontal="center" vertical="center"/>
    </xf>
    <xf numFmtId="0" fontId="21" fillId="8" borderId="3" xfId="0" applyFont="1" applyFill="1" applyBorder="1" applyAlignment="1">
      <alignment horizontal="center" vertical="center"/>
    </xf>
    <xf numFmtId="0" fontId="17" fillId="0" borderId="3" xfId="0" applyFont="1" applyBorder="1" applyAlignment="1">
      <alignment horizontal="center" vertical="center" wrapText="1"/>
    </xf>
    <xf numFmtId="0" fontId="21" fillId="0" borderId="29"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39" xfId="0" applyFont="1" applyBorder="1" applyAlignment="1">
      <alignment horizontal="center" vertical="center" wrapText="1"/>
    </xf>
    <xf numFmtId="0" fontId="17" fillId="0" borderId="22" xfId="0" applyFont="1" applyBorder="1" applyAlignment="1">
      <alignment horizontal="center" vertical="center" wrapText="1"/>
    </xf>
    <xf numFmtId="0" fontId="13" fillId="2" borderId="43" xfId="0" applyFont="1" applyFill="1" applyBorder="1" applyAlignment="1">
      <alignment horizontal="left" vertical="top" wrapText="1" readingOrder="1"/>
    </xf>
    <xf numFmtId="0" fontId="13" fillId="2" borderId="44" xfId="0" applyFont="1" applyFill="1" applyBorder="1" applyAlignment="1">
      <alignment horizontal="left" vertical="top" wrapText="1" readingOrder="1"/>
    </xf>
    <xf numFmtId="0" fontId="13" fillId="2" borderId="45"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17" fillId="0" borderId="29" xfId="0" applyFont="1" applyBorder="1" applyAlignment="1">
      <alignment horizontal="center" vertical="center" wrapText="1"/>
    </xf>
    <xf numFmtId="0" fontId="23" fillId="4" borderId="25" xfId="0" applyFont="1" applyFill="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vertical="center" wrapText="1"/>
    </xf>
    <xf numFmtId="0" fontId="15" fillId="0" borderId="1" xfId="0" applyFont="1" applyBorder="1"/>
    <xf numFmtId="0" fontId="15" fillId="0" borderId="0" xfId="0" applyFont="1"/>
    <xf numFmtId="0" fontId="21" fillId="9" borderId="39" xfId="0" applyFont="1" applyFill="1" applyBorder="1" applyAlignment="1">
      <alignment horizontal="center" vertical="center"/>
    </xf>
    <xf numFmtId="0" fontId="21" fillId="9" borderId="22" xfId="0" applyFont="1" applyFill="1" applyBorder="1" applyAlignment="1">
      <alignment horizontal="center" vertical="center"/>
    </xf>
    <xf numFmtId="0" fontId="21" fillId="10" borderId="4" xfId="0" applyFont="1" applyFill="1" applyBorder="1" applyAlignment="1">
      <alignment horizontal="center" vertical="center"/>
    </xf>
    <xf numFmtId="0" fontId="21" fillId="10" borderId="22" xfId="0" applyFont="1" applyFill="1" applyBorder="1" applyAlignment="1">
      <alignment horizontal="center" vertical="center"/>
    </xf>
    <xf numFmtId="0" fontId="21" fillId="7" borderId="4" xfId="0" applyFont="1" applyFill="1" applyBorder="1" applyAlignment="1">
      <alignment horizontal="center" vertical="center"/>
    </xf>
    <xf numFmtId="0" fontId="21" fillId="7" borderId="22" xfId="0" applyFont="1" applyFill="1" applyBorder="1" applyAlignment="1">
      <alignment horizontal="center" vertical="center"/>
    </xf>
    <xf numFmtId="0" fontId="21" fillId="0" borderId="4"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22" xfId="0" applyFont="1" applyBorder="1" applyAlignment="1">
      <alignment horizontal="center" vertical="center" wrapText="1"/>
    </xf>
    <xf numFmtId="0" fontId="21" fillId="8" borderId="4" xfId="0" applyFont="1" applyFill="1" applyBorder="1" applyAlignment="1">
      <alignment horizontal="center" vertical="center"/>
    </xf>
    <xf numFmtId="0" fontId="21" fillId="8" borderId="22" xfId="0" applyFont="1" applyFill="1" applyBorder="1" applyAlignment="1">
      <alignment horizontal="center" vertical="center"/>
    </xf>
    <xf numFmtId="0" fontId="16" fillId="2" borderId="46" xfId="0" applyFont="1" applyFill="1" applyBorder="1" applyAlignment="1">
      <alignment horizontal="center"/>
    </xf>
    <xf numFmtId="0" fontId="16" fillId="6" borderId="4" xfId="0" applyFont="1" applyFill="1" applyBorder="1" applyAlignment="1">
      <alignment horizontal="center" vertical="center"/>
    </xf>
    <xf numFmtId="0" fontId="16" fillId="6" borderId="22"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22" xfId="0" applyFont="1" applyFill="1" applyBorder="1" applyAlignment="1">
      <alignment horizontal="center" vertical="center" wrapText="1"/>
    </xf>
    <xf numFmtId="0" fontId="21" fillId="7" borderId="55" xfId="0" applyFont="1" applyFill="1" applyBorder="1" applyAlignment="1">
      <alignment horizontal="center" vertical="center"/>
    </xf>
    <xf numFmtId="0" fontId="21" fillId="7" borderId="56" xfId="0" applyFont="1" applyFill="1" applyBorder="1" applyAlignment="1">
      <alignment horizontal="center" vertical="center"/>
    </xf>
    <xf numFmtId="0" fontId="16" fillId="6" borderId="39" xfId="0" applyFont="1" applyFill="1" applyBorder="1" applyAlignment="1">
      <alignment horizontal="center" vertical="center" wrapText="1"/>
    </xf>
    <xf numFmtId="0" fontId="21" fillId="8" borderId="39" xfId="0" applyFont="1" applyFill="1" applyBorder="1" applyAlignment="1">
      <alignment horizontal="center" vertical="center"/>
    </xf>
    <xf numFmtId="0" fontId="16" fillId="6" borderId="50"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52" xfId="0" applyFont="1" applyFill="1" applyBorder="1" applyAlignment="1">
      <alignment horizontal="center" vertical="center" wrapText="1"/>
    </xf>
    <xf numFmtId="0" fontId="16" fillId="6" borderId="53" xfId="0" applyFont="1" applyFill="1" applyBorder="1" applyAlignment="1">
      <alignment horizontal="center" vertical="center" wrapText="1"/>
    </xf>
    <xf numFmtId="0" fontId="16" fillId="6" borderId="46" xfId="0" applyFont="1" applyFill="1" applyBorder="1" applyAlignment="1">
      <alignment horizontal="center" vertical="center" wrapText="1"/>
    </xf>
    <xf numFmtId="0" fontId="16" fillId="6" borderId="54" xfId="0" applyFont="1" applyFill="1" applyBorder="1" applyAlignment="1">
      <alignment horizontal="center" vertical="center" wrapText="1"/>
    </xf>
    <xf numFmtId="0" fontId="16" fillId="6" borderId="42" xfId="0" applyFont="1" applyFill="1" applyBorder="1" applyAlignment="1">
      <alignment horizontal="center" vertical="center" wrapText="1"/>
    </xf>
    <xf numFmtId="0" fontId="16" fillId="6" borderId="23" xfId="0" applyFont="1" applyFill="1" applyBorder="1" applyAlignment="1">
      <alignment horizontal="center" vertical="center" wrapText="1"/>
    </xf>
    <xf numFmtId="0" fontId="21" fillId="6" borderId="4" xfId="0" applyFont="1" applyFill="1" applyBorder="1" applyAlignment="1">
      <alignment horizontal="center"/>
    </xf>
    <xf numFmtId="0" fontId="21" fillId="6" borderId="22" xfId="0" applyFont="1" applyFill="1" applyBorder="1" applyAlignment="1">
      <alignment horizontal="center"/>
    </xf>
    <xf numFmtId="0" fontId="21" fillId="7" borderId="39" xfId="0" applyFont="1" applyFill="1" applyBorder="1" applyAlignment="1">
      <alignment horizontal="center" vertical="center"/>
    </xf>
    <xf numFmtId="0" fontId="16" fillId="6" borderId="39" xfId="0" applyFont="1" applyFill="1" applyBorder="1" applyAlignment="1">
      <alignment horizontal="center" vertical="center"/>
    </xf>
    <xf numFmtId="0" fontId="21" fillId="6" borderId="39" xfId="0" applyFont="1" applyFill="1" applyBorder="1" applyAlignment="1">
      <alignment horizont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4" xfId="0" applyFont="1" applyBorder="1" applyAlignment="1">
      <alignment horizontal="left" vertical="top" wrapText="1"/>
    </xf>
    <xf numFmtId="0" fontId="13" fillId="0" borderId="35" xfId="0" applyFont="1" applyBorder="1" applyAlignment="1">
      <alignment horizontal="left" vertical="top" wrapText="1"/>
    </xf>
    <xf numFmtId="0" fontId="13" fillId="0" borderId="36" xfId="0" applyFont="1" applyBorder="1" applyAlignment="1">
      <alignment horizontal="left" vertical="top" wrapText="1"/>
    </xf>
    <xf numFmtId="0" fontId="11" fillId="2" borderId="0" xfId="0" applyFont="1" applyFill="1" applyAlignment="1">
      <alignment horizontal="center"/>
    </xf>
    <xf numFmtId="0" fontId="11" fillId="0" borderId="46" xfId="0" applyFont="1" applyBorder="1" applyAlignment="1">
      <alignment horizontal="center"/>
    </xf>
    <xf numFmtId="0" fontId="11" fillId="6" borderId="4" xfId="0" applyFont="1" applyFill="1" applyBorder="1" applyAlignment="1">
      <alignment horizontal="center" vertical="center"/>
    </xf>
    <xf numFmtId="0" fontId="11" fillId="6" borderId="22"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2" xfId="0" applyFont="1" applyFill="1" applyBorder="1" applyAlignment="1">
      <alignment horizontal="center" vertic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2" xfId="0" applyFont="1" applyFill="1" applyBorder="1" applyAlignment="1">
      <alignment horizontal="center"/>
    </xf>
    <xf numFmtId="0" fontId="7" fillId="6" borderId="3" xfId="0" applyFont="1" applyFill="1" applyBorder="1" applyAlignment="1">
      <alignment horizontal="center"/>
    </xf>
    <xf numFmtId="0" fontId="11" fillId="0" borderId="57" xfId="0" applyFont="1" applyBorder="1" applyAlignment="1">
      <alignment horizontal="right" vertical="center" textRotation="90"/>
    </xf>
    <xf numFmtId="0" fontId="18" fillId="0" borderId="52" xfId="0" applyFont="1" applyBorder="1" applyAlignment="1">
      <alignment horizontal="left" vertical="center"/>
    </xf>
    <xf numFmtId="0" fontId="18" fillId="0" borderId="58" xfId="0" applyFont="1" applyBorder="1" applyAlignment="1">
      <alignment horizontal="left" vertical="center"/>
    </xf>
    <xf numFmtId="0" fontId="18" fillId="0" borderId="57" xfId="0" applyFont="1" applyBorder="1" applyAlignment="1">
      <alignment horizontal="left" vertical="center"/>
    </xf>
    <xf numFmtId="0" fontId="18" fillId="0" borderId="53" xfId="0" applyFont="1" applyBorder="1" applyAlignment="1">
      <alignment horizontal="left" vertical="center"/>
    </xf>
    <xf numFmtId="0" fontId="18" fillId="0" borderId="54" xfId="0" applyFont="1" applyBorder="1" applyAlignment="1">
      <alignment horizontal="left" vertical="center"/>
    </xf>
    <xf numFmtId="0" fontId="7" fillId="0" borderId="30" xfId="0" applyFont="1" applyBorder="1" applyAlignment="1">
      <alignment horizontal="center" vertical="center" wrapText="1"/>
    </xf>
    <xf numFmtId="0" fontId="7" fillId="0" borderId="18"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2"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2"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2" xfId="0" applyFont="1" applyFill="1" applyBorder="1" applyAlignment="1">
      <alignment horizontal="center" vertical="center" wrapText="1"/>
    </xf>
  </cellXfs>
  <cellStyles count="1">
    <cellStyle name="Normal" xfId="0" builtinId="0"/>
  </cellStyles>
  <dxfs count="32">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1"/>
  <sheetViews>
    <sheetView showGridLines="0" tabSelected="1" topLeftCell="A2" zoomScale="85" zoomScaleNormal="85" zoomScalePageLayoutView="40" workbookViewId="0">
      <selection activeCell="B12" sqref="B12:F12"/>
    </sheetView>
  </sheetViews>
  <sheetFormatPr baseColWidth="10" defaultColWidth="11.44140625" defaultRowHeight="13.2" x14ac:dyDescent="0.25"/>
  <cols>
    <col min="1" max="1" width="2.6640625" customWidth="1"/>
    <col min="2" max="2" width="42" customWidth="1"/>
    <col min="3" max="3" width="71.44140625" customWidth="1"/>
    <col min="4" max="4" width="36.6640625" customWidth="1"/>
    <col min="5" max="5" width="28.5546875" customWidth="1"/>
    <col min="6" max="6" width="35.88671875" customWidth="1"/>
    <col min="7" max="7" width="2.6640625" customWidth="1"/>
  </cols>
  <sheetData>
    <row r="1" spans="2:6" ht="14.25" customHeight="1" x14ac:dyDescent="0.25"/>
    <row r="2" spans="2:6" ht="84" customHeight="1" x14ac:dyDescent="0.25">
      <c r="B2" s="134"/>
      <c r="C2" s="147" t="s">
        <v>0</v>
      </c>
      <c r="D2" s="148"/>
      <c r="E2" s="149"/>
      <c r="F2" s="156" t="s">
        <v>1</v>
      </c>
    </row>
    <row r="3" spans="2:6" ht="42.75" customHeight="1" x14ac:dyDescent="0.25">
      <c r="B3" s="134"/>
      <c r="C3" s="150"/>
      <c r="D3" s="151"/>
      <c r="E3" s="152"/>
      <c r="F3" s="157"/>
    </row>
    <row r="4" spans="2:6" ht="41.25" customHeight="1" x14ac:dyDescent="0.25">
      <c r="B4" s="134"/>
      <c r="C4" s="153"/>
      <c r="D4" s="154"/>
      <c r="E4" s="155"/>
      <c r="F4" s="142"/>
    </row>
    <row r="5" spans="2:6" ht="37.5" customHeight="1" thickBot="1" x14ac:dyDescent="0.3">
      <c r="B5" s="12"/>
      <c r="C5" s="13"/>
      <c r="D5" s="13"/>
      <c r="E5" s="13"/>
      <c r="F5" s="13"/>
    </row>
    <row r="6" spans="2:6" ht="21" customHeight="1" thickBot="1" x14ac:dyDescent="0.35">
      <c r="B6" s="138" t="s">
        <v>2</v>
      </c>
      <c r="C6" s="139"/>
      <c r="D6" s="139"/>
      <c r="E6" s="139"/>
      <c r="F6" s="140"/>
    </row>
    <row r="7" spans="2:6" ht="80.400000000000006" customHeight="1" x14ac:dyDescent="0.25">
      <c r="B7" s="141" t="s">
        <v>3</v>
      </c>
      <c r="C7" s="142"/>
      <c r="D7" s="142"/>
      <c r="E7" s="142"/>
      <c r="F7" s="143"/>
    </row>
    <row r="8" spans="2:6" ht="54.6" customHeight="1" x14ac:dyDescent="0.25">
      <c r="B8" s="144" t="s">
        <v>4</v>
      </c>
      <c r="C8" s="145"/>
      <c r="D8" s="145"/>
      <c r="E8" s="145"/>
      <c r="F8" s="146"/>
    </row>
    <row r="9" spans="2:6" ht="36" customHeight="1" x14ac:dyDescent="0.25">
      <c r="B9" s="135" t="s">
        <v>5</v>
      </c>
      <c r="C9" s="136"/>
      <c r="D9" s="136"/>
      <c r="E9" s="136"/>
      <c r="F9" s="137"/>
    </row>
    <row r="10" spans="2:6" ht="38.4" customHeight="1" x14ac:dyDescent="0.25">
      <c r="B10" s="135" t="s">
        <v>6</v>
      </c>
      <c r="C10" s="136"/>
      <c r="D10" s="136"/>
      <c r="E10" s="136"/>
      <c r="F10" s="137"/>
    </row>
    <row r="11" spans="2:6" ht="61.95" customHeight="1" x14ac:dyDescent="0.25">
      <c r="B11" s="135" t="s">
        <v>7</v>
      </c>
      <c r="C11" s="136"/>
      <c r="D11" s="136"/>
      <c r="E11" s="136"/>
      <c r="F11" s="137"/>
    </row>
    <row r="12" spans="2:6" ht="60" customHeight="1" x14ac:dyDescent="0.25">
      <c r="B12" s="135" t="s">
        <v>236</v>
      </c>
      <c r="C12" s="136"/>
      <c r="D12" s="136"/>
      <c r="E12" s="136"/>
      <c r="F12" s="137"/>
    </row>
    <row r="13" spans="2:6" ht="42.6" customHeight="1" x14ac:dyDescent="0.25">
      <c r="B13" s="135" t="s">
        <v>8</v>
      </c>
      <c r="C13" s="136"/>
      <c r="D13" s="136"/>
      <c r="E13" s="136"/>
      <c r="F13" s="137"/>
    </row>
    <row r="14" spans="2:6" ht="36.6" customHeight="1" x14ac:dyDescent="0.25">
      <c r="B14" s="135" t="s">
        <v>9</v>
      </c>
      <c r="C14" s="136"/>
      <c r="D14" s="136"/>
      <c r="E14" s="136"/>
      <c r="F14" s="137"/>
    </row>
    <row r="15" spans="2:6" ht="48.6" customHeight="1" x14ac:dyDescent="0.25">
      <c r="B15" s="135" t="s">
        <v>10</v>
      </c>
      <c r="C15" s="136"/>
      <c r="D15" s="136"/>
      <c r="E15" s="136"/>
      <c r="F15" s="137"/>
    </row>
    <row r="16" spans="2:6" ht="57" customHeight="1" x14ac:dyDescent="0.25">
      <c r="B16" s="135" t="s">
        <v>11</v>
      </c>
      <c r="C16" s="136"/>
      <c r="D16" s="136"/>
      <c r="E16" s="136"/>
      <c r="F16" s="137"/>
    </row>
    <row r="17" spans="2:6" ht="30.6" customHeight="1" x14ac:dyDescent="0.25">
      <c r="B17" s="135" t="s">
        <v>12</v>
      </c>
      <c r="C17" s="136"/>
      <c r="D17" s="136"/>
      <c r="E17" s="136"/>
      <c r="F17" s="137"/>
    </row>
    <row r="18" spans="2:6" ht="47.4" customHeight="1" x14ac:dyDescent="0.25">
      <c r="B18" s="135" t="s">
        <v>13</v>
      </c>
      <c r="C18" s="136"/>
      <c r="D18" s="136"/>
      <c r="E18" s="136"/>
      <c r="F18" s="137"/>
    </row>
    <row r="19" spans="2:6" ht="59.4" customHeight="1" thickBot="1" x14ac:dyDescent="0.3">
      <c r="B19" s="159" t="s">
        <v>14</v>
      </c>
      <c r="C19" s="160"/>
      <c r="D19" s="160"/>
      <c r="E19" s="160"/>
      <c r="F19" s="161"/>
    </row>
    <row r="20" spans="2:6" x14ac:dyDescent="0.25">
      <c r="B20" s="7"/>
    </row>
    <row r="21" spans="2:6" ht="17.25" customHeight="1" x14ac:dyDescent="0.25">
      <c r="B21" s="158"/>
      <c r="C21" s="158"/>
      <c r="D21" s="158"/>
      <c r="E21" s="158"/>
      <c r="F21" s="158"/>
    </row>
  </sheetData>
  <mergeCells count="18">
    <mergeCell ref="B21:F21"/>
    <mergeCell ref="B15:F15"/>
    <mergeCell ref="B16:F16"/>
    <mergeCell ref="B17:F17"/>
    <mergeCell ref="B18:F18"/>
    <mergeCell ref="B19:F19"/>
    <mergeCell ref="B2:B4"/>
    <mergeCell ref="B14:F14"/>
    <mergeCell ref="B6:F6"/>
    <mergeCell ref="B7:F7"/>
    <mergeCell ref="B8:F8"/>
    <mergeCell ref="B9:F9"/>
    <mergeCell ref="B10:F10"/>
    <mergeCell ref="B11:F11"/>
    <mergeCell ref="B12:F12"/>
    <mergeCell ref="B13:F13"/>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52"/>
  <sheetViews>
    <sheetView showGridLines="0" topLeftCell="A18" zoomScale="80" zoomScaleNormal="80" zoomScalePageLayoutView="85" workbookViewId="0">
      <selection activeCell="B42" sqref="B42:C42"/>
    </sheetView>
  </sheetViews>
  <sheetFormatPr baseColWidth="10" defaultColWidth="11.44140625" defaultRowHeight="13.2" x14ac:dyDescent="0.25"/>
  <cols>
    <col min="1" max="1" width="5.33203125" customWidth="1"/>
    <col min="2" max="2" width="57.88671875" customWidth="1"/>
    <col min="3" max="3" width="105.33203125" customWidth="1"/>
    <col min="4" max="4" width="20" customWidth="1"/>
    <col min="5" max="5" width="23.44140625" customWidth="1"/>
    <col min="6" max="6" width="31" customWidth="1"/>
  </cols>
  <sheetData>
    <row r="2" spans="2:6" ht="78" customHeight="1" x14ac:dyDescent="0.25">
      <c r="B2" s="134"/>
      <c r="C2" s="147" t="s">
        <v>15</v>
      </c>
      <c r="D2" s="148"/>
      <c r="E2" s="149"/>
      <c r="F2" s="156" t="s">
        <v>1</v>
      </c>
    </row>
    <row r="3" spans="2:6" ht="51" customHeight="1" x14ac:dyDescent="0.25">
      <c r="B3" s="134"/>
      <c r="C3" s="150"/>
      <c r="D3" s="151"/>
      <c r="E3" s="152"/>
      <c r="F3" s="157"/>
    </row>
    <row r="4" spans="2:6" ht="54" customHeight="1" x14ac:dyDescent="0.25">
      <c r="B4" s="134"/>
      <c r="C4" s="153"/>
      <c r="D4" s="154"/>
      <c r="E4" s="155"/>
      <c r="F4" s="142"/>
    </row>
    <row r="5" spans="2:6" ht="24.75" customHeight="1" thickBot="1" x14ac:dyDescent="0.3">
      <c r="B5" s="12"/>
      <c r="C5" s="13"/>
      <c r="D5" s="13"/>
      <c r="E5" s="13"/>
      <c r="F5" s="13"/>
    </row>
    <row r="6" spans="2:6" ht="18" customHeight="1" thickBot="1" x14ac:dyDescent="0.3">
      <c r="B6" s="162" t="s">
        <v>16</v>
      </c>
      <c r="C6" s="163"/>
      <c r="D6" s="163"/>
      <c r="E6" s="163"/>
      <c r="F6" s="164"/>
    </row>
    <row r="7" spans="2:6" ht="42.75" customHeight="1" x14ac:dyDescent="0.25">
      <c r="B7" s="165" t="s">
        <v>17</v>
      </c>
      <c r="C7" s="166"/>
      <c r="D7" s="166"/>
      <c r="E7" s="166"/>
      <c r="F7" s="166"/>
    </row>
    <row r="8" spans="2:6" ht="63" customHeight="1" x14ac:dyDescent="0.25">
      <c r="B8" s="167"/>
      <c r="C8" s="168"/>
      <c r="D8" s="168"/>
      <c r="E8" s="168"/>
      <c r="F8" s="168"/>
    </row>
    <row r="9" spans="2:6" ht="37.5" customHeight="1" x14ac:dyDescent="0.25">
      <c r="B9" s="167"/>
      <c r="C9" s="168"/>
      <c r="D9" s="168"/>
      <c r="E9" s="168"/>
      <c r="F9" s="168"/>
    </row>
    <row r="10" spans="2:6" ht="43.5" customHeight="1" x14ac:dyDescent="0.25">
      <c r="B10" s="167"/>
      <c r="C10" s="168"/>
      <c r="D10" s="168"/>
      <c r="E10" s="168"/>
      <c r="F10" s="168"/>
    </row>
    <row r="11" spans="2:6" ht="58.5" customHeight="1" x14ac:dyDescent="0.25">
      <c r="B11" s="167"/>
      <c r="C11" s="168"/>
      <c r="D11" s="168"/>
      <c r="E11" s="168"/>
      <c r="F11" s="168"/>
    </row>
    <row r="12" spans="2:6" ht="46.5" customHeight="1" x14ac:dyDescent="0.25">
      <c r="B12" s="167"/>
      <c r="C12" s="168"/>
      <c r="D12" s="168"/>
      <c r="E12" s="168"/>
      <c r="F12" s="168"/>
    </row>
    <row r="13" spans="2:6" ht="47.25" customHeight="1" x14ac:dyDescent="0.25">
      <c r="B13" s="167"/>
      <c r="C13" s="168"/>
      <c r="D13" s="168"/>
      <c r="E13" s="168"/>
      <c r="F13" s="168"/>
    </row>
    <row r="14" spans="2:6" ht="22.5" customHeight="1" thickBot="1" x14ac:dyDescent="0.3">
      <c r="B14" s="169"/>
      <c r="C14" s="170"/>
      <c r="D14" s="170"/>
      <c r="E14" s="170"/>
      <c r="F14" s="170"/>
    </row>
    <row r="15" spans="2:6" ht="16.5" customHeight="1" thickBot="1" x14ac:dyDescent="0.3">
      <c r="B15" s="175" t="s">
        <v>18</v>
      </c>
      <c r="C15" s="176"/>
      <c r="D15" s="176"/>
      <c r="E15" s="176"/>
      <c r="F15" s="177"/>
    </row>
    <row r="16" spans="2:6" ht="19.5" customHeight="1" x14ac:dyDescent="0.25">
      <c r="B16" s="49"/>
      <c r="C16" s="50" t="s">
        <v>19</v>
      </c>
      <c r="D16" s="173" t="s">
        <v>20</v>
      </c>
      <c r="E16" s="173" t="s">
        <v>21</v>
      </c>
      <c r="F16" s="171" t="s">
        <v>22</v>
      </c>
    </row>
    <row r="17" spans="2:6" ht="21" customHeight="1" x14ac:dyDescent="0.25">
      <c r="B17" s="49"/>
      <c r="C17" s="50" t="s">
        <v>23</v>
      </c>
      <c r="D17" s="174"/>
      <c r="E17" s="174"/>
      <c r="F17" s="172"/>
    </row>
    <row r="18" spans="2:6" ht="18.75" customHeight="1" x14ac:dyDescent="0.25">
      <c r="B18" s="130" t="s">
        <v>24</v>
      </c>
      <c r="C18" s="51"/>
      <c r="D18" s="52" t="s">
        <v>25</v>
      </c>
      <c r="E18" s="53" t="s">
        <v>26</v>
      </c>
      <c r="F18" s="54" t="s">
        <v>27</v>
      </c>
    </row>
    <row r="19" spans="2:6" ht="18.75" customHeight="1" x14ac:dyDescent="0.25">
      <c r="B19" s="129" t="s">
        <v>28</v>
      </c>
      <c r="C19" s="55"/>
      <c r="D19" s="56" t="s">
        <v>25</v>
      </c>
      <c r="E19" s="57" t="s">
        <v>26</v>
      </c>
      <c r="F19" s="58" t="s">
        <v>29</v>
      </c>
    </row>
    <row r="20" spans="2:6" ht="18.75" customHeight="1" x14ac:dyDescent="0.25">
      <c r="B20" s="132" t="s">
        <v>30</v>
      </c>
      <c r="C20" s="131"/>
      <c r="D20" s="56" t="s">
        <v>25</v>
      </c>
      <c r="E20" s="57" t="s">
        <v>26</v>
      </c>
      <c r="F20" s="54" t="s">
        <v>27</v>
      </c>
    </row>
    <row r="21" spans="2:6" ht="18.75" customHeight="1" x14ac:dyDescent="0.25">
      <c r="B21" s="132" t="s">
        <v>31</v>
      </c>
      <c r="C21" s="131"/>
      <c r="D21" s="56" t="s">
        <v>25</v>
      </c>
      <c r="E21" s="57" t="s">
        <v>26</v>
      </c>
      <c r="F21" s="54" t="s">
        <v>27</v>
      </c>
    </row>
    <row r="22" spans="2:6" ht="18.75" customHeight="1" x14ac:dyDescent="0.25">
      <c r="B22" s="129" t="s">
        <v>32</v>
      </c>
      <c r="C22" s="55"/>
      <c r="D22" s="56" t="s">
        <v>25</v>
      </c>
      <c r="E22" s="57" t="s">
        <v>26</v>
      </c>
      <c r="F22" s="58" t="s">
        <v>27</v>
      </c>
    </row>
    <row r="23" spans="2:6" ht="24" customHeight="1" x14ac:dyDescent="0.25">
      <c r="B23" s="49"/>
      <c r="C23" s="50" t="s">
        <v>33</v>
      </c>
      <c r="D23" s="60"/>
      <c r="E23" s="60"/>
      <c r="F23" s="61"/>
    </row>
    <row r="24" spans="2:6" ht="19.5" customHeight="1" x14ac:dyDescent="0.25">
      <c r="B24" s="178" t="s">
        <v>34</v>
      </c>
      <c r="C24" s="179"/>
      <c r="D24" s="56" t="s">
        <v>25</v>
      </c>
      <c r="E24" s="53" t="s">
        <v>26</v>
      </c>
      <c r="F24" s="58" t="s">
        <v>27</v>
      </c>
    </row>
    <row r="25" spans="2:6" ht="19.5" customHeight="1" x14ac:dyDescent="0.25">
      <c r="B25" s="129" t="s">
        <v>35</v>
      </c>
      <c r="C25" s="62"/>
      <c r="D25" s="56" t="s">
        <v>25</v>
      </c>
      <c r="E25" s="57" t="s">
        <v>26</v>
      </c>
      <c r="F25" s="58" t="s">
        <v>27</v>
      </c>
    </row>
    <row r="26" spans="2:6" ht="19.5" customHeight="1" x14ac:dyDescent="0.25">
      <c r="B26" s="132" t="s">
        <v>36</v>
      </c>
      <c r="C26" s="133"/>
      <c r="D26" s="56" t="s">
        <v>25</v>
      </c>
      <c r="E26" s="57" t="s">
        <v>26</v>
      </c>
      <c r="F26" s="58" t="s">
        <v>27</v>
      </c>
    </row>
    <row r="27" spans="2:6" ht="19.5" customHeight="1" x14ac:dyDescent="0.25">
      <c r="B27" s="132" t="s">
        <v>37</v>
      </c>
      <c r="C27" s="133"/>
      <c r="D27" s="56" t="s">
        <v>25</v>
      </c>
      <c r="E27" s="57" t="s">
        <v>26</v>
      </c>
      <c r="F27" s="58" t="s">
        <v>27</v>
      </c>
    </row>
    <row r="28" spans="2:6" ht="19.5" customHeight="1" x14ac:dyDescent="0.25">
      <c r="B28" s="182" t="s">
        <v>38</v>
      </c>
      <c r="C28" s="183"/>
      <c r="D28" s="56" t="s">
        <v>25</v>
      </c>
      <c r="E28" s="57" t="s">
        <v>26</v>
      </c>
      <c r="F28" s="59" t="s">
        <v>27</v>
      </c>
    </row>
    <row r="29" spans="2:6" ht="23.25" customHeight="1" x14ac:dyDescent="0.25">
      <c r="B29" s="49"/>
      <c r="C29" s="50" t="s">
        <v>39</v>
      </c>
      <c r="D29" s="63"/>
      <c r="E29" s="63"/>
      <c r="F29" s="64"/>
    </row>
    <row r="30" spans="2:6" ht="19.5" customHeight="1" x14ac:dyDescent="0.25">
      <c r="B30" s="180" t="s">
        <v>40</v>
      </c>
      <c r="C30" s="181"/>
      <c r="D30" s="52" t="s">
        <v>25</v>
      </c>
      <c r="E30" s="53" t="s">
        <v>26</v>
      </c>
      <c r="F30" s="54" t="s">
        <v>27</v>
      </c>
    </row>
    <row r="31" spans="2:6" ht="19.5" customHeight="1" x14ac:dyDescent="0.25">
      <c r="B31" s="65" t="s">
        <v>41</v>
      </c>
      <c r="C31" s="62"/>
      <c r="D31" s="56" t="s">
        <v>25</v>
      </c>
      <c r="E31" s="57" t="s">
        <v>42</v>
      </c>
      <c r="F31" s="58" t="s">
        <v>27</v>
      </c>
    </row>
    <row r="32" spans="2:6" ht="19.5" customHeight="1" x14ac:dyDescent="0.25">
      <c r="B32" s="65" t="s">
        <v>43</v>
      </c>
      <c r="C32" s="55"/>
      <c r="D32" s="56" t="s">
        <v>25</v>
      </c>
      <c r="E32" s="53" t="s">
        <v>26</v>
      </c>
      <c r="F32" s="58" t="s">
        <v>27</v>
      </c>
    </row>
    <row r="33" spans="2:6" ht="19.5" customHeight="1" x14ac:dyDescent="0.25">
      <c r="B33" s="65" t="s">
        <v>44</v>
      </c>
      <c r="C33" s="55"/>
      <c r="D33" s="56" t="s">
        <v>25</v>
      </c>
      <c r="E33" s="57" t="s">
        <v>42</v>
      </c>
      <c r="F33" s="58" t="s">
        <v>27</v>
      </c>
    </row>
    <row r="34" spans="2:6" ht="19.5" customHeight="1" x14ac:dyDescent="0.25">
      <c r="B34" s="178" t="s">
        <v>45</v>
      </c>
      <c r="C34" s="179"/>
      <c r="D34" s="56" t="s">
        <v>25</v>
      </c>
      <c r="E34" s="57" t="s">
        <v>26</v>
      </c>
      <c r="F34" s="58" t="s">
        <v>27</v>
      </c>
    </row>
    <row r="35" spans="2:6" ht="23.25" customHeight="1" x14ac:dyDescent="0.25">
      <c r="B35" s="49"/>
      <c r="C35" s="50" t="s">
        <v>46</v>
      </c>
      <c r="D35" s="66"/>
      <c r="E35" s="66"/>
      <c r="F35" s="67"/>
    </row>
    <row r="36" spans="2:6" ht="19.5" customHeight="1" x14ac:dyDescent="0.25">
      <c r="B36" s="178" t="s">
        <v>47</v>
      </c>
      <c r="C36" s="179"/>
      <c r="D36" s="56" t="s">
        <v>48</v>
      </c>
      <c r="E36" s="57" t="s">
        <v>42</v>
      </c>
      <c r="F36" s="68" t="s">
        <v>29</v>
      </c>
    </row>
    <row r="37" spans="2:6" ht="19.5" customHeight="1" x14ac:dyDescent="0.25">
      <c r="B37" s="178" t="s">
        <v>49</v>
      </c>
      <c r="C37" s="179"/>
      <c r="D37" s="56" t="s">
        <v>48</v>
      </c>
      <c r="E37" s="57" t="s">
        <v>42</v>
      </c>
      <c r="F37" s="68" t="s">
        <v>50</v>
      </c>
    </row>
    <row r="38" spans="2:6" ht="19.5" customHeight="1" x14ac:dyDescent="0.25">
      <c r="B38" s="178" t="s">
        <v>51</v>
      </c>
      <c r="C38" s="179"/>
      <c r="D38" s="56" t="s">
        <v>25</v>
      </c>
      <c r="E38" s="57" t="s">
        <v>26</v>
      </c>
      <c r="F38" s="68" t="s">
        <v>29</v>
      </c>
    </row>
    <row r="39" spans="2:6" ht="19.5" customHeight="1" x14ac:dyDescent="0.25">
      <c r="B39" s="178" t="s">
        <v>52</v>
      </c>
      <c r="C39" s="179"/>
      <c r="D39" s="56" t="s">
        <v>25</v>
      </c>
      <c r="E39" s="57" t="s">
        <v>42</v>
      </c>
      <c r="F39" s="58" t="s">
        <v>27</v>
      </c>
    </row>
    <row r="40" spans="2:6" ht="19.5" customHeight="1" x14ac:dyDescent="0.25">
      <c r="B40" s="178" t="s">
        <v>53</v>
      </c>
      <c r="C40" s="179"/>
      <c r="D40" s="56" t="s">
        <v>25</v>
      </c>
      <c r="E40" s="57" t="s">
        <v>26</v>
      </c>
      <c r="F40" s="58" t="s">
        <v>27</v>
      </c>
    </row>
    <row r="41" spans="2:6" ht="19.5" customHeight="1" x14ac:dyDescent="0.25">
      <c r="B41" s="129" t="s">
        <v>54</v>
      </c>
      <c r="C41" s="55"/>
      <c r="D41" s="56" t="s">
        <v>48</v>
      </c>
      <c r="E41" s="57" t="s">
        <v>26</v>
      </c>
      <c r="F41" s="58" t="s">
        <v>27</v>
      </c>
    </row>
    <row r="42" spans="2:6" ht="19.5" customHeight="1" x14ac:dyDescent="0.25">
      <c r="B42" s="184" t="s">
        <v>55</v>
      </c>
      <c r="C42" s="185"/>
      <c r="D42" s="56" t="s">
        <v>48</v>
      </c>
      <c r="E42" s="57" t="s">
        <v>42</v>
      </c>
      <c r="F42" s="58" t="s">
        <v>27</v>
      </c>
    </row>
    <row r="47" spans="2:6" hidden="1" x14ac:dyDescent="0.25">
      <c r="B47" s="6" t="s">
        <v>48</v>
      </c>
    </row>
    <row r="48" spans="2:6" hidden="1" x14ac:dyDescent="0.25">
      <c r="B48" s="7" t="s">
        <v>56</v>
      </c>
    </row>
    <row r="49" spans="2:2" hidden="1" x14ac:dyDescent="0.25">
      <c r="B49" s="7" t="s">
        <v>25</v>
      </c>
    </row>
    <row r="50" spans="2:2" hidden="1" x14ac:dyDescent="0.25"/>
    <row r="51" spans="2:2" hidden="1" x14ac:dyDescent="0.25">
      <c r="B51" t="s">
        <v>26</v>
      </c>
    </row>
    <row r="52" spans="2:2" hidden="1" x14ac:dyDescent="0.25">
      <c r="B52" t="s">
        <v>42</v>
      </c>
    </row>
  </sheetData>
  <mergeCells count="19">
    <mergeCell ref="B42:C42"/>
    <mergeCell ref="B40:C40"/>
    <mergeCell ref="B39:C39"/>
    <mergeCell ref="B36:C36"/>
    <mergeCell ref="B37:C37"/>
    <mergeCell ref="B38:C38"/>
    <mergeCell ref="F16:F17"/>
    <mergeCell ref="E16:E17"/>
    <mergeCell ref="D16:D17"/>
    <mergeCell ref="B15:F15"/>
    <mergeCell ref="B34:C34"/>
    <mergeCell ref="B30:C30"/>
    <mergeCell ref="B24:C24"/>
    <mergeCell ref="B28:C28"/>
    <mergeCell ref="B6:F6"/>
    <mergeCell ref="B7:F14"/>
    <mergeCell ref="C2:E4"/>
    <mergeCell ref="F2:F4"/>
    <mergeCell ref="B2:B4"/>
  </mergeCells>
  <phoneticPr fontId="1" type="noConversion"/>
  <dataValidations count="4">
    <dataValidation type="list" allowBlank="1" showInputMessage="1" showErrorMessage="1" sqref="D38:D42 D24:D28" xr:uid="{00000000-0002-0000-0100-000000000000}">
      <formula1>$B$47:$B$49</formula1>
    </dataValidation>
    <dataValidation type="list" allowBlank="1" showInputMessage="1" showErrorMessage="1" sqref="E36:E37 E30:E34 E24:E28 E18:E22" xr:uid="{F3C581D4-671B-4D41-A416-CD0163B5FE12}">
      <formula1>$B$46:$B$47</formula1>
    </dataValidation>
    <dataValidation type="list" allowBlank="1" showInputMessage="1" showErrorMessage="1" sqref="D36:D37 D30:D34 D18:D22" xr:uid="{F2647EDD-D66D-4839-9C45-A652FBEA171B}">
      <formula1>$B$43:$B$44</formula1>
    </dataValidation>
    <dataValidation type="list" allowBlank="1" showInputMessage="1" showErrorMessage="1" sqref="E38:E42" xr:uid="{00000000-0002-0000-0100-000001000000}">
      <formula1>$B$51:$B$52</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73"/>
  <sheetViews>
    <sheetView showGridLines="0" topLeftCell="A57" zoomScale="90" zoomScaleNormal="90" zoomScalePageLayoutView="70" workbookViewId="0">
      <selection activeCell="K49" sqref="K49:L49"/>
    </sheetView>
  </sheetViews>
  <sheetFormatPr baseColWidth="10" defaultColWidth="11.44140625" defaultRowHeight="13.8" x14ac:dyDescent="0.3"/>
  <cols>
    <col min="1" max="1" width="4.109375" customWidth="1"/>
    <col min="2" max="2" width="41.44140625" customWidth="1"/>
    <col min="3" max="3" width="25.109375" customWidth="1"/>
    <col min="4" max="4" width="14.6640625" customWidth="1"/>
    <col min="5" max="5" width="12.44140625" customWidth="1"/>
    <col min="6" max="6" width="18.33203125" customWidth="1"/>
    <col min="7" max="7" width="24.88671875" customWidth="1"/>
    <col min="8" max="8" width="31.44140625" style="10" customWidth="1"/>
    <col min="9" max="9" width="14.6640625" customWidth="1"/>
    <col min="10" max="10" width="11.88671875" customWidth="1"/>
    <col min="11" max="11" width="14" customWidth="1"/>
    <col min="12" max="12" width="15.33203125" style="4" customWidth="1"/>
    <col min="13" max="13" width="4.88671875" customWidth="1"/>
  </cols>
  <sheetData>
    <row r="1" spans="2:17" ht="13.2" x14ac:dyDescent="0.25">
      <c r="H1"/>
      <c r="L1"/>
    </row>
    <row r="2" spans="2:17" ht="48.75" customHeight="1" x14ac:dyDescent="0.25">
      <c r="B2" s="134"/>
      <c r="C2" s="147" t="s">
        <v>15</v>
      </c>
      <c r="D2" s="148"/>
      <c r="E2" s="148"/>
      <c r="F2" s="148"/>
      <c r="G2" s="148"/>
      <c r="H2" s="148"/>
      <c r="I2" s="148"/>
      <c r="J2" s="149"/>
      <c r="K2" s="199" t="s">
        <v>1</v>
      </c>
      <c r="L2" s="200"/>
    </row>
    <row r="3" spans="2:17" ht="42" customHeight="1" x14ac:dyDescent="0.25">
      <c r="B3" s="134"/>
      <c r="C3" s="150"/>
      <c r="D3" s="151"/>
      <c r="E3" s="151"/>
      <c r="F3" s="151"/>
      <c r="G3" s="151"/>
      <c r="H3" s="151"/>
      <c r="I3" s="151"/>
      <c r="J3" s="152"/>
      <c r="K3" s="201"/>
      <c r="L3" s="202"/>
    </row>
    <row r="4" spans="2:17" ht="36.75" customHeight="1" x14ac:dyDescent="0.25">
      <c r="B4" s="134"/>
      <c r="C4" s="153"/>
      <c r="D4" s="154"/>
      <c r="E4" s="154"/>
      <c r="F4" s="154"/>
      <c r="G4" s="154"/>
      <c r="H4" s="154"/>
      <c r="I4" s="154"/>
      <c r="J4" s="155"/>
      <c r="K4" s="203"/>
      <c r="L4" s="204"/>
    </row>
    <row r="5" spans="2:17" ht="24.75" customHeight="1" thickBot="1" x14ac:dyDescent="0.3">
      <c r="C5" s="12"/>
      <c r="D5" s="13"/>
      <c r="E5" s="13"/>
      <c r="F5" s="13"/>
      <c r="G5" s="13"/>
      <c r="H5"/>
      <c r="L5"/>
    </row>
    <row r="6" spans="2:17" ht="103.5" customHeight="1" thickBot="1" x14ac:dyDescent="0.3">
      <c r="B6" s="190" t="s">
        <v>57</v>
      </c>
      <c r="C6" s="191"/>
      <c r="D6" s="191"/>
      <c r="E6" s="191"/>
      <c r="F6" s="191"/>
      <c r="G6" s="191"/>
      <c r="H6" s="191"/>
      <c r="I6" s="191"/>
      <c r="J6" s="191"/>
      <c r="K6" s="191"/>
      <c r="L6" s="192"/>
      <c r="M6" s="1"/>
      <c r="N6" s="1"/>
      <c r="O6" s="1"/>
      <c r="P6" s="1"/>
      <c r="Q6" s="1"/>
    </row>
    <row r="7" spans="2:17" ht="24.75" customHeight="1" x14ac:dyDescent="0.25">
      <c r="B7" s="196" t="s">
        <v>18</v>
      </c>
      <c r="C7" s="197"/>
      <c r="D7" s="197"/>
      <c r="E7" s="197"/>
      <c r="F7" s="197"/>
      <c r="G7" s="197"/>
      <c r="H7" s="197"/>
      <c r="I7" s="197"/>
      <c r="J7" s="197"/>
      <c r="K7" s="197"/>
      <c r="L7" s="198"/>
    </row>
    <row r="8" spans="2:17" s="7" customFormat="1" ht="18" customHeight="1" x14ac:dyDescent="0.3">
      <c r="B8" s="118" t="s">
        <v>58</v>
      </c>
      <c r="C8" s="119"/>
      <c r="D8" s="119"/>
      <c r="E8" s="119"/>
      <c r="F8" s="119"/>
      <c r="G8" s="119"/>
      <c r="H8" s="119"/>
      <c r="I8" s="119"/>
      <c r="J8" s="119"/>
      <c r="K8" s="119"/>
      <c r="L8" s="120"/>
    </row>
    <row r="9" spans="2:17" s="7" customFormat="1" ht="15.6" x14ac:dyDescent="0.3">
      <c r="B9" s="118" t="s">
        <v>59</v>
      </c>
      <c r="C9" s="121"/>
      <c r="D9" s="121"/>
      <c r="E9" s="121"/>
      <c r="F9" s="121"/>
      <c r="G9" s="121"/>
      <c r="H9" s="121"/>
      <c r="I9" s="122"/>
      <c r="J9" s="121"/>
      <c r="K9" s="121"/>
      <c r="L9" s="123"/>
    </row>
    <row r="10" spans="2:17" s="7" customFormat="1" ht="15.6" x14ac:dyDescent="0.3">
      <c r="B10" s="118" t="s">
        <v>60</v>
      </c>
      <c r="C10" s="121"/>
      <c r="D10" s="121"/>
      <c r="E10" s="121"/>
      <c r="F10" s="121"/>
      <c r="G10" s="121"/>
      <c r="H10" s="121"/>
      <c r="I10" s="121"/>
      <c r="J10" s="121"/>
      <c r="K10" s="121"/>
      <c r="L10" s="123"/>
    </row>
    <row r="11" spans="2:17" s="7" customFormat="1" ht="15.6" x14ac:dyDescent="0.3">
      <c r="B11" s="118" t="s">
        <v>61</v>
      </c>
      <c r="C11" s="121"/>
      <c r="D11" s="121"/>
      <c r="E11" s="121"/>
      <c r="F11" s="121"/>
      <c r="G11" s="121"/>
      <c r="H11" s="121"/>
      <c r="I11" s="121"/>
      <c r="J11" s="121"/>
      <c r="K11" s="121"/>
      <c r="L11" s="123"/>
    </row>
    <row r="12" spans="2:17" s="7" customFormat="1" ht="18" customHeight="1" x14ac:dyDescent="0.25">
      <c r="B12" s="193" t="s">
        <v>62</v>
      </c>
      <c r="C12" s="194"/>
      <c r="D12" s="194"/>
      <c r="E12" s="194"/>
      <c r="F12" s="194"/>
      <c r="G12" s="194"/>
      <c r="H12" s="194"/>
      <c r="I12" s="194"/>
      <c r="J12" s="194"/>
      <c r="K12" s="194"/>
      <c r="L12" s="195"/>
    </row>
    <row r="13" spans="2:17" s="7" customFormat="1" ht="15.6" x14ac:dyDescent="0.3">
      <c r="B13" s="118" t="s">
        <v>63</v>
      </c>
      <c r="C13" s="121"/>
      <c r="D13" s="121"/>
      <c r="E13" s="121"/>
      <c r="F13" s="121"/>
      <c r="G13" s="121"/>
      <c r="H13" s="121"/>
      <c r="I13" s="121"/>
      <c r="J13" s="121"/>
      <c r="K13" s="121"/>
      <c r="L13" s="123"/>
    </row>
    <row r="14" spans="2:17" ht="7.5" customHeight="1" thickBot="1" x14ac:dyDescent="0.3">
      <c r="B14" s="72"/>
      <c r="C14" s="73"/>
      <c r="D14" s="73"/>
      <c r="E14" s="73"/>
      <c r="F14" s="73"/>
      <c r="G14" s="73"/>
      <c r="H14" s="73"/>
      <c r="I14" s="73"/>
      <c r="J14" s="73"/>
      <c r="K14" s="73"/>
      <c r="L14" s="74"/>
    </row>
    <row r="15" spans="2:17" ht="33.75" customHeight="1" thickBot="1" x14ac:dyDescent="0.3">
      <c r="B15" s="210" t="s">
        <v>64</v>
      </c>
      <c r="C15" s="211"/>
      <c r="D15" s="211"/>
      <c r="E15" s="211"/>
      <c r="F15" s="211"/>
      <c r="G15" s="212"/>
      <c r="H15" s="207" t="s">
        <v>65</v>
      </c>
      <c r="I15" s="208"/>
      <c r="J15" s="208"/>
      <c r="K15" s="208"/>
      <c r="L15" s="209"/>
    </row>
    <row r="16" spans="2:17" ht="40.5" customHeight="1" thickBot="1" x14ac:dyDescent="0.3">
      <c r="B16" s="75" t="s">
        <v>66</v>
      </c>
      <c r="C16" s="213" t="s">
        <v>67</v>
      </c>
      <c r="D16" s="213"/>
      <c r="E16" s="213"/>
      <c r="F16" s="213"/>
      <c r="G16" s="213"/>
      <c r="H16" s="76" t="s">
        <v>68</v>
      </c>
      <c r="I16" s="76" t="s">
        <v>69</v>
      </c>
      <c r="J16" s="76" t="s">
        <v>70</v>
      </c>
      <c r="K16" s="76" t="s">
        <v>71</v>
      </c>
      <c r="L16" s="77" t="s">
        <v>72</v>
      </c>
    </row>
    <row r="17" spans="2:12" ht="53.25" customHeight="1" x14ac:dyDescent="0.25">
      <c r="B17" s="78" t="s">
        <v>23</v>
      </c>
      <c r="C17" s="214" t="s">
        <v>24</v>
      </c>
      <c r="D17" s="214"/>
      <c r="E17" s="214"/>
      <c r="F17" s="214"/>
      <c r="G17" s="214"/>
      <c r="H17" s="79" t="s">
        <v>73</v>
      </c>
      <c r="I17" s="80">
        <v>1</v>
      </c>
      <c r="J17" s="81">
        <v>2</v>
      </c>
      <c r="K17" s="81">
        <f>I17+J17</f>
        <v>3</v>
      </c>
      <c r="L17" s="82" t="str">
        <f t="shared" ref="L17:L38" si="0">IF(K17&lt;=4,"BAJO",IF(K17=5,"MEDIO",IF(K17=6,"ALTO",IF(K17=7,"ALTO","EXTREMO"))))</f>
        <v>BAJO</v>
      </c>
    </row>
    <row r="18" spans="2:12" ht="53.25" customHeight="1" x14ac:dyDescent="0.25">
      <c r="B18" s="83" t="s">
        <v>23</v>
      </c>
      <c r="C18" s="189" t="s">
        <v>28</v>
      </c>
      <c r="D18" s="189"/>
      <c r="E18" s="189"/>
      <c r="F18" s="189"/>
      <c r="G18" s="189"/>
      <c r="H18" s="84" t="s">
        <v>74</v>
      </c>
      <c r="I18" s="80">
        <v>2</v>
      </c>
      <c r="J18" s="81">
        <v>2</v>
      </c>
      <c r="K18" s="81">
        <f t="shared" ref="K18:K38" si="1">+I18+J18</f>
        <v>4</v>
      </c>
      <c r="L18" s="85" t="str">
        <f t="shared" si="0"/>
        <v>BAJO</v>
      </c>
    </row>
    <row r="19" spans="2:12" ht="53.25" customHeight="1" thickBot="1" x14ac:dyDescent="0.3">
      <c r="B19" s="83" t="s">
        <v>23</v>
      </c>
      <c r="C19" s="189" t="s">
        <v>32</v>
      </c>
      <c r="D19" s="189"/>
      <c r="E19" s="189"/>
      <c r="F19" s="189"/>
      <c r="G19" s="189"/>
      <c r="H19" s="84" t="s">
        <v>75</v>
      </c>
      <c r="I19" s="80">
        <v>1</v>
      </c>
      <c r="J19" s="81">
        <v>4</v>
      </c>
      <c r="K19" s="81">
        <f t="shared" si="1"/>
        <v>5</v>
      </c>
      <c r="L19" s="85" t="str">
        <f t="shared" si="0"/>
        <v>MEDIO</v>
      </c>
    </row>
    <row r="20" spans="2:12" ht="53.25" customHeight="1" thickBot="1" x14ac:dyDescent="0.3">
      <c r="B20" s="83" t="s">
        <v>23</v>
      </c>
      <c r="C20" s="186" t="s">
        <v>30</v>
      </c>
      <c r="D20" s="187"/>
      <c r="E20" s="187"/>
      <c r="F20" s="187"/>
      <c r="G20" s="188"/>
      <c r="H20" s="84" t="s">
        <v>76</v>
      </c>
      <c r="I20" s="80">
        <v>1</v>
      </c>
      <c r="J20" s="81">
        <v>2</v>
      </c>
      <c r="K20" s="81">
        <f>I20+J20</f>
        <v>3</v>
      </c>
      <c r="L20" s="82" t="str">
        <f t="shared" ref="L20:L21" si="2">IF(K20&lt;=4,"BAJO",IF(K20=5,"MEDIO",IF(K20=6,"ALTO",IF(K20=7,"ALTO","EXTREMO"))))</f>
        <v>BAJO</v>
      </c>
    </row>
    <row r="21" spans="2:12" ht="53.25" customHeight="1" x14ac:dyDescent="0.25">
      <c r="B21" s="83" t="s">
        <v>23</v>
      </c>
      <c r="C21" s="186" t="s">
        <v>31</v>
      </c>
      <c r="D21" s="187"/>
      <c r="E21" s="187"/>
      <c r="F21" s="187"/>
      <c r="G21" s="188"/>
      <c r="H21" s="84" t="s">
        <v>77</v>
      </c>
      <c r="I21" s="80">
        <v>1</v>
      </c>
      <c r="J21" s="81">
        <v>2</v>
      </c>
      <c r="K21" s="81">
        <f>I21+J21</f>
        <v>3</v>
      </c>
      <c r="L21" s="82" t="str">
        <f t="shared" si="2"/>
        <v>BAJO</v>
      </c>
    </row>
    <row r="22" spans="2:12" ht="53.25" customHeight="1" x14ac:dyDescent="0.25">
      <c r="B22" s="83" t="s">
        <v>33</v>
      </c>
      <c r="C22" s="189" t="s">
        <v>34</v>
      </c>
      <c r="D22" s="189"/>
      <c r="E22" s="189"/>
      <c r="F22" s="189"/>
      <c r="G22" s="189"/>
      <c r="H22" s="84" t="s">
        <v>78</v>
      </c>
      <c r="I22" s="80">
        <v>1</v>
      </c>
      <c r="J22" s="81">
        <v>4</v>
      </c>
      <c r="K22" s="81">
        <f t="shared" si="1"/>
        <v>5</v>
      </c>
      <c r="L22" s="85" t="str">
        <f t="shared" si="0"/>
        <v>MEDIO</v>
      </c>
    </row>
    <row r="23" spans="2:12" ht="53.25" customHeight="1" x14ac:dyDescent="0.25">
      <c r="B23" s="83" t="s">
        <v>33</v>
      </c>
      <c r="C23" s="189" t="s">
        <v>35</v>
      </c>
      <c r="D23" s="189"/>
      <c r="E23" s="189"/>
      <c r="F23" s="189"/>
      <c r="G23" s="189"/>
      <c r="H23" s="84" t="s">
        <v>79</v>
      </c>
      <c r="I23" s="80">
        <v>2</v>
      </c>
      <c r="J23" s="81">
        <v>1</v>
      </c>
      <c r="K23" s="81">
        <f t="shared" si="1"/>
        <v>3</v>
      </c>
      <c r="L23" s="85" t="str">
        <f t="shared" si="0"/>
        <v>BAJO</v>
      </c>
    </row>
    <row r="24" spans="2:12" ht="53.25" customHeight="1" thickBot="1" x14ac:dyDescent="0.3">
      <c r="B24" s="83" t="s">
        <v>33</v>
      </c>
      <c r="C24" s="186" t="s">
        <v>36</v>
      </c>
      <c r="D24" s="187"/>
      <c r="E24" s="187"/>
      <c r="F24" s="187"/>
      <c r="G24" s="188"/>
      <c r="H24" s="84" t="s">
        <v>80</v>
      </c>
      <c r="I24" s="80">
        <v>1</v>
      </c>
      <c r="J24" s="81">
        <v>4</v>
      </c>
      <c r="K24" s="81">
        <f t="shared" ref="K24" si="3">+I24+J24</f>
        <v>5</v>
      </c>
      <c r="L24" s="85" t="str">
        <f t="shared" ref="L24:L25" si="4">IF(K24&lt;=4,"BAJO",IF(K24=5,"MEDIO",IF(K24=6,"ALTO",IF(K24=7,"ALTO","EXTREMO"))))</f>
        <v>MEDIO</v>
      </c>
    </row>
    <row r="25" spans="2:12" ht="53.25" customHeight="1" x14ac:dyDescent="0.25">
      <c r="B25" s="83" t="s">
        <v>33</v>
      </c>
      <c r="C25" s="186" t="s">
        <v>37</v>
      </c>
      <c r="D25" s="187"/>
      <c r="E25" s="187"/>
      <c r="F25" s="187"/>
      <c r="G25" s="188"/>
      <c r="H25" s="84" t="s">
        <v>81</v>
      </c>
      <c r="I25" s="80">
        <v>1</v>
      </c>
      <c r="J25" s="81">
        <v>2</v>
      </c>
      <c r="K25" s="81">
        <f>I25+J25</f>
        <v>3</v>
      </c>
      <c r="L25" s="82" t="str">
        <f t="shared" si="4"/>
        <v>BAJO</v>
      </c>
    </row>
    <row r="26" spans="2:12" ht="53.25" customHeight="1" x14ac:dyDescent="0.25">
      <c r="B26" s="83" t="s">
        <v>33</v>
      </c>
      <c r="C26" s="189" t="s">
        <v>38</v>
      </c>
      <c r="D26" s="189"/>
      <c r="E26" s="189"/>
      <c r="F26" s="189"/>
      <c r="G26" s="189"/>
      <c r="H26" s="84" t="s">
        <v>82</v>
      </c>
      <c r="I26" s="80">
        <v>2</v>
      </c>
      <c r="J26" s="81">
        <v>3</v>
      </c>
      <c r="K26" s="81">
        <f t="shared" si="1"/>
        <v>5</v>
      </c>
      <c r="L26" s="85" t="str">
        <f t="shared" si="0"/>
        <v>MEDIO</v>
      </c>
    </row>
    <row r="27" spans="2:12" ht="53.25" customHeight="1" x14ac:dyDescent="0.25">
      <c r="B27" s="83" t="s">
        <v>39</v>
      </c>
      <c r="C27" s="189" t="s">
        <v>40</v>
      </c>
      <c r="D27" s="189"/>
      <c r="E27" s="189"/>
      <c r="F27" s="189"/>
      <c r="G27" s="189"/>
      <c r="H27" s="84" t="s">
        <v>83</v>
      </c>
      <c r="I27" s="80">
        <v>1</v>
      </c>
      <c r="J27" s="81">
        <v>1</v>
      </c>
      <c r="K27" s="81">
        <f t="shared" si="1"/>
        <v>2</v>
      </c>
      <c r="L27" s="85" t="str">
        <f t="shared" si="0"/>
        <v>BAJO</v>
      </c>
    </row>
    <row r="28" spans="2:12" ht="53.25" customHeight="1" x14ac:dyDescent="0.25">
      <c r="B28" s="83" t="s">
        <v>39</v>
      </c>
      <c r="C28" s="189" t="s">
        <v>41</v>
      </c>
      <c r="D28" s="189"/>
      <c r="E28" s="189"/>
      <c r="F28" s="189"/>
      <c r="G28" s="189"/>
      <c r="H28" s="84" t="s">
        <v>84</v>
      </c>
      <c r="I28" s="80">
        <v>2</v>
      </c>
      <c r="J28" s="81">
        <v>3</v>
      </c>
      <c r="K28" s="81">
        <f t="shared" si="1"/>
        <v>5</v>
      </c>
      <c r="L28" s="85" t="str">
        <f t="shared" si="0"/>
        <v>MEDIO</v>
      </c>
    </row>
    <row r="29" spans="2:12" ht="53.25" customHeight="1" x14ac:dyDescent="0.25">
      <c r="B29" s="83" t="s">
        <v>39</v>
      </c>
      <c r="C29" s="186" t="s">
        <v>43</v>
      </c>
      <c r="D29" s="187"/>
      <c r="E29" s="187"/>
      <c r="F29" s="187"/>
      <c r="G29" s="188"/>
      <c r="H29" s="84" t="s">
        <v>85</v>
      </c>
      <c r="I29" s="80">
        <v>2</v>
      </c>
      <c r="J29" s="81">
        <v>3</v>
      </c>
      <c r="K29" s="81">
        <f t="shared" ref="K29" si="5">+I29+J29</f>
        <v>5</v>
      </c>
      <c r="L29" s="85" t="str">
        <f t="shared" ref="L29" si="6">IF(K29&lt;=4,"BAJO",IF(K29=5,"MEDIO",IF(K29=6,"ALTO",IF(K29=7,"ALTO","EXTREMO"))))</f>
        <v>MEDIO</v>
      </c>
    </row>
    <row r="30" spans="2:12" ht="59.25" customHeight="1" x14ac:dyDescent="0.25">
      <c r="B30" s="83" t="s">
        <v>39</v>
      </c>
      <c r="C30" s="186" t="s">
        <v>44</v>
      </c>
      <c r="D30" s="187"/>
      <c r="E30" s="187"/>
      <c r="F30" s="187"/>
      <c r="G30" s="188"/>
      <c r="H30" s="84" t="s">
        <v>86</v>
      </c>
      <c r="I30" s="80">
        <v>2</v>
      </c>
      <c r="J30" s="81">
        <v>3</v>
      </c>
      <c r="K30" s="81">
        <f t="shared" ref="K30" si="7">+I30+J30</f>
        <v>5</v>
      </c>
      <c r="L30" s="85" t="str">
        <f t="shared" ref="L30" si="8">IF(K30&lt;=4,"BAJO",IF(K30=5,"MEDIO",IF(K30=6,"ALTO",IF(K30=7,"ALTO","EXTREMO"))))</f>
        <v>MEDIO</v>
      </c>
    </row>
    <row r="31" spans="2:12" ht="53.25" customHeight="1" x14ac:dyDescent="0.25">
      <c r="B31" s="83" t="s">
        <v>39</v>
      </c>
      <c r="C31" s="189" t="s">
        <v>45</v>
      </c>
      <c r="D31" s="189"/>
      <c r="E31" s="189"/>
      <c r="F31" s="189"/>
      <c r="G31" s="189"/>
      <c r="H31" s="84" t="s">
        <v>87</v>
      </c>
      <c r="I31" s="80">
        <v>1</v>
      </c>
      <c r="J31" s="81">
        <v>3</v>
      </c>
      <c r="K31" s="81">
        <f t="shared" si="1"/>
        <v>4</v>
      </c>
      <c r="L31" s="85" t="str">
        <f t="shared" si="0"/>
        <v>BAJO</v>
      </c>
    </row>
    <row r="32" spans="2:12" ht="53.25" customHeight="1" x14ac:dyDescent="0.25">
      <c r="B32" s="83" t="s">
        <v>46</v>
      </c>
      <c r="C32" s="189" t="s">
        <v>47</v>
      </c>
      <c r="D32" s="189"/>
      <c r="E32" s="189"/>
      <c r="F32" s="189"/>
      <c r="G32" s="189"/>
      <c r="H32" s="84" t="s">
        <v>88</v>
      </c>
      <c r="I32" s="80">
        <v>2</v>
      </c>
      <c r="J32" s="81">
        <v>3</v>
      </c>
      <c r="K32" s="81">
        <f t="shared" si="1"/>
        <v>5</v>
      </c>
      <c r="L32" s="85" t="str">
        <f t="shared" si="0"/>
        <v>MEDIO</v>
      </c>
    </row>
    <row r="33" spans="2:14" ht="53.25" customHeight="1" x14ac:dyDescent="0.25">
      <c r="B33" s="83" t="s">
        <v>46</v>
      </c>
      <c r="C33" s="189" t="s">
        <v>49</v>
      </c>
      <c r="D33" s="189"/>
      <c r="E33" s="189"/>
      <c r="F33" s="189"/>
      <c r="G33" s="189"/>
      <c r="H33" s="84" t="s">
        <v>89</v>
      </c>
      <c r="I33" s="80">
        <v>3</v>
      </c>
      <c r="J33" s="81">
        <v>2</v>
      </c>
      <c r="K33" s="81">
        <f t="shared" si="1"/>
        <v>5</v>
      </c>
      <c r="L33" s="85" t="str">
        <f t="shared" si="0"/>
        <v>MEDIO</v>
      </c>
    </row>
    <row r="34" spans="2:14" ht="53.25" customHeight="1" x14ac:dyDescent="0.25">
      <c r="B34" s="83" t="s">
        <v>46</v>
      </c>
      <c r="C34" s="189" t="s">
        <v>51</v>
      </c>
      <c r="D34" s="189"/>
      <c r="E34" s="189"/>
      <c r="F34" s="189"/>
      <c r="G34" s="189"/>
      <c r="H34" s="84" t="s">
        <v>90</v>
      </c>
      <c r="I34" s="80">
        <v>2</v>
      </c>
      <c r="J34" s="81">
        <v>3</v>
      </c>
      <c r="K34" s="81">
        <f t="shared" si="1"/>
        <v>5</v>
      </c>
      <c r="L34" s="85" t="str">
        <f t="shared" si="0"/>
        <v>MEDIO</v>
      </c>
    </row>
    <row r="35" spans="2:14" ht="53.25" customHeight="1" x14ac:dyDescent="0.25">
      <c r="B35" s="83" t="s">
        <v>46</v>
      </c>
      <c r="C35" s="189" t="s">
        <v>52</v>
      </c>
      <c r="D35" s="189"/>
      <c r="E35" s="189"/>
      <c r="F35" s="189"/>
      <c r="G35" s="189"/>
      <c r="H35" s="84" t="s">
        <v>91</v>
      </c>
      <c r="I35" s="80">
        <v>4</v>
      </c>
      <c r="J35" s="81">
        <v>3</v>
      </c>
      <c r="K35" s="81">
        <f t="shared" si="1"/>
        <v>7</v>
      </c>
      <c r="L35" s="85" t="str">
        <f t="shared" si="0"/>
        <v>ALTO</v>
      </c>
    </row>
    <row r="36" spans="2:14" ht="53.25" customHeight="1" x14ac:dyDescent="0.25">
      <c r="B36" s="83" t="s">
        <v>46</v>
      </c>
      <c r="C36" s="189" t="s">
        <v>53</v>
      </c>
      <c r="D36" s="189"/>
      <c r="E36" s="189"/>
      <c r="F36" s="189"/>
      <c r="G36" s="189"/>
      <c r="H36" s="84" t="s">
        <v>92</v>
      </c>
      <c r="I36" s="80">
        <v>3</v>
      </c>
      <c r="J36" s="81">
        <v>3</v>
      </c>
      <c r="K36" s="81">
        <f t="shared" si="1"/>
        <v>6</v>
      </c>
      <c r="L36" s="85" t="str">
        <f t="shared" si="0"/>
        <v>ALTO</v>
      </c>
    </row>
    <row r="37" spans="2:14" ht="53.25" customHeight="1" x14ac:dyDescent="0.25">
      <c r="B37" s="83" t="s">
        <v>46</v>
      </c>
      <c r="C37" s="189" t="s">
        <v>93</v>
      </c>
      <c r="D37" s="189"/>
      <c r="E37" s="189"/>
      <c r="F37" s="189"/>
      <c r="G37" s="189"/>
      <c r="H37" s="84" t="s">
        <v>94</v>
      </c>
      <c r="I37" s="80">
        <v>2</v>
      </c>
      <c r="J37" s="81">
        <v>3</v>
      </c>
      <c r="K37" s="81">
        <f t="shared" si="1"/>
        <v>5</v>
      </c>
      <c r="L37" s="85" t="str">
        <f t="shared" si="0"/>
        <v>MEDIO</v>
      </c>
    </row>
    <row r="38" spans="2:14" ht="53.25" customHeight="1" x14ac:dyDescent="0.25">
      <c r="B38" s="83" t="s">
        <v>46</v>
      </c>
      <c r="C38" s="186" t="s">
        <v>95</v>
      </c>
      <c r="D38" s="187"/>
      <c r="E38" s="187"/>
      <c r="F38" s="187"/>
      <c r="G38" s="188"/>
      <c r="H38" s="84" t="s">
        <v>96</v>
      </c>
      <c r="I38" s="80">
        <v>3</v>
      </c>
      <c r="J38" s="81">
        <v>3</v>
      </c>
      <c r="K38" s="124">
        <f t="shared" si="1"/>
        <v>6</v>
      </c>
      <c r="L38" s="125" t="str">
        <f t="shared" si="0"/>
        <v>ALTO</v>
      </c>
    </row>
    <row r="39" spans="2:14" ht="53.25" customHeight="1" x14ac:dyDescent="0.25">
      <c r="B39" s="83"/>
      <c r="C39" s="189"/>
      <c r="D39" s="189"/>
      <c r="E39" s="189"/>
      <c r="F39" s="189"/>
      <c r="G39" s="189"/>
      <c r="H39" s="84"/>
      <c r="I39" s="80"/>
      <c r="J39" s="81"/>
      <c r="K39" s="126"/>
      <c r="L39" s="95"/>
    </row>
    <row r="40" spans="2:14" ht="53.25" customHeight="1" x14ac:dyDescent="0.25">
      <c r="B40" s="83"/>
      <c r="C40" s="189"/>
      <c r="D40" s="189"/>
      <c r="E40" s="189"/>
      <c r="F40" s="189"/>
      <c r="G40" s="189"/>
      <c r="H40" s="84"/>
      <c r="I40" s="80"/>
      <c r="J40" s="81"/>
      <c r="K40" s="126"/>
      <c r="L40" s="95"/>
    </row>
    <row r="41" spans="2:14" ht="53.25" customHeight="1" thickBot="1" x14ac:dyDescent="0.3">
      <c r="B41" s="86"/>
      <c r="C41" s="205"/>
      <c r="D41" s="205"/>
      <c r="E41" s="205"/>
      <c r="F41" s="205"/>
      <c r="G41" s="205"/>
      <c r="H41" s="87"/>
      <c r="I41" s="88"/>
      <c r="J41" s="89"/>
      <c r="K41" s="126"/>
      <c r="L41" s="95"/>
    </row>
    <row r="42" spans="2:14" ht="12.75" customHeight="1" x14ac:dyDescent="0.25">
      <c r="B42" s="90"/>
      <c r="C42" s="91"/>
      <c r="D42" s="91"/>
      <c r="E42" s="91"/>
      <c r="F42" s="91"/>
      <c r="G42" s="91"/>
      <c r="H42" s="91"/>
      <c r="I42" s="91"/>
      <c r="J42" s="91"/>
      <c r="K42" s="70"/>
      <c r="L42" s="71"/>
    </row>
    <row r="43" spans="2:14" ht="13.2" x14ac:dyDescent="0.25">
      <c r="B43" s="69"/>
      <c r="C43" s="206"/>
      <c r="D43" s="206"/>
      <c r="E43" s="206"/>
      <c r="F43" s="70"/>
      <c r="G43" s="70"/>
      <c r="H43" s="226"/>
      <c r="I43" s="226"/>
      <c r="J43" s="70"/>
      <c r="K43" s="70"/>
      <c r="L43" s="71"/>
    </row>
    <row r="44" spans="2:14" ht="19.5" customHeight="1" x14ac:dyDescent="0.25">
      <c r="B44" s="218" t="s">
        <v>97</v>
      </c>
      <c r="C44" s="219" t="s">
        <v>98</v>
      </c>
      <c r="D44" s="219"/>
      <c r="E44" s="92" t="s">
        <v>99</v>
      </c>
      <c r="F44" s="70"/>
      <c r="G44" s="225" t="s">
        <v>70</v>
      </c>
      <c r="H44" s="93" t="s">
        <v>100</v>
      </c>
      <c r="I44" s="93" t="s">
        <v>99</v>
      </c>
      <c r="J44" s="70"/>
      <c r="K44" s="70"/>
      <c r="L44" s="71"/>
    </row>
    <row r="45" spans="2:14" ht="21" customHeight="1" x14ac:dyDescent="0.25">
      <c r="B45" s="218"/>
      <c r="C45" s="220" t="s">
        <v>101</v>
      </c>
      <c r="D45" s="220"/>
      <c r="E45" s="94">
        <v>1</v>
      </c>
      <c r="F45" s="70"/>
      <c r="G45" s="225"/>
      <c r="H45" s="94" t="s">
        <v>102</v>
      </c>
      <c r="I45" s="95">
        <v>1</v>
      </c>
      <c r="J45" s="70"/>
      <c r="K45" s="70"/>
      <c r="L45" s="71"/>
    </row>
    <row r="46" spans="2:14" ht="15.75" customHeight="1" x14ac:dyDescent="0.25">
      <c r="B46" s="218"/>
      <c r="C46" s="220" t="s">
        <v>103</v>
      </c>
      <c r="D46" s="220"/>
      <c r="E46" s="94">
        <v>2</v>
      </c>
      <c r="F46" s="70"/>
      <c r="G46" s="225"/>
      <c r="H46" s="94" t="s">
        <v>104</v>
      </c>
      <c r="I46" s="95">
        <v>2</v>
      </c>
      <c r="J46" s="70"/>
      <c r="K46" s="70"/>
      <c r="L46" s="71"/>
      <c r="N46" s="5"/>
    </row>
    <row r="47" spans="2:14" ht="24.75" customHeight="1" x14ac:dyDescent="0.25">
      <c r="B47" s="218"/>
      <c r="C47" s="220" t="s">
        <v>105</v>
      </c>
      <c r="D47" s="220"/>
      <c r="E47" s="94">
        <v>3</v>
      </c>
      <c r="F47" s="70"/>
      <c r="G47" s="225"/>
      <c r="H47" s="94" t="s">
        <v>106</v>
      </c>
      <c r="I47" s="95">
        <v>3</v>
      </c>
      <c r="J47" s="70"/>
      <c r="K47" s="97"/>
      <c r="L47" s="71"/>
    </row>
    <row r="48" spans="2:14" ht="18" customHeight="1" x14ac:dyDescent="0.25">
      <c r="B48" s="218"/>
      <c r="C48" s="220" t="s">
        <v>107</v>
      </c>
      <c r="D48" s="220"/>
      <c r="E48" s="94">
        <v>4</v>
      </c>
      <c r="F48" s="70"/>
      <c r="G48" s="225"/>
      <c r="H48" s="94" t="s">
        <v>108</v>
      </c>
      <c r="I48" s="95">
        <v>4</v>
      </c>
      <c r="J48" s="70"/>
      <c r="K48" s="114"/>
      <c r="L48" s="71"/>
    </row>
    <row r="49" spans="2:12" ht="29.25" customHeight="1" x14ac:dyDescent="0.25">
      <c r="B49" s="218"/>
      <c r="C49" s="220" t="s">
        <v>109</v>
      </c>
      <c r="D49" s="220"/>
      <c r="E49" s="94">
        <v>5</v>
      </c>
      <c r="F49" s="70"/>
      <c r="G49" s="225"/>
      <c r="H49" s="94" t="s">
        <v>110</v>
      </c>
      <c r="I49" s="95">
        <v>5</v>
      </c>
      <c r="J49" s="70"/>
      <c r="K49" s="220" t="s">
        <v>111</v>
      </c>
      <c r="L49" s="224"/>
    </row>
    <row r="50" spans="2:12" ht="16.5" customHeight="1" x14ac:dyDescent="0.25">
      <c r="B50" s="96"/>
      <c r="C50" s="97"/>
      <c r="D50" s="97"/>
      <c r="E50" s="97"/>
      <c r="F50" s="70"/>
      <c r="G50" s="97"/>
      <c r="H50" s="97"/>
      <c r="I50" s="97"/>
      <c r="J50" s="97"/>
      <c r="K50" s="220" t="s">
        <v>112</v>
      </c>
      <c r="L50" s="224"/>
    </row>
    <row r="51" spans="2:12" ht="16.5" customHeight="1" x14ac:dyDescent="0.25">
      <c r="B51" s="96"/>
      <c r="C51" s="117" t="s">
        <v>113</v>
      </c>
      <c r="D51" s="117"/>
      <c r="E51" s="117"/>
      <c r="F51" s="117"/>
      <c r="G51" s="117"/>
      <c r="H51" s="114"/>
      <c r="I51" s="114"/>
      <c r="J51" s="114"/>
      <c r="K51" s="219" t="s">
        <v>110</v>
      </c>
      <c r="L51" s="221"/>
    </row>
    <row r="52" spans="2:12" ht="69.75" customHeight="1" x14ac:dyDescent="0.25">
      <c r="B52" s="96"/>
      <c r="C52" s="220" t="s">
        <v>114</v>
      </c>
      <c r="D52" s="220"/>
      <c r="E52" s="220"/>
      <c r="F52" s="94" t="s">
        <v>115</v>
      </c>
      <c r="G52" s="94" t="s">
        <v>116</v>
      </c>
      <c r="H52" s="94" t="s">
        <v>117</v>
      </c>
      <c r="I52" s="220" t="s">
        <v>118</v>
      </c>
      <c r="J52" s="220"/>
      <c r="K52" s="222">
        <v>5</v>
      </c>
      <c r="L52" s="223"/>
    </row>
    <row r="53" spans="2:12" ht="69.75" customHeight="1" x14ac:dyDescent="0.25">
      <c r="B53" s="96"/>
      <c r="C53" s="220" t="s">
        <v>119</v>
      </c>
      <c r="D53" s="220"/>
      <c r="E53" s="220"/>
      <c r="F53" s="94" t="s">
        <v>120</v>
      </c>
      <c r="G53" s="94" t="s">
        <v>121</v>
      </c>
      <c r="H53" s="94" t="s">
        <v>122</v>
      </c>
      <c r="I53" s="220" t="s">
        <v>123</v>
      </c>
      <c r="J53" s="220"/>
      <c r="K53" s="217">
        <v>6</v>
      </c>
      <c r="L53" s="228"/>
    </row>
    <row r="54" spans="2:12" ht="13.2" x14ac:dyDescent="0.25">
      <c r="B54" s="69"/>
      <c r="C54" s="219" t="s">
        <v>124</v>
      </c>
      <c r="D54" s="219"/>
      <c r="E54" s="219" t="s">
        <v>99</v>
      </c>
      <c r="F54" s="98" t="s">
        <v>102</v>
      </c>
      <c r="G54" s="98" t="s">
        <v>104</v>
      </c>
      <c r="H54" s="99" t="s">
        <v>106</v>
      </c>
      <c r="I54" s="227" t="s">
        <v>108</v>
      </c>
      <c r="J54" s="227"/>
      <c r="K54" s="229">
        <v>7</v>
      </c>
      <c r="L54" s="230"/>
    </row>
    <row r="55" spans="2:12" ht="13.2" x14ac:dyDescent="0.25">
      <c r="B55" s="69"/>
      <c r="C55" s="219"/>
      <c r="D55" s="219"/>
      <c r="E55" s="219"/>
      <c r="F55" s="100">
        <v>1</v>
      </c>
      <c r="G55" s="100">
        <v>2</v>
      </c>
      <c r="H55" s="100">
        <v>3</v>
      </c>
      <c r="I55" s="222">
        <v>4</v>
      </c>
      <c r="J55" s="222"/>
      <c r="K55" s="215">
        <v>8</v>
      </c>
      <c r="L55" s="216"/>
    </row>
    <row r="56" spans="2:12" ht="19.5" customHeight="1" x14ac:dyDescent="0.25">
      <c r="B56" s="69"/>
      <c r="C56" s="220" t="s">
        <v>101</v>
      </c>
      <c r="D56" s="220"/>
      <c r="E56" s="101">
        <v>1</v>
      </c>
      <c r="F56" s="102">
        <v>2</v>
      </c>
      <c r="G56" s="102">
        <v>3</v>
      </c>
      <c r="H56" s="102">
        <v>4</v>
      </c>
      <c r="I56" s="231">
        <v>5</v>
      </c>
      <c r="J56" s="231"/>
      <c r="K56" s="215">
        <v>9</v>
      </c>
      <c r="L56" s="216"/>
    </row>
    <row r="57" spans="2:12" ht="21.75" customHeight="1" x14ac:dyDescent="0.25">
      <c r="B57" s="69"/>
      <c r="C57" s="220" t="s">
        <v>103</v>
      </c>
      <c r="D57" s="220"/>
      <c r="E57" s="101">
        <v>2</v>
      </c>
      <c r="F57" s="102">
        <v>3</v>
      </c>
      <c r="G57" s="102">
        <v>4</v>
      </c>
      <c r="H57" s="103">
        <v>5</v>
      </c>
      <c r="I57" s="217">
        <v>6</v>
      </c>
      <c r="J57" s="217"/>
      <c r="K57" s="215">
        <v>10</v>
      </c>
      <c r="L57" s="216"/>
    </row>
    <row r="58" spans="2:12" ht="26.25" customHeight="1" x14ac:dyDescent="0.25">
      <c r="B58" s="69"/>
      <c r="C58" s="220" t="s">
        <v>105</v>
      </c>
      <c r="D58" s="220"/>
      <c r="E58" s="101">
        <v>3</v>
      </c>
      <c r="F58" s="102">
        <v>4</v>
      </c>
      <c r="G58" s="103">
        <v>5</v>
      </c>
      <c r="H58" s="104">
        <v>6</v>
      </c>
      <c r="I58" s="217">
        <v>7</v>
      </c>
      <c r="J58" s="217"/>
      <c r="K58" s="70"/>
      <c r="L58" s="71"/>
    </row>
    <row r="59" spans="2:12" ht="21" customHeight="1" x14ac:dyDescent="0.25">
      <c r="B59" s="69"/>
      <c r="C59" s="220" t="s">
        <v>107</v>
      </c>
      <c r="D59" s="220"/>
      <c r="E59" s="101">
        <v>4</v>
      </c>
      <c r="F59" s="103">
        <v>5</v>
      </c>
      <c r="G59" s="104">
        <v>6</v>
      </c>
      <c r="H59" s="104">
        <v>7</v>
      </c>
      <c r="I59" s="215">
        <v>8</v>
      </c>
      <c r="J59" s="215"/>
      <c r="K59" s="70"/>
      <c r="L59" s="71"/>
    </row>
    <row r="60" spans="2:12" ht="27" customHeight="1" x14ac:dyDescent="0.25">
      <c r="B60" s="69"/>
      <c r="C60" s="220" t="s">
        <v>109</v>
      </c>
      <c r="D60" s="220"/>
      <c r="E60" s="101">
        <v>5</v>
      </c>
      <c r="F60" s="104">
        <v>6</v>
      </c>
      <c r="G60" s="104">
        <v>7</v>
      </c>
      <c r="H60" s="105">
        <v>8</v>
      </c>
      <c r="I60" s="215">
        <v>9</v>
      </c>
      <c r="J60" s="215"/>
      <c r="K60" s="70"/>
      <c r="L60" s="71"/>
    </row>
    <row r="61" spans="2:12" ht="13.2" x14ac:dyDescent="0.25">
      <c r="B61" s="69"/>
      <c r="C61" s="70"/>
      <c r="D61" s="70"/>
      <c r="E61" s="70"/>
      <c r="F61" s="70"/>
      <c r="G61" s="70"/>
      <c r="H61" s="70"/>
      <c r="I61" s="70"/>
      <c r="J61" s="70"/>
      <c r="K61" s="70"/>
      <c r="L61" s="71"/>
    </row>
    <row r="62" spans="2:12" ht="19.5" customHeight="1" x14ac:dyDescent="0.25">
      <c r="B62" s="69"/>
      <c r="C62" s="70"/>
      <c r="D62" s="70"/>
      <c r="E62" s="70"/>
      <c r="F62" s="70"/>
      <c r="G62" s="226" t="s">
        <v>125</v>
      </c>
      <c r="H62" s="226"/>
      <c r="I62" s="70"/>
      <c r="J62" s="70"/>
      <c r="K62" s="70"/>
      <c r="L62" s="71"/>
    </row>
    <row r="63" spans="2:12" ht="18" customHeight="1" x14ac:dyDescent="0.25">
      <c r="B63" s="69"/>
      <c r="C63" s="70"/>
      <c r="D63" s="70"/>
      <c r="E63" s="70"/>
      <c r="F63" s="70"/>
      <c r="G63" s="98" t="s">
        <v>113</v>
      </c>
      <c r="H63" s="106" t="s">
        <v>124</v>
      </c>
      <c r="I63" s="70"/>
      <c r="J63" s="70"/>
      <c r="K63" s="70"/>
      <c r="L63" s="71"/>
    </row>
    <row r="64" spans="2:12" ht="18" customHeight="1" x14ac:dyDescent="0.25">
      <c r="B64" s="69"/>
      <c r="C64" s="70"/>
      <c r="D64" s="70"/>
      <c r="E64" s="70"/>
      <c r="F64" s="70"/>
      <c r="G64" s="105" t="s">
        <v>126</v>
      </c>
      <c r="H64" s="107" t="s">
        <v>127</v>
      </c>
      <c r="I64" s="70"/>
      <c r="J64" s="70"/>
      <c r="K64" s="70"/>
      <c r="L64" s="71"/>
    </row>
    <row r="65" spans="2:12" ht="18" customHeight="1" thickBot="1" x14ac:dyDescent="0.3">
      <c r="B65" s="69"/>
      <c r="C65" s="70"/>
      <c r="D65" s="70"/>
      <c r="E65" s="70"/>
      <c r="F65" s="70"/>
      <c r="G65" s="104" t="s">
        <v>128</v>
      </c>
      <c r="H65" s="107" t="s">
        <v>129</v>
      </c>
      <c r="I65" s="70"/>
      <c r="J65" s="70"/>
      <c r="K65" s="73"/>
      <c r="L65" s="74"/>
    </row>
    <row r="66" spans="2:12" ht="18" customHeight="1" x14ac:dyDescent="0.25">
      <c r="B66" s="69"/>
      <c r="C66" s="70"/>
      <c r="D66" s="70"/>
      <c r="E66" s="70"/>
      <c r="F66" s="70"/>
      <c r="G66" s="103">
        <v>5</v>
      </c>
      <c r="H66" s="107" t="s">
        <v>130</v>
      </c>
      <c r="I66" s="70"/>
      <c r="J66" s="70"/>
    </row>
    <row r="67" spans="2:12" ht="18" customHeight="1" x14ac:dyDescent="0.25">
      <c r="B67" s="69"/>
      <c r="C67" s="70"/>
      <c r="D67" s="70"/>
      <c r="E67" s="70"/>
      <c r="F67" s="70"/>
      <c r="G67" s="102" t="s">
        <v>131</v>
      </c>
      <c r="H67" s="107" t="s">
        <v>132</v>
      </c>
      <c r="I67" s="70"/>
      <c r="J67" s="70"/>
    </row>
    <row r="68" spans="2:12" thickBot="1" x14ac:dyDescent="0.3">
      <c r="B68" s="72"/>
      <c r="C68" s="73"/>
      <c r="D68" s="73"/>
      <c r="E68" s="73"/>
      <c r="F68" s="73"/>
      <c r="G68" s="73"/>
      <c r="H68" s="73"/>
      <c r="I68" s="73"/>
      <c r="J68" s="73"/>
    </row>
    <row r="72" spans="2:12" hidden="1" x14ac:dyDescent="0.3">
      <c r="B72" s="7" t="s">
        <v>65</v>
      </c>
    </row>
    <row r="73" spans="2:12" hidden="1" x14ac:dyDescent="0.3">
      <c r="B73" s="7" t="s">
        <v>133</v>
      </c>
    </row>
  </sheetData>
  <mergeCells count="72">
    <mergeCell ref="H43:I43"/>
    <mergeCell ref="C53:E53"/>
    <mergeCell ref="C56:D56"/>
    <mergeCell ref="I56:J56"/>
    <mergeCell ref="C49:D49"/>
    <mergeCell ref="C52:E52"/>
    <mergeCell ref="E54:E55"/>
    <mergeCell ref="G62:H62"/>
    <mergeCell ref="C57:D57"/>
    <mergeCell ref="K49:L49"/>
    <mergeCell ref="C60:D60"/>
    <mergeCell ref="C59:D59"/>
    <mergeCell ref="I60:J60"/>
    <mergeCell ref="I54:J54"/>
    <mergeCell ref="I52:J52"/>
    <mergeCell ref="I53:J53"/>
    <mergeCell ref="K53:L53"/>
    <mergeCell ref="K54:L54"/>
    <mergeCell ref="K55:L55"/>
    <mergeCell ref="C58:D58"/>
    <mergeCell ref="C54:D55"/>
    <mergeCell ref="I55:J55"/>
    <mergeCell ref="I57:J57"/>
    <mergeCell ref="K56:L56"/>
    <mergeCell ref="K57:L57"/>
    <mergeCell ref="I59:J59"/>
    <mergeCell ref="I58:J58"/>
    <mergeCell ref="B44:B49"/>
    <mergeCell ref="C44:D44"/>
    <mergeCell ref="C45:D45"/>
    <mergeCell ref="K51:L51"/>
    <mergeCell ref="K52:L52"/>
    <mergeCell ref="K50:L50"/>
    <mergeCell ref="C46:D46"/>
    <mergeCell ref="C47:D47"/>
    <mergeCell ref="C48:D48"/>
    <mergeCell ref="G44:G49"/>
    <mergeCell ref="C33:G33"/>
    <mergeCell ref="C34:G34"/>
    <mergeCell ref="C35:G35"/>
    <mergeCell ref="C36:G36"/>
    <mergeCell ref="C38:G38"/>
    <mergeCell ref="C39:G39"/>
    <mergeCell ref="C40:G40"/>
    <mergeCell ref="C41:G41"/>
    <mergeCell ref="C43:E43"/>
    <mergeCell ref="H15:L15"/>
    <mergeCell ref="B15:G15"/>
    <mergeCell ref="C31:G31"/>
    <mergeCell ref="C32:G32"/>
    <mergeCell ref="C37:G37"/>
    <mergeCell ref="C16:G16"/>
    <mergeCell ref="C18:G18"/>
    <mergeCell ref="C19:G19"/>
    <mergeCell ref="C22:G22"/>
    <mergeCell ref="C23:G23"/>
    <mergeCell ref="C17:G17"/>
    <mergeCell ref="C26:G26"/>
    <mergeCell ref="B6:L6"/>
    <mergeCell ref="B2:B4"/>
    <mergeCell ref="B12:L12"/>
    <mergeCell ref="B7:L7"/>
    <mergeCell ref="C2:J4"/>
    <mergeCell ref="K2:L4"/>
    <mergeCell ref="C29:G29"/>
    <mergeCell ref="C30:G30"/>
    <mergeCell ref="C27:G27"/>
    <mergeCell ref="C28:G28"/>
    <mergeCell ref="C20:G20"/>
    <mergeCell ref="C21:G21"/>
    <mergeCell ref="C24:G24"/>
    <mergeCell ref="C25:G25"/>
  </mergeCells>
  <phoneticPr fontId="1" type="noConversion"/>
  <conditionalFormatting sqref="J17:K41">
    <cfRule type="expression" dxfId="31" priority="1" stopIfTrue="1">
      <formula>"""bajo"""</formula>
    </cfRule>
  </conditionalFormatting>
  <conditionalFormatting sqref="L17:L38">
    <cfRule type="cellIs" dxfId="30" priority="2" stopIfTrue="1" operator="equal">
      <formula>"EXTREMO"</formula>
    </cfRule>
    <cfRule type="cellIs" dxfId="29" priority="3" stopIfTrue="1" operator="equal">
      <formula>"ALTO"</formula>
    </cfRule>
    <cfRule type="cellIs" dxfId="28" priority="4" stopIfTrue="1" operator="equal">
      <formula>"MEDIO"</formula>
    </cfRule>
    <cfRule type="cellIs" dxfId="27" priority="5" stopIfTrue="1" operator="equal">
      <formula>"BAJO"</formula>
    </cfRule>
  </conditionalFormatting>
  <dataValidations count="23">
    <dataValidation type="list" allowBlank="1" showInputMessage="1" showErrorMessage="1" sqref="H15" xr:uid="{00000000-0002-0000-0200-000002000000}">
      <formula1>$B$72:$B$73</formula1>
    </dataValidation>
    <dataValidation type="list" allowBlank="1" showInputMessage="1" showErrorMessage="1" sqref="C17:G17" xr:uid="{00000000-0002-0000-0200-000003000000}">
      <formula1>INDIRECT($B$17)</formula1>
    </dataValidation>
    <dataValidation type="list" allowBlank="1" showInputMessage="1" showErrorMessage="1" sqref="C18:G18" xr:uid="{00000000-0002-0000-0200-000005000000}">
      <formula1>INDIRECT($B$18)</formula1>
    </dataValidation>
    <dataValidation type="list" allowBlank="1" showInputMessage="1" showErrorMessage="1" sqref="C19:C21 D19:G19" xr:uid="{00000000-0002-0000-0200-000006000000}">
      <formula1>INDIRECT($B$19)</formula1>
    </dataValidation>
    <dataValidation type="list" allowBlank="1" showInputMessage="1" showErrorMessage="1" sqref="C22:G22" xr:uid="{00000000-0002-0000-0200-000007000000}">
      <formula1>INDIRECT($B$22)</formula1>
    </dataValidation>
    <dataValidation type="list" allowBlank="1" showInputMessage="1" showErrorMessage="1" sqref="C23:C25 D23:G23" xr:uid="{00000000-0002-0000-0200-000008000000}">
      <formula1>INDIRECT($B$23)</formula1>
    </dataValidation>
    <dataValidation type="list" allowBlank="1" showInputMessage="1" showErrorMessage="1" sqref="C26:G26" xr:uid="{00000000-0002-0000-0200-000009000000}">
      <formula1>INDIRECT($B$26)</formula1>
    </dataValidation>
    <dataValidation type="list" allowBlank="1" showInputMessage="1" showErrorMessage="1" sqref="C27:G27" xr:uid="{00000000-0002-0000-0200-00000A000000}">
      <formula1>INDIRECT($B$27)</formula1>
    </dataValidation>
    <dataValidation type="list" allowBlank="1" showInputMessage="1" showErrorMessage="1" sqref="C28:C30 D28:G28" xr:uid="{00000000-0002-0000-0200-00000B000000}">
      <formula1>INDIRECT($B$28)</formula1>
    </dataValidation>
    <dataValidation type="list" allowBlank="1" showInputMessage="1" showErrorMessage="1" sqref="C31:G31" xr:uid="{00000000-0002-0000-0200-00000C000000}">
      <formula1>INDIRECT($B$31)</formula1>
    </dataValidation>
    <dataValidation type="list" allowBlank="1" showInputMessage="1" showErrorMessage="1" sqref="C32:G32" xr:uid="{00000000-0002-0000-0200-00000D000000}">
      <formula1>INDIRECT($B$32)</formula1>
    </dataValidation>
    <dataValidation type="list" allowBlank="1" showInputMessage="1" showErrorMessage="1" sqref="C33:G33" xr:uid="{00000000-0002-0000-0200-00000E000000}">
      <formula1>INDIRECT($B$33)</formula1>
    </dataValidation>
    <dataValidation type="list" allowBlank="1" showInputMessage="1" showErrorMessage="1" sqref="C34:G34" xr:uid="{00000000-0002-0000-0200-00000F000000}">
      <formula1>INDIRECT($B$34)</formula1>
    </dataValidation>
    <dataValidation type="list" allowBlank="1" showInputMessage="1" showErrorMessage="1" sqref="C35:G35" xr:uid="{00000000-0002-0000-0200-000010000000}">
      <formula1>INDIRECT($B$35)</formula1>
    </dataValidation>
    <dataValidation type="list" allowBlank="1" showInputMessage="1" showErrorMessage="1" sqref="C36:G36" xr:uid="{00000000-0002-0000-0200-000011000000}">
      <formula1>INDIRECT($B$36)</formula1>
    </dataValidation>
    <dataValidation type="list" allowBlank="1" showInputMessage="1" showErrorMessage="1" sqref="C37:G37" xr:uid="{00000000-0002-0000-0200-000012000000}">
      <formula1>INDIRECT($B$37)</formula1>
    </dataValidation>
    <dataValidation type="list" allowBlank="1" showInputMessage="1" showErrorMessage="1" sqref="C38:G38" xr:uid="{00000000-0002-0000-0200-000014000000}">
      <formula1>INDIRECT($B$38)</formula1>
    </dataValidation>
    <dataValidation type="list" allowBlank="1" showInputMessage="1" showErrorMessage="1" sqref="C39:G39" xr:uid="{00000000-0002-0000-0200-000015000000}">
      <formula1>INDIRECT($B$39)</formula1>
    </dataValidation>
    <dataValidation type="list" allowBlank="1" showInputMessage="1" showErrorMessage="1" sqref="C40:G40" xr:uid="{00000000-0002-0000-0200-000016000000}">
      <formula1>INDIRECT($B$40)</formula1>
    </dataValidation>
    <dataValidation type="list" allowBlank="1" showInputMessage="1" showErrorMessage="1" sqref="C41:G41" xr:uid="{00000000-0002-0000-0200-000017000000}">
      <formula1>INDIRECT($B$41)</formula1>
    </dataValidation>
    <dataValidation type="list" allowBlank="1" showInputMessage="1" showErrorMessage="1" sqref="I17:I41" xr:uid="{00000000-0002-0000-0200-000000000000}">
      <formula1>$E$45:$E$49</formula1>
    </dataValidation>
    <dataValidation type="list" allowBlank="1" showInputMessage="1" showErrorMessage="1" sqref="J17:J41" xr:uid="{00000000-0002-0000-0200-000001000000}">
      <formula1>$I$45:$I$49</formula1>
    </dataValidation>
    <dataValidation type="list" allowBlank="1" showInputMessage="1" showErrorMessage="1" sqref="B17:B41"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7"/>
  <sheetViews>
    <sheetView showGridLines="0" zoomScale="90" zoomScaleNormal="90" zoomScalePageLayoutView="70" workbookViewId="0">
      <selection activeCell="I32" sqref="I32"/>
    </sheetView>
  </sheetViews>
  <sheetFormatPr baseColWidth="10" defaultColWidth="11.44140625" defaultRowHeight="13.2" x14ac:dyDescent="0.25"/>
  <cols>
    <col min="1" max="1" width="2.88671875" customWidth="1"/>
    <col min="2" max="2" width="41.6640625" customWidth="1"/>
    <col min="3" max="3" width="15.88671875" customWidth="1"/>
    <col min="4" max="4" width="13.109375" customWidth="1"/>
    <col min="5" max="5" width="16.44140625" customWidth="1"/>
    <col min="6" max="6" width="14.88671875" customWidth="1"/>
    <col min="7" max="7" width="17.44140625" customWidth="1"/>
    <col min="8" max="8" width="80.44140625" customWidth="1"/>
    <col min="9" max="9" width="15.88671875" customWidth="1"/>
    <col min="10" max="10" width="9.44140625" customWidth="1"/>
    <col min="11" max="17" width="14" customWidth="1"/>
    <col min="18" max="18" width="20.88671875" style="4" customWidth="1"/>
  </cols>
  <sheetData>
    <row r="2" spans="2:26" ht="48.75" customHeight="1" x14ac:dyDescent="0.25">
      <c r="B2" s="134"/>
      <c r="C2" s="147" t="s">
        <v>15</v>
      </c>
      <c r="D2" s="148"/>
      <c r="E2" s="148"/>
      <c r="F2" s="148"/>
      <c r="G2" s="148"/>
      <c r="H2" s="148"/>
      <c r="I2" s="148"/>
      <c r="J2" s="148"/>
      <c r="K2" s="148"/>
      <c r="L2" s="148"/>
      <c r="M2" s="148"/>
      <c r="N2" s="148"/>
      <c r="O2" s="148"/>
      <c r="P2" s="149"/>
      <c r="Q2" s="199" t="s">
        <v>1</v>
      </c>
      <c r="R2" s="200"/>
    </row>
    <row r="3" spans="2:26" ht="30" customHeight="1" x14ac:dyDescent="0.25">
      <c r="B3" s="134"/>
      <c r="C3" s="150"/>
      <c r="D3" s="151"/>
      <c r="E3" s="151"/>
      <c r="F3" s="151"/>
      <c r="G3" s="151"/>
      <c r="H3" s="151"/>
      <c r="I3" s="151"/>
      <c r="J3" s="151"/>
      <c r="K3" s="151"/>
      <c r="L3" s="151"/>
      <c r="M3" s="151"/>
      <c r="N3" s="151"/>
      <c r="O3" s="151"/>
      <c r="P3" s="152"/>
      <c r="Q3" s="201"/>
      <c r="R3" s="202"/>
    </row>
    <row r="4" spans="2:26" ht="39.75" customHeight="1" x14ac:dyDescent="0.25">
      <c r="B4" s="134"/>
      <c r="C4" s="153"/>
      <c r="D4" s="154"/>
      <c r="E4" s="154"/>
      <c r="F4" s="154"/>
      <c r="G4" s="154"/>
      <c r="H4" s="154"/>
      <c r="I4" s="154"/>
      <c r="J4" s="154"/>
      <c r="K4" s="154"/>
      <c r="L4" s="154"/>
      <c r="M4" s="154"/>
      <c r="N4" s="154"/>
      <c r="O4" s="154"/>
      <c r="P4" s="155"/>
      <c r="Q4" s="203"/>
      <c r="R4" s="204"/>
    </row>
    <row r="5" spans="2:26" ht="13.8" thickBot="1" x14ac:dyDescent="0.3"/>
    <row r="6" spans="2:26" ht="78.75" customHeight="1" thickBot="1" x14ac:dyDescent="0.3">
      <c r="B6" s="237" t="str">
        <f>+EVALUACION!B6</f>
        <v>Objeto Contractual:  “PRESTAR LOS SERVICIOS PARA LA FORMACIÓN A LA COMUNIDAD Y EL FORTALECIMIENTO DE LAS CAPACIDADES DE GESTIÓN Y PARTICIPACIÓN DE LAS ORGANIZACIONES SOCIALES, COMUNITARIAS E INSTANCIAS DE PARTICIPACION, EN VIRTUD DEL PROYECTO DE INVERSIÓN No. 2234 PARTICIPACIÓN ACTIVA PARA LA LOCALIDAD, “CIUDAD BOLIVAR CAMINA SEGURA” EN EL MARCO DEL PLAN DE DESARROLLO LOCAL 2025-2028”.</v>
      </c>
      <c r="C6" s="238"/>
      <c r="D6" s="238"/>
      <c r="E6" s="238"/>
      <c r="F6" s="238"/>
      <c r="G6" s="238"/>
      <c r="H6" s="238"/>
      <c r="I6" s="238"/>
      <c r="J6" s="238"/>
      <c r="K6" s="238"/>
      <c r="L6" s="238"/>
      <c r="M6" s="238"/>
      <c r="N6" s="238"/>
      <c r="O6" s="238"/>
      <c r="P6" s="238"/>
      <c r="Q6" s="238"/>
      <c r="R6" s="239"/>
      <c r="S6" s="1"/>
      <c r="T6" s="1"/>
      <c r="U6" s="1"/>
      <c r="V6" s="1"/>
      <c r="W6" s="1"/>
      <c r="X6" s="1"/>
      <c r="Y6" s="1"/>
      <c r="Z6" s="1"/>
    </row>
    <row r="7" spans="2:26" ht="24.75" customHeight="1" x14ac:dyDescent="0.25">
      <c r="B7" s="240" t="s">
        <v>18</v>
      </c>
      <c r="C7" s="241"/>
      <c r="D7" s="241"/>
      <c r="E7" s="241"/>
      <c r="F7" s="241"/>
      <c r="G7" s="241"/>
      <c r="H7" s="241"/>
      <c r="I7" s="241"/>
      <c r="J7" s="241"/>
      <c r="K7" s="241"/>
      <c r="L7" s="241"/>
      <c r="M7" s="241"/>
      <c r="N7" s="241"/>
      <c r="O7" s="241"/>
      <c r="P7" s="241"/>
      <c r="Q7" s="241"/>
      <c r="R7" s="242"/>
    </row>
    <row r="8" spans="2:26" ht="15.6" x14ac:dyDescent="0.3">
      <c r="B8" s="247" t="s">
        <v>134</v>
      </c>
      <c r="C8" s="248"/>
      <c r="D8" s="248"/>
      <c r="E8" s="248"/>
      <c r="F8" s="248"/>
      <c r="G8" s="248"/>
      <c r="H8" s="248"/>
      <c r="I8" s="248"/>
      <c r="J8" s="248"/>
      <c r="K8" s="248"/>
      <c r="L8" s="248"/>
      <c r="M8" s="248"/>
      <c r="N8" s="248"/>
      <c r="O8" s="248"/>
      <c r="P8" s="248"/>
      <c r="Q8" s="248"/>
      <c r="R8" s="248"/>
    </row>
    <row r="9" spans="2:26" ht="34.5" customHeight="1" x14ac:dyDescent="0.25">
      <c r="B9" s="245" t="s">
        <v>135</v>
      </c>
      <c r="C9" s="246"/>
      <c r="D9" s="246"/>
      <c r="E9" s="246"/>
      <c r="F9" s="246"/>
      <c r="G9" s="246"/>
      <c r="H9" s="246"/>
      <c r="I9" s="246"/>
      <c r="J9" s="246"/>
      <c r="K9" s="246"/>
      <c r="L9" s="246"/>
      <c r="M9" s="246"/>
      <c r="N9" s="246"/>
      <c r="O9" s="246"/>
      <c r="P9" s="246"/>
      <c r="Q9" s="246"/>
      <c r="R9" s="246"/>
    </row>
    <row r="10" spans="2:26" ht="15.6" x14ac:dyDescent="0.3">
      <c r="B10" s="247" t="s">
        <v>136</v>
      </c>
      <c r="C10" s="248"/>
      <c r="D10" s="248"/>
      <c r="E10" s="248"/>
      <c r="F10" s="248"/>
      <c r="G10" s="248"/>
      <c r="H10" s="248"/>
      <c r="I10" s="248"/>
      <c r="J10" s="248"/>
      <c r="K10" s="248"/>
      <c r="L10" s="248"/>
      <c r="M10" s="248"/>
      <c r="N10" s="248"/>
      <c r="O10" s="248"/>
      <c r="P10" s="248"/>
      <c r="Q10" s="248"/>
      <c r="R10" s="248"/>
    </row>
    <row r="11" spans="2:26" x14ac:dyDescent="0.25">
      <c r="B11" s="69"/>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108" t="s">
        <v>66</v>
      </c>
      <c r="C15" s="244" t="s">
        <v>67</v>
      </c>
      <c r="D15" s="244"/>
      <c r="E15" s="244"/>
      <c r="F15" s="244"/>
      <c r="G15" s="213" t="s">
        <v>137</v>
      </c>
      <c r="H15" s="213"/>
      <c r="I15" s="76" t="s">
        <v>69</v>
      </c>
      <c r="J15" s="76" t="s">
        <v>70</v>
      </c>
      <c r="K15" s="76" t="s">
        <v>71</v>
      </c>
      <c r="L15" s="76" t="s">
        <v>72</v>
      </c>
      <c r="M15" s="76" t="s">
        <v>138</v>
      </c>
      <c r="N15" s="76" t="s">
        <v>139</v>
      </c>
      <c r="O15" s="76" t="s">
        <v>140</v>
      </c>
      <c r="P15" s="76" t="s">
        <v>141</v>
      </c>
      <c r="Q15" s="76" t="s">
        <v>142</v>
      </c>
      <c r="R15" s="11" t="s">
        <v>143</v>
      </c>
    </row>
    <row r="16" spans="2:26" s="27" customFormat="1" ht="88.2" customHeight="1" thickBot="1" x14ac:dyDescent="0.3">
      <c r="B16" s="109" t="str">
        <f>+EVALUACION!B17</f>
        <v>PLANEACIÓN</v>
      </c>
      <c r="C16" s="243" t="str">
        <f>+EVALUACION!C17</f>
        <v>Inadecuada escogencia de la modalidad de contratación</v>
      </c>
      <c r="D16" s="243"/>
      <c r="E16" s="243"/>
      <c r="F16" s="243"/>
      <c r="G16" s="233" t="s">
        <v>144</v>
      </c>
      <c r="H16" s="233"/>
      <c r="I16" s="110">
        <f>+EVALUACION!I17</f>
        <v>1</v>
      </c>
      <c r="J16" s="110">
        <f>+EVALUACION!J17</f>
        <v>2</v>
      </c>
      <c r="K16" s="110">
        <f>+I16+J16</f>
        <v>3</v>
      </c>
      <c r="L16" s="110" t="str">
        <f>IF(K16&lt;=4,"BAJO",IF(K16=5,"MEDIO",IF(K16=6,"ALTO",IF(K16=7,"ALTO","EXTREMO"))))</f>
        <v>BAJO</v>
      </c>
      <c r="M16" s="110" t="s">
        <v>145</v>
      </c>
      <c r="N16" s="111" t="s">
        <v>146</v>
      </c>
      <c r="O16" s="111" t="s">
        <v>147</v>
      </c>
      <c r="P16" s="111" t="s">
        <v>148</v>
      </c>
      <c r="Q16" s="111" t="s">
        <v>149</v>
      </c>
      <c r="R16" s="36" t="s">
        <v>150</v>
      </c>
    </row>
    <row r="17" spans="2:18" s="27" customFormat="1" ht="88.2" customHeight="1" thickBot="1" x14ac:dyDescent="0.3">
      <c r="B17" s="112" t="str">
        <f>+EVALUACION!B18</f>
        <v>PLANEACIÓN</v>
      </c>
      <c r="C17" s="232" t="str">
        <f>+EVALUACION!C18</f>
        <v>Inadecuado análisis  económico estimativo del valor del contrato</v>
      </c>
      <c r="D17" s="232"/>
      <c r="E17" s="232"/>
      <c r="F17" s="232"/>
      <c r="G17" s="233" t="s">
        <v>151</v>
      </c>
      <c r="H17" s="233"/>
      <c r="I17" s="116">
        <f>+EVALUACION!I18</f>
        <v>2</v>
      </c>
      <c r="J17" s="80">
        <f>+EVALUACION!J18</f>
        <v>2</v>
      </c>
      <c r="K17" s="80">
        <f>+I17+J17</f>
        <v>4</v>
      </c>
      <c r="L17" s="80" t="str">
        <f>IF(K17&lt;=4,"BAJO",IF(K17=5,"MEDIO",IF(K17=6,"ALTO",IF(K17=7,"ALTO","EXTREMO"))))</f>
        <v>BAJO</v>
      </c>
      <c r="M17" s="80" t="s">
        <v>145</v>
      </c>
      <c r="N17" s="111" t="s">
        <v>146</v>
      </c>
      <c r="O17" s="111" t="s">
        <v>147</v>
      </c>
      <c r="P17" s="111" t="s">
        <v>152</v>
      </c>
      <c r="Q17" s="113" t="s">
        <v>153</v>
      </c>
      <c r="R17" s="37" t="s">
        <v>152</v>
      </c>
    </row>
    <row r="18" spans="2:18" s="27" customFormat="1" ht="88.2" customHeight="1" thickBot="1" x14ac:dyDescent="0.3">
      <c r="B18" s="112" t="str">
        <f>+EVALUACION!B19</f>
        <v>PLANEACIÓN</v>
      </c>
      <c r="C18" s="234" t="s">
        <v>30</v>
      </c>
      <c r="D18" s="235"/>
      <c r="E18" s="235"/>
      <c r="F18" s="236"/>
      <c r="G18" s="233" t="s">
        <v>154</v>
      </c>
      <c r="H18" s="233"/>
      <c r="I18" s="80">
        <v>1</v>
      </c>
      <c r="J18" s="81">
        <v>2</v>
      </c>
      <c r="K18" s="81">
        <f>I18+J18</f>
        <v>3</v>
      </c>
      <c r="L18" s="82" t="str">
        <f t="shared" ref="L18:L19" si="0">IF(K18&lt;=4,"BAJO",IF(K18=5,"MEDIO",IF(K18=6,"ALTO",IF(K18=7,"ALTO","EXTREMO"))))</f>
        <v>BAJO</v>
      </c>
      <c r="M18" s="80" t="s">
        <v>145</v>
      </c>
      <c r="N18" s="111" t="s">
        <v>146</v>
      </c>
      <c r="O18" s="111" t="s">
        <v>147</v>
      </c>
      <c r="P18" s="111" t="s">
        <v>152</v>
      </c>
      <c r="Q18" s="113" t="s">
        <v>153</v>
      </c>
      <c r="R18" s="37" t="s">
        <v>152</v>
      </c>
    </row>
    <row r="19" spans="2:18" s="27" customFormat="1" ht="88.2" customHeight="1" thickBot="1" x14ac:dyDescent="0.3">
      <c r="B19" s="112" t="str">
        <f>+EVALUACION!B20</f>
        <v>PLANEACIÓN</v>
      </c>
      <c r="C19" s="234" t="s">
        <v>31</v>
      </c>
      <c r="D19" s="235"/>
      <c r="E19" s="235"/>
      <c r="F19" s="236"/>
      <c r="G19" s="233" t="s">
        <v>155</v>
      </c>
      <c r="H19" s="233"/>
      <c r="I19" s="80">
        <v>1</v>
      </c>
      <c r="J19" s="81">
        <v>2</v>
      </c>
      <c r="K19" s="81">
        <f>I19+J19</f>
        <v>3</v>
      </c>
      <c r="L19" s="82" t="str">
        <f t="shared" si="0"/>
        <v>BAJO</v>
      </c>
      <c r="M19" s="80" t="s">
        <v>145</v>
      </c>
      <c r="N19" s="111" t="s">
        <v>146</v>
      </c>
      <c r="O19" s="111" t="s">
        <v>147</v>
      </c>
      <c r="P19" s="111" t="s">
        <v>152</v>
      </c>
      <c r="Q19" s="113" t="s">
        <v>153</v>
      </c>
      <c r="R19" s="37" t="s">
        <v>152</v>
      </c>
    </row>
    <row r="20" spans="2:18" s="27" customFormat="1" ht="88.2" customHeight="1" thickBot="1" x14ac:dyDescent="0.3">
      <c r="B20" s="112" t="str">
        <f>+EVALUACION!B19</f>
        <v>PLANEACIÓN</v>
      </c>
      <c r="C20" s="232" t="str">
        <f>+EVALUACION!C19</f>
        <v xml:space="preserve">Inadecuada  descripción del bien o servicio requerido </v>
      </c>
      <c r="D20" s="232"/>
      <c r="E20" s="232"/>
      <c r="F20" s="232"/>
      <c r="G20" s="233" t="s">
        <v>156</v>
      </c>
      <c r="H20" s="233"/>
      <c r="I20" s="80">
        <f>+EVALUACION!I19</f>
        <v>1</v>
      </c>
      <c r="J20" s="80">
        <f>+EVALUACION!J19</f>
        <v>4</v>
      </c>
      <c r="K20" s="80">
        <f t="shared" ref="K20:K35" si="1">+I20+J20</f>
        <v>5</v>
      </c>
      <c r="L20" s="80" t="str">
        <f t="shared" ref="L20:L37" si="2">IF(K20&lt;=4,"BAJO",IF(K20=5,"MEDIO",IF(K20=6,"ALTO",IF(K20=7,"ALTO","EXTREMO"))))</f>
        <v>MEDIO</v>
      </c>
      <c r="M20" s="80" t="s">
        <v>157</v>
      </c>
      <c r="N20" s="113" t="s">
        <v>158</v>
      </c>
      <c r="O20" s="111" t="s">
        <v>159</v>
      </c>
      <c r="P20" s="111" t="s">
        <v>160</v>
      </c>
      <c r="Q20" s="113" t="s">
        <v>161</v>
      </c>
      <c r="R20" s="37" t="s">
        <v>152</v>
      </c>
    </row>
    <row r="21" spans="2:18" s="27" customFormat="1" ht="88.2" customHeight="1" thickBot="1" x14ac:dyDescent="0.3">
      <c r="B21" s="112" t="str">
        <f>+EVALUACION!B22</f>
        <v>SELECCIÓN</v>
      </c>
      <c r="C21" s="232" t="str">
        <f>+EVALUACION!C22</f>
        <v>Inadecuado manejo administrativo del proceso contractual</v>
      </c>
      <c r="D21" s="232"/>
      <c r="E21" s="232"/>
      <c r="F21" s="232"/>
      <c r="G21" s="233" t="s">
        <v>162</v>
      </c>
      <c r="H21" s="233"/>
      <c r="I21" s="80">
        <f>+EVALUACION!I22</f>
        <v>1</v>
      </c>
      <c r="J21" s="80">
        <f>+EVALUACION!J22</f>
        <v>4</v>
      </c>
      <c r="K21" s="80">
        <f t="shared" si="1"/>
        <v>5</v>
      </c>
      <c r="L21" s="80" t="str">
        <f t="shared" si="2"/>
        <v>MEDIO</v>
      </c>
      <c r="M21" s="80" t="s">
        <v>157</v>
      </c>
      <c r="N21" s="113" t="s">
        <v>163</v>
      </c>
      <c r="O21" s="113" t="s">
        <v>164</v>
      </c>
      <c r="P21" s="113" t="s">
        <v>165</v>
      </c>
      <c r="Q21" s="111" t="s">
        <v>149</v>
      </c>
      <c r="R21" s="113" t="s">
        <v>164</v>
      </c>
    </row>
    <row r="22" spans="2:18" s="27" customFormat="1" ht="88.2" customHeight="1" thickBot="1" x14ac:dyDescent="0.3">
      <c r="B22" s="112" t="str">
        <f>+EVALUACION!B23</f>
        <v>SELECCIÓN</v>
      </c>
      <c r="C22" s="232" t="str">
        <f>+EVALUACION!C23</f>
        <v>Contestación inoportuna a todas las observaciones formuladas a los documentos de la contratación</v>
      </c>
      <c r="D22" s="232"/>
      <c r="E22" s="232"/>
      <c r="F22" s="232"/>
      <c r="G22" s="233" t="s">
        <v>166</v>
      </c>
      <c r="H22" s="233"/>
      <c r="I22" s="80">
        <f>+EVALUACION!I23</f>
        <v>2</v>
      </c>
      <c r="J22" s="80">
        <f>+EVALUACION!J23</f>
        <v>1</v>
      </c>
      <c r="K22" s="80">
        <f t="shared" si="1"/>
        <v>3</v>
      </c>
      <c r="L22" s="80" t="str">
        <f t="shared" si="2"/>
        <v>BAJO</v>
      </c>
      <c r="M22" s="80" t="s">
        <v>157</v>
      </c>
      <c r="N22" s="113" t="s">
        <v>167</v>
      </c>
      <c r="O22" s="113" t="s">
        <v>168</v>
      </c>
      <c r="P22" s="113" t="s">
        <v>169</v>
      </c>
      <c r="Q22" s="113" t="s">
        <v>170</v>
      </c>
      <c r="R22" s="113" t="s">
        <v>171</v>
      </c>
    </row>
    <row r="23" spans="2:18" s="27" customFormat="1" ht="88.2" customHeight="1" thickBot="1" x14ac:dyDescent="0.3">
      <c r="B23" s="112" t="str">
        <f>+EVALUACION!B24</f>
        <v>SELECCIÓN</v>
      </c>
      <c r="C23" s="234" t="s">
        <v>36</v>
      </c>
      <c r="D23" s="235"/>
      <c r="E23" s="235"/>
      <c r="F23" s="236"/>
      <c r="G23" s="233" t="s">
        <v>166</v>
      </c>
      <c r="H23" s="233"/>
      <c r="I23" s="80">
        <v>1</v>
      </c>
      <c r="J23" s="81">
        <v>4</v>
      </c>
      <c r="K23" s="81">
        <f t="shared" si="1"/>
        <v>5</v>
      </c>
      <c r="L23" s="85" t="str">
        <f t="shared" si="2"/>
        <v>MEDIO</v>
      </c>
      <c r="M23" s="80" t="s">
        <v>157</v>
      </c>
      <c r="N23" s="113" t="s">
        <v>167</v>
      </c>
      <c r="O23" s="113" t="s">
        <v>168</v>
      </c>
      <c r="P23" s="113" t="s">
        <v>169</v>
      </c>
      <c r="Q23" s="113" t="s">
        <v>170</v>
      </c>
      <c r="R23" s="113" t="s">
        <v>171</v>
      </c>
    </row>
    <row r="24" spans="2:18" s="27" customFormat="1" ht="88.2" customHeight="1" thickBot="1" x14ac:dyDescent="0.3">
      <c r="B24" s="112" t="str">
        <f>+EVALUACION!B25</f>
        <v>SELECCIÓN</v>
      </c>
      <c r="C24" s="234" t="s">
        <v>37</v>
      </c>
      <c r="D24" s="235"/>
      <c r="E24" s="235"/>
      <c r="F24" s="236"/>
      <c r="G24" s="233" t="s">
        <v>166</v>
      </c>
      <c r="H24" s="233"/>
      <c r="I24" s="80">
        <v>1</v>
      </c>
      <c r="J24" s="81">
        <v>2</v>
      </c>
      <c r="K24" s="81">
        <f>I24+J24</f>
        <v>3</v>
      </c>
      <c r="L24" s="82" t="str">
        <f t="shared" si="2"/>
        <v>BAJO</v>
      </c>
      <c r="M24" s="80" t="s">
        <v>157</v>
      </c>
      <c r="N24" s="113" t="s">
        <v>167</v>
      </c>
      <c r="O24" s="113" t="s">
        <v>168</v>
      </c>
      <c r="P24" s="113" t="s">
        <v>169</v>
      </c>
      <c r="Q24" s="113" t="s">
        <v>170</v>
      </c>
      <c r="R24" s="113" t="s">
        <v>171</v>
      </c>
    </row>
    <row r="25" spans="2:18" s="27" customFormat="1" ht="88.2" customHeight="1" thickBot="1" x14ac:dyDescent="0.3">
      <c r="B25" s="112" t="str">
        <f>+EVALUACION!B26</f>
        <v>SELECCIÓN</v>
      </c>
      <c r="C25" s="232" t="str">
        <f>+EVALUACION!C26</f>
        <v>Selección de ofertas con precios  artificialmente bajos.</v>
      </c>
      <c r="D25" s="232"/>
      <c r="E25" s="232"/>
      <c r="F25" s="232"/>
      <c r="G25" s="233" t="s">
        <v>172</v>
      </c>
      <c r="H25" s="233"/>
      <c r="I25" s="80">
        <f>+EVALUACION!I26</f>
        <v>2</v>
      </c>
      <c r="J25" s="80">
        <f>+EVALUACION!J26</f>
        <v>3</v>
      </c>
      <c r="K25" s="80">
        <f t="shared" si="1"/>
        <v>5</v>
      </c>
      <c r="L25" s="80" t="str">
        <f t="shared" si="2"/>
        <v>MEDIO</v>
      </c>
      <c r="M25" s="80" t="s">
        <v>145</v>
      </c>
      <c r="N25" s="113" t="s">
        <v>173</v>
      </c>
      <c r="O25" s="113" t="s">
        <v>174</v>
      </c>
      <c r="P25" s="113" t="s">
        <v>175</v>
      </c>
      <c r="Q25" s="113" t="s">
        <v>170</v>
      </c>
      <c r="R25" s="113" t="s">
        <v>176</v>
      </c>
    </row>
    <row r="26" spans="2:18" s="27" customFormat="1" ht="88.2" customHeight="1" thickBot="1" x14ac:dyDescent="0.3">
      <c r="B26" s="112" t="str">
        <f>+EVALUACION!B27</f>
        <v>CONTRATACIÓN</v>
      </c>
      <c r="C26" s="232" t="str">
        <f>+EVALUACION!C27</f>
        <v xml:space="preserve">Riesgo de que no se firme el contrato. </v>
      </c>
      <c r="D26" s="232"/>
      <c r="E26" s="232"/>
      <c r="F26" s="232"/>
      <c r="G26" s="233" t="s">
        <v>177</v>
      </c>
      <c r="H26" s="233"/>
      <c r="I26" s="80">
        <f>+EVALUACION!I27</f>
        <v>1</v>
      </c>
      <c r="J26" s="80">
        <f>+EVALUACION!J27</f>
        <v>1</v>
      </c>
      <c r="K26" s="80">
        <f t="shared" si="1"/>
        <v>2</v>
      </c>
      <c r="L26" s="80" t="str">
        <f t="shared" si="2"/>
        <v>BAJO</v>
      </c>
      <c r="M26" s="80" t="s">
        <v>157</v>
      </c>
      <c r="N26" s="113" t="s">
        <v>178</v>
      </c>
      <c r="O26" s="113" t="s">
        <v>179</v>
      </c>
      <c r="P26" s="113" t="s">
        <v>180</v>
      </c>
      <c r="Q26" s="113" t="s">
        <v>181</v>
      </c>
      <c r="R26" s="113" t="s">
        <v>179</v>
      </c>
    </row>
    <row r="27" spans="2:18" s="27" customFormat="1" ht="88.2" customHeight="1" thickBot="1" x14ac:dyDescent="0.3">
      <c r="B27" s="112" t="str">
        <f>+EVALUACION!B28</f>
        <v>CONTRATACIÓN</v>
      </c>
      <c r="C27" s="232" t="str">
        <f>+EVALUACION!C28</f>
        <v>Falta de constitución o constitución tardía de la garantía única. Aceptación de garantías que no se ajustan a lo contemplado en el contrato</v>
      </c>
      <c r="D27" s="232"/>
      <c r="E27" s="232"/>
      <c r="F27" s="232"/>
      <c r="G27" s="233" t="s">
        <v>182</v>
      </c>
      <c r="H27" s="233"/>
      <c r="I27" s="80">
        <f>+EVALUACION!I28</f>
        <v>2</v>
      </c>
      <c r="J27" s="80">
        <f>+EVALUACION!J28</f>
        <v>3</v>
      </c>
      <c r="K27" s="80">
        <f t="shared" si="1"/>
        <v>5</v>
      </c>
      <c r="L27" s="80" t="str">
        <f t="shared" si="2"/>
        <v>MEDIO</v>
      </c>
      <c r="M27" s="80" t="s">
        <v>157</v>
      </c>
      <c r="N27" s="113" t="s">
        <v>183</v>
      </c>
      <c r="O27" s="113" t="s">
        <v>184</v>
      </c>
      <c r="P27" s="113" t="s">
        <v>185</v>
      </c>
      <c r="Q27" s="113" t="s">
        <v>186</v>
      </c>
      <c r="R27" s="113" t="s">
        <v>184</v>
      </c>
    </row>
    <row r="28" spans="2:18" s="27" customFormat="1" ht="88.2" customHeight="1" thickBot="1" x14ac:dyDescent="0.3">
      <c r="B28" s="112" t="str">
        <f>+EVALUACION!B29</f>
        <v>CONTRATACIÓN</v>
      </c>
      <c r="C28" s="234" t="s">
        <v>43</v>
      </c>
      <c r="D28" s="235"/>
      <c r="E28" s="235"/>
      <c r="F28" s="236"/>
      <c r="G28" s="233" t="s">
        <v>182</v>
      </c>
      <c r="H28" s="233"/>
      <c r="I28" s="80">
        <v>2</v>
      </c>
      <c r="J28" s="81">
        <v>3</v>
      </c>
      <c r="K28" s="81">
        <f t="shared" si="1"/>
        <v>5</v>
      </c>
      <c r="L28" s="85" t="str">
        <f t="shared" si="2"/>
        <v>MEDIO</v>
      </c>
      <c r="M28" s="80" t="s">
        <v>157</v>
      </c>
      <c r="N28" s="113" t="s">
        <v>183</v>
      </c>
      <c r="O28" s="113" t="s">
        <v>184</v>
      </c>
      <c r="P28" s="113" t="s">
        <v>185</v>
      </c>
      <c r="Q28" s="113" t="s">
        <v>186</v>
      </c>
      <c r="R28" s="113" t="s">
        <v>184</v>
      </c>
    </row>
    <row r="29" spans="2:18" s="27" customFormat="1" ht="88.2" customHeight="1" thickBot="1" x14ac:dyDescent="0.3">
      <c r="B29" s="112" t="str">
        <f>+EVALUACION!B30</f>
        <v>CONTRATACIÓN</v>
      </c>
      <c r="C29" s="234" t="s">
        <v>44</v>
      </c>
      <c r="D29" s="235"/>
      <c r="E29" s="235"/>
      <c r="F29" s="236"/>
      <c r="G29" s="233" t="s">
        <v>182</v>
      </c>
      <c r="H29" s="233"/>
      <c r="I29" s="80">
        <v>2</v>
      </c>
      <c r="J29" s="81">
        <v>3</v>
      </c>
      <c r="K29" s="81">
        <f t="shared" si="1"/>
        <v>5</v>
      </c>
      <c r="L29" s="85" t="str">
        <f t="shared" si="2"/>
        <v>MEDIO</v>
      </c>
      <c r="M29" s="80" t="s">
        <v>157</v>
      </c>
      <c r="N29" s="113" t="s">
        <v>183</v>
      </c>
      <c r="O29" s="113" t="s">
        <v>184</v>
      </c>
      <c r="P29" s="113" t="s">
        <v>185</v>
      </c>
      <c r="Q29" s="113" t="s">
        <v>186</v>
      </c>
      <c r="R29" s="113" t="s">
        <v>184</v>
      </c>
    </row>
    <row r="30" spans="2:18" s="27" customFormat="1" ht="88.2" customHeight="1" thickBot="1" x14ac:dyDescent="0.3">
      <c r="B30" s="112" t="str">
        <f>+EVALUACION!B31</f>
        <v>CONTRATACIÓN</v>
      </c>
      <c r="C30" s="232" t="str">
        <f>+EVALUACION!C31</f>
        <v>Falta de solicitud o solicitud tardía del registro  presupuestal</v>
      </c>
      <c r="D30" s="232"/>
      <c r="E30" s="232"/>
      <c r="F30" s="232"/>
      <c r="G30" s="233" t="s">
        <v>187</v>
      </c>
      <c r="H30" s="233"/>
      <c r="I30" s="80">
        <f>+EVALUACION!I31</f>
        <v>1</v>
      </c>
      <c r="J30" s="80">
        <f>+EVALUACION!J31</f>
        <v>3</v>
      </c>
      <c r="K30" s="80">
        <f t="shared" si="1"/>
        <v>4</v>
      </c>
      <c r="L30" s="80" t="str">
        <f t="shared" si="2"/>
        <v>BAJO</v>
      </c>
      <c r="M30" s="80" t="s">
        <v>145</v>
      </c>
      <c r="N30" s="113" t="s">
        <v>183</v>
      </c>
      <c r="O30" s="113" t="s">
        <v>188</v>
      </c>
      <c r="P30" s="111" t="s">
        <v>189</v>
      </c>
      <c r="Q30" s="113" t="s">
        <v>190</v>
      </c>
      <c r="R30" s="113" t="s">
        <v>191</v>
      </c>
    </row>
    <row r="31" spans="2:18" s="27" customFormat="1" ht="88.2" customHeight="1" thickBot="1" x14ac:dyDescent="0.3">
      <c r="B31" s="112" t="str">
        <f>+EVALUACION!B32</f>
        <v>EJECUCIÓN</v>
      </c>
      <c r="C31" s="232" t="str">
        <f>+EVALUACION!C32</f>
        <v>Cancelación de pedidos o variación de precios del mercado por el contratista seleccionado.</v>
      </c>
      <c r="D31" s="232"/>
      <c r="E31" s="232"/>
      <c r="F31" s="232"/>
      <c r="G31" s="233" t="s">
        <v>192</v>
      </c>
      <c r="H31" s="233"/>
      <c r="I31" s="80">
        <f>+EVALUACION!I32</f>
        <v>2</v>
      </c>
      <c r="J31" s="80">
        <f>+EVALUACION!J32</f>
        <v>3</v>
      </c>
      <c r="K31" s="80">
        <f t="shared" si="1"/>
        <v>5</v>
      </c>
      <c r="L31" s="80" t="str">
        <f t="shared" si="2"/>
        <v>MEDIO</v>
      </c>
      <c r="M31" s="80" t="s">
        <v>145</v>
      </c>
      <c r="N31" s="113" t="s">
        <v>193</v>
      </c>
      <c r="O31" s="113" t="s">
        <v>194</v>
      </c>
      <c r="P31" s="113" t="s">
        <v>195</v>
      </c>
      <c r="Q31" s="113" t="s">
        <v>196</v>
      </c>
      <c r="R31" s="37" t="s">
        <v>197</v>
      </c>
    </row>
    <row r="32" spans="2:18" s="27" customFormat="1" ht="88.2" customHeight="1" thickBot="1" x14ac:dyDescent="0.3">
      <c r="B32" s="112" t="str">
        <f>+EVALUACION!B33</f>
        <v>EJECUCIÓN</v>
      </c>
      <c r="C32" s="232" t="str">
        <f>+EVALUACION!C33</f>
        <v>Eventos naturales adversos (lluvias, inundaciones, sequías).</v>
      </c>
      <c r="D32" s="232"/>
      <c r="E32" s="232"/>
      <c r="F32" s="232"/>
      <c r="G32" s="233" t="s">
        <v>198</v>
      </c>
      <c r="H32" s="233"/>
      <c r="I32" s="80">
        <f>+EVALUACION!I33</f>
        <v>3</v>
      </c>
      <c r="J32" s="80">
        <f>+EVALUACION!J33</f>
        <v>2</v>
      </c>
      <c r="K32" s="80">
        <f t="shared" si="1"/>
        <v>5</v>
      </c>
      <c r="L32" s="80" t="str">
        <f t="shared" si="2"/>
        <v>MEDIO</v>
      </c>
      <c r="M32" s="80" t="s">
        <v>145</v>
      </c>
      <c r="N32" s="113" t="s">
        <v>193</v>
      </c>
      <c r="O32" s="113" t="s">
        <v>194</v>
      </c>
      <c r="P32" s="113" t="s">
        <v>195</v>
      </c>
      <c r="Q32" s="113" t="s">
        <v>196</v>
      </c>
      <c r="R32" s="37" t="s">
        <v>197</v>
      </c>
    </row>
    <row r="33" spans="2:23" s="27" customFormat="1" ht="88.2" customHeight="1" thickBot="1" x14ac:dyDescent="0.3">
      <c r="B33" s="112" t="str">
        <f>+EVALUACION!B34</f>
        <v>EJECUCIÓN</v>
      </c>
      <c r="C33" s="232" t="str">
        <f>+EVALUACION!C34</f>
        <v>Incumplimiento de la administración en los pagos.</v>
      </c>
      <c r="D33" s="232"/>
      <c r="E33" s="232"/>
      <c r="F33" s="232"/>
      <c r="G33" s="233" t="s">
        <v>199</v>
      </c>
      <c r="H33" s="233"/>
      <c r="I33" s="80">
        <f>+EVALUACION!I34</f>
        <v>2</v>
      </c>
      <c r="J33" s="80">
        <f>+EVALUACION!J34</f>
        <v>3</v>
      </c>
      <c r="K33" s="80">
        <f t="shared" si="1"/>
        <v>5</v>
      </c>
      <c r="L33" s="80" t="str">
        <f t="shared" si="2"/>
        <v>MEDIO</v>
      </c>
      <c r="M33" s="80" t="s">
        <v>157</v>
      </c>
      <c r="N33" s="113" t="s">
        <v>200</v>
      </c>
      <c r="O33" s="113" t="s">
        <v>201</v>
      </c>
      <c r="P33" s="113" t="s">
        <v>195</v>
      </c>
      <c r="Q33" s="113" t="s">
        <v>202</v>
      </c>
      <c r="R33" s="37" t="s">
        <v>203</v>
      </c>
    </row>
    <row r="34" spans="2:23" s="27" customFormat="1" ht="88.2" customHeight="1" thickBot="1" x14ac:dyDescent="0.3">
      <c r="B34" s="112" t="str">
        <f>+EVALUACION!B35</f>
        <v>EJECUCIÓN</v>
      </c>
      <c r="C34" s="232" t="str">
        <f>+EVALUACION!C35</f>
        <v xml:space="preserve">Incumplimiento del contratista en cuanto al personal idóneo establecido en el anexo técnico. </v>
      </c>
      <c r="D34" s="232"/>
      <c r="E34" s="232"/>
      <c r="F34" s="232"/>
      <c r="G34" s="233" t="s">
        <v>204</v>
      </c>
      <c r="H34" s="233"/>
      <c r="I34" s="80">
        <f>+EVALUACION!I35</f>
        <v>4</v>
      </c>
      <c r="J34" s="80">
        <f>+EVALUACION!J35</f>
        <v>3</v>
      </c>
      <c r="K34" s="80">
        <f t="shared" si="1"/>
        <v>7</v>
      </c>
      <c r="L34" s="80" t="str">
        <f t="shared" si="2"/>
        <v>ALTO</v>
      </c>
      <c r="M34" s="80" t="s">
        <v>145</v>
      </c>
      <c r="N34" s="113" t="s">
        <v>205</v>
      </c>
      <c r="O34" s="113" t="s">
        <v>206</v>
      </c>
      <c r="P34" s="113" t="s">
        <v>195</v>
      </c>
      <c r="Q34" s="113" t="s">
        <v>207</v>
      </c>
      <c r="R34" s="37" t="s">
        <v>208</v>
      </c>
    </row>
    <row r="35" spans="2:23" s="27" customFormat="1" ht="88.2" customHeight="1" thickBot="1" x14ac:dyDescent="0.3">
      <c r="B35" s="112" t="str">
        <f>+EVALUACION!B36</f>
        <v>EJECUCIÓN</v>
      </c>
      <c r="C35" s="232" t="str">
        <f>+EVALUACION!C36</f>
        <v xml:space="preserve">Falta de seguimiento y medición de impacto del proyecto. </v>
      </c>
      <c r="D35" s="232"/>
      <c r="E35" s="232"/>
      <c r="F35" s="232"/>
      <c r="G35" s="233" t="s">
        <v>209</v>
      </c>
      <c r="H35" s="233"/>
      <c r="I35" s="80">
        <f>+EVALUACION!I36</f>
        <v>3</v>
      </c>
      <c r="J35" s="80">
        <f>+EVALUACION!J36</f>
        <v>3</v>
      </c>
      <c r="K35" s="80">
        <f t="shared" si="1"/>
        <v>6</v>
      </c>
      <c r="L35" s="80" t="str">
        <f t="shared" si="2"/>
        <v>ALTO</v>
      </c>
      <c r="M35" s="80" t="s">
        <v>157</v>
      </c>
      <c r="N35" s="113" t="s">
        <v>193</v>
      </c>
      <c r="O35" s="113" t="s">
        <v>210</v>
      </c>
      <c r="P35" s="113" t="s">
        <v>211</v>
      </c>
      <c r="Q35" s="113" t="s">
        <v>196</v>
      </c>
      <c r="R35" s="37" t="s">
        <v>203</v>
      </c>
    </row>
    <row r="36" spans="2:23" s="27" customFormat="1" ht="88.2" customHeight="1" thickBot="1" x14ac:dyDescent="0.3">
      <c r="B36" s="112" t="str">
        <f>+EVALUACION!B37</f>
        <v>EJECUCIÓN</v>
      </c>
      <c r="C36" s="232" t="str">
        <f>+EVALUACION!C37</f>
        <v xml:space="preserve">Resistencias culturales de los beneficiarios organizaciones y/o intancias por los componentes a desarrollar. </v>
      </c>
      <c r="D36" s="232"/>
      <c r="E36" s="232"/>
      <c r="F36" s="232"/>
      <c r="G36" s="233" t="s">
        <v>212</v>
      </c>
      <c r="H36" s="233"/>
      <c r="I36" s="80">
        <f>+EVALUACION!I37</f>
        <v>2</v>
      </c>
      <c r="J36" s="80">
        <f>+EVALUACION!J37</f>
        <v>3</v>
      </c>
      <c r="K36" s="80">
        <f t="shared" ref="K36:K37" si="3">+I36+J36</f>
        <v>5</v>
      </c>
      <c r="L36" s="80" t="str">
        <f t="shared" si="2"/>
        <v>MEDIO</v>
      </c>
      <c r="M36" s="80" t="s">
        <v>157</v>
      </c>
      <c r="N36" s="113" t="s">
        <v>213</v>
      </c>
      <c r="O36" s="113" t="s">
        <v>210</v>
      </c>
      <c r="P36" s="113" t="s">
        <v>214</v>
      </c>
      <c r="Q36" s="113" t="s">
        <v>196</v>
      </c>
      <c r="R36" s="37" t="s">
        <v>203</v>
      </c>
    </row>
    <row r="37" spans="2:23" s="27" customFormat="1" ht="88.2" customHeight="1" x14ac:dyDescent="0.25">
      <c r="B37" s="112" t="str">
        <f>+EVALUACION!B38</f>
        <v>EJECUCIÓN</v>
      </c>
      <c r="C37" s="232" t="str">
        <f>+EVALUACION!C38</f>
        <v xml:space="preserve">No entrega de insumo o elementos de fortalecimieno a laa organizaciones sociales e intancias de participación </v>
      </c>
      <c r="D37" s="232"/>
      <c r="E37" s="232"/>
      <c r="F37" s="232"/>
      <c r="G37" s="233" t="s">
        <v>215</v>
      </c>
      <c r="H37" s="233"/>
      <c r="I37" s="80">
        <f>+EVALUACION!I38</f>
        <v>3</v>
      </c>
      <c r="J37" s="80">
        <f>+EVALUACION!J38</f>
        <v>3</v>
      </c>
      <c r="K37" s="80">
        <f t="shared" si="3"/>
        <v>6</v>
      </c>
      <c r="L37" s="80" t="str">
        <f t="shared" si="2"/>
        <v>ALTO</v>
      </c>
      <c r="M37" s="80" t="s">
        <v>157</v>
      </c>
      <c r="N37" s="113" t="s">
        <v>193</v>
      </c>
      <c r="O37" s="113" t="s">
        <v>216</v>
      </c>
      <c r="P37" s="113" t="s">
        <v>214</v>
      </c>
      <c r="Q37" s="113" t="s">
        <v>217</v>
      </c>
      <c r="R37" s="37" t="s">
        <v>203</v>
      </c>
    </row>
    <row r="38" spans="2:23" ht="12.75" customHeight="1" x14ac:dyDescent="0.25">
      <c r="B38" s="69"/>
      <c r="C38" s="70"/>
      <c r="D38" s="70"/>
      <c r="E38" s="70"/>
      <c r="F38" s="70"/>
      <c r="G38" s="70"/>
      <c r="H38" s="70"/>
      <c r="I38" s="70"/>
      <c r="J38" s="70"/>
      <c r="K38" s="70"/>
      <c r="L38" s="70"/>
      <c r="M38" s="70"/>
      <c r="N38" s="70"/>
      <c r="O38" s="70"/>
      <c r="P38" s="70"/>
      <c r="Q38" s="70"/>
      <c r="R38" s="3"/>
    </row>
    <row r="39" spans="2:23" x14ac:dyDescent="0.25">
      <c r="B39" s="69"/>
      <c r="C39" s="260" t="s">
        <v>125</v>
      </c>
      <c r="D39" s="260"/>
      <c r="E39" s="260"/>
      <c r="F39" s="260"/>
      <c r="G39" s="70"/>
      <c r="H39" s="226" t="s">
        <v>218</v>
      </c>
      <c r="I39" s="226"/>
      <c r="J39" s="226"/>
      <c r="K39" s="226"/>
      <c r="L39" s="114"/>
      <c r="M39" s="114"/>
      <c r="N39" s="114"/>
      <c r="O39" s="114"/>
      <c r="P39" s="114"/>
      <c r="Q39" s="114"/>
      <c r="R39" s="3"/>
    </row>
    <row r="40" spans="2:23" ht="19.5" customHeight="1" x14ac:dyDescent="0.25">
      <c r="B40" s="218" t="s">
        <v>97</v>
      </c>
      <c r="C40" s="263" t="s">
        <v>98</v>
      </c>
      <c r="D40" s="267"/>
      <c r="E40" s="264"/>
      <c r="F40" s="92" t="s">
        <v>99</v>
      </c>
      <c r="G40" s="70"/>
      <c r="H40" s="263" t="s">
        <v>100</v>
      </c>
      <c r="I40" s="264"/>
      <c r="J40" s="263" t="s">
        <v>99</v>
      </c>
      <c r="K40" s="264"/>
      <c r="L40" s="97"/>
      <c r="M40" s="97"/>
      <c r="N40" s="226" t="s">
        <v>125</v>
      </c>
      <c r="O40" s="226"/>
      <c r="P40" s="226"/>
      <c r="Q40" s="97"/>
      <c r="R40" s="3"/>
    </row>
    <row r="41" spans="2:23" ht="21" customHeight="1" x14ac:dyDescent="0.25">
      <c r="B41" s="218"/>
      <c r="C41" s="255" t="s">
        <v>101</v>
      </c>
      <c r="D41" s="256"/>
      <c r="E41" s="257"/>
      <c r="F41" s="94">
        <v>1</v>
      </c>
      <c r="G41" s="70"/>
      <c r="H41" s="255" t="s">
        <v>102</v>
      </c>
      <c r="I41" s="257"/>
      <c r="J41" s="255">
        <v>1</v>
      </c>
      <c r="K41" s="257"/>
      <c r="L41" s="97"/>
      <c r="M41" s="97"/>
      <c r="N41" s="261" t="s">
        <v>113</v>
      </c>
      <c r="O41" s="262"/>
      <c r="P41" s="106" t="s">
        <v>124</v>
      </c>
      <c r="Q41" s="97"/>
      <c r="R41" s="3"/>
    </row>
    <row r="42" spans="2:23" ht="15.75" customHeight="1" x14ac:dyDescent="0.25">
      <c r="B42" s="218"/>
      <c r="C42" s="255" t="s">
        <v>103</v>
      </c>
      <c r="D42" s="256"/>
      <c r="E42" s="257"/>
      <c r="F42" s="94">
        <v>2</v>
      </c>
      <c r="G42" s="70"/>
      <c r="H42" s="255" t="s">
        <v>104</v>
      </c>
      <c r="I42" s="257"/>
      <c r="J42" s="255">
        <v>2</v>
      </c>
      <c r="K42" s="257"/>
      <c r="L42" s="97"/>
      <c r="M42" s="97"/>
      <c r="N42" s="251" t="s">
        <v>126</v>
      </c>
      <c r="O42" s="252"/>
      <c r="P42" s="107" t="s">
        <v>127</v>
      </c>
      <c r="Q42" s="97"/>
      <c r="R42" s="3"/>
      <c r="T42" s="5"/>
      <c r="U42" s="5"/>
      <c r="V42" s="5"/>
      <c r="W42" s="5"/>
    </row>
    <row r="43" spans="2:23" ht="24.75" customHeight="1" x14ac:dyDescent="0.25">
      <c r="B43" s="218"/>
      <c r="C43" s="255" t="s">
        <v>105</v>
      </c>
      <c r="D43" s="256"/>
      <c r="E43" s="257"/>
      <c r="F43" s="94">
        <v>3</v>
      </c>
      <c r="G43" s="70"/>
      <c r="H43" s="255" t="s">
        <v>106</v>
      </c>
      <c r="I43" s="257"/>
      <c r="J43" s="255">
        <v>3</v>
      </c>
      <c r="K43" s="257"/>
      <c r="L43" s="97"/>
      <c r="M43" s="97"/>
      <c r="N43" s="229" t="s">
        <v>128</v>
      </c>
      <c r="O43" s="250"/>
      <c r="P43" s="107" t="s">
        <v>129</v>
      </c>
      <c r="Q43" s="97"/>
      <c r="R43" s="3"/>
    </row>
    <row r="44" spans="2:23" ht="18" customHeight="1" x14ac:dyDescent="0.25">
      <c r="B44" s="218"/>
      <c r="C44" s="255" t="s">
        <v>107</v>
      </c>
      <c r="D44" s="256"/>
      <c r="E44" s="257"/>
      <c r="F44" s="94">
        <v>4</v>
      </c>
      <c r="G44" s="70"/>
      <c r="H44" s="255" t="s">
        <v>108</v>
      </c>
      <c r="I44" s="257"/>
      <c r="J44" s="255">
        <v>4</v>
      </c>
      <c r="K44" s="257"/>
      <c r="L44" s="97"/>
      <c r="M44" s="97"/>
      <c r="N44" s="258">
        <v>5</v>
      </c>
      <c r="O44" s="259"/>
      <c r="P44" s="107" t="s">
        <v>130</v>
      </c>
      <c r="Q44" s="97"/>
      <c r="R44" s="3"/>
    </row>
    <row r="45" spans="2:23" ht="21" customHeight="1" thickBot="1" x14ac:dyDescent="0.3">
      <c r="B45" s="218"/>
      <c r="C45" s="255" t="s">
        <v>109</v>
      </c>
      <c r="D45" s="256"/>
      <c r="E45" s="257"/>
      <c r="F45" s="94">
        <v>5</v>
      </c>
      <c r="G45" s="70"/>
      <c r="H45" s="255" t="s">
        <v>110</v>
      </c>
      <c r="I45" s="257"/>
      <c r="J45" s="255">
        <v>5</v>
      </c>
      <c r="K45" s="257"/>
      <c r="L45" s="97"/>
      <c r="M45" s="97"/>
      <c r="N45" s="265" t="s">
        <v>131</v>
      </c>
      <c r="O45" s="266"/>
      <c r="P45" s="115" t="s">
        <v>132</v>
      </c>
      <c r="Q45" s="97"/>
      <c r="R45" s="3"/>
    </row>
    <row r="46" spans="2:23" x14ac:dyDescent="0.25">
      <c r="B46" s="69"/>
      <c r="C46" s="70"/>
      <c r="D46" s="70"/>
      <c r="E46" s="70"/>
      <c r="F46" s="70"/>
      <c r="G46" s="70"/>
      <c r="H46" s="70"/>
      <c r="I46" s="70"/>
      <c r="J46" s="70"/>
      <c r="K46" s="70"/>
      <c r="L46" s="70"/>
      <c r="M46" s="70"/>
      <c r="N46" s="70"/>
      <c r="O46" s="70"/>
      <c r="P46" s="70"/>
      <c r="Q46" s="70"/>
      <c r="R46" s="3"/>
    </row>
    <row r="47" spans="2:23" ht="18" customHeight="1" x14ac:dyDescent="0.25">
      <c r="B47" s="69"/>
      <c r="C47" s="226" t="s">
        <v>113</v>
      </c>
      <c r="D47" s="226"/>
      <c r="E47" s="226"/>
      <c r="F47" s="226"/>
      <c r="G47" s="226"/>
      <c r="H47" s="226"/>
      <c r="I47" s="226"/>
      <c r="J47" s="226"/>
      <c r="K47" s="226"/>
      <c r="L47" s="226"/>
      <c r="M47" s="226"/>
      <c r="N47" s="226"/>
      <c r="O47" s="226"/>
      <c r="P47" s="226"/>
      <c r="Q47" s="226"/>
      <c r="R47" s="3"/>
    </row>
    <row r="48" spans="2:23" ht="68.25" customHeight="1" x14ac:dyDescent="0.25">
      <c r="B48" s="69"/>
      <c r="C48" s="255" t="s">
        <v>114</v>
      </c>
      <c r="D48" s="256"/>
      <c r="E48" s="256"/>
      <c r="F48" s="257"/>
      <c r="G48" s="255" t="s">
        <v>115</v>
      </c>
      <c r="H48" s="257"/>
      <c r="I48" s="255" t="s">
        <v>116</v>
      </c>
      <c r="J48" s="256"/>
      <c r="K48" s="257"/>
      <c r="L48" s="255" t="s">
        <v>117</v>
      </c>
      <c r="M48" s="257"/>
      <c r="N48" s="255" t="s">
        <v>118</v>
      </c>
      <c r="O48" s="257"/>
      <c r="P48" s="255" t="s">
        <v>111</v>
      </c>
      <c r="Q48" s="257"/>
      <c r="R48" s="3"/>
    </row>
    <row r="49" spans="2:18" ht="60" customHeight="1" x14ac:dyDescent="0.25">
      <c r="B49" s="69"/>
      <c r="C49" s="255" t="s">
        <v>119</v>
      </c>
      <c r="D49" s="256"/>
      <c r="E49" s="256"/>
      <c r="F49" s="257"/>
      <c r="G49" s="255" t="s">
        <v>120</v>
      </c>
      <c r="H49" s="257"/>
      <c r="I49" s="255" t="s">
        <v>121</v>
      </c>
      <c r="J49" s="256"/>
      <c r="K49" s="257"/>
      <c r="L49" s="255" t="s">
        <v>122</v>
      </c>
      <c r="M49" s="257"/>
      <c r="N49" s="255" t="s">
        <v>123</v>
      </c>
      <c r="O49" s="257"/>
      <c r="P49" s="255" t="s">
        <v>112</v>
      </c>
      <c r="Q49" s="257"/>
      <c r="R49" s="3"/>
    </row>
    <row r="50" spans="2:18" x14ac:dyDescent="0.25">
      <c r="B50" s="69"/>
      <c r="C50" s="269" t="s">
        <v>98</v>
      </c>
      <c r="D50" s="270"/>
      <c r="E50" s="271"/>
      <c r="F50" s="275" t="s">
        <v>99</v>
      </c>
      <c r="G50" s="261" t="s">
        <v>102</v>
      </c>
      <c r="H50" s="262"/>
      <c r="I50" s="261" t="s">
        <v>104</v>
      </c>
      <c r="J50" s="280"/>
      <c r="K50" s="262"/>
      <c r="L50" s="261" t="s">
        <v>106</v>
      </c>
      <c r="M50" s="262"/>
      <c r="N50" s="261" t="s">
        <v>108</v>
      </c>
      <c r="O50" s="262"/>
      <c r="P50" s="263" t="s">
        <v>110</v>
      </c>
      <c r="Q50" s="264"/>
      <c r="R50" s="3"/>
    </row>
    <row r="51" spans="2:18" x14ac:dyDescent="0.25">
      <c r="B51" s="69"/>
      <c r="C51" s="272"/>
      <c r="D51" s="273"/>
      <c r="E51" s="274"/>
      <c r="F51" s="276"/>
      <c r="G51" s="277">
        <v>1</v>
      </c>
      <c r="H51" s="278"/>
      <c r="I51" s="277">
        <v>2</v>
      </c>
      <c r="J51" s="281"/>
      <c r="K51" s="278"/>
      <c r="L51" s="277">
        <v>3</v>
      </c>
      <c r="M51" s="278"/>
      <c r="N51" s="277">
        <v>4</v>
      </c>
      <c r="O51" s="278"/>
      <c r="P51" s="277">
        <v>5</v>
      </c>
      <c r="Q51" s="278"/>
      <c r="R51" s="3"/>
    </row>
    <row r="52" spans="2:18" ht="19.5" customHeight="1" x14ac:dyDescent="0.25">
      <c r="B52" s="69"/>
      <c r="C52" s="255" t="s">
        <v>101</v>
      </c>
      <c r="D52" s="256"/>
      <c r="E52" s="257"/>
      <c r="F52" s="101">
        <v>1</v>
      </c>
      <c r="G52" s="253">
        <v>2</v>
      </c>
      <c r="H52" s="254"/>
      <c r="I52" s="253">
        <v>3</v>
      </c>
      <c r="J52" s="279"/>
      <c r="K52" s="254"/>
      <c r="L52" s="253">
        <v>4</v>
      </c>
      <c r="M52" s="254"/>
      <c r="N52" s="258">
        <v>5</v>
      </c>
      <c r="O52" s="259"/>
      <c r="P52" s="229">
        <v>6</v>
      </c>
      <c r="Q52" s="250"/>
      <c r="R52" s="3"/>
    </row>
    <row r="53" spans="2:18" ht="21.75" customHeight="1" x14ac:dyDescent="0.25">
      <c r="B53" s="69"/>
      <c r="C53" s="255" t="s">
        <v>103</v>
      </c>
      <c r="D53" s="256"/>
      <c r="E53" s="257"/>
      <c r="F53" s="101">
        <v>2</v>
      </c>
      <c r="G53" s="253">
        <v>3</v>
      </c>
      <c r="H53" s="254"/>
      <c r="I53" s="253">
        <v>4</v>
      </c>
      <c r="J53" s="279"/>
      <c r="K53" s="254"/>
      <c r="L53" s="258">
        <v>5</v>
      </c>
      <c r="M53" s="259"/>
      <c r="N53" s="229">
        <v>6</v>
      </c>
      <c r="O53" s="250"/>
      <c r="P53" s="229">
        <v>7</v>
      </c>
      <c r="Q53" s="250"/>
      <c r="R53" s="3"/>
    </row>
    <row r="54" spans="2:18" ht="21" customHeight="1" x14ac:dyDescent="0.25">
      <c r="B54" s="69"/>
      <c r="C54" s="255" t="s">
        <v>105</v>
      </c>
      <c r="D54" s="256"/>
      <c r="E54" s="257"/>
      <c r="F54" s="101">
        <v>3</v>
      </c>
      <c r="G54" s="253">
        <v>4</v>
      </c>
      <c r="H54" s="254"/>
      <c r="I54" s="258">
        <v>5</v>
      </c>
      <c r="J54" s="268"/>
      <c r="K54" s="259"/>
      <c r="L54" s="229">
        <v>6</v>
      </c>
      <c r="M54" s="250"/>
      <c r="N54" s="229">
        <v>7</v>
      </c>
      <c r="O54" s="250"/>
      <c r="P54" s="251">
        <v>8</v>
      </c>
      <c r="Q54" s="252"/>
      <c r="R54" s="3"/>
    </row>
    <row r="55" spans="2:18" ht="21" customHeight="1" x14ac:dyDescent="0.25">
      <c r="B55" s="69"/>
      <c r="C55" s="255" t="s">
        <v>107</v>
      </c>
      <c r="D55" s="256"/>
      <c r="E55" s="257"/>
      <c r="F55" s="101">
        <v>4</v>
      </c>
      <c r="G55" s="258">
        <v>5</v>
      </c>
      <c r="H55" s="259"/>
      <c r="I55" s="229">
        <v>6</v>
      </c>
      <c r="J55" s="249"/>
      <c r="K55" s="250"/>
      <c r="L55" s="229">
        <v>7</v>
      </c>
      <c r="M55" s="250"/>
      <c r="N55" s="251">
        <v>8</v>
      </c>
      <c r="O55" s="252"/>
      <c r="P55" s="251">
        <v>9</v>
      </c>
      <c r="Q55" s="252"/>
      <c r="R55" s="3"/>
    </row>
    <row r="56" spans="2:18" ht="21" customHeight="1" x14ac:dyDescent="0.25">
      <c r="B56" s="69"/>
      <c r="C56" s="255" t="s">
        <v>109</v>
      </c>
      <c r="D56" s="256"/>
      <c r="E56" s="257"/>
      <c r="F56" s="101">
        <v>5</v>
      </c>
      <c r="G56" s="229">
        <v>6</v>
      </c>
      <c r="H56" s="250"/>
      <c r="I56" s="229">
        <v>7</v>
      </c>
      <c r="J56" s="249"/>
      <c r="K56" s="250"/>
      <c r="L56" s="251">
        <v>8</v>
      </c>
      <c r="M56" s="252"/>
      <c r="N56" s="251">
        <v>9</v>
      </c>
      <c r="O56" s="252"/>
      <c r="P56" s="251">
        <v>10</v>
      </c>
      <c r="Q56" s="252"/>
      <c r="R56" s="3"/>
    </row>
    <row r="57" spans="2:18" ht="13.8" thickBot="1" x14ac:dyDescent="0.3">
      <c r="B57" s="72"/>
      <c r="C57" s="73"/>
      <c r="D57" s="73"/>
      <c r="E57" s="73"/>
      <c r="F57" s="73"/>
      <c r="G57" s="73"/>
      <c r="H57" s="73"/>
      <c r="I57" s="73"/>
      <c r="J57" s="73"/>
      <c r="K57" s="73"/>
      <c r="L57" s="73"/>
      <c r="M57" s="73"/>
      <c r="N57" s="73"/>
      <c r="O57" s="73"/>
      <c r="P57" s="73"/>
      <c r="Q57" s="73"/>
      <c r="R57" s="9"/>
    </row>
  </sheetData>
  <mergeCells count="136">
    <mergeCell ref="I55:K55"/>
    <mergeCell ref="C47:Q47"/>
    <mergeCell ref="G50:H50"/>
    <mergeCell ref="G51:H51"/>
    <mergeCell ref="G52:H52"/>
    <mergeCell ref="L56:M56"/>
    <mergeCell ref="L54:M54"/>
    <mergeCell ref="L51:M51"/>
    <mergeCell ref="G56:H56"/>
    <mergeCell ref="I53:K53"/>
    <mergeCell ref="N51:O51"/>
    <mergeCell ref="N52:O52"/>
    <mergeCell ref="N53:O53"/>
    <mergeCell ref="N54:O54"/>
    <mergeCell ref="N55:O55"/>
    <mergeCell ref="L55:M55"/>
    <mergeCell ref="P52:Q52"/>
    <mergeCell ref="P53:Q53"/>
    <mergeCell ref="L52:M52"/>
    <mergeCell ref="L53:M53"/>
    <mergeCell ref="I50:K50"/>
    <mergeCell ref="P51:Q51"/>
    <mergeCell ref="I51:K51"/>
    <mergeCell ref="I52:K52"/>
    <mergeCell ref="N50:O50"/>
    <mergeCell ref="P50:Q50"/>
    <mergeCell ref="P54:Q54"/>
    <mergeCell ref="P55:Q55"/>
    <mergeCell ref="B40:B45"/>
    <mergeCell ref="C40:E40"/>
    <mergeCell ref="H40:I40"/>
    <mergeCell ref="C52:E52"/>
    <mergeCell ref="C53:E53"/>
    <mergeCell ref="C54:E54"/>
    <mergeCell ref="C48:F48"/>
    <mergeCell ref="C49:F49"/>
    <mergeCell ref="I54:K54"/>
    <mergeCell ref="C44:E44"/>
    <mergeCell ref="C45:E45"/>
    <mergeCell ref="H45:I45"/>
    <mergeCell ref="J45:K45"/>
    <mergeCell ref="C50:E51"/>
    <mergeCell ref="J44:K44"/>
    <mergeCell ref="F50:F51"/>
    <mergeCell ref="H44:I44"/>
    <mergeCell ref="G48:H48"/>
    <mergeCell ref="G49:H49"/>
    <mergeCell ref="I48:K48"/>
    <mergeCell ref="I49:K49"/>
    <mergeCell ref="J41:K41"/>
    <mergeCell ref="C42:E42"/>
    <mergeCell ref="H42:I42"/>
    <mergeCell ref="C56:E56"/>
    <mergeCell ref="N40:P40"/>
    <mergeCell ref="N41:O41"/>
    <mergeCell ref="N42:O42"/>
    <mergeCell ref="C43:E43"/>
    <mergeCell ref="H43:I43"/>
    <mergeCell ref="J43:K43"/>
    <mergeCell ref="J40:K40"/>
    <mergeCell ref="C41:E41"/>
    <mergeCell ref="J42:K42"/>
    <mergeCell ref="N43:O43"/>
    <mergeCell ref="N48:O48"/>
    <mergeCell ref="N49:O49"/>
    <mergeCell ref="L48:M48"/>
    <mergeCell ref="L49:M49"/>
    <mergeCell ref="N44:O44"/>
    <mergeCell ref="N45:O45"/>
    <mergeCell ref="P48:Q48"/>
    <mergeCell ref="P49:Q49"/>
    <mergeCell ref="L50:M50"/>
    <mergeCell ref="I56:K56"/>
    <mergeCell ref="P56:Q56"/>
    <mergeCell ref="N56:O56"/>
    <mergeCell ref="G53:H53"/>
    <mergeCell ref="C31:F31"/>
    <mergeCell ref="G31:H31"/>
    <mergeCell ref="C37:F37"/>
    <mergeCell ref="G37:H37"/>
    <mergeCell ref="C55:E55"/>
    <mergeCell ref="G54:H54"/>
    <mergeCell ref="G55:H55"/>
    <mergeCell ref="G36:H36"/>
    <mergeCell ref="H41:I41"/>
    <mergeCell ref="C39:F39"/>
    <mergeCell ref="H39:K39"/>
    <mergeCell ref="C36:F36"/>
    <mergeCell ref="C33:F33"/>
    <mergeCell ref="G33:H33"/>
    <mergeCell ref="C34:F34"/>
    <mergeCell ref="G34:H34"/>
    <mergeCell ref="C35:F35"/>
    <mergeCell ref="G35:H35"/>
    <mergeCell ref="C32:F32"/>
    <mergeCell ref="G32:H32"/>
    <mergeCell ref="B6:R6"/>
    <mergeCell ref="B7:R7"/>
    <mergeCell ref="G16:H16"/>
    <mergeCell ref="G15:H15"/>
    <mergeCell ref="C25:F25"/>
    <mergeCell ref="G25:H25"/>
    <mergeCell ref="B2:B4"/>
    <mergeCell ref="C16:F16"/>
    <mergeCell ref="C22:F22"/>
    <mergeCell ref="G22:H22"/>
    <mergeCell ref="C17:F17"/>
    <mergeCell ref="G17:H17"/>
    <mergeCell ref="C15:F15"/>
    <mergeCell ref="C2:P4"/>
    <mergeCell ref="Q2:R4"/>
    <mergeCell ref="B9:R9"/>
    <mergeCell ref="B8:R8"/>
    <mergeCell ref="B10:R10"/>
    <mergeCell ref="C19:F19"/>
    <mergeCell ref="G19:H19"/>
    <mergeCell ref="C18:F18"/>
    <mergeCell ref="G18:H18"/>
    <mergeCell ref="C24:F24"/>
    <mergeCell ref="G24:H24"/>
    <mergeCell ref="C26:F26"/>
    <mergeCell ref="G26:H26"/>
    <mergeCell ref="C20:F20"/>
    <mergeCell ref="G20:H20"/>
    <mergeCell ref="C21:F21"/>
    <mergeCell ref="G21:H21"/>
    <mergeCell ref="C27:F27"/>
    <mergeCell ref="G27:H27"/>
    <mergeCell ref="C30:F30"/>
    <mergeCell ref="G30:H30"/>
    <mergeCell ref="C29:F29"/>
    <mergeCell ref="G29:H29"/>
    <mergeCell ref="C23:F23"/>
    <mergeCell ref="G23:H23"/>
    <mergeCell ref="C28:F28"/>
    <mergeCell ref="G28:H28"/>
  </mergeCells>
  <phoneticPr fontId="1" type="noConversion"/>
  <conditionalFormatting sqref="J16:K37">
    <cfRule type="expression" dxfId="26" priority="1" stopIfTrue="1">
      <formula>"""bajo"""</formula>
    </cfRule>
  </conditionalFormatting>
  <conditionalFormatting sqref="L16:L17 L20:L22 L25:L27 L30:L37">
    <cfRule type="cellIs" dxfId="25" priority="67" stopIfTrue="1" operator="equal">
      <formula>"EXTREMO"</formula>
    </cfRule>
    <cfRule type="cellIs" dxfId="24" priority="68" stopIfTrue="1" operator="equal">
      <formula>"ALTO"</formula>
    </cfRule>
    <cfRule type="cellIs" dxfId="23" priority="69" stopIfTrue="1" operator="equal">
      <formula>"MEDIO"</formula>
    </cfRule>
    <cfRule type="cellIs" dxfId="22" priority="70" stopIfTrue="1" operator="equal">
      <formula>"BAJO"</formula>
    </cfRule>
  </conditionalFormatting>
  <conditionalFormatting sqref="L18:L19">
    <cfRule type="cellIs" dxfId="21" priority="22" stopIfTrue="1" operator="equal">
      <formula>"EXTREMO"</formula>
    </cfRule>
    <cfRule type="cellIs" dxfId="20" priority="23" stopIfTrue="1" operator="equal">
      <formula>"ALTO"</formula>
    </cfRule>
    <cfRule type="cellIs" dxfId="19" priority="24" stopIfTrue="1" operator="equal">
      <formula>"MEDIO"</formula>
    </cfRule>
    <cfRule type="cellIs" dxfId="18" priority="25" stopIfTrue="1" operator="equal">
      <formula>"BAJO"</formula>
    </cfRule>
  </conditionalFormatting>
  <conditionalFormatting sqref="L23:L24">
    <cfRule type="cellIs" dxfId="17" priority="12" stopIfTrue="1" operator="equal">
      <formula>"EXTREMO"</formula>
    </cfRule>
    <cfRule type="cellIs" dxfId="16" priority="13" stopIfTrue="1" operator="equal">
      <formula>"ALTO"</formula>
    </cfRule>
    <cfRule type="cellIs" dxfId="15" priority="14" stopIfTrue="1" operator="equal">
      <formula>"MEDIO"</formula>
    </cfRule>
    <cfRule type="cellIs" dxfId="14" priority="15" stopIfTrue="1" operator="equal">
      <formula>"BAJO"</formula>
    </cfRule>
  </conditionalFormatting>
  <conditionalFormatting sqref="L28:L29">
    <cfRule type="cellIs" dxfId="13" priority="2" stopIfTrue="1" operator="equal">
      <formula>"EXTREMO"</formula>
    </cfRule>
    <cfRule type="cellIs" dxfId="12" priority="3" stopIfTrue="1" operator="equal">
      <formula>"ALTO"</formula>
    </cfRule>
    <cfRule type="cellIs" dxfId="11" priority="4" stopIfTrue="1" operator="equal">
      <formula>"MEDIO"</formula>
    </cfRule>
    <cfRule type="cellIs" dxfId="10" priority="5" stopIfTrue="1" operator="equal">
      <formula>"BAJO"</formula>
    </cfRule>
  </conditionalFormatting>
  <conditionalFormatting sqref="M16:Q37">
    <cfRule type="expression" dxfId="9" priority="31" stopIfTrue="1">
      <formula>"""bajo"""</formula>
    </cfRule>
  </conditionalFormatting>
  <conditionalFormatting sqref="R21:R30">
    <cfRule type="expression" dxfId="8" priority="38" stopIfTrue="1">
      <formula>"""bajo"""</formula>
    </cfRule>
  </conditionalFormatting>
  <dataValidations count="2">
    <dataValidation type="list" allowBlank="1" showInputMessage="1" showErrorMessage="1" sqref="J18:J19 J23:J24 J28:J29" xr:uid="{5744215F-F946-4ED0-8F28-ABD57D54E90F}">
      <formula1>$I$45:$I$49</formula1>
    </dataValidation>
    <dataValidation type="list" allowBlank="1" showInputMessage="1" showErrorMessage="1" sqref="I18:I19 I23:I24 I28:I29" xr:uid="{A9449988-EC2A-4F4A-910C-DB49E6181347}">
      <formula1>$E$45:$E$49</formula1>
    </dataValidation>
  </dataValidations>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pageSetUpPr fitToPage="1"/>
  </sheetPr>
  <dimension ref="B1:X55"/>
  <sheetViews>
    <sheetView showGridLines="0" topLeftCell="A25" zoomScale="54" zoomScaleNormal="55" zoomScaleSheetLayoutView="25" zoomScalePageLayoutView="70" workbookViewId="0">
      <selection activeCell="B7" sqref="B7:X8"/>
    </sheetView>
  </sheetViews>
  <sheetFormatPr baseColWidth="10" defaultColWidth="11.44140625" defaultRowHeight="13.8" x14ac:dyDescent="0.25"/>
  <cols>
    <col min="1" max="1" width="4.33203125" style="16" customWidth="1"/>
    <col min="2" max="2" width="48.88671875" style="16" customWidth="1"/>
    <col min="3" max="3" width="42" style="16" customWidth="1"/>
    <col min="4" max="4" width="17.6640625" style="16" customWidth="1"/>
    <col min="5" max="5" width="22.5546875" style="16" customWidth="1"/>
    <col min="6" max="6" width="15.109375" style="16" customWidth="1"/>
    <col min="7" max="7" width="17.44140625" style="16" customWidth="1"/>
    <col min="8" max="8" width="5.109375" style="16" customWidth="1"/>
    <col min="9" max="9" width="4.33203125" style="16" customWidth="1"/>
    <col min="10" max="10" width="5.88671875" style="16" customWidth="1"/>
    <col min="11" max="11" width="5.33203125" style="16" customWidth="1"/>
    <col min="12" max="12" width="14.109375" style="16" customWidth="1"/>
    <col min="13" max="13" width="5.33203125" style="16" customWidth="1"/>
    <col min="14" max="14" width="18" style="16" customWidth="1"/>
    <col min="15" max="15" width="5.6640625" style="16" customWidth="1"/>
    <col min="16" max="16" width="6.44140625" style="16" customWidth="1"/>
    <col min="17" max="17" width="8.44140625" style="16" customWidth="1"/>
    <col min="18" max="18" width="6" style="16" customWidth="1"/>
    <col min="19" max="19" width="9.6640625" style="16" customWidth="1"/>
    <col min="20" max="20" width="12.88671875" style="16" customWidth="1"/>
    <col min="21" max="21" width="11.44140625" style="16"/>
    <col min="22" max="22" width="10.88671875" style="16" customWidth="1"/>
    <col min="23" max="23" width="15.6640625" style="16" customWidth="1"/>
    <col min="24" max="24" width="13.88671875" style="16" customWidth="1"/>
    <col min="25" max="16384" width="11.44140625" style="16"/>
  </cols>
  <sheetData>
    <row r="1" spans="2:24" s="14" customFormat="1" x14ac:dyDescent="0.25">
      <c r="S1" s="15"/>
    </row>
    <row r="2" spans="2:24" s="14" customFormat="1" ht="54" customHeight="1" x14ac:dyDescent="0.25">
      <c r="B2" s="300"/>
      <c r="C2" s="301" t="s">
        <v>15</v>
      </c>
      <c r="D2" s="301"/>
      <c r="E2" s="301"/>
      <c r="F2" s="301"/>
      <c r="G2" s="301"/>
      <c r="H2" s="301"/>
      <c r="I2" s="301"/>
      <c r="J2" s="301"/>
      <c r="K2" s="301"/>
      <c r="L2" s="301"/>
      <c r="M2" s="301"/>
      <c r="N2" s="301"/>
      <c r="O2" s="301"/>
      <c r="P2" s="301"/>
      <c r="Q2" s="301"/>
      <c r="R2" s="301"/>
      <c r="S2" s="301"/>
      <c r="T2" s="301"/>
      <c r="U2" s="301"/>
      <c r="V2" s="301"/>
      <c r="W2" s="199" t="s">
        <v>1</v>
      </c>
      <c r="X2" s="307"/>
    </row>
    <row r="3" spans="2:24" s="14" customFormat="1" ht="31.5" customHeight="1" x14ac:dyDescent="0.25">
      <c r="B3" s="300"/>
      <c r="C3" s="301"/>
      <c r="D3" s="301"/>
      <c r="E3" s="301"/>
      <c r="F3" s="301"/>
      <c r="G3" s="301"/>
      <c r="H3" s="301"/>
      <c r="I3" s="301"/>
      <c r="J3" s="301"/>
      <c r="K3" s="301"/>
      <c r="L3" s="301"/>
      <c r="M3" s="301"/>
      <c r="N3" s="301"/>
      <c r="O3" s="301"/>
      <c r="P3" s="301"/>
      <c r="Q3" s="301"/>
      <c r="R3" s="301"/>
      <c r="S3" s="301"/>
      <c r="T3" s="301"/>
      <c r="U3" s="301"/>
      <c r="V3" s="301"/>
      <c r="W3" s="308"/>
      <c r="X3" s="309"/>
    </row>
    <row r="4" spans="2:24" s="14" customFormat="1" ht="47.25" customHeight="1" x14ac:dyDescent="0.25">
      <c r="B4" s="300"/>
      <c r="C4" s="301"/>
      <c r="D4" s="301"/>
      <c r="E4" s="301"/>
      <c r="F4" s="301"/>
      <c r="G4" s="301"/>
      <c r="H4" s="301"/>
      <c r="I4" s="301"/>
      <c r="J4" s="301"/>
      <c r="K4" s="301"/>
      <c r="L4" s="301"/>
      <c r="M4" s="301"/>
      <c r="N4" s="301"/>
      <c r="O4" s="301"/>
      <c r="P4" s="301"/>
      <c r="Q4" s="301"/>
      <c r="R4" s="301"/>
      <c r="S4" s="301"/>
      <c r="T4" s="301"/>
      <c r="U4" s="301"/>
      <c r="V4" s="301"/>
      <c r="W4" s="310"/>
      <c r="X4" s="311"/>
    </row>
    <row r="5" spans="2:24" s="14" customFormat="1" ht="32.25" customHeight="1" thickBot="1" x14ac:dyDescent="0.3">
      <c r="B5" s="38"/>
      <c r="C5" s="38"/>
      <c r="D5" s="38"/>
      <c r="E5" s="38"/>
      <c r="F5" s="38"/>
      <c r="G5" s="38"/>
      <c r="H5" s="38"/>
      <c r="I5" s="38"/>
      <c r="J5" s="38"/>
      <c r="K5" s="38"/>
      <c r="L5" s="38"/>
      <c r="M5" s="38"/>
      <c r="N5" s="38"/>
      <c r="O5" s="38"/>
      <c r="P5" s="38"/>
      <c r="Q5" s="38"/>
      <c r="R5" s="38"/>
      <c r="S5" s="39"/>
      <c r="T5" s="38"/>
      <c r="U5" s="38"/>
      <c r="V5" s="38"/>
      <c r="W5" s="38"/>
      <c r="X5" s="38"/>
    </row>
    <row r="6" spans="2:24" ht="91.5" customHeight="1" x14ac:dyDescent="0.25">
      <c r="B6" s="287" t="s">
        <v>219</v>
      </c>
      <c r="C6" s="288"/>
      <c r="D6" s="288"/>
      <c r="E6" s="288"/>
      <c r="F6" s="288"/>
      <c r="G6" s="288"/>
      <c r="H6" s="288"/>
      <c r="I6" s="288"/>
      <c r="J6" s="288"/>
      <c r="K6" s="288"/>
      <c r="L6" s="288"/>
      <c r="M6" s="288"/>
      <c r="N6" s="288"/>
      <c r="O6" s="288"/>
      <c r="P6" s="288"/>
      <c r="Q6" s="288"/>
      <c r="R6" s="288"/>
      <c r="S6" s="288"/>
      <c r="T6" s="288"/>
      <c r="U6" s="288"/>
      <c r="V6" s="288"/>
      <c r="W6" s="288"/>
      <c r="X6" s="289"/>
    </row>
    <row r="7" spans="2:24" ht="26.25" customHeight="1" x14ac:dyDescent="0.25">
      <c r="B7" s="312" t="s">
        <v>220</v>
      </c>
      <c r="C7" s="296"/>
      <c r="D7" s="296"/>
      <c r="E7" s="296"/>
      <c r="F7" s="296"/>
      <c r="G7" s="296"/>
      <c r="H7" s="296"/>
      <c r="I7" s="296"/>
      <c r="J7" s="296"/>
      <c r="K7" s="296"/>
      <c r="L7" s="296"/>
      <c r="M7" s="296"/>
      <c r="N7" s="296"/>
      <c r="O7" s="296"/>
      <c r="P7" s="296"/>
      <c r="Q7" s="296"/>
      <c r="R7" s="296"/>
      <c r="S7" s="296"/>
      <c r="T7" s="296"/>
      <c r="U7" s="296"/>
      <c r="V7" s="296"/>
      <c r="W7" s="296"/>
      <c r="X7" s="313"/>
    </row>
    <row r="8" spans="2:24" ht="20.25" customHeight="1" x14ac:dyDescent="0.25">
      <c r="B8" s="312"/>
      <c r="C8" s="296"/>
      <c r="D8" s="296"/>
      <c r="E8" s="296"/>
      <c r="F8" s="296"/>
      <c r="G8" s="296"/>
      <c r="H8" s="296"/>
      <c r="I8" s="296"/>
      <c r="J8" s="296"/>
      <c r="K8" s="296"/>
      <c r="L8" s="296"/>
      <c r="M8" s="296"/>
      <c r="N8" s="296"/>
      <c r="O8" s="296"/>
      <c r="P8" s="296"/>
      <c r="Q8" s="296"/>
      <c r="R8" s="296"/>
      <c r="S8" s="296"/>
      <c r="T8" s="296"/>
      <c r="U8" s="296"/>
      <c r="V8" s="296"/>
      <c r="W8" s="296"/>
      <c r="X8" s="313"/>
    </row>
    <row r="9" spans="2:24" ht="24.75" customHeight="1" thickBot="1" x14ac:dyDescent="0.3">
      <c r="B9" s="285"/>
      <c r="C9" s="286"/>
      <c r="D9" s="286"/>
      <c r="E9" s="286"/>
      <c r="F9" s="286"/>
      <c r="G9" s="286"/>
      <c r="H9" s="286"/>
      <c r="I9" s="286"/>
      <c r="J9" s="286"/>
      <c r="K9" s="286"/>
      <c r="L9" s="286"/>
      <c r="M9" s="286"/>
      <c r="N9" s="286"/>
      <c r="O9" s="286"/>
      <c r="P9" s="286"/>
      <c r="Q9" s="286"/>
      <c r="R9" s="286"/>
      <c r="X9" s="48"/>
    </row>
    <row r="10" spans="2:24" ht="106.5" customHeight="1" thickBot="1" x14ac:dyDescent="0.3">
      <c r="B10" s="28" t="s">
        <v>221</v>
      </c>
      <c r="C10" s="29" t="s">
        <v>67</v>
      </c>
      <c r="D10" s="30" t="s">
        <v>222</v>
      </c>
      <c r="E10" s="30" t="s">
        <v>223</v>
      </c>
      <c r="F10" s="30" t="s">
        <v>224</v>
      </c>
      <c r="G10" s="29" t="s">
        <v>68</v>
      </c>
      <c r="H10" s="30" t="s">
        <v>97</v>
      </c>
      <c r="I10" s="30" t="s">
        <v>70</v>
      </c>
      <c r="J10" s="30" t="s">
        <v>225</v>
      </c>
      <c r="K10" s="30" t="s">
        <v>72</v>
      </c>
      <c r="L10" s="30" t="s">
        <v>226</v>
      </c>
      <c r="M10" s="29" t="s">
        <v>227</v>
      </c>
      <c r="N10" s="29" t="s">
        <v>137</v>
      </c>
      <c r="O10" s="30" t="s">
        <v>97</v>
      </c>
      <c r="P10" s="30" t="s">
        <v>70</v>
      </c>
      <c r="Q10" s="30" t="s">
        <v>225</v>
      </c>
      <c r="R10" s="30" t="s">
        <v>72</v>
      </c>
      <c r="S10" s="29" t="s">
        <v>138</v>
      </c>
      <c r="T10" s="29" t="s">
        <v>139</v>
      </c>
      <c r="U10" s="29" t="s">
        <v>140</v>
      </c>
      <c r="V10" s="29" t="s">
        <v>141</v>
      </c>
      <c r="W10" s="29" t="s">
        <v>228</v>
      </c>
      <c r="X10" s="31" t="s">
        <v>143</v>
      </c>
    </row>
    <row r="11" spans="2:24" ht="373.2" thickBot="1" x14ac:dyDescent="0.3">
      <c r="B11" s="32">
        <v>1</v>
      </c>
      <c r="C11" s="33" t="str">
        <f>+'EVALUACION CON CONTROLES'!C16:F16</f>
        <v>Inadecuada escogencia de la modalidad de contratación</v>
      </c>
      <c r="D11" s="34" t="str">
        <f>+'EVALUACION CON CONTROLES'!B16</f>
        <v>PLANEACIÓN</v>
      </c>
      <c r="E11" s="34" t="str">
        <f>VLOOKUP(C11,'IDENTIFICACION Y ANALISIS'!$B$18:$F$42,3,FALSE)</f>
        <v>Especifico</v>
      </c>
      <c r="F11" s="34" t="str">
        <f>VLOOKUP(C11,'IDENTIFICACION Y ANALISIS'!$B$18:$F$42,4,FALSE)</f>
        <v>Interno</v>
      </c>
      <c r="G11" s="33" t="str">
        <f>+EVALUACION!H17</f>
        <v xml:space="preserve">No inversión del Rubro presupuestal </v>
      </c>
      <c r="H11" s="33">
        <f>+EVALUACION!I17</f>
        <v>1</v>
      </c>
      <c r="I11" s="33">
        <f>+EVALUACION!J17</f>
        <v>2</v>
      </c>
      <c r="J11" s="33">
        <f>+EVALUACION!K17</f>
        <v>3</v>
      </c>
      <c r="K11" s="34" t="str">
        <f>+EVALUACION!L17</f>
        <v>BAJO</v>
      </c>
      <c r="L11" s="33" t="s">
        <v>229</v>
      </c>
      <c r="M11" s="127">
        <v>1</v>
      </c>
      <c r="N11" s="33" t="str">
        <f>+'EVALUACION CON CONTROLES'!G16</f>
        <v>Los profesionales designados por el alcalde local para estructurar y adelantar el proceso de contratación, previo al momento de iniciar la estructuración de los estudios previos se reunirán y establecerán la modalidad de contratación de acuerdo con aspectos como presupuesto, actividades, objeto, entre otras. Como evidencia de la ejecución del control quedará el formato acta de reunión GDI-GPD-F029</v>
      </c>
      <c r="O11" s="33">
        <f>+'EVALUACION CON CONTROLES'!I16</f>
        <v>1</v>
      </c>
      <c r="P11" s="33">
        <f>+'EVALUACION CON CONTROLES'!J16</f>
        <v>2</v>
      </c>
      <c r="Q11" s="33">
        <f>+'EVALUACION CON CONTROLES'!K16</f>
        <v>3</v>
      </c>
      <c r="R11" s="34" t="str">
        <f>+'EVALUACION CON CONTROLES'!L16</f>
        <v>BAJO</v>
      </c>
      <c r="S11" s="33" t="str">
        <f>+'EVALUACION CON CONTROLES'!M16</f>
        <v>SI</v>
      </c>
      <c r="T11" s="33" t="str">
        <f>+'EVALUACION CON CONTROLES'!N16</f>
        <v xml:space="preserve">Profesionales designados por el alcalde local para la estructuración y contratación </v>
      </c>
      <c r="U11" s="33" t="str">
        <f>+'EVALUACION CON CONTROLES'!O16</f>
        <v xml:space="preserve">Previo a estructuración de documentos </v>
      </c>
      <c r="V11" s="33" t="str">
        <f>+'EVALUACION CON CONTROLES'!P16</f>
        <v>publicación del proceso en plataforma secop II</v>
      </c>
      <c r="W11" s="33" t="str">
        <f>+'EVALUACION CON CONTROLES'!Q16</f>
        <v xml:space="preserve"> formato acta de reunión GDI-GPD-F029 o los correos electrónicos</v>
      </c>
      <c r="X11" s="35" t="str">
        <f>+'EVALUACION CON CONTROLES'!R16</f>
        <v xml:space="preserve">antes de la estructuracion de los documentos </v>
      </c>
    </row>
    <row r="12" spans="2:24" ht="409.6" thickBot="1" x14ac:dyDescent="0.3">
      <c r="B12" s="17">
        <v>2</v>
      </c>
      <c r="C12" s="19" t="str">
        <f>+'EVALUACION CON CONTROLES'!C17:F17</f>
        <v>Inadecuado análisis  económico estimativo del valor del contrato</v>
      </c>
      <c r="D12" s="18" t="str">
        <f>+'EVALUACION CON CONTROLES'!B17</f>
        <v>PLANEACIÓN</v>
      </c>
      <c r="E12" s="18" t="str">
        <f>VLOOKUP(C12,'IDENTIFICACION Y ANALISIS'!$B$18:$F$42,3,FALSE)</f>
        <v>Especifico</v>
      </c>
      <c r="F12" s="18" t="str">
        <f>VLOOKUP(C12,'IDENTIFICACION Y ANALISIS'!$B$18:$F$42,4,FALSE)</f>
        <v>Interno</v>
      </c>
      <c r="G12" s="19" t="str">
        <f>+EVALUACION!H18</f>
        <v xml:space="preserve">Ineficiencia en el uso del recurso para la vigencia </v>
      </c>
      <c r="H12" s="19">
        <f>+EVALUACION!I18</f>
        <v>2</v>
      </c>
      <c r="I12" s="19">
        <f>+EVALUACION!J18</f>
        <v>2</v>
      </c>
      <c r="J12" s="19">
        <f>+EVALUACION!K18</f>
        <v>4</v>
      </c>
      <c r="K12" s="18" t="str">
        <f>+EVALUACION!L18</f>
        <v>BAJO</v>
      </c>
      <c r="L12" s="19" t="s">
        <v>229</v>
      </c>
      <c r="M12" s="127">
        <v>1</v>
      </c>
      <c r="N12" s="19" t="str">
        <f>+'EVALUACION CON CONTROLES'!G17</f>
        <v>Los profesionales designados por el alcalde local para estructurar y adelantar el proceso de contratación, previo al momento de iniciar la estructuración de los estudios previos se reunirán y adelantaran el analisis económico estimado para la contratación de acuerdo con aspectos como incrementos estudois del mercado y del sector. Como evidencia de la ejecución del control quedará el formato acta de reunión GDI-GPD-F029</v>
      </c>
      <c r="O12" s="19">
        <f>+'EVALUACION CON CONTROLES'!I17</f>
        <v>2</v>
      </c>
      <c r="P12" s="19">
        <f>+'EVALUACION CON CONTROLES'!J17</f>
        <v>2</v>
      </c>
      <c r="Q12" s="19">
        <f>+'EVALUACION CON CONTROLES'!K17</f>
        <v>4</v>
      </c>
      <c r="R12" s="18" t="str">
        <f>+'EVALUACION CON CONTROLES'!L17</f>
        <v>BAJO</v>
      </c>
      <c r="S12" s="19" t="str">
        <f>+'EVALUACION CON CONTROLES'!M17</f>
        <v>SI</v>
      </c>
      <c r="T12" s="19" t="str">
        <f>+'EVALUACION CON CONTROLES'!N17</f>
        <v xml:space="preserve">Profesionales designados por el alcalde local para la estructuración y contratación </v>
      </c>
      <c r="U12" s="19" t="str">
        <f>+'EVALUACION CON CONTROLES'!O17</f>
        <v xml:space="preserve">Previo a estructuración de documentos </v>
      </c>
      <c r="V12" s="19" t="str">
        <f>+'EVALUACION CON CONTROLES'!P17</f>
        <v xml:space="preserve">previo al comité de contratación </v>
      </c>
      <c r="W12" s="19" t="str">
        <f>+'EVALUACION CON CONTROLES'!Q17</f>
        <v xml:space="preserve">formato acta de reunión GDI-GPD-F029, analisis del sector y de mercado </v>
      </c>
      <c r="X12" s="20" t="str">
        <f>+'EVALUACION CON CONTROLES'!R17</f>
        <v xml:space="preserve">previo al comité de contratación </v>
      </c>
    </row>
    <row r="13" spans="2:24" ht="400.8" thickBot="1" x14ac:dyDescent="0.3">
      <c r="B13" s="17">
        <v>3</v>
      </c>
      <c r="C13" s="19" t="str">
        <f>+'EVALUACION CON CONTROLES'!C20:F20</f>
        <v xml:space="preserve">Inadecuada  descripción del bien o servicio requerido </v>
      </c>
      <c r="D13" s="18" t="str">
        <f>+'EVALUACION CON CONTROLES'!B20</f>
        <v>PLANEACIÓN</v>
      </c>
      <c r="E13" s="18" t="str">
        <f>VLOOKUP(C13,'IDENTIFICACION Y ANALISIS'!$B$18:$F$42,3,FALSE)</f>
        <v>Especifico</v>
      </c>
      <c r="F13" s="18" t="str">
        <f>VLOOKUP(C13,'IDENTIFICACION Y ANALISIS'!$B$18:$F$42,4,FALSE)</f>
        <v>Interno</v>
      </c>
      <c r="G13" s="19" t="str">
        <f>+EVALUACION!H19</f>
        <v xml:space="preserve">Incumplimiento en la ejecución del contrato  </v>
      </c>
      <c r="H13" s="19">
        <f>+EVALUACION!I19</f>
        <v>1</v>
      </c>
      <c r="I13" s="19">
        <f>+EVALUACION!J19</f>
        <v>4</v>
      </c>
      <c r="J13" s="19">
        <f>+EVALUACION!K19</f>
        <v>5</v>
      </c>
      <c r="K13" s="18" t="str">
        <f>+EVALUACION!L19</f>
        <v>MEDIO</v>
      </c>
      <c r="L13" s="19" t="s">
        <v>229</v>
      </c>
      <c r="M13" s="127">
        <v>1</v>
      </c>
      <c r="N13" s="19" t="str">
        <f>+'EVALUACION CON CONTROLES'!G20</f>
        <v>El equipo técnico de  formulación  designado por el alcalde local,  debe describir y enviar para revisión al profesional designado por el alcalde local el documento anexo técnico  con la descripción de todos los bienes y servicios requeridos  para garantizar la adecuada estructuración del proceso, así mismo se debe dejar como evidencia de estos controles en la planeación, el formato acta de reunión GDI-GPD-F029 o los correos electrónicos</v>
      </c>
      <c r="O13" s="19">
        <f>+'EVALUACION CON CONTROLES'!I20</f>
        <v>1</v>
      </c>
      <c r="P13" s="19">
        <f>+'EVALUACION CON CONTROLES'!J20</f>
        <v>4</v>
      </c>
      <c r="Q13" s="19">
        <f>+'EVALUACION CON CONTROLES'!K20</f>
        <v>5</v>
      </c>
      <c r="R13" s="18" t="str">
        <f>+'EVALUACION CON CONTROLES'!L20</f>
        <v>MEDIO</v>
      </c>
      <c r="S13" s="19" t="str">
        <f>+'EVALUACION CON CONTROLES'!M20</f>
        <v>NO</v>
      </c>
      <c r="T13" s="19" t="str">
        <f>+'EVALUACION CON CONTROLES'!N20</f>
        <v>El equipo técnico de  formulación  designado por el alcalde local</v>
      </c>
      <c r="U13" s="19" t="str">
        <f>+'EVALUACION CON CONTROLES'!O20</f>
        <v xml:space="preserve">Previo al comité de contratación </v>
      </c>
      <c r="V13" s="19" t="str">
        <f>+'EVALUACION CON CONTROLES'!P20</f>
        <v>Una vez publicados los documentos del porceso en SECOP II</v>
      </c>
      <c r="W13" s="19" t="str">
        <f>+'EVALUACION CON CONTROLES'!Q20</f>
        <v xml:space="preserve">  formato acta de reunión GDI-GPD-F029 o los correos electrónicos </v>
      </c>
      <c r="X13" s="20" t="str">
        <f>+'EVALUACION CON CONTROLES'!R20</f>
        <v xml:space="preserve">previo al comité de contratación </v>
      </c>
    </row>
    <row r="14" spans="2:24" ht="304.2" thickBot="1" x14ac:dyDescent="0.3">
      <c r="B14" s="17">
        <v>4</v>
      </c>
      <c r="C14" s="19" t="str">
        <f>+'EVALUACION CON CONTROLES'!C21:F21</f>
        <v>Inadecuado manejo administrativo del proceso contractual</v>
      </c>
      <c r="D14" s="18" t="str">
        <f>+'EVALUACION CON CONTROLES'!B21</f>
        <v>SELECCIÓN</v>
      </c>
      <c r="E14" s="18" t="str">
        <f>VLOOKUP(C14,'IDENTIFICACION Y ANALISIS'!$B$18:$F$42,3,FALSE)</f>
        <v>Especifico</v>
      </c>
      <c r="F14" s="18" t="str">
        <f>VLOOKUP(C14,'IDENTIFICACION Y ANALISIS'!$B$18:$F$42,4,FALSE)</f>
        <v>Interno</v>
      </c>
      <c r="G14" s="19" t="str">
        <f>+EVALUACION!H22</f>
        <v xml:space="preserve">Demoras en la ejecución y riesgo  de no firma del contrato </v>
      </c>
      <c r="H14" s="19">
        <f>+EVALUACION!I22</f>
        <v>1</v>
      </c>
      <c r="I14" s="19">
        <f>+EVALUACION!J22</f>
        <v>4</v>
      </c>
      <c r="J14" s="19">
        <f>+EVALUACION!K22</f>
        <v>5</v>
      </c>
      <c r="K14" s="18" t="str">
        <f>+EVALUACION!L22</f>
        <v>MEDIO</v>
      </c>
      <c r="L14" s="19" t="s">
        <v>229</v>
      </c>
      <c r="M14" s="127">
        <v>1</v>
      </c>
      <c r="N14" s="19" t="str">
        <f>+'EVALUACION CON CONTROLES'!G21</f>
        <v>El profesional designado por el alcalde local realizará una revisión a todos los actos administrativos del proceso de contratación antes que se suban a la plataforma SECOP 2. Como ejecución del control quedará el formato acta de reunión GDI-GPD-F029 y/o las comunicaciones que evidencien las revisiones como correos electrónicos.</v>
      </c>
      <c r="O14" s="19">
        <f>+'EVALUACION CON CONTROLES'!I21</f>
        <v>1</v>
      </c>
      <c r="P14" s="19">
        <f>+'EVALUACION CON CONTROLES'!J21</f>
        <v>4</v>
      </c>
      <c r="Q14" s="19">
        <f>+'EVALUACION CON CONTROLES'!K21</f>
        <v>5</v>
      </c>
      <c r="R14" s="18" t="str">
        <f>+'EVALUACION CON CONTROLES'!L21</f>
        <v>MEDIO</v>
      </c>
      <c r="S14" s="19" t="str">
        <f>+'EVALUACION CON CONTROLES'!M21</f>
        <v>NO</v>
      </c>
      <c r="T14" s="19" t="str">
        <f>+'EVALUACION CON CONTROLES'!N21</f>
        <v xml:space="preserve">Profesional designado por el alcalde local </v>
      </c>
      <c r="U14" s="19" t="str">
        <f>+'EVALUACION CON CONTROLES'!O21</f>
        <v>Antes del cargue de documentos a plataforma  SECOP 2</v>
      </c>
      <c r="V14" s="19" t="str">
        <f>+'EVALUACION CON CONTROLES'!P21</f>
        <v xml:space="preserve">Cuando se firme el contrato </v>
      </c>
      <c r="W14" s="19" t="str">
        <f>+'EVALUACION CON CONTROLES'!Q21</f>
        <v xml:space="preserve"> formato acta de reunión GDI-GPD-F029 o los correos electrónicos</v>
      </c>
      <c r="X14" s="20" t="str">
        <f>+'EVALUACION CON CONTROLES'!R21</f>
        <v>Antes del cargue de documentos a plataforma  SECOP 2</v>
      </c>
    </row>
    <row r="15" spans="2:24" ht="304.2" thickBot="1" x14ac:dyDescent="0.3">
      <c r="B15" s="17">
        <v>5</v>
      </c>
      <c r="C15" s="19" t="str">
        <f>+'EVALUACION CON CONTROLES'!C22:F22</f>
        <v>Contestación inoportuna a todas las observaciones formuladas a los documentos de la contratación</v>
      </c>
      <c r="D15" s="18" t="str">
        <f>+'EVALUACION CON CONTROLES'!B22</f>
        <v>SELECCIÓN</v>
      </c>
      <c r="E15" s="18" t="str">
        <f>VLOOKUP(C15,'IDENTIFICACION Y ANALISIS'!$B$18:$F$42,3,FALSE)</f>
        <v>Especifico</v>
      </c>
      <c r="F15" s="18" t="str">
        <f>VLOOKUP(C15,'IDENTIFICACION Y ANALISIS'!$B$18:$F$42,4,FALSE)</f>
        <v>Interno</v>
      </c>
      <c r="G15" s="19" t="str">
        <f>+EVALUACION!H23</f>
        <v xml:space="preserve">Demoras en la selección y adjudicación del ejecutor </v>
      </c>
      <c r="H15" s="19">
        <f>+EVALUACION!I23</f>
        <v>2</v>
      </c>
      <c r="I15" s="19">
        <f>+EVALUACION!J23</f>
        <v>1</v>
      </c>
      <c r="J15" s="19">
        <f>+EVALUACION!K23</f>
        <v>3</v>
      </c>
      <c r="K15" s="18" t="str">
        <f>+EVALUACION!L23</f>
        <v>BAJO</v>
      </c>
      <c r="L15" s="19" t="s">
        <v>229</v>
      </c>
      <c r="M15" s="127">
        <v>1</v>
      </c>
      <c r="N15" s="19" t="str">
        <f>+'EVALUACION CON CONTROLES'!G22</f>
        <v xml:space="preserve">el equipo de contratación, formulación y financiero designado por el alcalde local,  debe dar curso a la contratación directa en los tiempos  necesarios para la firma del contrato, así mismo se debe dejar la trazabilidad del proceso en la plataforma transaccional SECOP II durante todo el proceso hasta la firma del contrato  </v>
      </c>
      <c r="O15" s="19">
        <f>+'EVALUACION CON CONTROLES'!I22</f>
        <v>2</v>
      </c>
      <c r="P15" s="19">
        <f>+'EVALUACION CON CONTROLES'!J22</f>
        <v>1</v>
      </c>
      <c r="Q15" s="19">
        <f>+'EVALUACION CON CONTROLES'!K22</f>
        <v>3</v>
      </c>
      <c r="R15" s="18" t="str">
        <f>+'EVALUACION CON CONTROLES'!L22</f>
        <v>BAJO</v>
      </c>
      <c r="S15" s="19" t="str">
        <f>+'EVALUACION CON CONTROLES'!M22</f>
        <v>NO</v>
      </c>
      <c r="T15" s="19" t="str">
        <f>+'EVALUACION CON CONTROLES'!N22</f>
        <v>Equipo contratación, formulación y financiero FDLCB</v>
      </c>
      <c r="U15" s="19" t="str">
        <f>+'EVALUACION CON CONTROLES'!O22</f>
        <v xml:space="preserve">Durante la puplicacion de los documentos definitvos </v>
      </c>
      <c r="V15" s="19" t="str">
        <f>+'EVALUACION CON CONTROLES'!P22</f>
        <v xml:space="preserve">cuando se firme el contrato </v>
      </c>
      <c r="W15" s="19" t="str">
        <f>+'EVALUACION CON CONTROLES'!Q22</f>
        <v xml:space="preserve">se debe dejar la trazabilidad del proceso en la plataforma transaccional SECOP II </v>
      </c>
      <c r="X15" s="20" t="str">
        <f>+'EVALUACION CON CONTROLES'!R22</f>
        <v xml:space="preserve">durante la puplicación de los documentos definitvos </v>
      </c>
    </row>
    <row r="16" spans="2:24" ht="400.8" thickBot="1" x14ac:dyDescent="0.3">
      <c r="B16" s="17">
        <v>6</v>
      </c>
      <c r="C16" s="19" t="str">
        <f>+'EVALUACION CON CONTROLES'!C25:F25</f>
        <v>Selección de ofertas con precios  artificialmente bajos.</v>
      </c>
      <c r="D16" s="18" t="str">
        <f>+'EVALUACION CON CONTROLES'!B25</f>
        <v>SELECCIÓN</v>
      </c>
      <c r="E16" s="18" t="str">
        <f>VLOOKUP(C16,'IDENTIFICACION Y ANALISIS'!$B$18:$F$42,3,FALSE)</f>
        <v>Especifico</v>
      </c>
      <c r="F16" s="18" t="str">
        <f>VLOOKUP(C16,'IDENTIFICACION Y ANALISIS'!$B$18:$F$42,4,FALSE)</f>
        <v>Interno</v>
      </c>
      <c r="G16" s="19" t="str">
        <f>+EVALUACION!H26</f>
        <v xml:space="preserve">incumplimiento en prestación de servicio y entrega de insumos </v>
      </c>
      <c r="H16" s="19">
        <f>+EVALUACION!I26</f>
        <v>2</v>
      </c>
      <c r="I16" s="19">
        <f>+EVALUACION!J26</f>
        <v>3</v>
      </c>
      <c r="J16" s="19">
        <f>+EVALUACION!K26</f>
        <v>5</v>
      </c>
      <c r="K16" s="18" t="str">
        <f>+EVALUACION!L26</f>
        <v>MEDIO</v>
      </c>
      <c r="L16" s="19" t="s">
        <v>229</v>
      </c>
      <c r="M16" s="127">
        <v>1</v>
      </c>
      <c r="N16" s="19" t="str">
        <f>+'EVALUACION CON CONTROLES'!G25</f>
        <v xml:space="preserve">el equipo de formulación y financiero designado por el alcalde local,  debe  realizar el analisis del sector y del mercado, así como de las ofertas economicas presesntadas por los proponentes, buscando que estas  sean coherentes con los precios del mercado así mismo se debe dejar la trazabilidad del proceso y el informe financiero en la plataforma transaccional SECOP II durante todo el proceso hasta la firma del contrato  </v>
      </c>
      <c r="O16" s="19">
        <f>+'EVALUACION CON CONTROLES'!I25</f>
        <v>2</v>
      </c>
      <c r="P16" s="19">
        <f>+'EVALUACION CON CONTROLES'!J25</f>
        <v>3</v>
      </c>
      <c r="Q16" s="19">
        <f>+'EVALUACION CON CONTROLES'!K25</f>
        <v>5</v>
      </c>
      <c r="R16" s="18" t="str">
        <f>+'EVALUACION CON CONTROLES'!L25</f>
        <v>MEDIO</v>
      </c>
      <c r="S16" s="19" t="str">
        <f>+'EVALUACION CON CONTROLES'!M25</f>
        <v>SI</v>
      </c>
      <c r="T16" s="19" t="str">
        <f>+'EVALUACION CON CONTROLES'!N25</f>
        <v>Equipo de formulacion y financiero del FDLCB</v>
      </c>
      <c r="U16" s="19" t="str">
        <f>+'EVALUACION CON CONTROLES'!O25</f>
        <v>durante la evaluación de proponentes</v>
      </c>
      <c r="V16" s="19" t="str">
        <f>+'EVALUACION CON CONTROLES'!P25</f>
        <v>durante la evaluacion del porceso en secop 2</v>
      </c>
      <c r="W16" s="19" t="str">
        <f>+'EVALUACION CON CONTROLES'!Q25</f>
        <v xml:space="preserve">se debe dejar la trazabilidad del proceso en la plataforma transaccional SECOP II </v>
      </c>
      <c r="X16" s="20" t="str">
        <f>+'EVALUACION CON CONTROLES'!R25</f>
        <v xml:space="preserve">durante la puplicación de los informes de evaluación  </v>
      </c>
    </row>
    <row r="17" spans="2:24" ht="409.6" x14ac:dyDescent="0.25">
      <c r="B17" s="17">
        <v>7</v>
      </c>
      <c r="C17" s="19" t="str">
        <f>+'EVALUACION CON CONTROLES'!C26:F26</f>
        <v xml:space="preserve">Riesgo de que no se firme el contrato. </v>
      </c>
      <c r="D17" s="18" t="str">
        <f>+'EVALUACION CON CONTROLES'!B26</f>
        <v>CONTRATACIÓN</v>
      </c>
      <c r="E17" s="18" t="str">
        <f>VLOOKUP(C17,'IDENTIFICACION Y ANALISIS'!$B$18:$F$42,3,FALSE)</f>
        <v>Especifico</v>
      </c>
      <c r="F17" s="18" t="str">
        <f>VLOOKUP(C17,'IDENTIFICACION Y ANALISIS'!$B$18:$F$42,4,FALSE)</f>
        <v>Interno</v>
      </c>
      <c r="G17" s="19" t="str">
        <f>+EVALUACION!H27</f>
        <v xml:space="preserve">No ejecucion del rubro presupuestal </v>
      </c>
      <c r="H17" s="19">
        <f>+EVALUACION!I27</f>
        <v>1</v>
      </c>
      <c r="I17" s="19">
        <f>+EVALUACION!J27</f>
        <v>1</v>
      </c>
      <c r="J17" s="19">
        <f>+EVALUACION!K27</f>
        <v>2</v>
      </c>
      <c r="K17" s="18" t="str">
        <f>+EVALUACION!L27</f>
        <v>BAJO</v>
      </c>
      <c r="L17" s="19" t="s">
        <v>229</v>
      </c>
      <c r="M17" s="127">
        <v>1</v>
      </c>
      <c r="N17" s="19" t="str">
        <f>+'EVALUACION CON CONTROLES'!G26</f>
        <v>El abogado de contratación designado por el alcalde local para adelantar el proceso de contratación junto con el profesional designado por el alcalde local realizarán un seguimiento para dar curso a la contratación y la firma del contrato, en donde cualquier duda, inquietud y/o solicitud que haga la otra parte sea resuelta de manera oportuna. Como evidencia de la ejecución del control quedarán las comunicaciones y/o el formato acta de reunión GDI-GPD-F029. Así mismo, quedará como evidencia la trazabilidad del proceso en la plataforma SECOP 2</v>
      </c>
      <c r="O17" s="19">
        <f>+'EVALUACION CON CONTROLES'!I26</f>
        <v>1</v>
      </c>
      <c r="P17" s="19">
        <f>+'EVALUACION CON CONTROLES'!J26</f>
        <v>1</v>
      </c>
      <c r="Q17" s="19">
        <f>+'EVALUACION CON CONTROLES'!K26</f>
        <v>2</v>
      </c>
      <c r="R17" s="18" t="str">
        <f>+'EVALUACION CON CONTROLES'!L26</f>
        <v>BAJO</v>
      </c>
      <c r="S17" s="19" t="str">
        <f>+'EVALUACION CON CONTROLES'!M26</f>
        <v>NO</v>
      </c>
      <c r="T17" s="19" t="str">
        <f>+'EVALUACION CON CONTROLES'!N26</f>
        <v>El equipo de contratación y profesional del Despacho FDLCB</v>
      </c>
      <c r="U17" s="19" t="str">
        <f>+'EVALUACION CON CONTROLES'!O26</f>
        <v>Durante la publicación y aceptacion del contrato en la plataforma SECOP 2</v>
      </c>
      <c r="V17" s="19" t="str">
        <f>+'EVALUACION CON CONTROLES'!P26</f>
        <v xml:space="preserve">cuando se logre firme el contrato </v>
      </c>
      <c r="W17" s="19" t="str">
        <f>+'EVALUACION CON CONTROLES'!Q26</f>
        <v>comunicaciones y/o el formato acta de reunión GDI-GPD-F029. Así mismo, quedará como evidencia la trazabilidad del proceso en la plataforma SECOP 2</v>
      </c>
      <c r="X17" s="20" t="str">
        <f>+'EVALUACION CON CONTROLES'!R26</f>
        <v>Durante la publicación y aceptacion del contrato en la plataforma SECOP 2</v>
      </c>
    </row>
    <row r="18" spans="2:24" ht="409.6" thickBot="1" x14ac:dyDescent="0.3">
      <c r="B18" s="17">
        <v>8</v>
      </c>
      <c r="C18" s="19" t="str">
        <f>+'EVALUACION CON CONTROLES'!C27:F27</f>
        <v>Falta de constitución o constitución tardía de la garantía única. Aceptación de garantías que no se ajustan a lo contemplado en el contrato</v>
      </c>
      <c r="D18" s="18" t="str">
        <f>+'EVALUACION CON CONTROLES'!B27</f>
        <v>CONTRATACIÓN</v>
      </c>
      <c r="E18" s="18" t="str">
        <f>VLOOKUP(C18,'IDENTIFICACION Y ANALISIS'!$B$18:$F$42,3,FALSE)</f>
        <v>Especifico</v>
      </c>
      <c r="F18" s="18" t="str">
        <f>VLOOKUP(C18,'IDENTIFICACION Y ANALISIS'!$B$18:$F$42,4,FALSE)</f>
        <v>Externo</v>
      </c>
      <c r="G18" s="19" t="str">
        <f>+EVALUACION!H28</f>
        <v>No amparo de ejecución e cumplimiento con calidad  del contrato</v>
      </c>
      <c r="H18" s="19">
        <f>+EVALUACION!I28</f>
        <v>2</v>
      </c>
      <c r="I18" s="19">
        <f>+EVALUACION!J28</f>
        <v>3</v>
      </c>
      <c r="J18" s="19">
        <f>+EVALUACION!K28</f>
        <v>5</v>
      </c>
      <c r="K18" s="18" t="str">
        <f>+EVALUACION!L28</f>
        <v>MEDIO</v>
      </c>
      <c r="L18" s="19" t="s">
        <v>230</v>
      </c>
      <c r="M18" s="18" t="s">
        <v>231</v>
      </c>
      <c r="N18" s="19" t="str">
        <f>+'EVALUACION CON CONTROLES'!G27</f>
        <v>El abogado de contratación designado por el alcalde local para adelantar el proceso contractual realizará una revisión integral a las garantías presentadas por el contratista y en caso que sean aprobadas, se generará la aprobación en plataforma SECOP 2, en caso contrario requerirá al contratista para que subsane. Como evidencia de la ejecución del control quedará el registro en la plataforma SECOP 2 y/o las comunicaciones por correo electrónico requiriendo al contratista</v>
      </c>
      <c r="O18" s="19">
        <f>+'EVALUACION CON CONTROLES'!I27</f>
        <v>2</v>
      </c>
      <c r="P18" s="19">
        <f>+'EVALUACION CON CONTROLES'!J27</f>
        <v>3</v>
      </c>
      <c r="Q18" s="19">
        <f>+'EVALUACION CON CONTROLES'!K27</f>
        <v>5</v>
      </c>
      <c r="R18" s="18" t="str">
        <f>+'EVALUACION CON CONTROLES'!L27</f>
        <v>MEDIO</v>
      </c>
      <c r="S18" s="19" t="str">
        <f>+'EVALUACION CON CONTROLES'!M27</f>
        <v>NO</v>
      </c>
      <c r="T18" s="19" t="str">
        <f>+'EVALUACION CON CONTROLES'!N27</f>
        <v>El abogado de contratación designado por el alcalde local</v>
      </c>
      <c r="U18" s="19" t="str">
        <f>+'EVALUACION CON CONTROLES'!O27</f>
        <v xml:space="preserve">posterior a la firma del contrato </v>
      </c>
      <c r="V18" s="19" t="str">
        <f>+'EVALUACION CON CONTROLES'!P27</f>
        <v xml:space="preserve">una vez aceptadas las polizas </v>
      </c>
      <c r="W18" s="19" t="str">
        <f>+'EVALUACION CON CONTROLES'!Q27</f>
        <v>Como evidencia de la ejecución del control quedará el registro en la plataforma SECOP 2 y/o las comunicaciones por correo electrónico requiriendo al contratista</v>
      </c>
      <c r="X18" s="20" t="str">
        <f>+'EVALUACION CON CONTROLES'!R27</f>
        <v xml:space="preserve">posterior a la firma del contrato </v>
      </c>
    </row>
    <row r="19" spans="2:24" ht="289.8" x14ac:dyDescent="0.25">
      <c r="B19" s="17">
        <v>9</v>
      </c>
      <c r="C19" s="19" t="str">
        <f>+'EVALUACION CON CONTROLES'!C30:F30</f>
        <v>Falta de solicitud o solicitud tardía del registro  presupuestal</v>
      </c>
      <c r="D19" s="18" t="str">
        <f>+'EVALUACION CON CONTROLES'!B30</f>
        <v>CONTRATACIÓN</v>
      </c>
      <c r="E19" s="18" t="str">
        <f>VLOOKUP(C19,'IDENTIFICACION Y ANALISIS'!$B$18:$F$42,3,FALSE)</f>
        <v>Especifico</v>
      </c>
      <c r="F19" s="18" t="str">
        <f>VLOOKUP(C19,'IDENTIFICACION Y ANALISIS'!$B$18:$F$42,4,FALSE)</f>
        <v>Interno</v>
      </c>
      <c r="G19" s="19" t="str">
        <f>+EVALUACION!H31</f>
        <v>Retraso en la firma del contrato</v>
      </c>
      <c r="H19" s="19">
        <f>+EVALUACION!I31</f>
        <v>1</v>
      </c>
      <c r="I19" s="19">
        <f>+EVALUACION!J31</f>
        <v>3</v>
      </c>
      <c r="J19" s="19">
        <f>+EVALUACION!K31</f>
        <v>4</v>
      </c>
      <c r="K19" s="18" t="str">
        <f>+EVALUACION!L31</f>
        <v>BAJO</v>
      </c>
      <c r="L19" s="19" t="s">
        <v>229</v>
      </c>
      <c r="M19" s="127">
        <v>1</v>
      </c>
      <c r="N19" s="19" t="str">
        <f>+'EVALUACION CON CONTROLES'!G30</f>
        <v>El abogado de contratación designado por el alcalde local para adelantar el proceso de contratación,  diligenciará la lista de chequeo según la modalidad del proceso de contratación para verificar que no haga falta ningún documento. Como evidencia de la ejecución del control quedará el formato de lista de chequeo diligenciado</v>
      </c>
      <c r="O19" s="19">
        <f>+'EVALUACION CON CONTROLES'!I30</f>
        <v>1</v>
      </c>
      <c r="P19" s="19">
        <f>+'EVALUACION CON CONTROLES'!J30</f>
        <v>3</v>
      </c>
      <c r="Q19" s="19">
        <f>+'EVALUACION CON CONTROLES'!K30</f>
        <v>4</v>
      </c>
      <c r="R19" s="18" t="str">
        <f>+'EVALUACION CON CONTROLES'!L30</f>
        <v>BAJO</v>
      </c>
      <c r="S19" s="19" t="str">
        <f>+'EVALUACION CON CONTROLES'!M30</f>
        <v>SI</v>
      </c>
      <c r="T19" s="19" t="str">
        <f>+'EVALUACION CON CONTROLES'!N30</f>
        <v>El abogado de contratación designado por el alcalde local</v>
      </c>
      <c r="U19" s="19" t="str">
        <f>+'EVALUACION CON CONTROLES'!O30</f>
        <v xml:space="preserve">posterior al comité de contratación </v>
      </c>
      <c r="V19" s="19" t="str">
        <f>+'EVALUACION CON CONTROLES'!P30</f>
        <v>cuando de publique  del proceso completo en plataforma secop II</v>
      </c>
      <c r="W19" s="19" t="str">
        <f>+'EVALUACION CON CONTROLES'!Q30</f>
        <v xml:space="preserve">lista de chequeo diligenciada </v>
      </c>
      <c r="X19" s="20" t="str">
        <f>+'EVALUACION CON CONTROLES'!R30</f>
        <v xml:space="preserve">posterior a la aprobación del proceso </v>
      </c>
    </row>
    <row r="20" spans="2:24" ht="345" x14ac:dyDescent="0.25">
      <c r="B20" s="17">
        <v>10</v>
      </c>
      <c r="C20" s="19" t="str">
        <f>+'EVALUACION CON CONTROLES'!C31:F31</f>
        <v>Cancelación de pedidos o variación de precios del mercado por el contratista seleccionado.</v>
      </c>
      <c r="D20" s="18" t="str">
        <f>+'EVALUACION CON CONTROLES'!B31</f>
        <v>EJECUCIÓN</v>
      </c>
      <c r="E20" s="18" t="str">
        <f>VLOOKUP(C20,'IDENTIFICACION Y ANALISIS'!$B$18:$F$42,3,FALSE)</f>
        <v>General</v>
      </c>
      <c r="F20" s="18" t="str">
        <f>VLOOKUP(C20,'IDENTIFICACION Y ANALISIS'!$B$18:$F$42,4,FALSE)</f>
        <v>Externo</v>
      </c>
      <c r="G20" s="19" t="str">
        <f>+EVALUACION!H32</f>
        <v xml:space="preserve">Disminución de la oferta y la demanda de elementos necesarios y/o No entrega de elementos, retraso ingreso almacén </v>
      </c>
      <c r="H20" s="19">
        <f>+EVALUACION!I32</f>
        <v>2</v>
      </c>
      <c r="I20" s="19">
        <f>+EVALUACION!J32</f>
        <v>3</v>
      </c>
      <c r="J20" s="19">
        <f>+EVALUACION!K32</f>
        <v>5</v>
      </c>
      <c r="K20" s="18" t="str">
        <f>+EVALUACION!L32</f>
        <v>MEDIO</v>
      </c>
      <c r="L20" s="19" t="s">
        <v>230</v>
      </c>
      <c r="M20" s="18" t="s">
        <v>231</v>
      </c>
      <c r="N20" s="19" t="str">
        <f>+'EVALUACION CON CONTROLES'!G31</f>
        <v>El comité técnico de seguimiento del contrato realizará un monitoreo periódico  mensual,  a los precios de los bienes y servicios adquiridos por la Entidad para garantizar que en caso que hayan cambios abruptos en los precios en el mercado, se tomen los correctivos necesarios de manera oportuna. Como evidencia de la ejecución del control quedará el formato acta de reunión GDI-GPD-F029</v>
      </c>
      <c r="O20" s="19">
        <f>+'EVALUACION CON CONTROLES'!I31</f>
        <v>2</v>
      </c>
      <c r="P20" s="19">
        <f>+'EVALUACION CON CONTROLES'!J31</f>
        <v>3</v>
      </c>
      <c r="Q20" s="19">
        <f>+'EVALUACION CON CONTROLES'!K31</f>
        <v>5</v>
      </c>
      <c r="R20" s="18" t="str">
        <f>+'EVALUACION CON CONTROLES'!L31</f>
        <v>MEDIO</v>
      </c>
      <c r="S20" s="19" t="str">
        <f>+'EVALUACION CON CONTROLES'!M31</f>
        <v>SI</v>
      </c>
      <c r="T20" s="19" t="str">
        <f>+'EVALUACION CON CONTROLES'!N31</f>
        <v>El comité técnico de seguimiento</v>
      </c>
      <c r="U20" s="19" t="str">
        <f>+'EVALUACION CON CONTROLES'!O31</f>
        <v xml:space="preserve">desde el inicio del proceso de adquisición de elementos </v>
      </c>
      <c r="V20" s="19" t="str">
        <f>+'EVALUACION CON CONTROLES'!P31</f>
        <v xml:space="preserve">una vez se finalice la ejecución del contrato </v>
      </c>
      <c r="W20" s="19" t="str">
        <f>+'EVALUACION CON CONTROLES'!Q31</f>
        <v>Como evidencia de la ejecución del control quedará el formato acta de reunión GDI-GPD-F029</v>
      </c>
      <c r="X20" s="20" t="str">
        <f>+'EVALUACION CON CONTROLES'!R31</f>
        <v xml:space="preserve">mensual </v>
      </c>
    </row>
    <row r="21" spans="2:24" ht="409.6" x14ac:dyDescent="0.25">
      <c r="B21" s="17">
        <v>11</v>
      </c>
      <c r="C21" s="19" t="str">
        <f>+'EVALUACION CON CONTROLES'!C32:F32</f>
        <v>Eventos naturales adversos (lluvias, inundaciones, sequías).</v>
      </c>
      <c r="D21" s="18" t="str">
        <f>+'EVALUACION CON CONTROLES'!B32</f>
        <v>EJECUCIÓN</v>
      </c>
      <c r="E21" s="18" t="str">
        <f>VLOOKUP(C21,'IDENTIFICACION Y ANALISIS'!$B$18:$F$42,3,FALSE)</f>
        <v>General</v>
      </c>
      <c r="F21" s="18" t="str">
        <f>VLOOKUP(C21,'IDENTIFICACION Y ANALISIS'!$B$18:$F$42,4,FALSE)</f>
        <v>Externo</v>
      </c>
      <c r="G21" s="19" t="str">
        <f>+EVALUACION!H33</f>
        <v>. Aplazamiento y cancelación de actividades.</v>
      </c>
      <c r="H21" s="19">
        <f>+EVALUACION!I33</f>
        <v>3</v>
      </c>
      <c r="I21" s="19">
        <f>+EVALUACION!J33</f>
        <v>2</v>
      </c>
      <c r="J21" s="19">
        <f>+EVALUACION!K33</f>
        <v>5</v>
      </c>
      <c r="K21" s="18" t="str">
        <f>+EVALUACION!L33</f>
        <v>MEDIO</v>
      </c>
      <c r="L21" s="19" t="s">
        <v>232</v>
      </c>
      <c r="M21" s="128">
        <v>1</v>
      </c>
      <c r="N21" s="19" t="str">
        <f>+'EVALUACION CON CONTROLES'!G32</f>
        <v>El comité técnico de seguimiento del contrato realizará la revisión y aprobación del cronograma de trabajo en donde se estipule de manera clara las fechas de entrega de los bienes y servicios adquiridos por la Entidad, así mismo le hará un monitoreo periódico  mensual, al cronograma para garantizar que en caso que  hayan dificultades se tomen las medidas necesarias de manera oportuna. Como evidencia de la ejecución del control quedará el formato acta de reunión GDI-GPD-F029</v>
      </c>
      <c r="O21" s="19">
        <f>+'EVALUACION CON CONTROLES'!I32</f>
        <v>3</v>
      </c>
      <c r="P21" s="19">
        <f>+'EVALUACION CON CONTROLES'!J32</f>
        <v>2</v>
      </c>
      <c r="Q21" s="19">
        <f>+'EVALUACION CON CONTROLES'!K32</f>
        <v>5</v>
      </c>
      <c r="R21" s="18" t="str">
        <f>+'EVALUACION CON CONTROLES'!L32</f>
        <v>MEDIO</v>
      </c>
      <c r="S21" s="19" t="str">
        <f>+'EVALUACION CON CONTROLES'!M32</f>
        <v>SI</v>
      </c>
      <c r="T21" s="19" t="str">
        <f>+'EVALUACION CON CONTROLES'!N32</f>
        <v>El comité técnico de seguimiento</v>
      </c>
      <c r="U21" s="19" t="str">
        <f>+'EVALUACION CON CONTROLES'!O32</f>
        <v xml:space="preserve">desde el inicio del proceso de adquisición de elementos </v>
      </c>
      <c r="V21" s="19" t="str">
        <f>+'EVALUACION CON CONTROLES'!P32</f>
        <v xml:space="preserve">una vez se finalice la ejecución del contrato </v>
      </c>
      <c r="W21" s="19" t="str">
        <f>+'EVALUACION CON CONTROLES'!Q32</f>
        <v>Como evidencia de la ejecución del control quedará el formato acta de reunión GDI-GPD-F029</v>
      </c>
      <c r="X21" s="20" t="str">
        <f>+'EVALUACION CON CONTROLES'!R32</f>
        <v xml:space="preserve">mensual </v>
      </c>
    </row>
    <row r="22" spans="2:24" ht="409.6" x14ac:dyDescent="0.25">
      <c r="B22" s="17">
        <v>12</v>
      </c>
      <c r="C22" s="19" t="str">
        <f>+'EVALUACION CON CONTROLES'!C33:F33</f>
        <v>Incumplimiento de la administración en los pagos.</v>
      </c>
      <c r="D22" s="18" t="str">
        <f>+'EVALUACION CON CONTROLES'!B33</f>
        <v>EJECUCIÓN</v>
      </c>
      <c r="E22" s="18" t="str">
        <f>VLOOKUP(C22,'IDENTIFICACION Y ANALISIS'!$B$18:$F$42,3,FALSE)</f>
        <v>Especifico</v>
      </c>
      <c r="F22" s="18" t="str">
        <f>VLOOKUP(C22,'IDENTIFICACION Y ANALISIS'!$B$18:$F$42,4,FALSE)</f>
        <v>Interno</v>
      </c>
      <c r="G22" s="19" t="str">
        <f>+EVALUACION!H34</f>
        <v xml:space="preserve">Retrasos administrativos y en las compras y ejecución del contrato </v>
      </c>
      <c r="H22" s="19">
        <f>+EVALUACION!I34</f>
        <v>2</v>
      </c>
      <c r="I22" s="19">
        <f>+EVALUACION!J34</f>
        <v>3</v>
      </c>
      <c r="J22" s="19">
        <f>+EVALUACION!K34</f>
        <v>5</v>
      </c>
      <c r="K22" s="18" t="str">
        <f>+EVALUACION!L34</f>
        <v>MEDIO</v>
      </c>
      <c r="L22" s="19" t="s">
        <v>232</v>
      </c>
      <c r="M22" s="128">
        <v>1</v>
      </c>
      <c r="N22" s="19" t="str">
        <f>+'EVALUACION CON CONTROLES'!G33</f>
        <v>el supervisor/apoyo a la supervisión garantizarán que el contratista cumpla con las obligaciones contractuales. Para ello, deberán revisar la bitacora e  informes de actividades del contratista haciendo énfasis en el cumplimiento de las obligaciones. En caso de evidenciar un incumplimiento se deberá requerir al contratista mediante comunicación oficial. En caso que el contratista reitere en su incumplimiento se deberá notificar al Alcalde Local para que desde el Despacho se estudie la declaratoria de incumplimiento. Como evidencia de la ejecución del control quedarán las comunicaciones oficiales remitidas al contratista y/o el formato acta de reunión GDI-GPD-F029</v>
      </c>
      <c r="O22" s="19">
        <f>+'EVALUACION CON CONTROLES'!I33</f>
        <v>2</v>
      </c>
      <c r="P22" s="19">
        <f>+'EVALUACION CON CONTROLES'!J33</f>
        <v>3</v>
      </c>
      <c r="Q22" s="19">
        <f>+'EVALUACION CON CONTROLES'!K33</f>
        <v>5</v>
      </c>
      <c r="R22" s="18" t="str">
        <f>+'EVALUACION CON CONTROLES'!L33</f>
        <v>MEDIO</v>
      </c>
      <c r="S22" s="19" t="str">
        <f>+'EVALUACION CON CONTROLES'!M33</f>
        <v>NO</v>
      </c>
      <c r="T22" s="19" t="str">
        <f>+'EVALUACION CON CONTROLES'!N33</f>
        <v xml:space="preserve">El  supervisor /apoyo a la supervisión  profesional del Despacho </v>
      </c>
      <c r="U22" s="19" t="str">
        <f>+'EVALUACION CON CONTROLES'!O33</f>
        <v xml:space="preserve">durante todo el contrato </v>
      </c>
      <c r="V22" s="19" t="str">
        <f>+'EVALUACION CON CONTROLES'!P33</f>
        <v xml:space="preserve">una vez se finalice la ejecución del contrato </v>
      </c>
      <c r="W22" s="19" t="str">
        <f>+'EVALUACION CON CONTROLES'!Q33</f>
        <v>comunicaciones oficiales remitidas al contratista y/o el formato acta de reunión GDI-GPD-F029</v>
      </c>
      <c r="X22" s="20" t="str">
        <f>+'EVALUACION CON CONTROLES'!R33</f>
        <v xml:space="preserve">durante todo el tiempo de ejecución </v>
      </c>
    </row>
    <row r="23" spans="2:24" ht="409.6" x14ac:dyDescent="0.25">
      <c r="B23" s="17">
        <v>13</v>
      </c>
      <c r="C23" s="19" t="str">
        <f>+'EVALUACION CON CONTROLES'!C34:F34</f>
        <v xml:space="preserve">Incumplimiento del contratista en cuanto al personal idóneo establecido en el anexo técnico. </v>
      </c>
      <c r="D23" s="18" t="str">
        <f>+'EVALUACION CON CONTROLES'!B34</f>
        <v>EJECUCIÓN</v>
      </c>
      <c r="E23" s="18" t="str">
        <f>VLOOKUP(C23,'IDENTIFICACION Y ANALISIS'!$B$18:$F$42,3,FALSE)</f>
        <v>Especifico</v>
      </c>
      <c r="F23" s="18" t="str">
        <f>VLOOKUP(C23,'IDENTIFICACION Y ANALISIS'!$B$18:$F$42,4,FALSE)</f>
        <v>Externo</v>
      </c>
      <c r="G23" s="19" t="str">
        <f>+EVALUACION!H35</f>
        <v xml:space="preserve">No prestacion de servicios contratados para el cumplimiento de las obligaciones del contrato </v>
      </c>
      <c r="H23" s="19">
        <f>+EVALUACION!I35</f>
        <v>4</v>
      </c>
      <c r="I23" s="19">
        <f>+EVALUACION!J35</f>
        <v>3</v>
      </c>
      <c r="J23" s="19">
        <f>+EVALUACION!K35</f>
        <v>7</v>
      </c>
      <c r="K23" s="18" t="str">
        <f>+EVALUACION!L35</f>
        <v>ALTO</v>
      </c>
      <c r="L23" s="19" t="s">
        <v>229</v>
      </c>
      <c r="M23" s="128">
        <v>1</v>
      </c>
      <c r="N23" s="19" t="str">
        <f>+'EVALUACION CON CONTROLES'!G34</f>
        <v>Previo al inicio de la ejecución del contrato o en sus primeros días de ejecución, el supervisor/apoyo a la supervisión realizarán junto con el contratista un cronograma de pagos y de acuerdo con ello, se programará el respectivo PAC para los desembolsos. En caso que se generen retrasos en el cronograma el supervisor/apoyo a la supervisión realizará la respectiva reprogramación del PAC. Como evidencia de la ejecución del control quedarán las actas de reunión GDI-GPD-F029, comunicaciones oficiales y el cronograma de pagos</v>
      </c>
      <c r="O23" s="19">
        <f>+'EVALUACION CON CONTROLES'!I34</f>
        <v>4</v>
      </c>
      <c r="P23" s="19">
        <f>+'EVALUACION CON CONTROLES'!J34</f>
        <v>3</v>
      </c>
      <c r="Q23" s="19">
        <f>+'EVALUACION CON CONTROLES'!K34</f>
        <v>7</v>
      </c>
      <c r="R23" s="18" t="str">
        <f>+'EVALUACION CON CONTROLES'!L34</f>
        <v>ALTO</v>
      </c>
      <c r="S23" s="19" t="str">
        <f>+'EVALUACION CON CONTROLES'!M34</f>
        <v>SI</v>
      </c>
      <c r="T23" s="19" t="str">
        <f>+'EVALUACION CON CONTROLES'!N34</f>
        <v xml:space="preserve">El  supervisor /apoyo a la supervisión  y contratista </v>
      </c>
      <c r="U23" s="19" t="str">
        <f>+'EVALUACION CON CONTROLES'!O34</f>
        <v xml:space="preserve">previo al inicio de la ejecución del contrato </v>
      </c>
      <c r="V23" s="19" t="str">
        <f>+'EVALUACION CON CONTROLES'!P34</f>
        <v xml:space="preserve">una vez se finalice la ejecución del contrato </v>
      </c>
      <c r="W23" s="19" t="str">
        <f>+'EVALUACION CON CONTROLES'!Q34</f>
        <v>ctas de reunión GDI-GPD-F029, comunicaciones oficiales y el cronograma de pagos</v>
      </c>
      <c r="X23" s="20" t="str">
        <f>+'EVALUACION CON CONTROLES'!R34</f>
        <v xml:space="preserve">Al inicio de la ejecución </v>
      </c>
    </row>
    <row r="24" spans="2:24" ht="409.6" x14ac:dyDescent="0.25">
      <c r="B24" s="17">
        <v>14</v>
      </c>
      <c r="C24" s="19" t="str">
        <f>+'EVALUACION CON CONTROLES'!C35:F35</f>
        <v xml:space="preserve">Falta de seguimiento y medición de impacto del proyecto. </v>
      </c>
      <c r="D24" s="18" t="str">
        <f>+'EVALUACION CON CONTROLES'!B35</f>
        <v>EJECUCIÓN</v>
      </c>
      <c r="E24" s="18" t="str">
        <f>VLOOKUP(C24,'IDENTIFICACION Y ANALISIS'!$B$18:$F$42,3,FALSE)</f>
        <v>Especifico</v>
      </c>
      <c r="F24" s="18" t="str">
        <f>VLOOKUP(C24,'IDENTIFICACION Y ANALISIS'!$B$18:$F$42,4,FALSE)</f>
        <v>Interno</v>
      </c>
      <c r="G24" s="19" t="str">
        <f>+EVALUACION!H36</f>
        <v>Falta de identificación de necesidades para futuros proyectos e imposibilidad de reunir insumos para reportes periódicos al Plan de Desarrollo Local.</v>
      </c>
      <c r="H24" s="19">
        <f>+EVALUACION!I36</f>
        <v>3</v>
      </c>
      <c r="I24" s="19">
        <f>+EVALUACION!J36</f>
        <v>3</v>
      </c>
      <c r="J24" s="19">
        <f>+EVALUACION!K36</f>
        <v>6</v>
      </c>
      <c r="K24" s="18" t="str">
        <f>+EVALUACION!L36</f>
        <v>ALTO</v>
      </c>
      <c r="L24" s="19" t="s">
        <v>232</v>
      </c>
      <c r="M24" s="128">
        <v>1</v>
      </c>
      <c r="N24" s="19" t="str">
        <f>+'EVALUACION CON CONTROLES'!G35</f>
        <v xml:space="preserve">El comité técnicos de seguimiento del proyecto solicitara las garantias previo ingreso almacen de los elementos  para revisión ,  en caso de evidenciar algún tipo de falla posterior al ingreso se solicitara cambio de inmediato sin hacer uso del elemento  al proveedor sin exceder 10 dias posteriores al ingreso almacen de los elemntos.  Como evidencia de la ejecución del control quedarán las actas de reunión GDI-GPD-F029 de los monitoreos y en caso que hayan inconsistencias se debera hacer un acta  registro fotográfico de la inconformidad </v>
      </c>
      <c r="O24" s="19">
        <f>+'EVALUACION CON CONTROLES'!I35</f>
        <v>3</v>
      </c>
      <c r="P24" s="19">
        <f>+'EVALUACION CON CONTROLES'!J35</f>
        <v>3</v>
      </c>
      <c r="Q24" s="19">
        <f>+'EVALUACION CON CONTROLES'!K35</f>
        <v>6</v>
      </c>
      <c r="R24" s="18" t="str">
        <f>+'EVALUACION CON CONTROLES'!L35</f>
        <v>ALTO</v>
      </c>
      <c r="S24" s="19" t="str">
        <f>+'EVALUACION CON CONTROLES'!M35</f>
        <v>NO</v>
      </c>
      <c r="T24" s="19" t="str">
        <f>+'EVALUACION CON CONTROLES'!N35</f>
        <v>El comité técnico de seguimiento</v>
      </c>
      <c r="U24" s="19" t="str">
        <f>+'EVALUACION CON CONTROLES'!O35</f>
        <v xml:space="preserve">previo al ingreso almacen de los elementos </v>
      </c>
      <c r="V24" s="19" t="str">
        <f>+'EVALUACION CON CONTROLES'!P35</f>
        <v xml:space="preserve">posterior a las salidas ecológicas </v>
      </c>
      <c r="W24" s="19" t="str">
        <f>+'EVALUACION CON CONTROLES'!Q35</f>
        <v>Como evidencia de la ejecución del control quedará el formato acta de reunión GDI-GPD-F029</v>
      </c>
      <c r="X24" s="20" t="str">
        <f>+'EVALUACION CON CONTROLES'!R35</f>
        <v xml:space="preserve">durante todo el tiempo de ejecución </v>
      </c>
    </row>
    <row r="25" spans="2:24" ht="317.39999999999998" x14ac:dyDescent="0.25">
      <c r="B25" s="17">
        <v>15</v>
      </c>
      <c r="C25" s="19" t="s">
        <v>233</v>
      </c>
      <c r="D25" s="18" t="str">
        <f>+'EVALUACION CON CONTROLES'!B36</f>
        <v>EJECUCIÓN</v>
      </c>
      <c r="E25" s="18" t="e">
        <f>VLOOKUP(C25,'IDENTIFICACION Y ANALISIS'!$B$18:$F$42,3,FALSE)</f>
        <v>#N/A</v>
      </c>
      <c r="F25" s="18" t="e">
        <f>VLOOKUP(C25,'IDENTIFICACION Y ANALISIS'!$B$18:$F$42,4,FALSE)</f>
        <v>#N/A</v>
      </c>
      <c r="G25" s="19" t="str">
        <f>+EVALUACION!H37</f>
        <v>Desconocimiento o inconformidad por parte de los beneficiarios.</v>
      </c>
      <c r="H25" s="19">
        <f>+EVALUACION!I37</f>
        <v>2</v>
      </c>
      <c r="I25" s="19">
        <f>+EVALUACION!J37</f>
        <v>3</v>
      </c>
      <c r="J25" s="19">
        <f>+EVALUACION!K37</f>
        <v>5</v>
      </c>
      <c r="K25" s="18" t="str">
        <f>+EVALUACION!L37</f>
        <v>MEDIO</v>
      </c>
      <c r="L25" s="19" t="s">
        <v>232</v>
      </c>
      <c r="M25" s="128">
        <v>1</v>
      </c>
      <c r="N25" s="19" t="str">
        <f>+'EVALUACION CON CONTROLES'!G36</f>
        <v>El almacenista y apoyo a la supervision  del contrato designados por el alcalde local realizarán una revision previa al ingreso al almacen de los elementos verificando el cumplimiento de las especificaciones tecnicas decritas en el anexo técnico, Como evidencia de la ejecución del control quedarán las actas de reunión GDI-GPD-F029</v>
      </c>
      <c r="O25" s="19">
        <f>+'EVALUACION CON CONTROLES'!I36</f>
        <v>2</v>
      </c>
      <c r="P25" s="19">
        <f>+'EVALUACION CON CONTROLES'!J36</f>
        <v>3</v>
      </c>
      <c r="Q25" s="19">
        <f>+'EVALUACION CON CONTROLES'!K36</f>
        <v>5</v>
      </c>
      <c r="R25" s="18" t="str">
        <f>+'EVALUACION CON CONTROLES'!L36</f>
        <v>MEDIO</v>
      </c>
      <c r="S25" s="19" t="str">
        <f>+'EVALUACION CON CONTROLES'!M36</f>
        <v>NO</v>
      </c>
      <c r="T25" s="19" t="str">
        <f>+'EVALUACION CON CONTROLES'!N36</f>
        <v xml:space="preserve">almacenista y apoyo a la supervisión designados </v>
      </c>
      <c r="U25" s="19" t="str">
        <f>+'EVALUACION CON CONTROLES'!O36</f>
        <v xml:space="preserve">previo al ingreso almacen de los elementos </v>
      </c>
      <c r="V25" s="19" t="str">
        <f>+'EVALUACION CON CONTROLES'!P36</f>
        <v xml:space="preserve">una vez ingresados al almacen los elementos </v>
      </c>
      <c r="W25" s="19" t="str">
        <f>+'EVALUACION CON CONTROLES'!Q36</f>
        <v>Como evidencia de la ejecución del control quedará el formato acta de reunión GDI-GPD-F029</v>
      </c>
      <c r="X25" s="20" t="str">
        <f>+'EVALUACION CON CONTROLES'!R36</f>
        <v xml:space="preserve">durante todo el tiempo de ejecución </v>
      </c>
    </row>
    <row r="26" spans="2:24" ht="234.6" x14ac:dyDescent="0.25">
      <c r="B26" s="17">
        <v>17</v>
      </c>
      <c r="C26" s="19" t="s">
        <v>234</v>
      </c>
      <c r="D26" s="18" t="str">
        <f>+'EVALUACION CON CONTROLES'!B37</f>
        <v>EJECUCIÓN</v>
      </c>
      <c r="E26" s="18" t="e">
        <f>VLOOKUP(C26,'IDENTIFICACION Y ANALISIS'!$B$18:$F$42,3,FALSE)</f>
        <v>#N/A</v>
      </c>
      <c r="F26" s="18" t="e">
        <f>VLOOKUP(C26,'IDENTIFICACION Y ANALISIS'!$B$18:$F$42,4,FALSE)</f>
        <v>#N/A</v>
      </c>
      <c r="G26" s="19" t="str">
        <f>+EVALUACION!H38</f>
        <v xml:space="preserve"> causal de NO  ingreso almacén </v>
      </c>
      <c r="H26" s="19">
        <f>+EVALUACION!I38</f>
        <v>3</v>
      </c>
      <c r="I26" s="19">
        <f>+EVALUACION!J38</f>
        <v>3</v>
      </c>
      <c r="J26" s="19">
        <f>+EVALUACION!K38</f>
        <v>6</v>
      </c>
      <c r="K26" s="18" t="str">
        <f>+EVALUACION!L38</f>
        <v>ALTO</v>
      </c>
      <c r="L26" s="19" t="s">
        <v>232</v>
      </c>
      <c r="M26" s="128">
        <v>1</v>
      </c>
      <c r="N26" s="19" t="str">
        <f>+'EVALUACION CON CONTROLES'!G37</f>
        <v>El comité técnico de seguimiento del proyectoexigira previo al ingreso al almacen  los documentos, facturas y garantias  y manuales de fucniones de cada elementos, Como evidencia de la ejecución del control quedarán las actas de reunión GDI-GPD-F029</v>
      </c>
      <c r="O26" s="19">
        <f>+'EVALUACION CON CONTROLES'!I37</f>
        <v>3</v>
      </c>
      <c r="P26" s="19">
        <f>+'EVALUACION CON CONTROLES'!J37</f>
        <v>3</v>
      </c>
      <c r="Q26" s="19">
        <f>+'EVALUACION CON CONTROLES'!K37</f>
        <v>6</v>
      </c>
      <c r="R26" s="18" t="str">
        <f>+'EVALUACION CON CONTROLES'!L37</f>
        <v>ALTO</v>
      </c>
      <c r="S26" s="19" t="str">
        <f>+'EVALUACION CON CONTROLES'!M37</f>
        <v>NO</v>
      </c>
      <c r="T26" s="19" t="str">
        <f>+'EVALUACION CON CONTROLES'!N37</f>
        <v>El comité técnico de seguimiento</v>
      </c>
      <c r="U26" s="19" t="str">
        <f>+'EVALUACION CON CONTROLES'!O37</f>
        <v xml:space="preserve">desde el inicio de la ejecución </v>
      </c>
      <c r="V26" s="19" t="str">
        <f>+'EVALUACION CON CONTROLES'!P37</f>
        <v xml:space="preserve">una vez ingresados al almacen los elementos </v>
      </c>
      <c r="W26" s="19" t="str">
        <f>+'EVALUACION CON CONTROLES'!Q37</f>
        <v>actas de reunión GDI-GPD-F029</v>
      </c>
      <c r="X26" s="20" t="str">
        <f>+'EVALUACION CON CONTROLES'!R37</f>
        <v xml:space="preserve">durante todo el tiempo de ejecución </v>
      </c>
    </row>
    <row r="27" spans="2:24" ht="13.5" customHeight="1" x14ac:dyDescent="0.25">
      <c r="B27" s="47"/>
      <c r="X27" s="48"/>
    </row>
    <row r="28" spans="2:24" ht="13.5" customHeight="1" x14ac:dyDescent="0.25">
      <c r="B28" s="47"/>
      <c r="E28" s="14"/>
      <c r="F28" s="290" t="s">
        <v>235</v>
      </c>
      <c r="G28" s="290"/>
      <c r="H28" s="14"/>
      <c r="I28" s="14"/>
      <c r="J28" s="291" t="s">
        <v>218</v>
      </c>
      <c r="K28" s="291"/>
      <c r="L28" s="291"/>
      <c r="M28" s="291"/>
      <c r="X28" s="48"/>
    </row>
    <row r="29" spans="2:24" ht="13.5" customHeight="1" x14ac:dyDescent="0.25">
      <c r="B29" s="47"/>
      <c r="E29" s="306" t="s">
        <v>97</v>
      </c>
      <c r="F29" s="43" t="s">
        <v>98</v>
      </c>
      <c r="G29" s="43" t="s">
        <v>99</v>
      </c>
      <c r="H29" s="14"/>
      <c r="I29" s="14"/>
      <c r="J29" s="320" t="s">
        <v>100</v>
      </c>
      <c r="K29" s="321"/>
      <c r="L29" s="320" t="s">
        <v>99</v>
      </c>
      <c r="M29" s="321"/>
      <c r="X29" s="48"/>
    </row>
    <row r="30" spans="2:24" ht="13.5" customHeight="1" x14ac:dyDescent="0.25">
      <c r="B30" s="47"/>
      <c r="E30" s="306"/>
      <c r="F30" s="19" t="s">
        <v>101</v>
      </c>
      <c r="G30" s="19">
        <v>1</v>
      </c>
      <c r="H30" s="14"/>
      <c r="I30" s="14"/>
      <c r="J30" s="294" t="s">
        <v>102</v>
      </c>
      <c r="K30" s="295"/>
      <c r="L30" s="296">
        <v>1</v>
      </c>
      <c r="M30" s="296"/>
      <c r="X30" s="48"/>
    </row>
    <row r="31" spans="2:24" ht="13.5" customHeight="1" x14ac:dyDescent="0.25">
      <c r="B31" s="47"/>
      <c r="E31" s="306"/>
      <c r="F31" s="19" t="s">
        <v>103</v>
      </c>
      <c r="G31" s="19">
        <v>2</v>
      </c>
      <c r="H31" s="14"/>
      <c r="I31" s="14"/>
      <c r="J31" s="294" t="s">
        <v>104</v>
      </c>
      <c r="K31" s="295"/>
      <c r="L31" s="296">
        <v>2</v>
      </c>
      <c r="M31" s="296"/>
      <c r="X31" s="48"/>
    </row>
    <row r="32" spans="2:24" ht="13.5" customHeight="1" x14ac:dyDescent="0.25">
      <c r="B32" s="47"/>
      <c r="E32" s="306"/>
      <c r="F32" s="19" t="s">
        <v>105</v>
      </c>
      <c r="G32" s="19">
        <v>3</v>
      </c>
      <c r="H32" s="14"/>
      <c r="I32" s="14"/>
      <c r="J32" s="294" t="s">
        <v>106</v>
      </c>
      <c r="K32" s="295"/>
      <c r="L32" s="296">
        <v>3</v>
      </c>
      <c r="M32" s="296"/>
      <c r="X32" s="48"/>
    </row>
    <row r="33" spans="2:24" ht="13.5" customHeight="1" x14ac:dyDescent="0.25">
      <c r="B33" s="47"/>
      <c r="E33" s="306"/>
      <c r="F33" s="19" t="s">
        <v>107</v>
      </c>
      <c r="G33" s="19">
        <v>4</v>
      </c>
      <c r="H33" s="14"/>
      <c r="I33" s="14"/>
      <c r="J33" s="294" t="s">
        <v>108</v>
      </c>
      <c r="K33" s="295"/>
      <c r="L33" s="296">
        <v>4</v>
      </c>
      <c r="M33" s="296"/>
      <c r="X33" s="48"/>
    </row>
    <row r="34" spans="2:24" ht="13.5" customHeight="1" x14ac:dyDescent="0.25">
      <c r="B34" s="47"/>
      <c r="E34" s="306"/>
      <c r="F34" s="19" t="s">
        <v>109</v>
      </c>
      <c r="G34" s="19">
        <v>5</v>
      </c>
      <c r="H34" s="14"/>
      <c r="I34" s="14"/>
      <c r="J34" s="294" t="s">
        <v>110</v>
      </c>
      <c r="K34" s="295"/>
      <c r="L34" s="296">
        <v>5</v>
      </c>
      <c r="M34" s="296"/>
      <c r="X34" s="48"/>
    </row>
    <row r="35" spans="2:24" ht="13.5" customHeight="1" x14ac:dyDescent="0.25">
      <c r="B35" s="47"/>
      <c r="D35" s="14"/>
      <c r="E35" s="14"/>
      <c r="F35" s="14"/>
      <c r="G35" s="14"/>
      <c r="H35" s="14"/>
      <c r="I35" s="14"/>
      <c r="J35" s="14"/>
      <c r="K35" s="14"/>
      <c r="L35" s="14"/>
      <c r="M35" s="14"/>
      <c r="X35" s="48"/>
    </row>
    <row r="36" spans="2:24" ht="13.5" customHeight="1" x14ac:dyDescent="0.25">
      <c r="B36" s="47"/>
      <c r="D36" s="291" t="s">
        <v>113</v>
      </c>
      <c r="E36" s="291"/>
      <c r="F36" s="291"/>
      <c r="G36" s="291"/>
      <c r="H36" s="291"/>
      <c r="I36" s="291"/>
      <c r="J36" s="291"/>
      <c r="K36" s="291"/>
      <c r="X36" s="48"/>
    </row>
    <row r="37" spans="2:24" ht="13.5" customHeight="1" x14ac:dyDescent="0.25">
      <c r="B37" s="47"/>
      <c r="D37" s="302" t="s">
        <v>98</v>
      </c>
      <c r="E37" s="302" t="s">
        <v>99</v>
      </c>
      <c r="F37" s="297" t="s">
        <v>102</v>
      </c>
      <c r="G37" s="297"/>
      <c r="H37" s="292" t="s">
        <v>104</v>
      </c>
      <c r="I37" s="293"/>
      <c r="J37" s="44" t="s">
        <v>106</v>
      </c>
      <c r="K37" s="44" t="s">
        <v>108</v>
      </c>
      <c r="L37" s="43" t="s">
        <v>110</v>
      </c>
      <c r="P37" s="291" t="s">
        <v>125</v>
      </c>
      <c r="Q37" s="291"/>
      <c r="R37" s="291"/>
      <c r="S37" s="291"/>
      <c r="T37" s="291"/>
      <c r="X37" s="48"/>
    </row>
    <row r="38" spans="2:24" ht="13.5" customHeight="1" x14ac:dyDescent="0.25">
      <c r="B38" s="47"/>
      <c r="D38" s="302"/>
      <c r="E38" s="302"/>
      <c r="F38" s="305">
        <v>1</v>
      </c>
      <c r="G38" s="305"/>
      <c r="H38" s="303">
        <v>2</v>
      </c>
      <c r="I38" s="304"/>
      <c r="J38" s="45">
        <v>3</v>
      </c>
      <c r="K38" s="45">
        <v>4</v>
      </c>
      <c r="L38" s="45">
        <v>5</v>
      </c>
      <c r="P38" s="297" t="s">
        <v>113</v>
      </c>
      <c r="Q38" s="297"/>
      <c r="R38" s="297"/>
      <c r="S38" s="297" t="s">
        <v>124</v>
      </c>
      <c r="T38" s="297"/>
      <c r="X38" s="48"/>
    </row>
    <row r="39" spans="2:24" ht="13.5" customHeight="1" x14ac:dyDescent="0.25">
      <c r="B39" s="47"/>
      <c r="D39" s="19" t="s">
        <v>101</v>
      </c>
      <c r="E39" s="21">
        <v>1</v>
      </c>
      <c r="F39" s="283">
        <v>2</v>
      </c>
      <c r="G39" s="283"/>
      <c r="H39" s="317">
        <v>3</v>
      </c>
      <c r="I39" s="318"/>
      <c r="J39" s="41">
        <v>4</v>
      </c>
      <c r="K39" s="46">
        <v>5</v>
      </c>
      <c r="L39" s="40">
        <v>6</v>
      </c>
      <c r="P39" s="284" t="s">
        <v>126</v>
      </c>
      <c r="Q39" s="284"/>
      <c r="R39" s="284"/>
      <c r="S39" s="282" t="s">
        <v>127</v>
      </c>
      <c r="T39" s="282"/>
      <c r="X39" s="48"/>
    </row>
    <row r="40" spans="2:24" ht="13.5" customHeight="1" x14ac:dyDescent="0.25">
      <c r="B40" s="47"/>
      <c r="D40" s="19" t="s">
        <v>103</v>
      </c>
      <c r="E40" s="21">
        <v>2</v>
      </c>
      <c r="F40" s="283">
        <v>3</v>
      </c>
      <c r="G40" s="283"/>
      <c r="H40" s="317">
        <v>4</v>
      </c>
      <c r="I40" s="318"/>
      <c r="J40" s="46">
        <v>5</v>
      </c>
      <c r="K40" s="40">
        <v>6</v>
      </c>
      <c r="L40" s="40">
        <v>7</v>
      </c>
      <c r="P40" s="314" t="s">
        <v>128</v>
      </c>
      <c r="Q40" s="314"/>
      <c r="R40" s="314"/>
      <c r="S40" s="282" t="s">
        <v>129</v>
      </c>
      <c r="T40" s="282"/>
      <c r="X40" s="48"/>
    </row>
    <row r="41" spans="2:24" ht="13.5" customHeight="1" x14ac:dyDescent="0.25">
      <c r="B41" s="47"/>
      <c r="D41" s="19" t="s">
        <v>105</v>
      </c>
      <c r="E41" s="21">
        <v>3</v>
      </c>
      <c r="F41" s="283">
        <v>4</v>
      </c>
      <c r="G41" s="283"/>
      <c r="H41" s="298">
        <v>5</v>
      </c>
      <c r="I41" s="299"/>
      <c r="J41" s="40">
        <v>6</v>
      </c>
      <c r="K41" s="40">
        <v>7</v>
      </c>
      <c r="L41" s="42">
        <v>8</v>
      </c>
      <c r="P41" s="319">
        <v>5</v>
      </c>
      <c r="Q41" s="319"/>
      <c r="R41" s="319"/>
      <c r="S41" s="282" t="s">
        <v>130</v>
      </c>
      <c r="T41" s="282"/>
      <c r="X41" s="48"/>
    </row>
    <row r="42" spans="2:24" ht="13.5" customHeight="1" x14ac:dyDescent="0.25">
      <c r="B42" s="47"/>
      <c r="D42" s="19" t="s">
        <v>107</v>
      </c>
      <c r="E42" s="21">
        <v>4</v>
      </c>
      <c r="F42" s="319">
        <v>5</v>
      </c>
      <c r="G42" s="319"/>
      <c r="H42" s="315">
        <v>6</v>
      </c>
      <c r="I42" s="316"/>
      <c r="J42" s="40">
        <v>7</v>
      </c>
      <c r="K42" s="42">
        <v>8</v>
      </c>
      <c r="L42" s="42">
        <v>9</v>
      </c>
      <c r="P42" s="283" t="s">
        <v>131</v>
      </c>
      <c r="Q42" s="283"/>
      <c r="R42" s="283"/>
      <c r="S42" s="282" t="s">
        <v>132</v>
      </c>
      <c r="T42" s="282"/>
      <c r="X42" s="48"/>
    </row>
    <row r="43" spans="2:24" ht="13.5" customHeight="1" x14ac:dyDescent="0.25">
      <c r="B43" s="47"/>
      <c r="D43" s="19" t="s">
        <v>109</v>
      </c>
      <c r="E43" s="21">
        <v>5</v>
      </c>
      <c r="F43" s="314">
        <v>6</v>
      </c>
      <c r="G43" s="314"/>
      <c r="H43" s="315">
        <v>7</v>
      </c>
      <c r="I43" s="316"/>
      <c r="J43" s="42">
        <v>8</v>
      </c>
      <c r="K43" s="42">
        <v>9</v>
      </c>
      <c r="L43" s="42">
        <v>10</v>
      </c>
      <c r="X43" s="48"/>
    </row>
    <row r="44" spans="2:24" ht="13.5" customHeight="1" thickBot="1" x14ac:dyDescent="0.3">
      <c r="B44" s="22"/>
      <c r="C44" s="23"/>
      <c r="D44" s="24"/>
      <c r="E44" s="24"/>
      <c r="F44" s="24"/>
      <c r="G44" s="24"/>
      <c r="H44" s="24"/>
      <c r="I44" s="24"/>
      <c r="J44" s="24"/>
      <c r="K44" s="24"/>
      <c r="L44" s="24"/>
      <c r="M44" s="24"/>
      <c r="N44" s="23"/>
      <c r="O44" s="23"/>
      <c r="P44" s="23"/>
      <c r="Q44" s="23"/>
      <c r="R44" s="23"/>
      <c r="S44" s="23"/>
      <c r="T44" s="23"/>
      <c r="U44" s="23"/>
      <c r="V44" s="23"/>
      <c r="W44" s="23"/>
      <c r="X44" s="25"/>
    </row>
    <row r="45" spans="2:24" ht="16.5" customHeight="1" x14ac:dyDescent="0.25">
      <c r="D45" s="14"/>
      <c r="F45" s="14"/>
      <c r="G45" s="14"/>
      <c r="H45" s="14"/>
      <c r="I45" s="14"/>
      <c r="J45" s="14"/>
      <c r="K45" s="14"/>
      <c r="L45" s="14"/>
      <c r="M45" s="14"/>
      <c r="N45" s="14"/>
      <c r="O45" s="14"/>
      <c r="P45" s="14"/>
      <c r="Q45" s="14"/>
      <c r="R45" s="14"/>
    </row>
    <row r="46" spans="2:24" ht="16.5" customHeight="1" x14ac:dyDescent="0.25">
      <c r="D46" s="14"/>
      <c r="F46" s="14"/>
      <c r="G46" s="14"/>
      <c r="H46" s="14"/>
      <c r="I46" s="14"/>
      <c r="J46" s="14"/>
      <c r="K46" s="14"/>
      <c r="L46" s="14"/>
      <c r="M46" s="14"/>
      <c r="N46" s="14"/>
      <c r="O46" s="14"/>
      <c r="P46" s="14"/>
      <c r="Q46" s="14"/>
      <c r="R46" s="14"/>
    </row>
    <row r="47" spans="2:24" ht="12.75" customHeight="1" x14ac:dyDescent="0.25">
      <c r="D47" s="14"/>
      <c r="F47" s="14"/>
      <c r="G47" s="14"/>
      <c r="H47" s="14"/>
      <c r="I47" s="14"/>
      <c r="J47" s="14"/>
      <c r="K47" s="14"/>
      <c r="L47" s="14"/>
      <c r="M47" s="14"/>
      <c r="N47" s="14"/>
      <c r="O47" s="14"/>
      <c r="P47" s="14"/>
      <c r="Q47" s="14"/>
      <c r="R47" s="14"/>
    </row>
    <row r="48" spans="2:24" hidden="1" x14ac:dyDescent="0.25">
      <c r="B48" s="16" t="s">
        <v>232</v>
      </c>
      <c r="D48" s="14"/>
      <c r="F48" s="14"/>
      <c r="G48" s="14"/>
      <c r="H48" s="14"/>
      <c r="I48" s="14"/>
      <c r="J48" s="14"/>
      <c r="K48" s="14"/>
      <c r="L48" s="14"/>
      <c r="M48" s="14"/>
      <c r="N48" s="14"/>
      <c r="O48" s="14"/>
      <c r="P48" s="14"/>
      <c r="Q48" s="14"/>
      <c r="R48" s="14"/>
    </row>
    <row r="49" spans="2:18" hidden="1" x14ac:dyDescent="0.25">
      <c r="B49" s="16" t="s">
        <v>229</v>
      </c>
      <c r="D49" s="26"/>
      <c r="F49" s="14"/>
      <c r="G49" s="26"/>
      <c r="H49" s="26"/>
      <c r="I49" s="26"/>
      <c r="J49" s="26"/>
      <c r="K49" s="26"/>
      <c r="L49" s="26"/>
      <c r="M49" s="26"/>
      <c r="N49" s="26"/>
      <c r="O49" s="26"/>
      <c r="P49" s="26"/>
      <c r="Q49" s="26"/>
      <c r="R49" s="26"/>
    </row>
    <row r="50" spans="2:18" hidden="1" x14ac:dyDescent="0.25">
      <c r="B50" s="16" t="s">
        <v>230</v>
      </c>
      <c r="D50" s="14"/>
      <c r="F50" s="14"/>
      <c r="G50" s="14"/>
      <c r="H50" s="14"/>
      <c r="I50" s="14"/>
      <c r="J50" s="14"/>
      <c r="K50" s="14"/>
      <c r="L50" s="14"/>
      <c r="M50" s="14"/>
      <c r="N50" s="14"/>
      <c r="O50" s="14"/>
      <c r="P50" s="14"/>
      <c r="Q50" s="14"/>
      <c r="R50" s="14"/>
    </row>
    <row r="51" spans="2:18" x14ac:dyDescent="0.25">
      <c r="D51" s="14"/>
      <c r="F51" s="14"/>
      <c r="G51" s="14"/>
      <c r="H51" s="14"/>
      <c r="I51" s="14"/>
      <c r="J51" s="14"/>
      <c r="K51" s="14"/>
      <c r="L51" s="14"/>
      <c r="M51" s="14"/>
      <c r="N51" s="14"/>
      <c r="O51" s="14"/>
      <c r="P51" s="14"/>
      <c r="Q51" s="14"/>
      <c r="R51" s="14"/>
    </row>
    <row r="52" spans="2:18" x14ac:dyDescent="0.25">
      <c r="D52" s="14"/>
      <c r="F52" s="14"/>
      <c r="G52" s="14"/>
      <c r="H52" s="14"/>
      <c r="I52" s="14"/>
      <c r="J52" s="14"/>
      <c r="K52" s="14"/>
      <c r="L52" s="14"/>
      <c r="M52" s="14"/>
      <c r="N52" s="14"/>
      <c r="O52" s="14"/>
      <c r="P52" s="14"/>
      <c r="Q52" s="14"/>
      <c r="R52" s="14"/>
    </row>
    <row r="53" spans="2:18" x14ac:dyDescent="0.25">
      <c r="D53" s="14"/>
      <c r="F53" s="14"/>
      <c r="G53" s="14"/>
      <c r="H53" s="14"/>
      <c r="I53" s="14"/>
      <c r="J53" s="14"/>
      <c r="K53" s="14"/>
      <c r="L53" s="14"/>
      <c r="M53" s="14"/>
      <c r="N53" s="14"/>
      <c r="O53" s="14"/>
      <c r="P53" s="14"/>
      <c r="Q53" s="14"/>
      <c r="R53" s="14"/>
    </row>
    <row r="54" spans="2:18" ht="12.75" customHeight="1" x14ac:dyDescent="0.25">
      <c r="D54" s="14"/>
    </row>
    <row r="55" spans="2:18" x14ac:dyDescent="0.25">
      <c r="D55" s="14"/>
    </row>
  </sheetData>
  <mergeCells count="49">
    <mergeCell ref="W2:X4"/>
    <mergeCell ref="B7:X8"/>
    <mergeCell ref="F43:G43"/>
    <mergeCell ref="H43:I43"/>
    <mergeCell ref="P38:R38"/>
    <mergeCell ref="H40:I40"/>
    <mergeCell ref="H39:I39"/>
    <mergeCell ref="F41:G41"/>
    <mergeCell ref="F42:G42"/>
    <mergeCell ref="P41:R41"/>
    <mergeCell ref="H42:I42"/>
    <mergeCell ref="P40:R40"/>
    <mergeCell ref="L29:M29"/>
    <mergeCell ref="J29:K29"/>
    <mergeCell ref="J32:K32"/>
    <mergeCell ref="S38:T38"/>
    <mergeCell ref="J33:K33"/>
    <mergeCell ref="P37:T37"/>
    <mergeCell ref="B2:B4"/>
    <mergeCell ref="C2:V4"/>
    <mergeCell ref="E37:E38"/>
    <mergeCell ref="H38:I38"/>
    <mergeCell ref="J34:K34"/>
    <mergeCell ref="L34:M34"/>
    <mergeCell ref="D37:D38"/>
    <mergeCell ref="F38:G38"/>
    <mergeCell ref="E29:E34"/>
    <mergeCell ref="S39:T39"/>
    <mergeCell ref="F39:G39"/>
    <mergeCell ref="S40:T40"/>
    <mergeCell ref="S41:T41"/>
    <mergeCell ref="H41:I41"/>
    <mergeCell ref="F40:G40"/>
    <mergeCell ref="S42:T42"/>
    <mergeCell ref="P42:R42"/>
    <mergeCell ref="P39:R39"/>
    <mergeCell ref="B9:R9"/>
    <mergeCell ref="B6:X6"/>
    <mergeCell ref="F28:G28"/>
    <mergeCell ref="J28:M28"/>
    <mergeCell ref="H37:I37"/>
    <mergeCell ref="J30:K30"/>
    <mergeCell ref="J31:K31"/>
    <mergeCell ref="L32:M32"/>
    <mergeCell ref="L33:M33"/>
    <mergeCell ref="D36:K36"/>
    <mergeCell ref="F37:G37"/>
    <mergeCell ref="L30:M30"/>
    <mergeCell ref="L31:M31"/>
  </mergeCells>
  <phoneticPr fontId="1" type="noConversion"/>
  <conditionalFormatting sqref="K11:K26">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6">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6" xr:uid="{00000000-0002-0000-0400-000000000000}">
      <formula1>OPCIONES</formula1>
    </dataValidation>
  </dataValidations>
  <printOptions horizontalCentered="1" verticalCentered="1"/>
  <pageMargins left="0.25" right="0.25" top="0.75" bottom="0.75" header="0.3" footer="0.3"/>
  <pageSetup scale="32" fitToHeight="0" orientation="portrait" verticalDpi="4294967295" r:id="rId1"/>
  <headerFooter alignWithMargins="0"/>
  <rowBreaks count="2" manualBreakCount="2">
    <brk id="17" min="1" max="23" man="1"/>
    <brk id="25"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Maira Alejandra Esguerra Bautista</cp:lastModifiedBy>
  <cp:revision/>
  <dcterms:created xsi:type="dcterms:W3CDTF">2007-06-14T01:55:06Z</dcterms:created>
  <dcterms:modified xsi:type="dcterms:W3CDTF">2026-09-01T17:49:00Z</dcterms:modified>
  <cp:category/>
  <cp:contentStatus/>
</cp:coreProperties>
</file>