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defaultThemeVersion="166925"/>
  <mc:AlternateContent xmlns:mc="http://schemas.openxmlformats.org/markup-compatibility/2006">
    <mc:Choice Requires="x15">
      <x15ac:absPath xmlns:x15ac="http://schemas.microsoft.com/office/spreadsheetml/2010/11/ac" url="/Users/adrianajojoasoler/Desktop/ADRIANA JOJOA SOLER /2. PROCESOS /2026/5. Proceso manualidades victimas/Documentos MC Manualiades definitivos revisados/CARGAR EN SECOP CON ADENDA /"/>
    </mc:Choice>
  </mc:AlternateContent>
  <xr:revisionPtr revIDLastSave="0" documentId="13_ncr:1_{36E64B22-ED61-194D-9202-78FADF06A0F0}" xr6:coauthVersionLast="47" xr6:coauthVersionMax="47" xr10:uidLastSave="{00000000-0000-0000-0000-000000000000}"/>
  <bookViews>
    <workbookView xWindow="0" yWindow="500" windowWidth="28800" windowHeight="16020" xr2:uid="{D768B2EB-F984-4463-BAD4-617AA13819E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 l="1"/>
  <c r="I6" i="1"/>
  <c r="J6" i="1" s="1"/>
  <c r="I7" i="1"/>
  <c r="J7" i="1" s="1"/>
  <c r="I8" i="1"/>
  <c r="J8" i="1" s="1"/>
  <c r="I9" i="1"/>
  <c r="J9" i="1" s="1"/>
  <c r="I10" i="1"/>
  <c r="J10" i="1" s="1"/>
  <c r="I11" i="1"/>
  <c r="J11" i="1" s="1"/>
  <c r="I12" i="1"/>
  <c r="J12" i="1" s="1"/>
  <c r="I13" i="1"/>
  <c r="J13" i="1" s="1"/>
  <c r="I14" i="1"/>
  <c r="J14" i="1" s="1"/>
  <c r="I15" i="1"/>
  <c r="J15" i="1"/>
  <c r="I16" i="1"/>
  <c r="J16" i="1" s="1"/>
  <c r="I17" i="1"/>
  <c r="J17" i="1" s="1"/>
  <c r="I18" i="1"/>
  <c r="J18" i="1" s="1"/>
  <c r="I19" i="1"/>
  <c r="J19" i="1" s="1"/>
  <c r="I20" i="1"/>
  <c r="J20" i="1" s="1"/>
  <c r="I21" i="1"/>
  <c r="J21" i="1" s="1"/>
  <c r="I22" i="1"/>
  <c r="J22" i="1" s="1"/>
  <c r="I23" i="1"/>
  <c r="J23" i="1" s="1"/>
  <c r="I5" i="1"/>
  <c r="J5" i="1" s="1"/>
  <c r="J24" i="1" l="1"/>
  <c r="I24" i="1"/>
  <c r="J25" i="1"/>
</calcChain>
</file>

<file path=xl/sharedStrings.xml><?xml version="1.0" encoding="utf-8"?>
<sst xmlns="http://schemas.openxmlformats.org/spreadsheetml/2006/main" count="113" uniqueCount="64">
  <si>
    <t>ITEM</t>
  </si>
  <si>
    <t>ELEMENTO</t>
  </si>
  <si>
    <t>DESCRIPCION</t>
  </si>
  <si>
    <t>CANTIDAD</t>
  </si>
  <si>
    <t>HILO PARA MACRAMÉ PARA BOLSOS</t>
  </si>
  <si>
    <t>MEDIDA: ROLLO DE HILO O CORDÓN DE ALGODÓN PEINADO O ALGODÓN RECICLADO DE ALTA RESISTENCIA, CALIBRE ENTRE 3 MM Y 5 MM, CON LONGITUD MÍNIMA DE 100 METROS POR ROLLO. DEBERÁ PRESENTAR GROSOR UNIFORME, ALTA RESISTENCIA A LA TENSIÓN, SUAVIDAD AL TACTO Y EXCELENTE COMPORTAMIENTO PARA LA ELABORACIÓN DE BOLSOS EN MACRAMÉ. LIBRE DE NUDOS, DECOLORACIONES Y DEFECTOS DE FABRICACIÓN. DISPONIBLE EN COLORES SURTIDOS.</t>
  </si>
  <si>
    <t>N/A</t>
  </si>
  <si>
    <t>ELABORADAS EN MADERA NATURAL, ACRÍLICO O MATERIAL RESISTENTE SIMILAR. DEBERÁN PRESENTAR PERFORACIÓN UNIFORME PARA FACILITAR EL ENSAMBLE EN PROYECTOS DE MACRAMÉ. ACABADOS LISOS, LIBRES DE FISURAS, BORDES CORTANTES O IMPERFECCIONES. TAMAÑOS Y DISEÑOS SURTIDOS.</t>
  </si>
  <si>
    <t>AROS PARA MACRAMÉ</t>
  </si>
  <si>
    <t>FABRICADOS EN METAL, MADERA O MATERIAL RESISTENTE EQUIVALENTE. SUPERFICIE LISA Y UNIFORME, LIBRE DE CORROSIÓN, DEFORMACIONES O ASTILLAS. APTOS PARA LA ELABORACIÓN DE ATRAPASUEÑOS, COLGANTES DECORATIVOS Y DEMÁS MANUALIDADES EN MACRAMÉ. | *PROFESIONAL XL* | *40 CM (16")*</t>
  </si>
  <si>
    <t>TIJERA PARA MANUALIDADES</t>
  </si>
  <si>
    <t>FABRICADA EN ACERO INOXIDABLE, CON FILO DE PRECISIÓN PARA CORTE DE HILOS Y TELAS. MANGO ERGONÓMICO Y RESISTENTE. DEBERÁ PERMITIR CORTES LIMPIOS Y SEGUROS DURANTE LA ELABORACIÓN DE ACTIVIDADES MANUALES. TAMAÑO 8 PULGADAS (20 CM).</t>
  </si>
  <si>
    <t>CINTA MÉTRICA</t>
  </si>
  <si>
    <t>FLEXIBLE Y RESISTENTE, GRADUADA EN CENTÍMETROS Y PULGADAS. LONGITUD MÍNIMA DE 150 CM. ADECUADA PARA MEDICIÓN DE PIEZAS TEXTILES Y PROYECTOS ARTESANALES.</t>
  </si>
  <si>
    <t>TELA PARA BORDADO</t>
  </si>
  <si>
    <t>TELA PARA BORDADO MANUAL, TIPO AIDA, PANAMÁ O EQUIVALENTE, ELABORADA EN ALGODÓN O MEZCLA DE ALGODÓN Y POLIÉSTER, DE TEJIDO UNIFORME Y BUENA RESISTENCIA, APTA PARA DIFERENTES TÉCNICAS DE BORDADO. PRESENTACIÓN EN CORTES INDIVIDUALES DE 50 CM X 50 CM POR PARTICIPANTE, EN COLOR BLANCO, CRUDO O EQUIVALENTE, LIBRE DE MANCHAS, PERFORACIONES O DEFECTOS QUE AFECTEN SU USO.</t>
  </si>
  <si>
    <t xml:space="preserve">
SET COMPUESTO POR OCHO (8) MADEJAS DE HILO PARA BORDADO , ELABORADAS EN ALGODÓN MERCERIZADO O MATERIAL EQUIVALENTE, DE ALTA RESISTENCIA, TEXTURA SUAVE Y COLORES SURTIDOS, APTAS PARA LA ELABORACIÓN DE DIFERENTES TÉCNICAS DE BORDADO A MANO SOBRE TELA. CADA MADEJA CON UNA LONGITUD APROXIMADA DE 8 METROS O SU EQUIVALENTE COMERCIAL.</t>
  </si>
  <si>
    <t>BASTIDOR PARA BORDADO</t>
  </si>
  <si>
    <t>ELABORADO EN MADERA RESISTENTE O MATERIAL EQUIVALENTE. SISTEMA DE AJUSTE MEDIANTE TORNILLO METÁLICO PARA TENSAR ADECUADAMENTE LA TELA. ACABADOS LISOS, LIBRES DE ASTILLAS O DEFORMACIONES. | *PROFESIONAL XL* | *40 CM (16")*</t>
  </si>
  <si>
    <t xml:space="preserve">JUEGO DE AGUJAS METÁLICAS DE DIFERENTES CALIBRES, RESISTENTES A LA CORROSIÓN Y DEFORMACIÓN. CON OJO AMPLIO PARA FACILITAR EL ENHEBRADO Y ADECUADAS PARA DIVERSAS TÉCNICAS DE BORDADO MANUAL. (JUEGO DE MINIMO 20 AGUJAS) </t>
  </si>
  <si>
    <t>DEDAL PARA COSTURA Y BORDADO</t>
  </si>
  <si>
    <t>FABRICADO EN METAL O MATERIAL PLÁSTICO RESISTENTE. DISEÑO ERGONÓMICO PARA PROTEGER LOS DEDOS DURANTE EL USO DE AGUJAS EN ACTIVIDADES DE BORDADO Y COSTURA MANUAL.</t>
  </si>
  <si>
    <t>SERVICIO DE TALLERISTA EN MACRAMÉ Y BORDADO</t>
  </si>
  <si>
    <t>PRESTACIÓN DE SERVICIOS DE FORMACIÓN Y ACOMPAÑAMIENTO PARA EL DESARROLLO DE ACTIVI-DADES MANUALES DIRIGIDAS A ADULTOS MAYORES VÍCTIMAS DEL CONFLICTO ARMADO. EL TALLE-RISTA DEBERÁ ACREDITAR EXPERIENCIA EN PROCESOS DE FORMACIÓN ARTESANAL, METODOLO-GÍAS PARTICIPATIVAS Y TRABAJO COMUNITARIO. INCLUYE PLANEACIÓN, ORIENTACIÓN TÉCNICA, ACOMPAÑAMIENTO Y SEGUIMIENTO DE LAS SESIONES PROGRAMADAS. (8 SESIONES DE 2 HORAS PARA CADA TALLER).</t>
  </si>
  <si>
    <t>REFRIGERIO</t>
  </si>
  <si>
    <t>LOS ALIMENTOS QUE COMPONE CADA REFRIGERIO SON LOS QUE SE DETALLAN A CONTINUACIÓN: UNA AVENA O BEBIDA REFRESCANTE CON SABOR A FRUTA EN EMPAQUE TETRAPACK DE MÍNIMO 200 ML, UN SÁNDWICH DE JAMÓN Y QUESO Y/O UN PASTEL DE POLLO Y/O PASTEL GLORIA DE 200GR. 3. FRUTA DE TEMPORADA (COMO MANZANA, MANDARINA, PERA, DURAZNO) 4. DULCE O GALLETA DE CHOCOLATE. EL REFRIGERIO DEBE ESTAR EN EMPAQUE INDIVIDUAL EN BANDEJA ELABORADA EN CARTÓN 100 % RECICLABLE Y BIODEGRADABLE, DEBE SER BALANCEADO Y RESPONDER A LA NORMATIVIDAD VIGENTE EN LO QUE CORRESPONDE A LAS CARACTERÍSTICAS ORGANOLÉPTICAS DE CONSERVACIÓN Y TRANSPORTE.</t>
  </si>
  <si>
    <t xml:space="preserve">BOTIQUÍN DE PRIMEROS AUXILIOS </t>
  </si>
  <si>
    <t>CONTENEDOR DE ALTA RESISTENCIA (PLÁSTICO ABS RÍGIDO O LONA DE NYLON IM-PERMEABLE), COLOR ROJO O VERDE BRILLANTE CON CRUZ MÉDICA VISIBLE PARA FÁ-CIL IDENTIFICACIÓN,  ORGANIZADA CON SUMINISTROS MÉDICOS E INSTRUMENTAL DE CURA ESENCIALES (BOTIQUIN TIPO A Y UN TERMÓMETRO DIGITAL) PARA LA ATENCIÓN INMEDIATA.</t>
  </si>
  <si>
    <t>CERTIFICADOS PARTICIPACION</t>
  </si>
  <si>
    <t xml:space="preserve">CARTULINA OPALINA TEXTURIZADA TAMAÑO CARTA DIMENSIONES ESTÁNDAR DE 21.6 X 27.9 CM (8.5 X 11 PULGADAS) GRAMAJE: DE 120. EL DISEÑO SERA ENTREGADO POR EL FDLPA. </t>
  </si>
  <si>
    <t xml:space="preserve">SILLAS </t>
  </si>
  <si>
    <t xml:space="preserve">ALQUILER DE SILLAS PLÁSTICAS DE COLOR BLANCO, SIN BRAZOS Y CON ESPALDAR, QUE SE GARANTICE EL USO DURANTE LAS SESIONES </t>
  </si>
  <si>
    <t xml:space="preserve">MESAS </t>
  </si>
  <si>
    <t xml:space="preserve">ALQUILER DE MESAS CUADRADA DE APOYO PARA MATERIALES Y REFRIGERIOS MEDIDAS 72X72CM. </t>
  </si>
  <si>
    <t>FERIA ARTESANAL</t>
  </si>
  <si>
    <t>REALIZACIÓN DE UNA FERIA EXPOSITIVA Y DE COMERCIO EN LA CUAL LOS PARTICIPANTES DE LOS TALLERES DE MANUALIDADES PODRÁN PRESENTAR Y COMERCIALIZAR LAS ELABORACIONES REALIZADAS, PARA LO CUAL SE DEBERÁ GARANTIZAR EL ALQUILER E INSTALACIÓN DE CINCO STANDS DISTRIBUIDOS EN DOS CARPAS DE 4M X 4M CON LATERALES, MESAS TIPO BANQUETERAS CON MANTELES DESTINADAS A LA DISPOSICIÓN DE LOS ARTÍCULOS, TREINTA SILLAS PLÁSTICAS SIN DESCANSABRAZOS Y UNA ESTACIÓN DE CAFÉ, SISTEMA DE SONIDO DE 2.000 W DE POTENCIA, DJ ANIMADOR COMERCIAL. SIENDO LA FECHA DE REALIZACIÓN DE LA FERIA DEFINIDA EN SESIÓN DEL COMITÉ TÉCNICO,Y DEBERÁ DESARROLLARSE DENTRO DE UN ESPACIO ESTABLECIDO EN LA LOCALIDAD DE PUENTE ARANDA.(INCLUYE TRANSPORTE, MONTAJE Y DESMONTAJE)</t>
  </si>
  <si>
    <t>APOYO ADMINISTRATIVO</t>
  </si>
  <si>
    <t xml:space="preserve">SALON </t>
  </si>
  <si>
    <t>PRECIO 
UNITARIO 
SIN IVA</t>
  </si>
  <si>
    <t xml:space="preserve"> IVA</t>
  </si>
  <si>
    <t>VALOR 
UNITARIO 
IVA 
INCLUIDO</t>
  </si>
  <si>
    <t>TOTAL PROPUESTA ECONOMICA</t>
  </si>
  <si>
    <t>ALQUILER DE UN SALÓN ÁREA MÍNIMA: 60 M² PARA GRUPOS DE HASTA 50 PARTICIPANTES.O 1 M² POR PARTICIPANTE.</t>
  </si>
  <si>
    <t>UNIDAD DE MEDIDA</t>
  </si>
  <si>
    <t>JORNADA</t>
  </si>
  <si>
    <t>UNIDAD</t>
  </si>
  <si>
    <t>DIA</t>
  </si>
  <si>
    <t>MESES</t>
  </si>
  <si>
    <t>HORA</t>
  </si>
  <si>
    <t>OFERTA ECONÓMICA</t>
  </si>
  <si>
    <t>“PRESTAR LOS SERVICIOS DE ORGANIZACIÓN, LOGÍSTICA Y EJECUCIÓN DE TALLERES DE CAPACITACIÓN EN TÉCNICAS ARTESANALES DE MACRAMÉ Y TEJIDO EN TELA, PROVISION DE MATERIALES REQUERIDOS, DIRIGIDOS A ADULTOS MAYORES VÍCTIMAS DEL CONFLICTO ARMADO RESIDENTES EN LA LOCALIDAD DE PUENTE ARANDA, EN EL MARCO DEL PROYECTO DE INVERSIÓN 2297 DENOMINADO PAZ Y RECONCILIACIÓN EN PUENTE ARANDA"</t>
  </si>
  <si>
    <t>FORMATO DE OFERTA ECONÓMICA</t>
  </si>
  <si>
    <t>NOMBRE DEL PROPONENTE:
NO. DE IDENTIFICACIÓN:</t>
  </si>
  <si>
    <t>VALOR UNITARIO ESTUDIO DE MERCADO</t>
  </si>
  <si>
    <t>PRECIOS REFERENCIA (techo) ESTUDIO DE MERCADO FONDO DE DESARROLLO LOCAL DE PUENTE ARANDA</t>
  </si>
  <si>
    <t>NOMBRE PROPONENTE</t>
  </si>
  <si>
    <t>DIENTIFICACIÓN</t>
  </si>
  <si>
    <t>VALOR UNITARIO SIN IVA OFERTADO</t>
  </si>
  <si>
    <t xml:space="preserve"> VALOR IVA</t>
  </si>
  <si>
    <t>VALOR  UNITARIO IVA INCLUIDO  OFERTADO</t>
  </si>
  <si>
    <t xml:space="preserve"> (PAQUETE) BOLSA DE CUENTAS X100 DECORATIVAS PARA MACRAMÉ</t>
  </si>
  <si>
    <t>(PAQUETE) SET DE 8 HILOS PARA BORDADO (8m c/u)</t>
  </si>
  <si>
    <t>(PAQUETE) AGUJAS PARA BORDADO</t>
  </si>
  <si>
    <r>
      <t xml:space="preserve">CONTRATAR LOS SERVICIOS DE UN APOYO ADMINISTRATIVO, QUIEN SERÁ RESPONSABLE DE LIDERAR, ARTICULAR Y SUPERVISAR INTEGRALMENTE TODOS LOS PROCESOS RELACIONADOS CON EL ALISTAMIENTO Y LA EJECUCIÓN DEL PROCESO. EL APOYO ADMINISTRATIVO DEBERÁ ASISTIR Y PARTICIPAR ACTIVAMENTE EN TODAS LAS REUNIONES DE CONCERTACIÓN Y SEGUIMIENTO QUE SE REALICEN EN EL MARCO DE LA EJECUCIÓN DEL CONTRATO, GARANTIZANDO LA ADECUADA COMUNICACIÓN, COORDINACIÓN Y CUMPLIMIENTO DE LOS OBJETIVOS ESTABLECIDOS. POR LOS 5 MESES, </t>
    </r>
    <r>
      <rPr>
        <b/>
        <sz val="9"/>
        <color rgb="FFC00000"/>
        <rFont val="Garamond"/>
        <family val="1"/>
      </rPr>
      <t xml:space="preserve">PERFIL TECNICO GRADO II </t>
    </r>
    <r>
      <rPr>
        <sz val="9"/>
        <rFont val="Garamond"/>
        <family val="1"/>
      </rPr>
      <t xml:space="preserve"> ( 50% DEDICACION HORARIA MENSUAL) EN RELACION A LA TABLA SALARIAL DELA RESOLUCIÓN NO. 1124 DEL 11 DE DICIEMBRE DE 2024 EXPEDIDA POR LA SECRETARÍA DISTRITAL DE GOBIERNO.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</si>
</sst>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_-"/>
    <numFmt numFmtId="165" formatCode="_-&quot;$&quot;\ * #,##0.00_-;\-&quot;$&quot;\ * #,##0.00_-;_-&quot;$&quot;\ * &quot;-&quot;??_-;_-@_-"/>
    <numFmt numFmtId="166" formatCode="_-&quot;$&quot;\ * #,##0_-;\-&quot;$&quot;\ * #,##0_-;_-&quot;$&quot;\ *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Garamond"/>
      <family val="1"/>
    </font>
    <font>
      <sz val="9"/>
      <color theme="1"/>
      <name val="Garamond"/>
      <family val="1"/>
    </font>
    <font>
      <b/>
      <sz val="9"/>
      <color rgb="FF000000"/>
      <name val="Garamond"/>
      <family val="1"/>
    </font>
    <font>
      <sz val="9"/>
      <name val="Garamond"/>
      <family val="1"/>
    </font>
    <font>
      <b/>
      <sz val="9"/>
      <name val="Garamond"/>
      <family val="1"/>
    </font>
    <font>
      <sz val="9"/>
      <color rgb="FF000000"/>
      <name val="Garamond"/>
      <family val="1"/>
    </font>
    <font>
      <sz val="8"/>
      <color theme="1"/>
      <name val="Times New Roman"/>
      <family val="1"/>
    </font>
    <font>
      <b/>
      <sz val="11"/>
      <name val="Calibri"/>
      <family val="2"/>
      <scheme val="minor"/>
    </font>
    <font>
      <b/>
      <sz val="36"/>
      <color theme="1"/>
      <name val="Garamond"/>
      <family val="1"/>
    </font>
    <font>
      <b/>
      <sz val="8"/>
      <color theme="1"/>
      <name val="Garamond"/>
      <family val="1"/>
    </font>
    <font>
      <sz val="11"/>
      <color theme="1"/>
      <name val="Garamond"/>
      <family val="1"/>
    </font>
    <font>
      <b/>
      <sz val="9"/>
      <color rgb="FFC00000"/>
      <name val="Garamond"/>
      <family val="1"/>
    </font>
  </fonts>
  <fills count="10">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2" tint="-9.9978637043366805E-2"/>
        <bgColor indexed="64"/>
      </patternFill>
    </fill>
  </fills>
  <borders count="12">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52">
    <xf numFmtId="0" fontId="0" fillId="0" borderId="0" xfId="0"/>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6" fillId="0" borderId="4" xfId="0" applyFont="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top"/>
    </xf>
    <xf numFmtId="0" fontId="4" fillId="0" borderId="0" xfId="0" applyFont="1" applyAlignment="1">
      <alignment horizontal="center"/>
    </xf>
    <xf numFmtId="0" fontId="2" fillId="0" borderId="0" xfId="0" applyFont="1" applyAlignment="1">
      <alignment horizontal="center" vertical="center" wrapText="1"/>
    </xf>
    <xf numFmtId="0" fontId="3" fillId="2"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9" fillId="0" borderId="0" xfId="0" applyFont="1" applyAlignment="1">
      <alignment vertical="center" wrapText="1"/>
    </xf>
    <xf numFmtId="164" fontId="0" fillId="8" borderId="4" xfId="2" applyFont="1" applyFill="1" applyBorder="1" applyAlignment="1">
      <alignment horizontal="center" vertical="center" wrapText="1"/>
    </xf>
    <xf numFmtId="164" fontId="0" fillId="8" borderId="4" xfId="0" applyNumberFormat="1" applyFill="1" applyBorder="1" applyAlignment="1">
      <alignment horizontal="center" vertical="center" wrapText="1"/>
    </xf>
    <xf numFmtId="166" fontId="13" fillId="7" borderId="4" xfId="1" applyNumberFormat="1" applyFont="1" applyFill="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8" fillId="0" borderId="0" xfId="0" applyFont="1" applyAlignment="1">
      <alignment horizontal="center" vertical="center" wrapText="1"/>
    </xf>
    <xf numFmtId="166" fontId="13" fillId="0" borderId="4" xfId="0" applyNumberFormat="1" applyFont="1" applyBorder="1" applyAlignment="1">
      <alignment vertical="center"/>
    </xf>
    <xf numFmtId="0" fontId="3" fillId="0" borderId="0" xfId="0" applyFont="1" applyAlignment="1">
      <alignment horizontal="left"/>
    </xf>
    <xf numFmtId="164" fontId="0" fillId="0" borderId="4" xfId="0" applyNumberFormat="1" applyBorder="1" applyAlignment="1">
      <alignment horizontal="center" vertical="center" wrapText="1"/>
    </xf>
    <xf numFmtId="0" fontId="11" fillId="9" borderId="7" xfId="0" applyFont="1" applyFill="1" applyBorder="1" applyAlignment="1">
      <alignment horizontal="center" vertical="center"/>
    </xf>
    <xf numFmtId="0" fontId="11" fillId="9" borderId="8" xfId="0" applyFont="1" applyFill="1" applyBorder="1" applyAlignment="1">
      <alignment horizontal="center" vertical="center"/>
    </xf>
    <xf numFmtId="0" fontId="11" fillId="9" borderId="9" xfId="0" applyFont="1" applyFill="1" applyBorder="1" applyAlignment="1">
      <alignment horizontal="center" vertical="center"/>
    </xf>
    <xf numFmtId="0" fontId="12" fillId="5" borderId="10" xfId="0" applyFont="1" applyFill="1" applyBorder="1" applyAlignment="1">
      <alignment horizontal="left" vertical="center" wrapText="1"/>
    </xf>
    <xf numFmtId="0" fontId="12" fillId="5" borderId="11" xfId="0" applyFont="1" applyFill="1" applyBorder="1" applyAlignment="1">
      <alignment horizontal="left" vertical="center" wrapText="1"/>
    </xf>
    <xf numFmtId="0" fontId="12" fillId="5" borderId="1" xfId="0" applyFont="1" applyFill="1" applyBorder="1" applyAlignment="1">
      <alignment horizontal="left" vertical="center" wrapText="1"/>
    </xf>
    <xf numFmtId="0" fontId="12" fillId="5" borderId="3" xfId="0" applyFont="1" applyFill="1" applyBorder="1" applyAlignment="1">
      <alignment horizontal="left" vertical="center" wrapText="1"/>
    </xf>
    <xf numFmtId="0" fontId="2" fillId="0" borderId="4" xfId="0" applyFont="1" applyBorder="1" applyAlignment="1">
      <alignment horizontal="center" vertical="center" wrapText="1"/>
    </xf>
    <xf numFmtId="0" fontId="2" fillId="3" borderId="5"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0" xfId="0" applyFont="1" applyFill="1" applyAlignment="1">
      <alignment horizontal="center" vertical="center" wrapText="1"/>
    </xf>
    <xf numFmtId="0" fontId="4" fillId="5" borderId="6"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0" borderId="0" xfId="0" applyFont="1" applyAlignment="1">
      <alignment horizontal="center"/>
    </xf>
    <xf numFmtId="0" fontId="2" fillId="4" borderId="5"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6"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56FD3-6E61-4F62-91F2-F940185A17BF}">
  <dimension ref="A1:O31"/>
  <sheetViews>
    <sheetView tabSelected="1" topLeftCell="A21" zoomScale="140" zoomScaleNormal="140" workbookViewId="0">
      <selection activeCell="C22" sqref="C22"/>
    </sheetView>
  </sheetViews>
  <sheetFormatPr baseColWidth="10" defaultRowHeight="15" x14ac:dyDescent="0.2"/>
  <cols>
    <col min="2" max="2" width="22.1640625" customWidth="1"/>
    <col min="3" max="3" width="57" style="8" customWidth="1"/>
    <col min="5" max="5" width="10.1640625" customWidth="1"/>
    <col min="6" max="6" width="12.6640625" customWidth="1"/>
    <col min="7" max="7" width="11.83203125" customWidth="1"/>
    <col min="8" max="8" width="13.1640625" customWidth="1"/>
    <col min="9" max="9" width="12.33203125" customWidth="1"/>
    <col min="10" max="10" width="16.5" customWidth="1"/>
    <col min="11" max="11" width="18.5" customWidth="1"/>
    <col min="12" max="12" width="13.5" customWidth="1"/>
    <col min="13" max="13" width="26" customWidth="1"/>
    <col min="14" max="14" width="13.5" customWidth="1"/>
  </cols>
  <sheetData>
    <row r="1" spans="1:15" ht="46" customHeight="1" thickBot="1" x14ac:dyDescent="0.25">
      <c r="A1" s="27" t="s">
        <v>51</v>
      </c>
      <c r="B1" s="28"/>
      <c r="C1" s="28"/>
      <c r="D1" s="28"/>
      <c r="E1" s="28"/>
      <c r="F1" s="28"/>
      <c r="G1" s="28"/>
      <c r="H1" s="28"/>
      <c r="I1" s="28"/>
      <c r="J1" s="28"/>
      <c r="K1" s="28"/>
      <c r="L1" s="28"/>
      <c r="M1" s="29"/>
    </row>
    <row r="2" spans="1:15" ht="60" customHeight="1" x14ac:dyDescent="0.2">
      <c r="A2" s="39" t="s">
        <v>50</v>
      </c>
      <c r="B2" s="40"/>
      <c r="C2" s="40"/>
      <c r="D2" s="40"/>
      <c r="E2" s="41"/>
      <c r="F2" s="30" t="s">
        <v>52</v>
      </c>
      <c r="G2" s="31"/>
      <c r="H2" s="35" t="s">
        <v>54</v>
      </c>
      <c r="I2" s="36"/>
      <c r="J2" s="36"/>
      <c r="K2" s="46" t="s">
        <v>49</v>
      </c>
      <c r="L2" s="47"/>
      <c r="M2" s="48"/>
      <c r="N2" s="7"/>
      <c r="O2" s="7"/>
    </row>
    <row r="3" spans="1:15" x14ac:dyDescent="0.2">
      <c r="A3" s="42"/>
      <c r="B3" s="43"/>
      <c r="C3" s="43"/>
      <c r="D3" s="43"/>
      <c r="E3" s="44"/>
      <c r="F3" s="32"/>
      <c r="G3" s="33"/>
      <c r="H3" s="37"/>
      <c r="I3" s="38"/>
      <c r="J3" s="38"/>
      <c r="K3" s="49"/>
      <c r="L3" s="50"/>
      <c r="M3" s="51"/>
      <c r="N3" s="7"/>
      <c r="O3" s="7"/>
    </row>
    <row r="4" spans="1:15" ht="64" x14ac:dyDescent="0.2">
      <c r="A4" s="11" t="s">
        <v>0</v>
      </c>
      <c r="B4" s="11" t="s">
        <v>1</v>
      </c>
      <c r="C4" s="11" t="s">
        <v>2</v>
      </c>
      <c r="D4" s="13" t="s">
        <v>3</v>
      </c>
      <c r="E4" s="13" t="s">
        <v>43</v>
      </c>
      <c r="F4" s="13" t="s">
        <v>3</v>
      </c>
      <c r="G4" s="13" t="s">
        <v>43</v>
      </c>
      <c r="H4" s="14" t="s">
        <v>38</v>
      </c>
      <c r="I4" s="12" t="s">
        <v>39</v>
      </c>
      <c r="J4" s="12" t="s">
        <v>40</v>
      </c>
      <c r="K4" s="15" t="s">
        <v>57</v>
      </c>
      <c r="L4" s="15" t="s">
        <v>58</v>
      </c>
      <c r="M4" s="15" t="s">
        <v>59</v>
      </c>
      <c r="N4" s="7"/>
      <c r="O4" s="7"/>
    </row>
    <row r="5" spans="1:15" ht="91" x14ac:dyDescent="0.2">
      <c r="A5" s="2">
        <v>1</v>
      </c>
      <c r="B5" s="3" t="s">
        <v>4</v>
      </c>
      <c r="C5" s="4" t="s">
        <v>5</v>
      </c>
      <c r="D5" s="4">
        <v>1</v>
      </c>
      <c r="E5" s="6" t="s">
        <v>45</v>
      </c>
      <c r="F5" s="2" t="s">
        <v>6</v>
      </c>
      <c r="G5" s="2" t="s">
        <v>6</v>
      </c>
      <c r="H5" s="19">
        <v>43033</v>
      </c>
      <c r="I5" s="19">
        <f>H5*19%</f>
        <v>8176.27</v>
      </c>
      <c r="J5" s="19">
        <f>H5+I5</f>
        <v>51209.270000000004</v>
      </c>
      <c r="K5" s="17"/>
      <c r="L5" s="18"/>
      <c r="M5" s="18"/>
      <c r="N5" s="7"/>
      <c r="O5" s="7"/>
    </row>
    <row r="6" spans="1:15" ht="65" x14ac:dyDescent="0.2">
      <c r="A6" s="2">
        <v>2</v>
      </c>
      <c r="B6" s="5" t="s">
        <v>60</v>
      </c>
      <c r="C6" s="4" t="s">
        <v>7</v>
      </c>
      <c r="D6" s="4">
        <v>1</v>
      </c>
      <c r="E6" s="6" t="s">
        <v>45</v>
      </c>
      <c r="F6" s="2" t="s">
        <v>6</v>
      </c>
      <c r="G6" s="2" t="s">
        <v>6</v>
      </c>
      <c r="H6" s="19">
        <v>52000</v>
      </c>
      <c r="I6" s="19">
        <f t="shared" ref="I6:I23" si="0">H6*19%</f>
        <v>9880</v>
      </c>
      <c r="J6" s="19">
        <f t="shared" ref="J6:J23" si="1">H6+I6</f>
        <v>61880</v>
      </c>
      <c r="K6" s="17"/>
      <c r="L6" s="18"/>
      <c r="M6" s="18"/>
      <c r="N6" s="7"/>
      <c r="O6" s="7"/>
    </row>
    <row r="7" spans="1:15" ht="65" x14ac:dyDescent="0.2">
      <c r="A7" s="2">
        <v>3</v>
      </c>
      <c r="B7" s="3" t="s">
        <v>8</v>
      </c>
      <c r="C7" s="4" t="s">
        <v>9</v>
      </c>
      <c r="D7" s="4">
        <v>1</v>
      </c>
      <c r="E7" s="6" t="s">
        <v>45</v>
      </c>
      <c r="F7" s="2" t="s">
        <v>6</v>
      </c>
      <c r="G7" s="2" t="s">
        <v>6</v>
      </c>
      <c r="H7" s="19">
        <v>12500</v>
      </c>
      <c r="I7" s="19">
        <f t="shared" si="0"/>
        <v>2375</v>
      </c>
      <c r="J7" s="19">
        <f t="shared" si="1"/>
        <v>14875</v>
      </c>
      <c r="K7" s="17"/>
      <c r="L7" s="18"/>
      <c r="M7" s="18"/>
      <c r="N7" s="7"/>
      <c r="O7" s="7"/>
    </row>
    <row r="8" spans="1:15" ht="52" x14ac:dyDescent="0.2">
      <c r="A8" s="2">
        <v>4</v>
      </c>
      <c r="B8" s="3" t="s">
        <v>10</v>
      </c>
      <c r="C8" s="4" t="s">
        <v>11</v>
      </c>
      <c r="D8" s="4">
        <v>1</v>
      </c>
      <c r="E8" s="6" t="s">
        <v>45</v>
      </c>
      <c r="F8" s="2" t="s">
        <v>6</v>
      </c>
      <c r="G8" s="2" t="s">
        <v>6</v>
      </c>
      <c r="H8" s="19">
        <v>15067</v>
      </c>
      <c r="I8" s="19">
        <f t="shared" si="0"/>
        <v>2862.73</v>
      </c>
      <c r="J8" s="19">
        <f t="shared" si="1"/>
        <v>17929.73</v>
      </c>
      <c r="K8" s="17"/>
      <c r="L8" s="18"/>
      <c r="M8" s="18"/>
      <c r="N8" s="7"/>
      <c r="O8" s="7"/>
    </row>
    <row r="9" spans="1:15" ht="39" x14ac:dyDescent="0.2">
      <c r="A9" s="2">
        <v>5</v>
      </c>
      <c r="B9" s="3" t="s">
        <v>12</v>
      </c>
      <c r="C9" s="4" t="s">
        <v>13</v>
      </c>
      <c r="D9" s="4">
        <v>1</v>
      </c>
      <c r="E9" s="6" t="s">
        <v>45</v>
      </c>
      <c r="F9" s="2" t="s">
        <v>6</v>
      </c>
      <c r="G9" s="2" t="s">
        <v>6</v>
      </c>
      <c r="H9" s="19">
        <v>4200</v>
      </c>
      <c r="I9" s="19">
        <f t="shared" si="0"/>
        <v>798</v>
      </c>
      <c r="J9" s="19">
        <f t="shared" si="1"/>
        <v>4998</v>
      </c>
      <c r="K9" s="17"/>
      <c r="L9" s="18"/>
      <c r="M9" s="18"/>
      <c r="N9" s="7"/>
      <c r="O9" s="7"/>
    </row>
    <row r="10" spans="1:15" ht="91" x14ac:dyDescent="0.2">
      <c r="A10" s="2">
        <v>6</v>
      </c>
      <c r="B10" s="3" t="s">
        <v>14</v>
      </c>
      <c r="C10" s="4" t="s">
        <v>15</v>
      </c>
      <c r="D10" s="4">
        <v>1</v>
      </c>
      <c r="E10" s="6" t="s">
        <v>45</v>
      </c>
      <c r="F10" s="2" t="s">
        <v>6</v>
      </c>
      <c r="G10" s="2" t="s">
        <v>6</v>
      </c>
      <c r="H10" s="19">
        <v>20567</v>
      </c>
      <c r="I10" s="19">
        <f t="shared" si="0"/>
        <v>3907.73</v>
      </c>
      <c r="J10" s="19">
        <f t="shared" si="1"/>
        <v>24474.73</v>
      </c>
      <c r="K10" s="17"/>
      <c r="L10" s="18"/>
      <c r="M10" s="18"/>
      <c r="N10" s="7"/>
      <c r="O10" s="7"/>
    </row>
    <row r="11" spans="1:15" ht="91" x14ac:dyDescent="0.2">
      <c r="A11" s="2">
        <v>7</v>
      </c>
      <c r="B11" s="3" t="s">
        <v>61</v>
      </c>
      <c r="C11" s="4" t="s">
        <v>16</v>
      </c>
      <c r="D11" s="4">
        <v>1</v>
      </c>
      <c r="E11" s="6" t="s">
        <v>45</v>
      </c>
      <c r="F11" s="2" t="s">
        <v>6</v>
      </c>
      <c r="G11" s="2" t="s">
        <v>6</v>
      </c>
      <c r="H11" s="19">
        <v>68533</v>
      </c>
      <c r="I11" s="19">
        <f t="shared" si="0"/>
        <v>13021.27</v>
      </c>
      <c r="J11" s="19">
        <f t="shared" si="1"/>
        <v>81554.27</v>
      </c>
      <c r="K11" s="17"/>
      <c r="L11" s="18"/>
      <c r="M11" s="18"/>
      <c r="N11" s="7"/>
      <c r="O11" s="7"/>
    </row>
    <row r="12" spans="1:15" ht="52" x14ac:dyDescent="0.2">
      <c r="A12" s="2">
        <v>8</v>
      </c>
      <c r="B12" s="3" t="s">
        <v>17</v>
      </c>
      <c r="C12" s="4" t="s">
        <v>18</v>
      </c>
      <c r="D12" s="4">
        <v>1</v>
      </c>
      <c r="E12" s="6" t="s">
        <v>45</v>
      </c>
      <c r="F12" s="2" t="s">
        <v>6</v>
      </c>
      <c r="G12" s="2" t="s">
        <v>6</v>
      </c>
      <c r="H12" s="19">
        <v>13933</v>
      </c>
      <c r="I12" s="19">
        <f t="shared" si="0"/>
        <v>2647.27</v>
      </c>
      <c r="J12" s="19">
        <f t="shared" si="1"/>
        <v>16580.27</v>
      </c>
      <c r="K12" s="17"/>
      <c r="L12" s="18"/>
      <c r="M12" s="18"/>
      <c r="N12" s="7"/>
      <c r="O12" s="7"/>
    </row>
    <row r="13" spans="1:15" ht="52" x14ac:dyDescent="0.2">
      <c r="A13" s="2">
        <v>9</v>
      </c>
      <c r="B13" s="3" t="s">
        <v>62</v>
      </c>
      <c r="C13" s="4" t="s">
        <v>19</v>
      </c>
      <c r="D13" s="4">
        <v>1</v>
      </c>
      <c r="E13" s="6" t="s">
        <v>45</v>
      </c>
      <c r="F13" s="2" t="s">
        <v>6</v>
      </c>
      <c r="G13" s="2" t="s">
        <v>6</v>
      </c>
      <c r="H13" s="19">
        <v>11833</v>
      </c>
      <c r="I13" s="19">
        <f t="shared" si="0"/>
        <v>2248.27</v>
      </c>
      <c r="J13" s="19">
        <f t="shared" si="1"/>
        <v>14081.27</v>
      </c>
      <c r="K13" s="17"/>
      <c r="L13" s="18"/>
      <c r="M13" s="18"/>
      <c r="N13" s="7"/>
      <c r="O13" s="7"/>
    </row>
    <row r="14" spans="1:15" ht="59" customHeight="1" x14ac:dyDescent="0.2">
      <c r="A14" s="2">
        <v>10</v>
      </c>
      <c r="B14" s="3" t="s">
        <v>20</v>
      </c>
      <c r="C14" s="4" t="s">
        <v>21</v>
      </c>
      <c r="D14" s="4">
        <v>1</v>
      </c>
      <c r="E14" s="6" t="s">
        <v>45</v>
      </c>
      <c r="F14" s="2" t="s">
        <v>6</v>
      </c>
      <c r="G14" s="2" t="s">
        <v>6</v>
      </c>
      <c r="H14" s="19">
        <v>8500</v>
      </c>
      <c r="I14" s="19">
        <f t="shared" si="0"/>
        <v>1615</v>
      </c>
      <c r="J14" s="19">
        <f t="shared" si="1"/>
        <v>10115</v>
      </c>
      <c r="K14" s="17"/>
      <c r="L14" s="18"/>
      <c r="M14" s="18"/>
      <c r="N14" s="7"/>
      <c r="O14" s="7"/>
    </row>
    <row r="15" spans="1:15" ht="104" x14ac:dyDescent="0.2">
      <c r="A15" s="2">
        <v>11</v>
      </c>
      <c r="B15" s="3" t="s">
        <v>22</v>
      </c>
      <c r="C15" s="4" t="s">
        <v>23</v>
      </c>
      <c r="D15" s="4">
        <v>1</v>
      </c>
      <c r="E15" s="6" t="s">
        <v>45</v>
      </c>
      <c r="F15" s="6">
        <v>1</v>
      </c>
      <c r="G15" s="6" t="s">
        <v>44</v>
      </c>
      <c r="H15" s="19">
        <v>1863333</v>
      </c>
      <c r="I15" s="19">
        <f t="shared" si="0"/>
        <v>354033.27</v>
      </c>
      <c r="J15" s="19">
        <f t="shared" si="1"/>
        <v>2217366.27</v>
      </c>
      <c r="K15" s="17"/>
      <c r="L15" s="18"/>
      <c r="M15" s="18"/>
      <c r="N15" s="7"/>
      <c r="O15" s="7"/>
    </row>
    <row r="16" spans="1:15" ht="143" x14ac:dyDescent="0.2">
      <c r="A16" s="2">
        <v>12</v>
      </c>
      <c r="B16" s="3" t="s">
        <v>24</v>
      </c>
      <c r="C16" s="4" t="s">
        <v>25</v>
      </c>
      <c r="D16" s="4">
        <v>1</v>
      </c>
      <c r="E16" s="6" t="s">
        <v>45</v>
      </c>
      <c r="F16" s="2" t="s">
        <v>6</v>
      </c>
      <c r="G16" s="2" t="s">
        <v>6</v>
      </c>
      <c r="H16" s="19">
        <v>14654</v>
      </c>
      <c r="I16" s="19">
        <f t="shared" si="0"/>
        <v>2784.26</v>
      </c>
      <c r="J16" s="19">
        <f t="shared" si="1"/>
        <v>17438.260000000002</v>
      </c>
      <c r="K16" s="17"/>
      <c r="L16" s="18"/>
      <c r="M16" s="18"/>
      <c r="N16" s="7"/>
      <c r="O16" s="7"/>
    </row>
    <row r="17" spans="1:15" ht="65" x14ac:dyDescent="0.2">
      <c r="A17" s="2">
        <v>13</v>
      </c>
      <c r="B17" s="1" t="s">
        <v>26</v>
      </c>
      <c r="C17" s="4" t="s">
        <v>27</v>
      </c>
      <c r="D17" s="4">
        <v>1</v>
      </c>
      <c r="E17" s="6" t="s">
        <v>45</v>
      </c>
      <c r="F17" s="2" t="s">
        <v>6</v>
      </c>
      <c r="G17" s="2" t="s">
        <v>6</v>
      </c>
      <c r="H17" s="19">
        <v>174075</v>
      </c>
      <c r="I17" s="19">
        <f t="shared" si="0"/>
        <v>33074.25</v>
      </c>
      <c r="J17" s="19">
        <f t="shared" si="1"/>
        <v>207149.25</v>
      </c>
      <c r="K17" s="17"/>
      <c r="L17" s="18"/>
      <c r="M17" s="18"/>
      <c r="N17" s="7"/>
      <c r="O17" s="7"/>
    </row>
    <row r="18" spans="1:15" ht="57" customHeight="1" x14ac:dyDescent="0.2">
      <c r="A18" s="2">
        <v>14</v>
      </c>
      <c r="B18" s="3" t="s">
        <v>28</v>
      </c>
      <c r="C18" s="4" t="s">
        <v>29</v>
      </c>
      <c r="D18" s="4">
        <v>1</v>
      </c>
      <c r="E18" s="6" t="s">
        <v>45</v>
      </c>
      <c r="F18" s="2" t="s">
        <v>6</v>
      </c>
      <c r="G18" s="2" t="s">
        <v>6</v>
      </c>
      <c r="H18" s="19">
        <v>6024</v>
      </c>
      <c r="I18" s="19">
        <f t="shared" si="0"/>
        <v>1144.56</v>
      </c>
      <c r="J18" s="19">
        <f t="shared" si="1"/>
        <v>7168.5599999999995</v>
      </c>
      <c r="K18" s="17"/>
      <c r="L18" s="18"/>
      <c r="M18" s="18"/>
      <c r="N18" s="7"/>
      <c r="O18" s="7"/>
    </row>
    <row r="19" spans="1:15" ht="44" customHeight="1" x14ac:dyDescent="0.2">
      <c r="A19" s="2">
        <v>15</v>
      </c>
      <c r="B19" s="3" t="s">
        <v>30</v>
      </c>
      <c r="C19" s="4" t="s">
        <v>31</v>
      </c>
      <c r="D19" s="4">
        <v>1</v>
      </c>
      <c r="E19" s="6" t="s">
        <v>45</v>
      </c>
      <c r="F19" s="2" t="s">
        <v>6</v>
      </c>
      <c r="G19" s="2" t="s">
        <v>6</v>
      </c>
      <c r="H19" s="19">
        <v>4066</v>
      </c>
      <c r="I19" s="19">
        <f t="shared" si="0"/>
        <v>772.54</v>
      </c>
      <c r="J19" s="19">
        <f t="shared" si="1"/>
        <v>4838.54</v>
      </c>
      <c r="K19" s="17"/>
      <c r="L19" s="18"/>
      <c r="M19" s="18"/>
      <c r="N19" s="7"/>
      <c r="O19" s="7"/>
    </row>
    <row r="20" spans="1:15" ht="45" customHeight="1" x14ac:dyDescent="0.2">
      <c r="A20" s="2">
        <v>16</v>
      </c>
      <c r="B20" s="3" t="s">
        <v>32</v>
      </c>
      <c r="C20" s="4" t="s">
        <v>33</v>
      </c>
      <c r="D20" s="4">
        <v>1</v>
      </c>
      <c r="E20" s="6" t="s">
        <v>45</v>
      </c>
      <c r="F20" s="2" t="s">
        <v>6</v>
      </c>
      <c r="G20" s="2" t="s">
        <v>6</v>
      </c>
      <c r="H20" s="19">
        <v>12900</v>
      </c>
      <c r="I20" s="19">
        <f t="shared" si="0"/>
        <v>2451</v>
      </c>
      <c r="J20" s="19">
        <f t="shared" si="1"/>
        <v>15351</v>
      </c>
      <c r="K20" s="17"/>
      <c r="L20" s="18"/>
      <c r="M20" s="18"/>
      <c r="N20" s="7"/>
      <c r="O20" s="7"/>
    </row>
    <row r="21" spans="1:15" ht="238" customHeight="1" x14ac:dyDescent="0.2">
      <c r="A21" s="2">
        <v>17</v>
      </c>
      <c r="B21" s="3" t="s">
        <v>34</v>
      </c>
      <c r="C21" s="4" t="s">
        <v>35</v>
      </c>
      <c r="D21" s="4">
        <v>1</v>
      </c>
      <c r="E21" s="6" t="s">
        <v>45</v>
      </c>
      <c r="F21" s="2">
        <v>1</v>
      </c>
      <c r="G21" s="2" t="s">
        <v>46</v>
      </c>
      <c r="H21" s="19">
        <v>3731499</v>
      </c>
      <c r="I21" s="19">
        <f t="shared" si="0"/>
        <v>708984.81</v>
      </c>
      <c r="J21" s="19">
        <f t="shared" si="1"/>
        <v>4440483.8100000005</v>
      </c>
      <c r="K21" s="17"/>
      <c r="L21" s="18"/>
      <c r="M21" s="18"/>
      <c r="N21" s="7"/>
      <c r="O21" s="7"/>
    </row>
    <row r="22" spans="1:15" ht="156" x14ac:dyDescent="0.2">
      <c r="A22" s="2">
        <v>18</v>
      </c>
      <c r="B22" s="3" t="s">
        <v>36</v>
      </c>
      <c r="C22" s="4" t="s">
        <v>63</v>
      </c>
      <c r="D22" s="4">
        <v>1</v>
      </c>
      <c r="E22" s="6" t="s">
        <v>45</v>
      </c>
      <c r="F22" s="6">
        <v>1</v>
      </c>
      <c r="G22" s="6" t="s">
        <v>47</v>
      </c>
      <c r="H22" s="19">
        <v>1349921</v>
      </c>
      <c r="I22" s="19">
        <f t="shared" si="0"/>
        <v>256484.99</v>
      </c>
      <c r="J22" s="19">
        <f t="shared" si="1"/>
        <v>1606405.99</v>
      </c>
      <c r="K22" s="17"/>
      <c r="L22" s="18"/>
      <c r="M22" s="18"/>
      <c r="N22" s="7"/>
      <c r="O22" s="7"/>
    </row>
    <row r="23" spans="1:15" ht="85" customHeight="1" x14ac:dyDescent="0.2">
      <c r="A23" s="2">
        <v>19</v>
      </c>
      <c r="B23" s="3" t="s">
        <v>37</v>
      </c>
      <c r="C23" s="4" t="s">
        <v>42</v>
      </c>
      <c r="D23" s="4">
        <v>1</v>
      </c>
      <c r="E23" s="6" t="s">
        <v>45</v>
      </c>
      <c r="F23" s="6">
        <v>1</v>
      </c>
      <c r="G23" s="6" t="s">
        <v>48</v>
      </c>
      <c r="H23" s="19">
        <v>115000</v>
      </c>
      <c r="I23" s="19">
        <f t="shared" si="0"/>
        <v>21850</v>
      </c>
      <c r="J23" s="19">
        <f t="shared" si="1"/>
        <v>136850</v>
      </c>
      <c r="K23" s="17"/>
      <c r="L23" s="18"/>
      <c r="M23" s="18"/>
      <c r="N23" s="7"/>
      <c r="O23" s="7"/>
    </row>
    <row r="24" spans="1:15" ht="30" customHeight="1" x14ac:dyDescent="0.2">
      <c r="A24" s="20"/>
      <c r="B24" s="21"/>
      <c r="C24" s="22"/>
      <c r="D24" s="22"/>
      <c r="E24" s="23"/>
      <c r="F24" s="23"/>
      <c r="G24" s="23"/>
      <c r="H24" s="19">
        <f>SUM(H5:H23)</f>
        <v>7521638</v>
      </c>
      <c r="I24" s="19">
        <f>SUM(I5:I23)</f>
        <v>1429111.22</v>
      </c>
      <c r="J24" s="19">
        <f>SUM(J5:J23)</f>
        <v>8950749.2200000007</v>
      </c>
      <c r="K24" s="17"/>
      <c r="L24" s="18"/>
      <c r="M24" s="18"/>
      <c r="N24" s="7"/>
      <c r="O24" s="7"/>
    </row>
    <row r="25" spans="1:15" ht="60" customHeight="1" x14ac:dyDescent="0.2">
      <c r="A25" s="45"/>
      <c r="B25" s="45"/>
      <c r="C25" s="45"/>
      <c r="D25" s="45"/>
      <c r="E25" s="45"/>
      <c r="F25" s="9"/>
      <c r="G25" s="9"/>
      <c r="H25" s="34" t="s">
        <v>53</v>
      </c>
      <c r="I25" s="34"/>
      <c r="J25" s="24">
        <f>SUM(J5:J23)</f>
        <v>8950749.2200000007</v>
      </c>
      <c r="K25" s="34" t="s">
        <v>41</v>
      </c>
      <c r="L25" s="34"/>
      <c r="M25" s="26"/>
      <c r="N25" s="7"/>
      <c r="O25" s="7"/>
    </row>
    <row r="26" spans="1:15" ht="18" customHeight="1" x14ac:dyDescent="0.2">
      <c r="A26" s="9"/>
      <c r="B26" s="9"/>
      <c r="C26" s="9"/>
      <c r="D26" s="9"/>
      <c r="E26" s="9"/>
      <c r="F26" s="9"/>
      <c r="G26" s="9"/>
      <c r="H26" s="10"/>
      <c r="I26" s="10"/>
      <c r="J26" s="10"/>
      <c r="K26" s="16"/>
      <c r="L26" s="16"/>
      <c r="M26" s="7"/>
      <c r="N26" s="7"/>
      <c r="O26" s="7"/>
    </row>
    <row r="27" spans="1:15" ht="18" customHeight="1" x14ac:dyDescent="0.2">
      <c r="A27" s="9"/>
      <c r="B27" s="25" t="s">
        <v>55</v>
      </c>
      <c r="C27" s="9"/>
      <c r="D27" s="9"/>
      <c r="E27" s="9"/>
      <c r="F27" s="9"/>
      <c r="G27" s="9"/>
      <c r="H27" s="10"/>
      <c r="I27" s="10"/>
      <c r="J27" s="10"/>
      <c r="K27" s="16"/>
      <c r="L27" s="16"/>
      <c r="M27" s="7"/>
      <c r="N27" s="7"/>
      <c r="O27" s="7"/>
    </row>
    <row r="28" spans="1:15" ht="18" customHeight="1" x14ac:dyDescent="0.2">
      <c r="A28" s="9"/>
      <c r="B28" s="25" t="s">
        <v>56</v>
      </c>
      <c r="C28" s="9"/>
      <c r="D28" s="9"/>
      <c r="E28" s="9"/>
      <c r="F28" s="9"/>
      <c r="G28" s="9"/>
      <c r="H28" s="10"/>
      <c r="I28" s="10"/>
      <c r="J28" s="10"/>
      <c r="K28" s="16"/>
      <c r="L28" s="16"/>
      <c r="M28" s="7"/>
      <c r="N28" s="7"/>
      <c r="O28" s="7"/>
    </row>
    <row r="29" spans="1:15" ht="18" customHeight="1" x14ac:dyDescent="0.2">
      <c r="A29" s="9"/>
      <c r="B29" s="9"/>
      <c r="C29" s="9"/>
      <c r="D29" s="9"/>
      <c r="E29" s="9"/>
      <c r="F29" s="9"/>
      <c r="G29" s="9"/>
      <c r="H29" s="10"/>
      <c r="I29" s="10"/>
      <c r="J29" s="10"/>
      <c r="K29" s="16"/>
      <c r="L29" s="16"/>
      <c r="M29" s="7"/>
      <c r="N29" s="7"/>
      <c r="O29" s="7"/>
    </row>
    <row r="30" spans="1:15" ht="18" customHeight="1" x14ac:dyDescent="0.2">
      <c r="A30" s="9"/>
      <c r="B30" s="9"/>
      <c r="C30" s="9"/>
      <c r="D30" s="9"/>
      <c r="E30" s="9"/>
      <c r="F30" s="9"/>
      <c r="G30" s="9"/>
      <c r="H30" s="10"/>
      <c r="I30" s="10"/>
      <c r="J30" s="10"/>
      <c r="K30" s="16"/>
      <c r="L30" s="16"/>
      <c r="M30" s="7"/>
      <c r="N30" s="7"/>
      <c r="O30" s="7"/>
    </row>
    <row r="31" spans="1:15" ht="18" customHeight="1" x14ac:dyDescent="0.2">
      <c r="A31" s="9"/>
      <c r="B31" s="9"/>
      <c r="C31" s="9"/>
      <c r="D31" s="9"/>
      <c r="E31" s="9"/>
      <c r="F31" s="9"/>
      <c r="G31" s="9"/>
      <c r="H31" s="10"/>
      <c r="I31" s="10"/>
      <c r="J31" s="10"/>
      <c r="K31" s="10"/>
      <c r="L31" s="10"/>
      <c r="M31" s="7"/>
      <c r="N31" s="7"/>
      <c r="O31" s="7"/>
    </row>
  </sheetData>
  <mergeCells count="8">
    <mergeCell ref="A1:M1"/>
    <mergeCell ref="F2:G3"/>
    <mergeCell ref="H25:I25"/>
    <mergeCell ref="H2:J3"/>
    <mergeCell ref="K25:L25"/>
    <mergeCell ref="A2:E3"/>
    <mergeCell ref="A25:E25"/>
    <mergeCell ref="K2:M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BancoAgricola S.V</dc:creator>
  <cp:lastModifiedBy>Adriana Yineth Jojoa Soler</cp:lastModifiedBy>
  <dcterms:created xsi:type="dcterms:W3CDTF">2026-08-13T20:02:53Z</dcterms:created>
  <dcterms:modified xsi:type="dcterms:W3CDTF">2026-09-08T22:16:44Z</dcterms:modified>
</cp:coreProperties>
</file>