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202300"/>
  <mc:AlternateContent xmlns:mc="http://schemas.openxmlformats.org/markup-compatibility/2006">
    <mc:Choice Requires="x15">
      <x15ac:absPath xmlns:x15ac="http://schemas.microsoft.com/office/spreadsheetml/2010/11/ac" url="C:\Users\manue\Downloads\LOGISTICA 2026 IMDERTY\PROCESO LOGISTICA RAFA\PROCESO SECOP\"/>
    </mc:Choice>
  </mc:AlternateContent>
  <xr:revisionPtr revIDLastSave="0" documentId="8_{C7E39D8C-F0DD-4B60-B8A9-922CBD9445C2}" xr6:coauthVersionLast="47" xr6:coauthVersionMax="47" xr10:uidLastSave="{00000000-0000-0000-0000-000000000000}"/>
  <bookViews>
    <workbookView xWindow="-108" yWindow="-108" windowWidth="23256" windowHeight="12456" xr2:uid="{1AAC27AB-2F3A-4BB8-916A-8E5D43AD7CB9}"/>
  </bookViews>
  <sheets>
    <sheet name="APORTES DE LA ENTIDAD" sheetId="1" r:id="rId1"/>
    <sheet name="APORTES ESAL" sheetId="2" r:id="rId2"/>
    <sheet name="VR ESTIMADO CONVENIO" sheetId="3" r:id="rId3"/>
    <sheet name="TASAS Y CONTRIBUCIONES" sheetId="5"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H5" i="2" l="1"/>
  <c r="H6" i="2"/>
  <c r="H7" i="2"/>
  <c r="H8" i="2"/>
  <c r="H9" i="2"/>
  <c r="H10" i="2"/>
  <c r="H11" i="2"/>
  <c r="H12" i="2"/>
  <c r="H13" i="2"/>
  <c r="H14" i="2"/>
  <c r="H15" i="2"/>
  <c r="H16" i="2"/>
  <c r="H17" i="2"/>
  <c r="H18" i="2"/>
  <c r="H4" i="2"/>
  <c r="B4" i="3" l="1"/>
  <c r="J19" i="2"/>
  <c r="J5" i="2"/>
  <c r="J6" i="2"/>
  <c r="J7" i="2"/>
  <c r="J8" i="2"/>
  <c r="J9" i="2"/>
  <c r="J10" i="2"/>
  <c r="J11" i="2"/>
  <c r="J12" i="2"/>
  <c r="J13" i="2"/>
  <c r="J14" i="2"/>
  <c r="J15" i="2"/>
  <c r="J16" i="2"/>
  <c r="J17" i="2"/>
  <c r="J18" i="2"/>
  <c r="J4" i="2"/>
  <c r="G12" i="1"/>
  <c r="G13" i="1"/>
  <c r="G14" i="1"/>
  <c r="G15" i="1"/>
  <c r="G16" i="1"/>
  <c r="G17" i="1"/>
  <c r="G18" i="1"/>
  <c r="G19" i="1"/>
  <c r="G20" i="1"/>
  <c r="G21" i="1"/>
  <c r="G22" i="1"/>
  <c r="G23" i="1"/>
  <c r="G24" i="1"/>
  <c r="G26" i="1"/>
  <c r="G27" i="1"/>
  <c r="G28" i="1"/>
  <c r="G29" i="1"/>
  <c r="G39" i="1"/>
  <c r="H19" i="2" l="1"/>
  <c r="G255" i="1"/>
  <c r="G224" i="1"/>
  <c r="G180" i="1"/>
  <c r="G141" i="1"/>
  <c r="E128" i="1"/>
  <c r="G119" i="1"/>
  <c r="G97" i="1"/>
  <c r="E25" i="1"/>
  <c r="G25" i="1" s="1"/>
  <c r="G70" i="1" s="1"/>
  <c r="G142" i="1" l="1"/>
  <c r="G257" i="1"/>
  <c r="B3" i="3" s="1"/>
  <c r="B2" i="3" s="1"/>
  <c r="C4" i="3" l="1"/>
  <c r="C3" i="3" s="1"/>
</calcChain>
</file>

<file path=xl/sharedStrings.xml><?xml version="1.0" encoding="utf-8"?>
<sst xmlns="http://schemas.openxmlformats.org/spreadsheetml/2006/main" count="640" uniqueCount="272">
  <si>
    <t xml:space="preserve">COMPONENTE </t>
  </si>
  <si>
    <t>ITEM</t>
  </si>
  <si>
    <t>ACTIVIDADES DETALLADAS DEL PROYECTO</t>
  </si>
  <si>
    <t>UNIDAD DE MEDIDA</t>
  </si>
  <si>
    <t>CANTIDAD</t>
  </si>
  <si>
    <t>VALOR UNITARIO</t>
  </si>
  <si>
    <t>VALOR TOTAL</t>
  </si>
  <si>
    <t>ACTO CLAUSURA</t>
  </si>
  <si>
    <r>
      <rPr>
        <b/>
        <sz val="10"/>
        <color theme="1"/>
        <rFont val="Arial"/>
        <family val="2"/>
      </rPr>
      <t>DECORACIÓN Y ADECUACIÓN</t>
    </r>
    <r>
      <rPr>
        <sz val="10"/>
        <color theme="1"/>
        <rFont val="Arial"/>
        <family val="2"/>
      </rPr>
      <t xml:space="preserve">
APOYAR LOGÍSTICAMENTE A TODO COSTO CON LA DECORACIÓN Y ADECUACIÓN DEL ESPACIO DONDE SE LLEVARÁ A CABO EL EVENTO (EL DISEÑO DE ÉSTE SERÁ CONCERTADO CON LA SUPERVISIÓN DEL CONTRATO).</t>
    </r>
  </si>
  <si>
    <t xml:space="preserve">UNIDAD </t>
  </si>
  <si>
    <r>
      <rPr>
        <b/>
        <sz val="10"/>
        <color theme="1"/>
        <rFont val="Arial"/>
        <family val="2"/>
      </rPr>
      <t>TARIMA</t>
    </r>
    <r>
      <rPr>
        <sz val="10"/>
        <color theme="1"/>
        <rFont val="Arial"/>
        <family val="2"/>
      </rPr>
      <t xml:space="preserve">
APOYAR LOGÍSTICAMENTE A TODO COSTO CON EL SUMINISTRO DE TARIMA 9X6 EN MADERA, FALDA, ESCALERA, ALTO 1,20 MTS. MÓDULO 9X6 CARPA BLANCA ABIERTA.</t>
    </r>
  </si>
  <si>
    <r>
      <rPr>
        <b/>
        <sz val="10"/>
        <color theme="1"/>
        <rFont val="Arial"/>
        <family val="2"/>
      </rPr>
      <t>SONIDO</t>
    </r>
    <r>
      <rPr>
        <sz val="10"/>
        <color theme="1"/>
        <rFont val="Arial"/>
        <family val="2"/>
      </rPr>
      <t xml:space="preserve">
BRINDAR APOYO LOGÍSTICO, ASISTENCIAL Y TÉCNICO CON LA INSTALACIÓN, DISPOSICIÓN Y MONTAJE DE SONIDO PARA TODO EL DESARROLLO DEL EVENTO, QUE CONTENGA RACK, MONITORES ACTIVOS, MICRÓFONOS INALÁMBRICOS DE MANO Y MONITORES DE RETORNO, CON SUS RESPECTIVOS OPERADORES Y CABINAS CON PARLANTES (ACORDE A LA NECESIDAD Y SEGÚN REQUERIMIENTO DEL SUPERVISOR DEL CONTRATO).</t>
    </r>
  </si>
  <si>
    <r>
      <rPr>
        <b/>
        <sz val="10"/>
        <color theme="1"/>
        <rFont val="Arial"/>
        <family val="2"/>
      </rPr>
      <t>MESAS</t>
    </r>
    <r>
      <rPr>
        <sz val="10"/>
        <color theme="1"/>
        <rFont val="Arial"/>
        <family val="2"/>
      </rPr>
      <t xml:space="preserve">
APOYAR LOGÍSTICAMENTE A TODO COSTO CON EL SUMINISTRO DE MESAS TIPO TABLÓN DE 1.80 X 70, EN MATERIAL RESISTENTE, VESTIDAS CON MANTEL Y SOBREMANTEL PORTÁTILES Y DE FÁCIL MOVILIDAD Y TRANSPORTE.</t>
    </r>
  </si>
  <si>
    <r>
      <rPr>
        <b/>
        <sz val="10"/>
        <color theme="1"/>
        <rFont val="Arial"/>
        <family val="2"/>
      </rPr>
      <t>SILLAS</t>
    </r>
    <r>
      <rPr>
        <sz val="10"/>
        <color theme="1"/>
        <rFont val="Arial"/>
        <family val="2"/>
      </rPr>
      <t xml:space="preserve">
APOYAR LOGÍSTICAMENTE A TODO COSTO CON EL SUMINISTRO DE SILLAS INDIVIDUALES CON ESPALDAR, DE MATERIALES RESISTENTES SIN BRAZOS, PARA CADA UNA DE LAS JORNADAS DE COMPETENCIA.</t>
    </r>
  </si>
  <si>
    <r>
      <rPr>
        <b/>
        <sz val="10"/>
        <color theme="1"/>
        <rFont val="Arial"/>
        <family val="2"/>
      </rPr>
      <t>TAPETE DE PROTECCIÓN</t>
    </r>
    <r>
      <rPr>
        <sz val="10"/>
        <color theme="1"/>
        <rFont val="Arial"/>
        <family val="2"/>
      </rPr>
      <t xml:space="preserve">
APOYAR LOGÍSTICAMENTE A TODO COSTO CON EL SUMINISTRO DE TAPETE DE PROTECCIÓN DEL ESCENARIO DEPORTIVO - SEGÚN SE REQUIERA, INCLUYE TRASLADO.</t>
    </r>
  </si>
  <si>
    <r>
      <rPr>
        <b/>
        <sz val="10"/>
        <color theme="1"/>
        <rFont val="Arial"/>
        <family val="2"/>
      </rPr>
      <t>PRESENTADOR</t>
    </r>
    <r>
      <rPr>
        <sz val="10"/>
        <color theme="1"/>
        <rFont val="Arial"/>
        <family val="2"/>
      </rPr>
      <t xml:space="preserve">
APOYAR OPERATIVAMENTE A TODO COSTO CON EL EQUIPO DE PRESENTADORES CON EXPERIENCIA EN LA DINAMIZACIÓN Y ANIMACIÓN DE EVENTOS, QUE CONDUCIRÁN Y GUIARÁN EL DESARROLLO DEL ACTO INAUGURAL.</t>
    </r>
  </si>
  <si>
    <t>UNIDAD</t>
  </si>
  <si>
    <r>
      <rPr>
        <b/>
        <sz val="10"/>
        <color theme="1"/>
        <rFont val="Arial"/>
        <family val="2"/>
      </rPr>
      <t>REFRIGERIO PARTICIPANTES</t>
    </r>
    <r>
      <rPr>
        <sz val="10"/>
        <color theme="1"/>
        <rFont val="Arial"/>
        <family val="2"/>
      </rPr>
      <t xml:space="preserve">
APOYAR LOGÍSTICAMENTE A TODO COSTO EN LA ENTREGA DE REFRIGERIOS PARA LOS PARTICIPANTES DURANTE EL DESARROLLO DE LA ACTIVIDAD.</t>
    </r>
  </si>
  <si>
    <r>
      <rPr>
        <b/>
        <sz val="10"/>
        <color theme="1"/>
        <rFont val="Arial"/>
        <family val="2"/>
      </rPr>
      <t>DJ</t>
    </r>
    <r>
      <rPr>
        <sz val="10"/>
        <color theme="1"/>
        <rFont val="Arial"/>
        <family val="2"/>
      </rPr>
      <t xml:space="preserve">
APOYAR OPERATIVAMENTE A TODO COSTO CON EL SERVICIO DE DJ CON EXPERIENCIA EN LA ANIMACIÓN Y SONIDO DE EVENTOS DE GRAN MAGNITUD.</t>
    </r>
  </si>
  <si>
    <t xml:space="preserve">PUBLICIDAD </t>
  </si>
  <si>
    <r>
      <rPr>
        <b/>
        <sz val="10"/>
        <color theme="1"/>
        <rFont val="Arial"/>
        <family val="2"/>
      </rPr>
      <t>MÓDULO DE PREMIACIÓN</t>
    </r>
    <r>
      <rPr>
        <sz val="10"/>
        <color theme="1"/>
        <rFont val="Arial"/>
        <family val="2"/>
      </rPr>
      <t xml:space="preserve">
SUMINISTRAR MÓDULO DE PREMIACIÓN DE 3X3 MTS, CON BANNER A FULL COLOR, TENSADO CON PATAS CON INFORMACIÓN ALUSIVA AL EVENTO, ENFOCADA A LA IDENTIFICACIÓN DEL PODIO DE PREMIACIÓN, REPRESENTATIVO A LOS JUEGOS INTERBARRIOS VEREDAS.</t>
    </r>
  </si>
  <si>
    <r>
      <rPr>
        <b/>
        <sz val="10"/>
        <rFont val="Arial"/>
        <family val="2"/>
      </rPr>
      <t>DISEÑO, IMPRESIÓN Y PRODUCCIÓN DE MATERIAL PUBLICITARIO</t>
    </r>
    <r>
      <rPr>
        <sz val="10"/>
        <rFont val="Arial"/>
        <family val="2"/>
      </rPr>
      <t xml:space="preserve">
SUMINISTRAR DISEÑO, IMPRESIÓN Y PRODUCCIÓN DE MATERIAL PUBLICITARIO (AFICHES, VOLANTES).</t>
    </r>
  </si>
  <si>
    <r>
      <rPr>
        <b/>
        <sz val="10"/>
        <rFont val="Arial"/>
        <family val="2"/>
      </rPr>
      <t>PERIFONEO</t>
    </r>
    <r>
      <rPr>
        <sz val="10"/>
        <rFont val="Arial"/>
        <family val="2"/>
      </rPr>
      <t xml:space="preserve">
SUMINISTRAR SERVICIO DE PERIFONEO POR LAS PRINCIPALES CALLES DEL MUNICIPIO PARA LA DIFUSIÓN Y PROMOCIÓN DEL TORNEO, CON DURACIÓN MÍNIMA DE DOS (2) HORAS DIARIAS DURANTE  CINCO (5) DÍAS.</t>
    </r>
  </si>
  <si>
    <r>
      <rPr>
        <b/>
        <sz val="10"/>
        <color theme="1"/>
        <rFont val="Arial"/>
        <family val="2"/>
      </rPr>
      <t>PORTA PENDÓN ROLL UP EN ALUMINIO</t>
    </r>
    <r>
      <rPr>
        <sz val="10"/>
        <color theme="1"/>
        <rFont val="Arial"/>
        <family val="2"/>
      </rPr>
      <t xml:space="preserve">
SUMINISTRAR PORTA PENDÓN ROLL UP EN ALUMINIO TOTALMENTE, CON IMPRESIÓN SOBRE BANNER EN ALTA RESOLUCIÓN 1440 DPI. MEDIDAS 2 X 1 M, INCLUYE MALETA EN LONA PARA SU TRANSPORTE.
CANTIDAD: 1 UNIDAD.
TAMAÑO: 2 X 1 M.
IMPRESIÓN DIGITAL EN PLÓTER FULL COLOR, ALTA RESOLUCIÓN 1440 DPI.
MATERIAL: ESTRUCTURA ROLL UP EN ALUMINIO, BANNER 13 OZ.</t>
    </r>
  </si>
  <si>
    <t xml:space="preserve">INSUMO </t>
  </si>
  <si>
    <r>
      <rPr>
        <b/>
        <sz val="10"/>
        <color theme="1"/>
        <rFont val="Arial"/>
        <family val="2"/>
      </rPr>
      <t>CHEQUES SIMBÓLICOS</t>
    </r>
    <r>
      <rPr>
        <sz val="10"/>
        <color theme="1"/>
        <rFont val="Arial"/>
        <family val="2"/>
      </rPr>
      <t xml:space="preserve">
SUMINISTRAR CHEQUES SIMBÓLICOS DE PREMIACIÓN CON CADA DISCIPLINA DEPORTIVA.</t>
    </r>
  </si>
  <si>
    <r>
      <rPr>
        <b/>
        <sz val="10"/>
        <color theme="1"/>
        <rFont val="Arial"/>
        <family val="2"/>
      </rPr>
      <t>RESMA TAMAÑO CARTA</t>
    </r>
    <r>
      <rPr>
        <sz val="10"/>
        <color theme="1"/>
        <rFont val="Arial"/>
        <family val="2"/>
      </rPr>
      <t xml:space="preserve">
SUMINISTRAR RESMA TAMAÑO CARTA X 500 HOJAS</t>
    </r>
  </si>
  <si>
    <r>
      <rPr>
        <b/>
        <sz val="10"/>
        <color theme="1"/>
        <rFont val="Arial"/>
        <family val="2"/>
      </rPr>
      <t>TABLA ESCUADRA DE OFICINA</t>
    </r>
    <r>
      <rPr>
        <sz val="10"/>
        <color theme="1"/>
        <rFont val="Arial"/>
        <family val="2"/>
      </rPr>
      <t xml:space="preserve">
SUMINISTRAR TABLA ESCUADRA DE OFICINA MADEFLEX.</t>
    </r>
  </si>
  <si>
    <r>
      <rPr>
        <b/>
        <sz val="10"/>
        <color theme="1"/>
        <rFont val="Arial"/>
        <family val="2"/>
      </rPr>
      <t>BOLÍGRAFO SEMI GEL</t>
    </r>
    <r>
      <rPr>
        <sz val="10"/>
        <color theme="1"/>
        <rFont val="Arial"/>
        <family val="2"/>
      </rPr>
      <t xml:space="preserve">
SUMINISTRAR CAJA BOLÍGRAFO SEMI GEL X 12 UNIDADES NEGRO.</t>
    </r>
  </si>
  <si>
    <r>
      <rPr>
        <b/>
        <sz val="10"/>
        <color theme="1"/>
        <rFont val="Arial"/>
        <family val="2"/>
      </rPr>
      <t>BOLSA PARA BASURA</t>
    </r>
    <r>
      <rPr>
        <sz val="10"/>
        <color theme="1"/>
        <rFont val="Arial"/>
        <family val="2"/>
      </rPr>
      <t xml:space="preserve">
SUMINISTRAR BOLSA PARA BASURA INDUSTRIAL X 100 UNIDADES.</t>
    </r>
  </si>
  <si>
    <t xml:space="preserve">LOGISTICA </t>
  </si>
  <si>
    <r>
      <rPr>
        <b/>
        <sz val="10"/>
        <color theme="1"/>
        <rFont val="Arial"/>
        <family val="2"/>
      </rPr>
      <t>SERVICIO DE APH</t>
    </r>
    <r>
      <rPr>
        <sz val="10"/>
        <color theme="1"/>
        <rFont val="Arial"/>
        <family val="2"/>
      </rPr>
      <t xml:space="preserve">
APOYAR ASISTENCIALMENTE A TODO COSTO CON EL PERSONAL DE PRIMEROS AUXILIOS, CERTIFICADOS TÉCNICO O TECNÓLOGO EN APH (ATENCIÓN PREHOSPITALARIA), PARA PRESTAR ATENCIÓN A PERSONAS EN ESCENARIOS DE COMPETENCIA CON DOLENCIAS Y LESIONES, DIFERENCIANDO EL TRATAMIENTO SEGÚN EL TIPO DE EMERGENCIA.</t>
    </r>
  </si>
  <si>
    <t>SERVICIO</t>
  </si>
  <si>
    <r>
      <t xml:space="preserve">SERVICIO DE AMBULANCIA BÁSICA
</t>
    </r>
    <r>
      <rPr>
        <sz val="10"/>
        <color theme="1"/>
        <rFont val="Arial"/>
        <family val="2"/>
      </rPr>
      <t>APOYAR OPERATIVA Y ASISTENCIALMENTE A TODO COSTO CON UN VEHÍCULO TIPO AMBULANCIA EN SITIO, QUE PRESTE SUS SERVICIOS DE ATENCIÓN Y TRASLADO MÉDICO DE PACIENTES, CON LA IMPLEMENTACIÓN APLICADA A LEY, DECRETOS Y NORMAS VIGENTES. EL SERVICIO DE AMBULANCIA VENDRÁ CON UNA TRIPULACIÓN ASÍ: AUXILIAR DE ENFERMERÍA TÉCNICO O TECNÓLOGO EN APH (ATENCIÓN PRE HOSPITALARIA), CONDUCTOR, CON REGISTRO Y HABILITACIÓN DE TRANSPORTE ASISTENCIAL DE PACIENTES, OXÍGENO REQUERIDO DURANTE EL TRAYECTO, MEDICAMENTOS Y ELEMENTOS BÁSICOS NECESARIOS O REQUERIDOS PARA ESTE TIPO DE TRASLADOS. (1 AMBULANCIA POR ESCENARIO DE COMPETENCIA)</t>
    </r>
  </si>
  <si>
    <r>
      <rPr>
        <b/>
        <sz val="10"/>
        <color theme="1"/>
        <rFont val="Arial"/>
        <family val="2"/>
      </rPr>
      <t>BOTIQUIN BASICO PARA DEPORTISTAS</t>
    </r>
    <r>
      <rPr>
        <sz val="10"/>
        <color theme="1"/>
        <rFont val="Arial"/>
        <family val="2"/>
      </rPr>
      <t xml:space="preserve">
- 1 sobre de gasa 7,5*7,5*6 un (total 24 un) 
- 1 esparadrapo de tela rollo 4" unidad
- 1 bajalenguas paquete por 20 und
- 1 caja de guantes latex *100 und
- 1 venda elástica 2x5yardas
- 1 venda elástica 3x5yardas 
- 1 venda elástica 5x5yardas 
- 1 venda algodón 3x5yardas  
- 1 yodopovidona frasco 120 ml (jabón quirúrgico) -
- 1 bolsas de solución salina, unidad de 500 cc ó 2 unidades de 250cc 
- 1 termómetro digital
- 1 frasco de alcohol antiséptico de 275 ml. 
- Tijeras y pinzas.
- Analgésicos y antinflamatorios de venta libre
- Spray de enfriamiento o calentamiento muscular
Descripción:Maletin tipo morral en Lona, Medidas: 35 cm * 34 cm * 15 cm.</t>
    </r>
  </si>
  <si>
    <r>
      <rPr>
        <b/>
        <sz val="10"/>
        <color theme="1"/>
        <rFont val="Arial"/>
        <family val="2"/>
      </rPr>
      <t>SERVICIO DE PERSONAL DE LOGÍSTICA</t>
    </r>
    <r>
      <rPr>
        <sz val="10"/>
        <color theme="1"/>
        <rFont val="Arial"/>
        <family val="2"/>
      </rPr>
      <t xml:space="preserve"> 
APOYAR OPERATIVAMENTE A TODO COSTO CON EL PERSONAL IDÓNEO DE LOGÍSTICA, EL CUAL EJECUTARÁ LAS AVANZADAS A LOS ESCENARIOS DEPORTIVOS, VERIFICANDO QUE ESTOS CUMPLAN CON LA CAPACIDAD DE AFORO Y ESTÉN DOTADOS CON LOS REQUERIMIENTOS ESTABLECIDOS.</t>
    </r>
  </si>
  <si>
    <r>
      <t xml:space="preserve">SERVICIO DE PERSONAL TÉCNICO-ADMINISTRATIVO DE APOYO
</t>
    </r>
    <r>
      <rPr>
        <sz val="10"/>
        <color theme="1"/>
        <rFont val="Arial"/>
        <family val="2"/>
      </rPr>
      <t>APOYAR OPERATIVAMENTE A TODO COSTO CON EL EQUIPO DE PERSONAL TÉCNICO-ADMINISTRATIVO DE APOYO REQUERIDO PARA EL DESARROLLO DEL EVENTO.</t>
    </r>
  </si>
  <si>
    <r>
      <rPr>
        <b/>
        <sz val="10"/>
        <color theme="1"/>
        <rFont val="Arial"/>
        <family val="2"/>
      </rPr>
      <t>MESAS</t>
    </r>
    <r>
      <rPr>
        <sz val="10"/>
        <color theme="1"/>
        <rFont val="Arial"/>
        <family val="2"/>
      </rPr>
      <t xml:space="preserve">
APOYAR LOGÍSTICAMENTE A TODO COSTO CON EL SUMINISTRO DE MESAS TIPO TABLÓN DE 1.80 X 70, EN MATERIAL RESISTENTE, PORTÁTILES Y DE FÁCIL MOVILIDAD Y TRANSPORTE.</t>
    </r>
  </si>
  <si>
    <r>
      <rPr>
        <b/>
        <sz val="10"/>
        <color theme="1"/>
        <rFont val="Arial"/>
        <family val="2"/>
      </rPr>
      <t>HIDRATACIÓN</t>
    </r>
    <r>
      <rPr>
        <sz val="10"/>
        <color theme="1"/>
        <rFont val="Arial"/>
        <family val="2"/>
      </rPr>
      <t xml:space="preserve">
APOYAR OPERATIVA Y LOGÍSTICAMENTE A TODO COSTO EN LA ENTREGA DE HIDRATACIÓN — AGUA EN BOLSA DE 300 ML.</t>
    </r>
  </si>
  <si>
    <r>
      <rPr>
        <b/>
        <sz val="10"/>
        <color theme="1"/>
        <rFont val="Arial"/>
        <family val="2"/>
      </rPr>
      <t xml:space="preserve">GASTOS ADMINISTRATIVOS
</t>
    </r>
    <r>
      <rPr>
        <sz val="10"/>
        <color theme="1"/>
        <rFont val="Arial"/>
        <family val="2"/>
      </rPr>
      <t>APOYAR ADMINISTRATIVA Y OPERATIVAMENTE A TODO COSTO CON LOS GASTOS ORGANIZATIVOS, GESTIÓN DE PERMISOS, PÓLIZAS, CREACIÓN DEL FIXTURE DEPORTIVO Y DEMÁS NECESARIOS PARA LA PUESTA EN MARCHA Y DESARROLLO DEL EVENTO.</t>
    </r>
  </si>
  <si>
    <t xml:space="preserve">DESPLAZAMIENTO </t>
  </si>
  <si>
    <r>
      <rPr>
        <b/>
        <sz val="10"/>
        <color theme="1"/>
        <rFont val="Arial"/>
        <family val="2"/>
      </rPr>
      <t>SERVICIO DE TRANSPORTE - DESPLAZAMIENTO RURAL- URBANO MUNICIPIO DE YUMBO</t>
    </r>
    <r>
      <rPr>
        <sz val="10"/>
        <color theme="1"/>
        <rFont val="Arial"/>
        <family val="2"/>
      </rPr>
      <t xml:space="preserve">
APOYAR OPERATIVA, LOGÍSTICA Y ASISTENCIALMENTE A TODO COSTO EN EL DESPLAZAMIENTO RURAL-URBANO-RURAL DE LOS DEPORTISTAS INSCRITOS EN EL MARCO DEL TORNEO (ESTE ÍTEM SE MANEJA A MONTO AGOTABLE, TODA VEZ QUE DEPENDE DE LOS REQUERIMIENTOS QUE SE VAYAN SURTIENDO EN EL DESARROLLO DE LA ACTIVIDAD). TRAYECTOS POR DEFINIR DE ACUERDO AL CRONOGRAMA. EL BUS DEBE CONTAR CON LA DOCUMENTACIÓN LEGAL AL DÍA CON LOS RESPECTIVOS PERMISOS DE MOVILIZACIÓN, INCLUYE SU CONDUCTOR CON SUS RESPECTIVOS PERMISOS, CON CAPACIDAD DE 12 A 30 PASAJEROS, SEGÚN LA DISTANCIA, DURANTE TODO EL TORNEO HASTA AGOTAR EL PRESUPUESTO DEL ÍTEM.</t>
    </r>
  </si>
  <si>
    <t>JUZGAMIENTO</t>
  </si>
  <si>
    <r>
      <t xml:space="preserve">APOYAR OPERATIVAMENTE A TODO COSTO CON EL EQUIPO DE JUECES O ÁRBITROS PARA EL JUZGAMIENTO DE ENCUENTROS DE </t>
    </r>
    <r>
      <rPr>
        <b/>
        <sz val="10"/>
        <color theme="1"/>
        <rFont val="Arial"/>
        <family val="2"/>
      </rPr>
      <t>BALONCESTO.</t>
    </r>
  </si>
  <si>
    <t>PARTIDO</t>
  </si>
  <si>
    <r>
      <t xml:space="preserve">APOYAR OPERATIVAMENTE A TODO COSTO CON EL EQUIPO DE JUECES O ÁRBITROS PARA EL JUZGAMIENTO DE ENCUENTROS DE </t>
    </r>
    <r>
      <rPr>
        <b/>
        <sz val="10"/>
        <color theme="1"/>
        <rFont val="Arial"/>
        <family val="2"/>
      </rPr>
      <t>FÚTBOL 11.</t>
    </r>
  </si>
  <si>
    <r>
      <t xml:space="preserve">APOYAR OPERATIVAMENTE A TODO COSTO CON EL EQUIPO DE JUECES O ÁRBITROS PARA EL JUZGAMIENTO DE ENCUENTROS DE </t>
    </r>
    <r>
      <rPr>
        <b/>
        <sz val="10"/>
        <color theme="1"/>
        <rFont val="Arial"/>
        <family val="2"/>
      </rPr>
      <t>FÚTBOL SALÓN.</t>
    </r>
  </si>
  <si>
    <r>
      <t xml:space="preserve">APOYAR OPERATIVAMENTE A TODO COSTO CON EL EQUIPO DE JUECES O ÁRBITROS PARA EL JUZGAMIENTO DE ENCUENTROS DE </t>
    </r>
    <r>
      <rPr>
        <b/>
        <sz val="10"/>
        <color theme="1"/>
        <rFont val="Arial"/>
        <family val="2"/>
      </rPr>
      <t>VOLEIBOL.</t>
    </r>
  </si>
  <si>
    <r>
      <t xml:space="preserve">APOYAR OPERATIVAMENTE A TODO COSTO CON EL EQUIPO DE JUECES O ÁRBITROS PARA EL JUZGAMIENTO DE ENCUENTROS DE </t>
    </r>
    <r>
      <rPr>
        <b/>
        <sz val="10"/>
        <color theme="1"/>
        <rFont val="Arial"/>
        <family val="2"/>
      </rPr>
      <t>ATLETISMO.</t>
    </r>
  </si>
  <si>
    <r>
      <t xml:space="preserve">APOYAR OPERATIVAMENTE A TODO COSTO CON EL EQUIPO DE JUECES O ÁRBITROS PARA EL JUZGAMIENTO DE ENCUENTROS DE </t>
    </r>
    <r>
      <rPr>
        <b/>
        <sz val="10"/>
        <color theme="1"/>
        <rFont val="Arial"/>
        <family val="2"/>
      </rPr>
      <t>SAPO.</t>
    </r>
  </si>
  <si>
    <r>
      <t xml:space="preserve">APOYAR OPERATIVAMENTE A TODO COSTO CON EL EQUIPO DE JUECES O ÁRBITROS PARA EL JUZGAMIENTO DE ENCUENTROS DE </t>
    </r>
    <r>
      <rPr>
        <b/>
        <sz val="10"/>
        <color theme="1"/>
        <rFont val="Arial"/>
        <family val="2"/>
      </rPr>
      <t>DOMINÓ.</t>
    </r>
  </si>
  <si>
    <r>
      <t xml:space="preserve">APOYAR OPERATIVAMENTE A TODO COSTO CON EL EQUIPO DE JUECES O ÁRBITROS PARA EL JUZGAMIENTO DE ENCUENTROS DE </t>
    </r>
    <r>
      <rPr>
        <b/>
        <sz val="10"/>
        <color theme="1"/>
        <rFont val="Arial"/>
        <family val="2"/>
      </rPr>
      <t>PARQUÉS.</t>
    </r>
  </si>
  <si>
    <r>
      <t xml:space="preserve">APOYAR OPERATIVAMENTE A TODO COSTO CON EL EQUIPO DE JUECES O ÁRBITROS PARA EL JUZGAMIENTO DE ENCUENTROS DE </t>
    </r>
    <r>
      <rPr>
        <b/>
        <sz val="10"/>
        <color theme="1"/>
        <rFont val="Arial"/>
        <family val="2"/>
      </rPr>
      <t>DANZA FOLCLÓRICA.</t>
    </r>
  </si>
  <si>
    <r>
      <t xml:space="preserve">APOYAR OPERATIVAMENTE A TODO COSTO CON EL EQUIPO DE JUECES O ÁRBITROS PARA EL JUZGAMIENTO DE ENCUENTROS DE </t>
    </r>
    <r>
      <rPr>
        <b/>
        <sz val="10"/>
        <color theme="1"/>
        <rFont val="Arial"/>
        <family val="2"/>
      </rPr>
      <t>TEJO.</t>
    </r>
  </si>
  <si>
    <r>
      <t xml:space="preserve">APOYAR OPERATIVAMENTE A TODO COSTO CON EL EQUIPO DE JUECES O ÁRBITROS PARA EL JUZGAMIENTO DE ENCUENTROS DE </t>
    </r>
    <r>
      <rPr>
        <b/>
        <sz val="10"/>
        <color theme="1"/>
        <rFont val="Arial"/>
        <family val="2"/>
      </rPr>
      <t>AJEDREZ.</t>
    </r>
  </si>
  <si>
    <t>PREMIACION</t>
  </si>
  <si>
    <r>
      <rPr>
        <b/>
        <sz val="10"/>
        <color theme="1"/>
        <rFont val="Arial"/>
        <family val="2"/>
      </rPr>
      <t xml:space="preserve">MEDALLAS PREMIACIÓN ORO
</t>
    </r>
    <r>
      <rPr>
        <sz val="10"/>
        <color theme="1"/>
        <rFont val="Arial"/>
        <family val="2"/>
      </rPr>
      <t xml:space="preserve">SUMINISTRAR MEDALLAS DE PREMIACIÓN ORO, FABRICADAS EN MATERIAL RESISTENTE Y VERSÁTIL, DIÁMETRO ENTRE 20 MM Y 100 MM, PESO ENTRE 8 GRAMOS Y 100 GRAMOS, ACABADO BRILLANTE Y TEXTURIZADO, CON DETALLES ALUSIVOS A LOS JUEGOS INTERBARRIOS 2026, EN STICKER.                                                                                                            </t>
    </r>
  </si>
  <si>
    <r>
      <rPr>
        <b/>
        <sz val="10"/>
        <color theme="1"/>
        <rFont val="Arial"/>
        <family val="2"/>
      </rPr>
      <t xml:space="preserve">MEDALLAS PREMIACIÓN PLATA
</t>
    </r>
    <r>
      <rPr>
        <sz val="10"/>
        <color theme="1"/>
        <rFont val="Arial"/>
        <family val="2"/>
      </rPr>
      <t xml:space="preserve">SUMINISTRAR MEDALLAS DE PREMIACIÓN PLATA, FABRICADAS EN MATERIAL RESISTENTE Y VERSÁTIL, DIÁMETRO ENTRE 20 MM Y 100 MM, PESO ENTRE 8 GRAMOS Y 100 GRAMOS, ACABADO BRILLANTE Y TEXTURIZADO, CON DETALLES ALUSIVOS A LOS JUEGOS INTERBARRIOS 2026, EN STICKER.                                                                                          </t>
    </r>
  </si>
  <si>
    <r>
      <rPr>
        <b/>
        <sz val="10"/>
        <color theme="1"/>
        <rFont val="Arial"/>
        <family val="2"/>
      </rPr>
      <t xml:space="preserve">MEDALLAS PREMIACIÓN BRONCE
</t>
    </r>
    <r>
      <rPr>
        <sz val="10"/>
        <color theme="1"/>
        <rFont val="Arial"/>
        <family val="2"/>
      </rPr>
      <t xml:space="preserve">SUMINISTRAR MEDALLAS DE PREMIACIÓN BRONCE, FABRICADAS EN MATERIAL RESISTENTE Y VERSÁTIL, DIÁMETRO ENTRE 20 MM Y 100 MM, PESO ENTRE 8 GRAMOS Y 100 GRAMOS, ACABADO BRILLANTE Y TEXTURIZADO, CON DETALLES ALUSIVOS A LOS JUEGOS INTERBARRIOS 2026, EN STICKER.                                                                                                              </t>
    </r>
  </si>
  <si>
    <r>
      <rPr>
        <b/>
        <sz val="10"/>
        <rFont val="Arial"/>
        <family val="2"/>
      </rPr>
      <t>BONOS DE PREMIACIÓN</t>
    </r>
    <r>
      <rPr>
        <sz val="10"/>
        <rFont val="Arial"/>
        <family val="2"/>
      </rPr>
      <t xml:space="preserve">
SUMINISTRAR BONOS DE PREMIACIÓN PARA FORTALECIMIENTO DE LAS JUNTAS ($$).</t>
    </r>
  </si>
  <si>
    <t>KITS DE IMPLEMENTACION</t>
  </si>
  <si>
    <r>
      <rPr>
        <b/>
        <sz val="10"/>
        <color theme="1"/>
        <rFont val="Arial"/>
        <family val="2"/>
      </rPr>
      <t>BALONES FÚTBOL SALA</t>
    </r>
    <r>
      <rPr>
        <sz val="10"/>
        <color theme="1"/>
        <rFont val="Arial"/>
        <family val="2"/>
      </rPr>
      <t xml:space="preserve">
SUMINISTRAR BALONES DE FÚTBOL SALA EN MATERIALES SINTÉTICOS DE ALTA RESISTENCIA, IDEALES PARA PRÁCTICAS FORMATIVAS Y DEPORTIVAS.</t>
    </r>
  </si>
  <si>
    <r>
      <rPr>
        <b/>
        <sz val="10"/>
        <color theme="1"/>
        <rFont val="Arial"/>
        <family val="2"/>
      </rPr>
      <t>BALÓN DE FÚTBOL #5</t>
    </r>
    <r>
      <rPr>
        <sz val="10"/>
        <color theme="1"/>
        <rFont val="Arial"/>
        <family val="2"/>
      </rPr>
      <t xml:space="preserve">
SUMINISTRAR BALONES DE FÚTBOL #5 EN MATERIALES SINTÉTICOS DE ALTA RESISTENCIA, IDEALES PARA PRÁCTICAS FORMATIVAS.</t>
    </r>
  </si>
  <si>
    <r>
      <rPr>
        <b/>
        <sz val="10"/>
        <color theme="1"/>
        <rFont val="Arial"/>
        <family val="2"/>
      </rPr>
      <t>BALONES BALONCESTO</t>
    </r>
    <r>
      <rPr>
        <sz val="10"/>
        <color theme="1"/>
        <rFont val="Arial"/>
        <family val="2"/>
      </rPr>
      <t xml:space="preserve">
SUMINISTRAR BALONES DE BALONCESTO EN MATERIALES SINTÉTICOS DE ALTA RESISTENCIA, IDEALES PARA PRÁCTICAS FORMATIVAS.</t>
    </r>
  </si>
  <si>
    <r>
      <rPr>
        <b/>
        <sz val="10"/>
        <color theme="1"/>
        <rFont val="Arial"/>
        <family val="2"/>
      </rPr>
      <t>BALONES VOLEIBOL</t>
    </r>
    <r>
      <rPr>
        <sz val="10"/>
        <color theme="1"/>
        <rFont val="Arial"/>
        <family val="2"/>
      </rPr>
      <t xml:space="preserve">
SUMINISTRAR BALONES DE VOLEIBOL EN MATERIALES SINTÉTICOS DE ALTA RESISTENCIA, IDEALES PARA PRÁCTICAS FORMATIVAS.</t>
    </r>
  </si>
  <si>
    <r>
      <rPr>
        <b/>
        <sz val="10"/>
        <color theme="1"/>
        <rFont val="Arial"/>
        <family val="2"/>
      </rPr>
      <t>CONOS PEQUEÑOS</t>
    </r>
    <r>
      <rPr>
        <sz val="10"/>
        <color theme="1"/>
        <rFont val="Arial"/>
        <family val="2"/>
      </rPr>
      <t xml:space="preserve">
SUMINISTRAR SET DE CONOS PEQUEÑOS X 10 UNIDADES. MATERIAL: FLEXIBLE (RESISTE IMPACTOS). COLOR: NARANJA-ROJO. MEDIDAS: LARGO 20 CM, ANCHO 20 CM, ALTO 38 CM. SET DE 10 CONOS DE ENTRENAMIENTO HECHOS EN 100% POLIETILENO. FABRICADOS EN MATERIALES QUE BRINDAN DURABILIDAD Y RESISTENCIA A GOLPES E IMPACTOS MODERADOS. DISEÑADO PARA TODO TIPO DE ENTRENAMIENTO: FÚTBOL, BALONCESTO, VOLEIBOL, TENIS, PATINAJE Y MUCHAS OTRAS DISCIPLINAS. ACCESORIO FUNDAMENTAL PARA EL ENTRENAMIENTO DE DEPORTES DE EQUIPO Y/O ENTRENAMIENTOS FUNCIONALES. AYUDA A MEJORAR LA COORDINACIÓN Y LA AGILIDAD. SU COLOR PERMITE DIFERENCIARLOS A SIMPLE VISTA. APILABLES ENTRE SÍ. SET X 10 UNIDADES.</t>
    </r>
  </si>
  <si>
    <r>
      <rPr>
        <b/>
        <sz val="10"/>
        <color theme="1"/>
        <rFont val="Arial"/>
        <family val="2"/>
      </rPr>
      <t>PLATILLOS PLÁSTICOS</t>
    </r>
    <r>
      <rPr>
        <sz val="10"/>
        <color theme="1"/>
        <rFont val="Arial"/>
        <family val="2"/>
      </rPr>
      <t xml:space="preserve">
SUMINISTRAR PLATILLOS PLÁSTICOS DE ENTRENAMIENTO 06 CMS, SET X 10 UND.</t>
    </r>
  </si>
  <si>
    <r>
      <rPr>
        <b/>
        <sz val="10"/>
        <color theme="1"/>
        <rFont val="Arial"/>
        <family val="2"/>
      </rPr>
      <t>AJEDREZ</t>
    </r>
    <r>
      <rPr>
        <sz val="10"/>
        <color theme="1"/>
        <rFont val="Arial"/>
        <family val="2"/>
      </rPr>
      <t xml:space="preserve">
SUMINISTRAR TABLEROS DE AJEDREZ PROFESIONALES ENROLLABLES Y CON ESTUCHE, EN LONA.</t>
    </r>
  </si>
  <si>
    <r>
      <rPr>
        <b/>
        <sz val="10"/>
        <color theme="1"/>
        <rFont val="Arial"/>
        <family val="2"/>
      </rPr>
      <t>BOMBA INFLADOR</t>
    </r>
    <r>
      <rPr>
        <sz val="10"/>
        <color theme="1"/>
        <rFont val="Arial"/>
        <family val="2"/>
      </rPr>
      <t xml:space="preserve">
SUMINISTRAR BOMBA INFLADORA 8".</t>
    </r>
  </si>
  <si>
    <r>
      <rPr>
        <b/>
        <sz val="10"/>
        <color theme="1"/>
        <rFont val="Arial"/>
        <family val="2"/>
      </rPr>
      <t>MALLA BALONERA</t>
    </r>
    <r>
      <rPr>
        <sz val="10"/>
        <color theme="1"/>
        <rFont val="Arial"/>
        <family val="2"/>
      </rPr>
      <t xml:space="preserve">
SUMINISTRAR MALLA BALONERA PARA 20 BALONES.</t>
    </r>
  </si>
  <si>
    <r>
      <rPr>
        <b/>
        <sz val="10"/>
        <color theme="1"/>
        <rFont val="Arial"/>
        <family val="2"/>
      </rPr>
      <t>MALLAS DE VOLEIBOL</t>
    </r>
    <r>
      <rPr>
        <sz val="10"/>
        <color theme="1"/>
        <rFont val="Arial"/>
        <family val="2"/>
      </rPr>
      <t xml:space="preserve">
SUMINISTRAR MALLAS DE VOLEIBOL. MATERIALES: PE Y NYLON TEJIDO DE 4 MM SIN NUDOS. TEJIDO CUADRO DE 10 X 10 CM. MEDIDAS OFICIALES (9,5 M DE LARGO X 1 M DE ALTO) PARA CANCHAS REGLAMENTARIAS. BORDES: REFORZADOS CON LONA BLANCA SUPERIOR DE 7 CM, LONA NEGRA INFERIOR DE 5 CM Y LATERALES EN LONA BLANCA DE 5 CM, JUNTO CON UN CABLE DE ACERO TRENZADO FORRADO.</t>
    </r>
  </si>
  <si>
    <r>
      <rPr>
        <b/>
        <sz val="10"/>
        <color theme="1"/>
        <rFont val="Arial"/>
        <family val="2"/>
      </rPr>
      <t>JUEGOS DE PETOS DEPORTIVOS</t>
    </r>
    <r>
      <rPr>
        <sz val="10"/>
        <color theme="1"/>
        <rFont val="Arial"/>
        <family val="2"/>
      </rPr>
      <t xml:space="preserve">
SUMINISTRAR JUEGOS DE PETOS DEPORTIVOS ENUMERADOS. </t>
    </r>
  </si>
  <si>
    <r>
      <rPr>
        <b/>
        <sz val="10"/>
        <color theme="1"/>
        <rFont val="Arial"/>
        <family val="2"/>
      </rPr>
      <t>JUEGOS DE UNIFORMES DEPORTIVOS</t>
    </r>
    <r>
      <rPr>
        <sz val="10"/>
        <color theme="1"/>
        <rFont val="Arial"/>
        <family val="2"/>
      </rPr>
      <t xml:space="preserve">
SUMINISTRAR JUEGOS DE UNIFORMES DEPORTIVOS ENUMERADOS: UNIDADES FÚTBOL</t>
    </r>
  </si>
  <si>
    <r>
      <rPr>
        <b/>
        <sz val="10"/>
        <color theme="1"/>
        <rFont val="Arial"/>
        <family val="2"/>
      </rPr>
      <t>JUEGOS DE UNIFORMES DEPORTIVOS</t>
    </r>
    <r>
      <rPr>
        <sz val="10"/>
        <color theme="1"/>
        <rFont val="Arial"/>
        <family val="2"/>
      </rPr>
      <t xml:space="preserve">
SUMINISTRAR JUEGOS DE UNIFORMES DEPORTIVOS ENUMERADOS:  UNIDADES FUTSALÓN.</t>
    </r>
  </si>
  <si>
    <r>
      <rPr>
        <b/>
        <sz val="10"/>
        <color theme="1"/>
        <rFont val="Arial"/>
        <family val="2"/>
      </rPr>
      <t>JUEGOS DE UNIFORMES DEPORTIVOS</t>
    </r>
    <r>
      <rPr>
        <sz val="10"/>
        <color theme="1"/>
        <rFont val="Arial"/>
        <family val="2"/>
      </rPr>
      <t xml:space="preserve">
SUMINISTRAR JUEGOS DE UNIFORMES DEPORTIVOS ENUMERADOS: UNIDADES VOLEIBOL.</t>
    </r>
  </si>
  <si>
    <t>REFRIGERIO</t>
  </si>
  <si>
    <r>
      <rPr>
        <b/>
        <sz val="10"/>
        <color theme="1"/>
        <rFont val="Arial"/>
        <family val="2"/>
      </rPr>
      <t>REFRIGERIOS APOYO LOGÍSTICO</t>
    </r>
    <r>
      <rPr>
        <sz val="10"/>
        <color theme="1"/>
        <rFont val="Arial"/>
        <family val="2"/>
      </rPr>
      <t xml:space="preserve">
SUMINISTRAR REFRIGERIOS PARA EL APOYO LOGÍSTICO DE ENTIDADES U ORGANIZACIONES DURANTE EL DESARROLLO DE LA ACTIVIDAD DEPORTIVA.</t>
    </r>
  </si>
  <si>
    <t xml:space="preserve">SUBTOTAL JUEGOS INTERBARRIOS Y VEREDAS 2026 </t>
  </si>
  <si>
    <t>PUBLICIDAD</t>
  </si>
  <si>
    <r>
      <rPr>
        <b/>
        <sz val="10"/>
        <color theme="1"/>
        <rFont val="Arial"/>
        <family val="2"/>
      </rPr>
      <t>DISEÑO, IMPRESIÓN Y PRODUCCIÓN DE MATERIAL PUBLICITARIO</t>
    </r>
    <r>
      <rPr>
        <sz val="10"/>
        <color theme="1"/>
        <rFont val="Arial"/>
        <family val="2"/>
      </rPr>
      <t xml:space="preserve">
SUMINISTRAR DISEÑO, IMPRESIÓN Y PRODUCCIÓN DE MATERIAL PUBLICITARIO (AFICHES, VOLANTES).</t>
    </r>
  </si>
  <si>
    <r>
      <rPr>
        <b/>
        <sz val="10"/>
        <color theme="1"/>
        <rFont val="Arial"/>
        <family val="2"/>
      </rPr>
      <t>PERIFONEO</t>
    </r>
    <r>
      <rPr>
        <sz val="10"/>
        <color theme="1"/>
        <rFont val="Arial"/>
        <family val="2"/>
      </rPr>
      <t xml:space="preserve">
SUMINISTRAR SERVICIO DE PERIFONEO POR LAS PRINCIPALES CALLES DEL MUNICIPIO PARA LA DIFUSIÓN Y PROMOCIÓN DEL TORNEO, CON DURACIÓN MÍNIMA DE DOS (2) HORAS DIARIAS DURANTE CINCO (5) DÍAS.</t>
    </r>
  </si>
  <si>
    <t>LOGISTICA DE LA CARRERA</t>
  </si>
  <si>
    <r>
      <rPr>
        <b/>
        <sz val="10"/>
        <color theme="1"/>
        <rFont val="Arial"/>
        <family val="2"/>
      </rPr>
      <t>SERVICIO DE PERSONAL DE LOGÍSTICA</t>
    </r>
    <r>
      <rPr>
        <sz val="10"/>
        <color theme="1"/>
        <rFont val="Arial"/>
        <family val="2"/>
      </rPr>
      <t xml:space="preserve">
APOYAR OPERATIVAMENTE A TODO COSTO CON EL PERSONAL IDÓNEO DE LOGÍSTICA, LOS CUALES EJECUTARÁN LA AVANZADA EN LOS ESCENARIOS DEPORTIVOS, SALONES DE REUNIÓN O JUZGAMIENTO, VERIFICANDO QUE ESTOS ESCENARIOS CUMPLAN CON LA CAPACIDAD O AFORO Y ESTÉN DOTADOS CON LOS REQUERIMIENTOS ESTABLECIDOS.</t>
    </r>
  </si>
  <si>
    <r>
      <rPr>
        <b/>
        <sz val="10"/>
        <color theme="1"/>
        <rFont val="Arial"/>
        <family val="2"/>
      </rPr>
      <t>PULSERAS/BANDAS LUMINOSAS</t>
    </r>
    <r>
      <rPr>
        <sz val="10"/>
        <color theme="1"/>
        <rFont val="Arial"/>
        <family val="2"/>
      </rPr>
      <t xml:space="preserve">
SUMINISTRAR PULSERAS, BANDAS O ACCESORIOS LUMINOSOS/FLUORESCENTES (GLOW BRACELETS).</t>
    </r>
  </si>
  <si>
    <t>Unidad</t>
  </si>
  <si>
    <r>
      <rPr>
        <b/>
        <sz val="10"/>
        <color theme="1"/>
        <rFont val="Arial"/>
        <family val="2"/>
      </rPr>
      <t>PINTURA CORPORAL FLUORESCENTE</t>
    </r>
    <r>
      <rPr>
        <sz val="10"/>
        <color theme="1"/>
        <rFont val="Arial"/>
        <family val="2"/>
      </rPr>
      <t xml:space="preserve">
SUMINISTRAR PINTURA CORPORAL FLUORESCENTE.</t>
    </r>
  </si>
  <si>
    <r>
      <t xml:space="preserve">SEÑALIZADOR VIAL TUBULAR
</t>
    </r>
    <r>
      <rPr>
        <sz val="10"/>
        <color rgb="FF000000"/>
        <rFont val="Arial"/>
        <family val="2"/>
      </rPr>
      <t>SUMINISTRAR SEÑALIZADOR VIAL TUBULAR (BOMBONAS).</t>
    </r>
  </si>
  <si>
    <r>
      <t xml:space="preserve">SONIDO Y AMPLIFICACIÓN
</t>
    </r>
    <r>
      <rPr>
        <sz val="10"/>
        <color rgb="FF000000"/>
        <rFont val="Arial"/>
        <family val="2"/>
      </rPr>
      <t>APOYAR LOGÍSTICAMENTE A TODO COSTO CON EL SUMINISTRO DE SONIDO - AMPLIFICACIÓN ENTRE 5000 Y 7000 WATIOS, CON SISTEMA DE ALTA CALIDAD QUE SE AJUSTE A LAS NECESIDADES DE LAS PRESENTACIONES ARTÍSTICAS EN VIVO, DJ Y PRESENTADOR.</t>
    </r>
  </si>
  <si>
    <r>
      <t xml:space="preserve">SILLAS
</t>
    </r>
    <r>
      <rPr>
        <sz val="10"/>
        <color rgb="FF000000"/>
        <rFont val="Arial"/>
        <family val="2"/>
      </rPr>
      <t>APOYAR LOGÍSTICAMENTE A TODO COSTO CON EL SUMINISTRO DE SILLAS INDIVIDUALES CON ESPALDAR, DE MATERIALES RESISTENTES SIN BRAZOS - SEGÚN SE REQUIERA, INCLUYE TRASLADO.</t>
    </r>
  </si>
  <si>
    <r>
      <t xml:space="preserve">MESAS
</t>
    </r>
    <r>
      <rPr>
        <sz val="10"/>
        <color rgb="FF000000"/>
        <rFont val="Arial"/>
        <family val="2"/>
      </rPr>
      <t>APOYAR LOGÍSTICAMENTE A TODO COSTO CON EL SUMINISTRO DE MESAS TIPO TABLÓN DE 1.80 X 70, EN MATERIAL RESISTENTE, PORTÁTILES Y DE FÁCIL MOVILIDAD Y TRANSPORTE.</t>
    </r>
  </si>
  <si>
    <r>
      <t xml:space="preserve">CARPAS PUNTOS DE LOGÍSTICA/HIDRATACIÓN
</t>
    </r>
    <r>
      <rPr>
        <sz val="10"/>
        <color rgb="FF000000"/>
        <rFont val="Arial"/>
        <family val="2"/>
      </rPr>
      <t>APOYAR LOGÍSTICAMENTE A TODO COSTO CON EL SUMINISTRO DE CARPAS 4X4 ABIERTAS - PUNTOS DE LOGÍSTICA Y/O HIDRATACIÓN.</t>
    </r>
  </si>
  <si>
    <r>
      <rPr>
        <b/>
        <sz val="10"/>
        <color theme="1"/>
        <rFont val="Arial"/>
        <family val="2"/>
      </rPr>
      <t xml:space="preserve">VEHÍCULO DE ACOMPAÑAMIENTO
</t>
    </r>
    <r>
      <rPr>
        <sz val="10"/>
        <color theme="1"/>
        <rFont val="Arial"/>
        <family val="2"/>
      </rPr>
      <t>APOYAR OPERATIVAMENTE A TODO COSTO CON EL SERVICIO DE VEHÍCULO DE ACOMPAÑAMIENTO (CARRO ESCOBA) AL FINAL DEL GRUPO.</t>
    </r>
  </si>
  <si>
    <t>Undiad</t>
  </si>
  <si>
    <r>
      <t xml:space="preserve">ARCO PRINCIPAL SALIDA/LLEGADA
</t>
    </r>
    <r>
      <rPr>
        <sz val="10"/>
        <color rgb="FF000000"/>
        <rFont val="Arial"/>
        <family val="2"/>
      </rPr>
      <t>APOYAR LOGÍSTICAMENTE A TODO COSTO CON LA INSTALACIÓN DEL ARCO PRINCIPAL ESTRUCTURAL, QUE MARCARÁ EL PUNTO OFICIAL DE LLEGADA. ESTE ELEMENTO ES UNO DE LOS ÍCONOS VISUALES MÁS REPRESENTATIVOS DEL EVENTO Y CUMPLE UNA FUNCIÓN TANTO OPERATIVA COMO ESTÉTICA.
ESPECIFICACIONES GENERALES: ESTRUCTURA METÁLICA O MODULAR CON RECUBRIMIENTO Y ACABADOS DE ALTA RESISTENCIA; DIMENSIONES APROXIMADAS: ANCHO ENTRE 8 Y 11 METROS, ALTURA ENTRE 4 Y 6 METROS; CAPACIDAD DE SOPORTE PARA ELEMENTOS GRÁFICOS, SONIDO, CRONOMETRAJE Y SEÑALIZACIÓN; ESPACIOS DESTINADOS PARA BRANDING DE PATROCINADORES, NOMBRE DEL EVENTO Y LEMA OFICIAL; MONTAJE Y DESMONTAJE ESPECIALIZADO, COORDINADO SEGÚN EL CRONOGRAMA TÉCNICO DE LA CICLOVÍA.</t>
    </r>
  </si>
  <si>
    <r>
      <t xml:space="preserve">VALLAS METÁLICAS (2,00 M X 1,20 M)
</t>
    </r>
    <r>
      <rPr>
        <sz val="10"/>
        <color rgb="FF000000"/>
        <rFont val="Arial"/>
        <family val="2"/>
      </rPr>
      <t>APOYAR LOGÍSTICAMENTE A TODO COSTO CON EL SUMINISTRO DE VALLAS METÁLICAS DE CONTROL CON DIMENSIONES DE 2 METROS DE LARGO POR 1,20 METROS DE ALTO, COMO PARTE DEL DISPOSITIVO DE ORDENAMIENTO Y SEGURIDAD DE LA KM POR LA EQUIDAD. ESTAS VALLAS SERÁN UTILIZADAS EN: ZONA DE SALIDA Y LLEGADA, PARA DELIMITAR CORREDORES Y ÁREAS DE ACCESO RESTRINGIDO. CONTROL DE PÚBLICO EN PUNTOS DE ALTA CONCENTRACIÓN COMO META, ENTREGA DE MEDALLAS, ZONA DE HIDRATACIÓN Y TAQUILLAS. CANALIZACIÓN DE FLUJO DE ATLETAS Y ESPECTADORES DURANTE MOMENTOS CRÍTICOS DEL EVENTO.
ESPECIFICACIONES TÉCNICAS: VALLAS METÁLICAS TIPO BARRERA PEATONAL O "PARISINAS". DIMENSIONES: 2,00 METROS DE LARGO X 1,20 METROS DE ALTO. CONEXIÓN TIPO GANCHO PARA FORMAR LÍNEAS CONTINUAS DE SEGURIDAD. ESTABILIDAD GARANTIZADA MEDIANTE BASE SÓLIDA O SISTEMA DE ANCLAJE. EL SUMINISTRO INCLUYE TRANSPORTE, INSTALACIÓN Y DESMONTAJE, EJECUTADO POR PERSONAL LOGÍSTICO ESPECIALIZADO.</t>
    </r>
  </si>
  <si>
    <r>
      <t xml:space="preserve">BAÑOS PORTÁTILES
</t>
    </r>
    <r>
      <rPr>
        <sz val="10"/>
        <color rgb="FF000000"/>
        <rFont val="Arial"/>
        <family val="2"/>
      </rPr>
      <t>APOYAR LOGÍSTICAMENTE A TODO COSTO CON EL SUMINISTRO DE BAÑOS PORTÁTILES USP TIPO TUFWAY, HOMBRE O MUJER, SENCILLO, CON SISTEMA DE RECIRCULACIÓN DE AGUA Y BOMBA FLUSH.</t>
    </r>
  </si>
  <si>
    <r>
      <rPr>
        <b/>
        <sz val="10"/>
        <color rgb="FF000000"/>
        <rFont val="Arial"/>
        <family val="2"/>
      </rPr>
      <t>BOLSAS PARA DESECHOS</t>
    </r>
    <r>
      <rPr>
        <sz val="10"/>
        <color rgb="FF000000"/>
        <rFont val="Arial"/>
        <family val="2"/>
      </rPr>
      <t xml:space="preserve">
SUMINISTRAR BOLSAS PARA DESECHOS 65 X 90 X 120, KILO.</t>
    </r>
  </si>
  <si>
    <t>ALIMENTACION E HIDRATACIÓN</t>
  </si>
  <si>
    <r>
      <t xml:space="preserve">HIDRATACIÓN
</t>
    </r>
    <r>
      <rPr>
        <sz val="10"/>
        <color rgb="FF000000"/>
        <rFont val="Arial"/>
        <family val="2"/>
      </rPr>
      <t>APOYAR OPERATIVA Y LOGÍSTICAMENTE A TODO COSTO EN LA ENTREGA DE HIDRATACIÓN - AGUA EN BOLSA DE 300 ML.</t>
    </r>
  </si>
  <si>
    <r>
      <t xml:space="preserve">BOCADILLO DE GUAYABA
</t>
    </r>
    <r>
      <rPr>
        <sz val="10"/>
        <color rgb="FF000000"/>
        <rFont val="Arial"/>
        <family val="2"/>
      </rPr>
      <t>SUMINISTRAR BOCADILLO DE GUAYABA. PORCIÓN 30 G O 28 G, PRESENTACIÓN INDIVIDUAL. COMPONENTES: PULPA DE GUAYABA, AZÚCAR.</t>
    </r>
  </si>
  <si>
    <r>
      <t xml:space="preserve">PORCIÓN DE FRUTA: BANANO
</t>
    </r>
    <r>
      <rPr>
        <sz val="10"/>
        <color rgb="FF000000"/>
        <rFont val="Arial"/>
        <family val="2"/>
      </rPr>
      <t>SUMINISTRAR PORCIÓN DE FRUTA: BANANO.</t>
    </r>
  </si>
  <si>
    <t>SERVICIO APH</t>
  </si>
  <si>
    <r>
      <t xml:space="preserve">SERVICIO APH – AMBULANCIAS TAB
</t>
    </r>
    <r>
      <rPr>
        <sz val="10"/>
        <color rgb="FF000000"/>
        <rFont val="Arial"/>
        <family val="2"/>
      </rPr>
      <t>APOYAR ASISTENCIALMENTE A TODO COSTO CON AMBULANCIAS TAB, PARA GESTIONAR LAS SITUACIONES DE EMERGENCIA DURANTE LA JORNADA.</t>
    </r>
  </si>
  <si>
    <r>
      <t xml:space="preserve">SERVICIO APH – PARAMÉDICOS
</t>
    </r>
    <r>
      <rPr>
        <sz val="10"/>
        <color rgb="FF000000"/>
        <rFont val="Arial"/>
        <family val="2"/>
      </rPr>
      <t>APOYAR ASISTENCIALMENTE A TODO COSTO CON PARAMÉDICOS PARA ATENDER EMERGENCIAS DURANTE EL DESARROLLO DE LA JORNADA.</t>
    </r>
  </si>
  <si>
    <r>
      <t xml:space="preserve">SERVICIO APH – CARPAS ZONA MÉDICA
</t>
    </r>
    <r>
      <rPr>
        <sz val="10"/>
        <color rgb="FF000000"/>
        <rFont val="Arial"/>
        <family val="2"/>
      </rPr>
      <t>APOYAR LOGÍSTICAMENTE A TODO COSTO CON EL SUMINISTRO DE CARPAS 4X4 ABIERTAS PARA LA ZONA MÉDICA.</t>
    </r>
  </si>
  <si>
    <t>SUBTOTAL CICLOVÍA NOCTURNA</t>
  </si>
  <si>
    <t>CICLOVÍA FAMILIAR DIURNA</t>
  </si>
  <si>
    <t>LOGISTICA</t>
  </si>
  <si>
    <r>
      <rPr>
        <b/>
        <sz val="10"/>
        <color rgb="FF000000"/>
        <rFont val="Arial"/>
        <family val="2"/>
      </rPr>
      <t xml:space="preserve">BAÑOS PORTÁTILES
</t>
    </r>
    <r>
      <rPr>
        <sz val="10"/>
        <color rgb="FF000000"/>
        <rFont val="Arial"/>
        <family val="2"/>
      </rPr>
      <t>APOYAR LOGÍSTICAMENTE A TODO COSTO CON EL SUMINISTRO DE BAÑOS PORTÁTILES USP TIPO TUFWAY, HOMBRE O MUJER, SENCILLO, CON SISTEMA DE RECIRCULACIÓN DE AGUA Y BOMBA FLUSH.</t>
    </r>
  </si>
  <si>
    <t>SUBTOTAL CICLOVÍA FAMILIAR DIURNA</t>
  </si>
  <si>
    <t>CICLOVÍA RECREATIVA DIURNA</t>
  </si>
  <si>
    <t>SUBTOTAL CICLOVÍA RECREATIVA DIURNA</t>
  </si>
  <si>
    <t>SUBTOTAL CICLOVÍA</t>
  </si>
  <si>
    <t xml:space="preserve">ENTREGA DEL KIT </t>
  </si>
  <si>
    <r>
      <t xml:space="preserve">CAMISETA OFICIAL
</t>
    </r>
    <r>
      <rPr>
        <sz val="10"/>
        <color theme="1"/>
        <rFont val="Arial"/>
        <family val="2"/>
      </rPr>
      <t>SUMINISTRAR CAMISETA OFICIAL, CORTE HOMBRE Y MUJER CON CURVA DE TALLAS XS HASTA XL, TECNOLOGÍA DRYFIT. TEJIDO PRINCIPAL: 100% POLIÉSTER. MATERIAL AVANZADO QUE ABSORBE EL SUDOR DE LA PIEL, FACILITANDO SU EVAPORACIÓN Y MANTENIENDO AL USUARIO SECO Y CÓMODO DURANTE TODA LA ACTIVIDAD FÍSICA.
DESCRIPCIÓN TÉCNICA: TRANSPIRABILIDAD MEJORADA: LA PARTE POSTERIOR DE LA CAMISETA INCORPORA UN PANEL DE MALLA QUE PROPORCIONA VENTILACIÓN ESPECÍFICA, AYUDANDO A REGULAR LA TEMPERATURA CORPORAL EN ZONAS CLAVE. AJUSTE CÓMODO: EL DISEÑO SIGUE LA FORMA NATURAL DEL CUERPO SIN SER RESTRICTIVO, PERMITIENDO UNA AMPLIA LIBERTAD DE MOVIMIENTO GRACIAS A LAS ABERTURAS LATERALES EN EL DOBLADILLO. COBERTURA ADICIONAL: EL DOBLADILLO TRASERO ES LIGERAMENTE MÁS LARGO, ASEGURANDO QUE EL USUARIO SE MANTENGA CUBIERTO INCLUSO DURANTE MOVIMIENTOS INTENSOS.</t>
    </r>
  </si>
  <si>
    <r>
      <t xml:space="preserve">BOLSA KIT
</t>
    </r>
    <r>
      <rPr>
        <sz val="10"/>
        <color theme="1"/>
        <rFont val="Arial"/>
        <family val="2"/>
      </rPr>
      <t>SUMINISTRAR BOLSA KIT. BOLSA PLANA TROQUELADA, IMPRESA A UNA TINTA, CON FUELLE Y MANIJAS, 35X45X10 CMS.</t>
    </r>
  </si>
  <si>
    <r>
      <rPr>
        <b/>
        <sz val="10"/>
        <color theme="1"/>
        <rFont val="Arial"/>
        <family val="2"/>
      </rPr>
      <t>CHIPS.</t>
    </r>
    <r>
      <rPr>
        <sz val="10"/>
        <color theme="1"/>
        <rFont val="Arial"/>
        <family val="2"/>
      </rPr>
      <t xml:space="preserve"> 
SUMINISTRAR CHIPS MEDICIÓN DE TIEMPOS</t>
    </r>
  </si>
  <si>
    <r>
      <t xml:space="preserve">NÚMERO DE COMPETENCIA.  
</t>
    </r>
    <r>
      <rPr>
        <sz val="10"/>
        <color theme="1"/>
        <rFont val="Arial"/>
        <family val="2"/>
      </rPr>
      <t>SUMINISTRAR DORSALES PARA CARRERAS EN PAPEL PRETEX 120G. IMPRESOS Y PERSONALIZADOS AL 100% A TODO COLOR. PERSONALIZADOS.
CARACTERISTICAS:
TAMAÑO: 21 X 15 CM.
FUERTE Y RESISTENTE AL DESGARRO.
NUMERACIÓN CORRELATIVA.</t>
    </r>
  </si>
  <si>
    <r>
      <t xml:space="preserve">INSUMOS
</t>
    </r>
    <r>
      <rPr>
        <sz val="10"/>
        <color theme="1"/>
        <rFont val="Arial"/>
        <family val="2"/>
      </rPr>
      <t>SUMINISTRAR INSUMOS Y MATERIALES (AMARRAS, MARCADORES, PAPELERÍA, CINTAS, RESMAS, TABLAS DE APOYO) SEGÚN SE REQUIERA PARA EL DESARROLLO DE LA ACTIVIDAD - PREVIA SOLICITUD DEL SUPERVISOR DEL CONTRATO.</t>
    </r>
  </si>
  <si>
    <r>
      <t xml:space="preserve">MANILLAS
</t>
    </r>
    <r>
      <rPr>
        <sz val="10"/>
        <color theme="1"/>
        <rFont val="Arial"/>
        <family val="2"/>
      </rPr>
      <t>SUMINISTRAR MANILLAS PARA COMPETIDORES, CON DISEÑO ALUSIVO AL EVENTO.</t>
    </r>
  </si>
  <si>
    <r>
      <t xml:space="preserve">APOYO ENTREGA DE IMPLEMENTOS
</t>
    </r>
    <r>
      <rPr>
        <sz val="10"/>
        <color rgb="FF000000"/>
        <rFont val="Arial"/>
        <family val="2"/>
      </rPr>
      <t>APOYAR LOGÍSTICAMENTE A TODO COSTO CON LA ENTREGA DE IMPLEMENTOS E INSUMOS PARA LAS ACTIVIDADES PROGRAMADAS EN EL MARCO DE LA CARRERA, INCLUYE 2 APOYOS LOGÍSTICOS PARA EL CARGUE Y DESCARGUE DE LOS ELEMENTOS.</t>
    </r>
  </si>
  <si>
    <r>
      <rPr>
        <b/>
        <sz val="10"/>
        <color rgb="FF000000"/>
        <rFont val="Arial"/>
        <family val="2"/>
      </rPr>
      <t>BAÑOS PORTÁTILES</t>
    </r>
    <r>
      <rPr>
        <sz val="10"/>
        <color rgb="FF000000"/>
        <rFont val="Arial"/>
        <family val="2"/>
      </rPr>
      <t xml:space="preserve">
SUMINISTRAR BAÑOS PORTÁTILES USP TIPO TUFWAY, HOMBRE O MUJER, SENCILLO, CON SISTEMA DE RECIRCULACIÓN DE AGUA Y BOMBA FLUSH.</t>
    </r>
  </si>
  <si>
    <r>
      <t xml:space="preserve">CINTA DE DEMARCACIÓN
</t>
    </r>
    <r>
      <rPr>
        <sz val="10"/>
        <color rgb="FF000000"/>
        <rFont val="Arial"/>
        <family val="2"/>
      </rPr>
      <t>SUMINISTRAR CINTA DE DEMARCACIÓN, EMPFLEX, 3,5X39", 1 TINTA, 1 COLOR (PRECIO POR M2).</t>
    </r>
  </si>
  <si>
    <r>
      <rPr>
        <b/>
        <sz val="10"/>
        <color rgb="FF000000"/>
        <rFont val="Arial"/>
        <family val="2"/>
      </rPr>
      <t>BOLSAS PARA DESECHOS</t>
    </r>
    <r>
      <rPr>
        <sz val="10"/>
        <color rgb="FF000000"/>
        <rFont val="Arial"/>
        <family val="2"/>
      </rPr>
      <t xml:space="preserve">
SUMINISTRAR BOLSAS PARA DESECHOS 65X90X120, KILO.</t>
    </r>
  </si>
  <si>
    <r>
      <t xml:space="preserve">SISTEMA DE CRONOMETRAJE. </t>
    </r>
    <r>
      <rPr>
        <sz val="10"/>
        <color rgb="FF000000"/>
        <rFont val="Arial"/>
        <family val="2"/>
      </rPr>
      <t>2 PUNTOS DE SALIDA, 9 PUNTOS INTERMEDIOS, 1 PUNTO DE LLEGADA</t>
    </r>
  </si>
  <si>
    <r>
      <t xml:space="preserve">SISTEMA ELÉCTRICO ZONA SALIDA Y META: </t>
    </r>
    <r>
      <rPr>
        <sz val="10"/>
        <color rgb="FF000000"/>
        <rFont val="Arial"/>
        <family val="2"/>
      </rPr>
      <t>• UN DISTRIBUIDOR DE ENERGÍA DE 64 AMP • UNA ACOMETIDA PRINCIPAL DE 50M. • DOS ACOMETIDAS DE 16 AMP. • DOS BOCADILLOS DE 10 TOMAS CADA UNO.</t>
    </r>
  </si>
  <si>
    <r>
      <t xml:space="preserve">MATERIAL IMPRESO EN GRAN FORMATO
</t>
    </r>
    <r>
      <rPr>
        <sz val="10"/>
        <color rgb="FF000000"/>
        <rFont val="Arial"/>
        <family val="2"/>
      </rPr>
      <t>APOYAR LOGÍSTICAMENTE A TODO COSTO CON LA PRODUCCIÓN, IMPRESIÓN E INSTALACIÓN DE MATERIAL GRÁFICO EN GRAN FORMATO (BACKINGS) PARA LA AMBIENTACIÓN DE LA ZONA DE EXPOSICIÓN , CON ELEMENTOS VISUALES QUE INCLUYEN BACKINGS INSTITUCIONALES, FOTOGRÁFICOS Y DE PATROCINADORES. ESTE MATERIAL SERÁ UTILIZADO COMO FONDO PARA FOTOS, RUEDAS DE PRENSA, ESTACIONES DE INFORMACIÓN Y ACTIVIDADES PROMOCIONALES DENTRO DEL ESPACIO EXPOSITIVO. ESTE VALOR INCLUYE DISEÑO, IMPRESIÓN, MATERIALES, ESTRUCTURAS, LOGÍSTICA DE INSTALACIÓN Y DESMONTAJE, ASÍ COMO LOS ACABADOS REQUERIDOS PARA UN MONTAJE PROFESIONAL Y VISUALMENTE IMPACTANTE.</t>
    </r>
  </si>
  <si>
    <r>
      <t xml:space="preserve">BRANDING INSTITUCIONAL
</t>
    </r>
    <r>
      <rPr>
        <sz val="10"/>
        <color rgb="FF000000"/>
        <rFont val="Arial"/>
        <family val="2"/>
      </rPr>
      <t>APOYAR LOGÍSTICAMENTE A TODO COSTO CON LA PRODUCCIÓN, IMPRESIÓN E INSTALACIÓN DE PENDONES</t>
    </r>
    <r>
      <rPr>
        <b/>
        <sz val="10"/>
        <color rgb="FF000000"/>
        <rFont val="Arial"/>
        <family val="2"/>
      </rPr>
      <t xml:space="preserve"> </t>
    </r>
    <r>
      <rPr>
        <sz val="10"/>
        <color rgb="FF000000"/>
        <rFont val="Arial"/>
        <family val="2"/>
      </rPr>
      <t xml:space="preserve">EN TELA O VINILO DE ALTA RESISTENCIA CON BRANDING INSTITUCIONAL DE IMDERTY Y LA ACTIVIDAD, PARA AMBIENTACIÓN Y VISIBILIDAD DEL EVENTO. INCLUYE DISEÑO GRÁFICO, IMPRESIÓN, ESTRUCTURAS DE SOPORTE, LOGÍSTICA DE TRANSPORTE, INSTALACIÓN Y DESMONTAJE, CON ACABADOS QUE GARANTICEN RESISTENCIA CLIMÁTICA Y MÁXIMO IMPACTO VISUAL.
</t>
    </r>
  </si>
  <si>
    <r>
      <rPr>
        <b/>
        <sz val="10"/>
        <color theme="1"/>
        <rFont val="Arial"/>
        <family val="2"/>
      </rPr>
      <t>PERIFONEO</t>
    </r>
    <r>
      <rPr>
        <sz val="10"/>
        <color theme="1"/>
        <rFont val="Arial"/>
        <family val="2"/>
      </rPr>
      <t xml:space="preserve">
SUMINISTRAR SERVICIO DE PERIFONEO POR LAS PRINCIPALES CALLES DEL MUNICIPIO PARA LA DIFUSIÓN Y PROMOCIÓN DEL TORNEO, CON DURACIÓN MÍNIMA DE DOS (2) HORAS DIARIAS DURANTE CINCO (5 DÍAS).</t>
    </r>
  </si>
  <si>
    <t>ALIMENTACION</t>
  </si>
  <si>
    <t>MEDALLAS</t>
  </si>
  <si>
    <r>
      <t xml:space="preserve">MEDALLA TIPO 1
</t>
    </r>
    <r>
      <rPr>
        <sz val="10"/>
        <color theme="1"/>
        <rFont val="Arial"/>
        <family val="2"/>
      </rPr>
      <t>SUMINISTRAR MEDALLA TIPO 1. MATERIAL ZAMAK, CINTA ESPECIAL 4 CMS DE ANCHO, DIÁMETRO 9 CM, CALIBRE 5MM, TERMINACIÓN 3D, BAÑO CRUDO LACA.</t>
    </r>
  </si>
  <si>
    <t>PREMIACIÓN</t>
  </si>
  <si>
    <r>
      <t>CHEQUES SIMBÓLICOS</t>
    </r>
    <r>
      <rPr>
        <sz val="10"/>
        <color theme="1"/>
        <rFont val="Arial"/>
        <family val="2"/>
      </rPr>
      <t xml:space="preserve">
SUMINISTRAR  CHEQUES SIMBÓLICOS IMPRESOS EN CARTULINA O PAPEL ESPECIALIZADO DE ALTA CALIDAD PARA PREMIACIÓN DE LOS TRES PRIMEROS PUESTOS POR CATEGORÍA. CADA CHEQUE INCLUYE DISEÑO PROFESIONAL CON LOGO INSTITUCIONAL DE IMDERTY, NOMBRE DE LA ACTIVIDAD, NUMERACIÓN ÚNICA, ESPACIO PARA DATOS DEL GANADOR, CANTIDAD PREMIADA, FIRMA Y SELLOS DE AUTENTICACIÓN. EL MATERIAL, DISEÑO, IMPRESIÓN Y ENTREGA ESTÁN INCLUIDOS EN EL VALOR.</t>
    </r>
  </si>
  <si>
    <r>
      <t xml:space="preserve">BONOS DE PREMIACIÓN
</t>
    </r>
    <r>
      <rPr>
        <sz val="10"/>
        <color theme="1"/>
        <rFont val="Arial"/>
        <family val="2"/>
      </rPr>
      <t>SUMINISTRAR PREMIOS EN ESPECIE PARA ENTREGA A LOS GANADORES DE LA ACTIVIDAD SEGÚN CLASIFICACIÓN POR CATEGORÍA, CONSISTENTES EN MOTOS ELÉCTRICAS, BICICLETAS Y OTROS ARTÍCULOS DEPORTIVOS O DE MOVILIDAD DE CALIDAD PROFESIONAL. LOS PREMIOS DEBEN CUMPLIR CON ESPECIFICACIONES TÉCNICAS MÍNIMAS DE FUNCIONALIDAD, DURABILIDAD Y SEGURIDAD. INCLUYE TRANSPORTE, EMBALAJE, SEGUROS, DOCUMENTACIÓN DE PROPIEDAD Y ENTREGA FÍSICA A LOS GANADORES. CADA PREMIO SERÁ ENTREGADO CON CERTIFICADO DE AUTENTICIDAD Y GARANTÍA SEGÚN CORRESPONDA AL TIPO DE BIEN.</t>
    </r>
  </si>
  <si>
    <t>SUBTOTAL CARRERA</t>
  </si>
  <si>
    <t>JUEGOS DEPORTIVOS Y RECREATIVOS DE LA DISCAPACIDAD 2026</t>
  </si>
  <si>
    <t>ACTIVIDAD LÚDICA: NATACIÓN</t>
  </si>
  <si>
    <r>
      <rPr>
        <b/>
        <sz val="10"/>
        <color theme="1"/>
        <rFont val="Arial"/>
        <family val="2"/>
      </rPr>
      <t>SILBATO DEPORTIVO</t>
    </r>
    <r>
      <rPr>
        <sz val="10"/>
        <color theme="1"/>
        <rFont val="Arial"/>
        <family val="2"/>
      </rPr>
      <t xml:space="preserve">
SUMINISTRAR SILBATO DEPORTIVO PARA ÁRBITROS O ENTRENADORES.</t>
    </r>
  </si>
  <si>
    <r>
      <rPr>
        <b/>
        <sz val="10"/>
        <color theme="1"/>
        <rFont val="Arial"/>
        <family val="2"/>
      </rPr>
      <t>FLOTADOR GUSANO</t>
    </r>
    <r>
      <rPr>
        <sz val="10"/>
        <color theme="1"/>
        <rFont val="Arial"/>
        <family val="2"/>
      </rPr>
      <t xml:space="preserve">
SUMINISTRAR FLOTADOR GUSANO DE ESPUMA PARA PISCINA DE 118 CM.</t>
    </r>
  </si>
  <si>
    <r>
      <rPr>
        <b/>
        <sz val="10"/>
        <color theme="1"/>
        <rFont val="Arial"/>
        <family val="2"/>
      </rPr>
      <t>CARPAS ZONA DE ORGANIZACIÓN</t>
    </r>
    <r>
      <rPr>
        <sz val="10"/>
        <color theme="1"/>
        <rFont val="Arial"/>
        <family val="2"/>
      </rPr>
      <t xml:space="preserve">
APOYAR LOGÍSTICAMENTE A TODO COSTO CON EL SUMINISTRO DE CARPAS 4X4 ABIERTAS - ZONA DE ORGANIZACIÓN </t>
    </r>
  </si>
  <si>
    <t xml:space="preserve">ACTIVIDAD LÚDICA: BAPMINTON </t>
  </si>
  <si>
    <r>
      <rPr>
        <b/>
        <sz val="10"/>
        <color theme="1"/>
        <rFont val="Arial"/>
        <family val="2"/>
      </rPr>
      <t>SERVICIO DE ARBITRAJE</t>
    </r>
    <r>
      <rPr>
        <sz val="10"/>
        <color theme="1"/>
        <rFont val="Arial"/>
        <family val="2"/>
      </rPr>
      <t xml:space="preserve">
APOYAR OPERATIVAMENTE A TODO COSTO CON EL PERSONAL DE ARBITRAJE PARA EL DESARROLLO DE LA COMPETENCIA.</t>
    </r>
  </si>
  <si>
    <r>
      <rPr>
        <b/>
        <sz val="10"/>
        <color theme="1"/>
        <rFont val="Arial"/>
        <family val="2"/>
      </rPr>
      <t>SERVICIO DE PLANILLERO</t>
    </r>
    <r>
      <rPr>
        <sz val="10"/>
        <color theme="1"/>
        <rFont val="Arial"/>
        <family val="2"/>
      </rPr>
      <t xml:space="preserve">
APOYAR OPERATIVAMENTE A TODO COSTO CON EL PERSONAL DE PLANILLERO PARA EL DESARROLLO DE LA COMPETENCIA.</t>
    </r>
  </si>
  <si>
    <t>ACTIVIDAD LUDICA DE JUDO</t>
  </si>
  <si>
    <r>
      <rPr>
        <b/>
        <sz val="10"/>
        <color theme="1"/>
        <rFont val="Arial"/>
        <family val="2"/>
      </rPr>
      <t>SERVICIO DE CRONOMETRISTA</t>
    </r>
    <r>
      <rPr>
        <sz val="10"/>
        <color theme="1"/>
        <rFont val="Arial"/>
        <family val="2"/>
      </rPr>
      <t xml:space="preserve">
APOYAR OPERATIVAMENTE A TODO COSTO CON EL PERSONAL DE CRONOMETRISTA PARA EL DESARROLLO DE LA COMPETENCIA.</t>
    </r>
  </si>
  <si>
    <t>ACTIVIDAD LÚDICA: ATLETISMO</t>
  </si>
  <si>
    <r>
      <rPr>
        <b/>
        <sz val="10"/>
        <color theme="1"/>
        <rFont val="Arial"/>
        <family val="2"/>
      </rPr>
      <t>BULTOS DE CAL</t>
    </r>
    <r>
      <rPr>
        <sz val="10"/>
        <color theme="1"/>
        <rFont val="Arial"/>
        <family val="2"/>
      </rPr>
      <t xml:space="preserve">
BRINDAR APOYO ASISTENCIAL Y LOGÍSTICO EN LA DISPOSICIÓN Y DISTRIBUCIÓN DE BULTOS DE CAL PARA LA PISTA DE ATLETISMO.</t>
    </r>
  </si>
  <si>
    <t xml:space="preserve">ENTREGA DE KITS </t>
  </si>
  <si>
    <r>
      <rPr>
        <b/>
        <sz val="10"/>
        <color theme="1"/>
        <rFont val="Arial"/>
        <family val="2"/>
      </rPr>
      <t>CAMISETAS INSTITUCIONALES</t>
    </r>
    <r>
      <rPr>
        <sz val="10"/>
        <color theme="1"/>
        <rFont val="Arial"/>
        <family val="2"/>
      </rPr>
      <t xml:space="preserve">
BRINDAR APOYO ASISTENCIAL Y LOGÍSTICO EN LA DISTRIBUCIÓN Y DISPOSICIÓN DE CAMISETAS CON LOS LOGOS INSTITUCIONALES DE LA ALCALDÍA MUNICIPAL DE YUMBO Y EL INSTITUTO DE DEPORTE Y RECREACIÓN DE YUMBO - IMDERTY.</t>
    </r>
  </si>
  <si>
    <r>
      <rPr>
        <b/>
        <sz val="10"/>
        <color theme="1"/>
        <rFont val="Arial"/>
        <family val="2"/>
      </rPr>
      <t>TERMOS</t>
    </r>
    <r>
      <rPr>
        <sz val="10"/>
        <color theme="1"/>
        <rFont val="Arial"/>
        <family val="2"/>
      </rPr>
      <t xml:space="preserve">
BRINDAR APOYO ASISTENCIAL Y LOGÍSTICO EN LA DISPOSICIÓN Y DISTRIBUCIÓN DE TERMOS.</t>
    </r>
  </si>
  <si>
    <t xml:space="preserve">ACTIVIDAD LÚDICA: YINCANA </t>
  </si>
  <si>
    <r>
      <rPr>
        <b/>
        <sz val="10"/>
        <color theme="1"/>
        <rFont val="Arial"/>
        <family val="2"/>
      </rPr>
      <t>PLATOS DESECHABLES</t>
    </r>
    <r>
      <rPr>
        <sz val="10"/>
        <color theme="1"/>
        <rFont val="Arial"/>
        <family val="2"/>
      </rPr>
      <t xml:space="preserve">
SUMINISTRAR PLATOS DESECHABLES X 20.</t>
    </r>
  </si>
  <si>
    <r>
      <rPr>
        <b/>
        <sz val="10"/>
        <color theme="1"/>
        <rFont val="Arial"/>
        <family val="2"/>
      </rPr>
      <t>PAÑOLETAS TIPO PAÑUELO</t>
    </r>
    <r>
      <rPr>
        <sz val="10"/>
        <color theme="1"/>
        <rFont val="Arial"/>
        <family val="2"/>
      </rPr>
      <t xml:space="preserve">
SUMINISTRAR PAÑOLETAS TIPO PAÑUELO. MATERIAL: ALGODÓN/POLIÉSTER. COLOR: ROJO. MEDIDAS: 47CM X 47CM.</t>
    </r>
  </si>
  <si>
    <r>
      <rPr>
        <b/>
        <sz val="10"/>
        <color theme="1"/>
        <rFont val="Arial"/>
        <family val="2"/>
      </rPr>
      <t>JUEGO DE BOLOS INFANTIL</t>
    </r>
    <r>
      <rPr>
        <sz val="10"/>
        <color theme="1"/>
        <rFont val="Arial"/>
        <family val="2"/>
      </rPr>
      <t xml:space="preserve">
SUMINISTRAR JUEGO DE BOLOS INFANTIL. MATERIAL: PLÁSTICO DE ALTA RESISTENCIA.</t>
    </r>
  </si>
  <si>
    <r>
      <rPr>
        <b/>
        <sz val="10"/>
        <color theme="1"/>
        <rFont val="Arial"/>
        <family val="2"/>
      </rPr>
      <t>BOMBAS R9</t>
    </r>
    <r>
      <rPr>
        <sz val="10"/>
        <color theme="1"/>
        <rFont val="Arial"/>
        <family val="2"/>
      </rPr>
      <t xml:space="preserve">
SUMINISTRAR BOMBAS R9. COLOR: SURTIDOS. MATERIAL: LÁTEX. CANTIDAD: 50 UNIDADES POR PAQUETE.</t>
    </r>
  </si>
  <si>
    <r>
      <rPr>
        <b/>
        <sz val="10"/>
        <color theme="1"/>
        <rFont val="Arial"/>
        <family val="2"/>
      </rPr>
      <t>PAPEL KRAFT</t>
    </r>
    <r>
      <rPr>
        <sz val="10"/>
        <color theme="1"/>
        <rFont val="Arial"/>
        <family val="2"/>
      </rPr>
      <t xml:space="preserve">
SUMINISTRAR PAPEL KRAFT X PLIEGOS. LARGO: 100 CM. ANCHO: 70 CM.</t>
    </r>
  </si>
  <si>
    <r>
      <rPr>
        <b/>
        <sz val="10"/>
        <color theme="1"/>
        <rFont val="Arial"/>
        <family val="2"/>
      </rPr>
      <t>ROMPECABEZAS</t>
    </r>
    <r>
      <rPr>
        <sz val="10"/>
        <color theme="1"/>
        <rFont val="Arial"/>
        <family val="2"/>
      </rPr>
      <t xml:space="preserve">
SUMINISTRAR ROMPECABEZAS DE FICHAS GRANDES. TEMÁTICA: SURTIDA.</t>
    </r>
  </si>
  <si>
    <r>
      <rPr>
        <b/>
        <sz val="10"/>
        <color theme="1"/>
        <rFont val="Arial"/>
        <family val="2"/>
      </rPr>
      <t>VINILOS ACRÍLICOS</t>
    </r>
    <r>
      <rPr>
        <sz val="10"/>
        <color theme="1"/>
        <rFont val="Arial"/>
        <family val="2"/>
      </rPr>
      <t xml:space="preserve">
SUMINISTRAR VINILOS ACRÍLICOS. COLORES SURTIDOS: AMARILLO, ROJO, VERDE, AZUL, NEGRO Y BLANCO.</t>
    </r>
  </si>
  <si>
    <t xml:space="preserve">galón </t>
  </si>
  <si>
    <r>
      <rPr>
        <b/>
        <sz val="10"/>
        <color theme="1"/>
        <rFont val="Arial"/>
        <family val="2"/>
      </rPr>
      <t>COSTALES O LONAS BLANCAS</t>
    </r>
    <r>
      <rPr>
        <sz val="10"/>
        <color theme="1"/>
        <rFont val="Arial"/>
        <family val="2"/>
      </rPr>
      <t xml:space="preserve">
SUMINISTRAR COSTALES O LONAS BLANCAS 80X120 CM.</t>
    </r>
  </si>
  <si>
    <r>
      <rPr>
        <b/>
        <sz val="10"/>
        <color theme="1"/>
        <rFont val="Arial"/>
        <family val="2"/>
      </rPr>
      <t>CONOS MEDIANOS</t>
    </r>
    <r>
      <rPr>
        <sz val="10"/>
        <color theme="1"/>
        <rFont val="Arial"/>
        <family val="2"/>
      </rPr>
      <t xml:space="preserve">
SUMINISTRAR CONOS MEDIANOS SET X 10 UNIDADES. MATERIAL: FLEXIBLE (RESISTE IMPACTOS). COLOR: NARANJA-ROJO. MEDIDAS: LARGO 20 CM, ANCHO 20 CM, ALTO 38 CM.</t>
    </r>
  </si>
  <si>
    <t xml:space="preserve">BRINDAR APOYO LOGÍSTICO, ASISTENCIAL CON LA DISTRIBUCIÓN,  DISPOSICIÓN Y ENTREGA </t>
  </si>
  <si>
    <r>
      <rPr>
        <b/>
        <sz val="10"/>
        <color theme="1"/>
        <rFont val="Arial"/>
        <family val="2"/>
      </rPr>
      <t>PAPEL HIGIÉNICO</t>
    </r>
    <r>
      <rPr>
        <sz val="10"/>
        <color theme="1"/>
        <rFont val="Arial"/>
        <family val="2"/>
      </rPr>
      <t xml:space="preserve">
SUMINISTRAR PAPEL HIGIÉNICO 3 HOJAS.</t>
    </r>
  </si>
  <si>
    <r>
      <rPr>
        <b/>
        <sz val="10"/>
        <color theme="1"/>
        <rFont val="Arial"/>
        <family val="2"/>
      </rPr>
      <t>JABÓN LÍQUIDO ANTIBACTERIAL</t>
    </r>
    <r>
      <rPr>
        <sz val="10"/>
        <color theme="1"/>
        <rFont val="Arial"/>
        <family val="2"/>
      </rPr>
      <t xml:space="preserve">
SUMINISTRAR JABÓN LÍQUIDO ANTIBACTERIAL PARA MANOS X 500 ML.</t>
    </r>
  </si>
  <si>
    <r>
      <rPr>
        <b/>
        <sz val="10"/>
        <color theme="1"/>
        <rFont val="Arial"/>
        <family val="2"/>
      </rPr>
      <t>TOALLA DE MANOS</t>
    </r>
    <r>
      <rPr>
        <sz val="10"/>
        <color theme="1"/>
        <rFont val="Arial"/>
        <family val="2"/>
      </rPr>
      <t xml:space="preserve">
SUMINISTRAR TOALLA DE MANOS Z NATURAL, DOBLE HOJA, PAQUETE X 150 MTS.</t>
    </r>
  </si>
  <si>
    <r>
      <rPr>
        <b/>
        <sz val="10"/>
        <color theme="1"/>
        <rFont val="Arial"/>
        <family val="2"/>
      </rPr>
      <t>HIDRATACIÓN</t>
    </r>
    <r>
      <rPr>
        <sz val="10"/>
        <color theme="1"/>
        <rFont val="Arial"/>
        <family val="2"/>
      </rPr>
      <t xml:space="preserve">
APOYAR OPERATIVA Y LOGÍSTICAMENTE A TODO COSTO EN LA ENTREGA DE HIDRATACIÓN, PRESENTACIÓN DE 300 ML EN BOLSA, PARA LOS PARTICIPANTES DURANTE EL DESARROLLO DEL EVENTO.</t>
    </r>
  </si>
  <si>
    <r>
      <rPr>
        <b/>
        <sz val="10"/>
        <color theme="1"/>
        <rFont val="Arial"/>
        <family val="2"/>
      </rPr>
      <t>MEDALLA TIPO 1 DE PARTICIPACIÓN</t>
    </r>
    <r>
      <rPr>
        <sz val="10"/>
        <color theme="1"/>
        <rFont val="Arial"/>
        <family val="2"/>
      </rPr>
      <t xml:space="preserve">
SUMINISTRAR MEDALLA TIPO 1 DE PARTICIPACIÓN. MATERIAL ZAMAK, CINTA ESPECIAL 4 CMS DE ANCHO, DIÁMETRO 9 CM, CALIBRE 5MM, TERMINACIÓN 3D, BAÑO CRUDO LACA.</t>
    </r>
  </si>
  <si>
    <r>
      <rPr>
        <b/>
        <sz val="10"/>
        <color rgb="FF000000"/>
        <rFont val="Arial"/>
        <family val="2"/>
      </rPr>
      <t>DECORACIÓN Y ADECUACIÓN</t>
    </r>
    <r>
      <rPr>
        <sz val="10"/>
        <color rgb="FF000000"/>
        <rFont val="Arial"/>
        <family val="2"/>
      </rPr>
      <t xml:space="preserve">
APOYAR LOGÍSTICAMENTE A TODO COSTO CON LA DECORACIÓN Y ADECUACIÓN DEL ESPACIO DONDE SE LLEVARÁ A CABO LA ACTIVIDAD (EL DISEÑO DE ÉSTE SERÁ CONCERTADO CON LA SUPERVISIÓN DEL CONTRATO), MESA PRINCIPAL DEL EVENTO: AGUA, RAMO, MANTEL, TARIMA.</t>
    </r>
  </si>
  <si>
    <r>
      <rPr>
        <b/>
        <sz val="10"/>
        <color theme="1"/>
        <rFont val="Arial"/>
        <family val="2"/>
      </rPr>
      <t>MATERIAL IMPRESO EN GRAN FORMATO</t>
    </r>
    <r>
      <rPr>
        <sz val="10"/>
        <color theme="1"/>
        <rFont val="Arial"/>
        <family val="2"/>
      </rPr>
      <t xml:space="preserve">
APOYAR LOGÍSTICAMENTE A TODO COSTO CON LA PRODUCCIÓN, IMPRESIÓN E INSTALACIÓN DE MATERIAL GRÁFICO EN GRAN FORMATO (BACKINGS) PARA LA AMBIENTACIÓN DE LA ZONA DE EXPOSICIÓN, CON ELEMENTOS VISUALES QUE INCLUYEN BACKINGS INSTITUCIONALES. ESTE MATERIAL SERÁ UTILIZADO COMO FONDO PARA FOTOS DENTRO DEL ESPACIO EXPOSITIVO. ESTE VALOR INCLUYE DISEÑO, IMPRESIÓN, MATERIALES, ESTRUCTURAS, LOGÍSTICA DE INSTALACIÓN Y DESMONTAJE, ASÍ COMO LOS ACABADOS REQUERIDOS PARA UN MONTAJE PROFESIONAL Y VISUALMENTE IMPACTANTE.</t>
    </r>
  </si>
  <si>
    <r>
      <rPr>
        <b/>
        <sz val="10"/>
        <color theme="1"/>
        <rFont val="Arial"/>
        <family val="2"/>
      </rPr>
      <t>DISTRIBUCIÓN DE SILLAS</t>
    </r>
    <r>
      <rPr>
        <sz val="10"/>
        <color theme="1"/>
        <rFont val="Arial"/>
        <family val="2"/>
      </rPr>
      <t xml:space="preserve">
BRINDAR APOYO LOGÍSTICO CON EL INSUMO DE LA DISTRIBUCIÓN DE SILLAS.</t>
    </r>
  </si>
  <si>
    <r>
      <rPr>
        <b/>
        <sz val="10"/>
        <color theme="1"/>
        <rFont val="Arial"/>
        <family val="2"/>
      </rPr>
      <t>CARPAS 4X4 ARMADAS</t>
    </r>
    <r>
      <rPr>
        <sz val="10"/>
        <color theme="1"/>
        <rFont val="Arial"/>
        <family val="2"/>
      </rPr>
      <t xml:space="preserve">
BRINDAR APOYO LOGÍSTICO Y ASISTENCIAL CON LA INSTALACIÓN Y SUMINISTRO DE CARPAS 4X4 ARMADAS, CON TRANSPORTE INCLUIDO.</t>
    </r>
  </si>
  <si>
    <r>
      <rPr>
        <b/>
        <sz val="10"/>
        <color theme="1"/>
        <rFont val="Arial"/>
        <family val="2"/>
      </rPr>
      <t>BOLSAS PARA DESECHOS</t>
    </r>
    <r>
      <rPr>
        <sz val="10"/>
        <color theme="1"/>
        <rFont val="Arial"/>
        <family val="2"/>
      </rPr>
      <t xml:space="preserve">
BRINDAR APOYO LOGÍSTICO CON LA DISTRIBUCIÓN Y DISPOSICIÓN DE BOLSAS PARA DESECHOS 65X90X120, KILO.</t>
    </r>
  </si>
  <si>
    <r>
      <rPr>
        <b/>
        <sz val="10"/>
        <color theme="1"/>
        <rFont val="Arial"/>
        <family val="2"/>
      </rPr>
      <t>TABLAS DE APOYO</t>
    </r>
    <r>
      <rPr>
        <sz val="10"/>
        <color theme="1"/>
        <rFont val="Arial"/>
        <family val="2"/>
      </rPr>
      <t xml:space="preserve">
BRINDAR APOYO ASISTENCIAL Y LOGÍSTICO EN LA ENTREGA DE TABLAS DE APOYO.</t>
    </r>
  </si>
  <si>
    <r>
      <rPr>
        <b/>
        <sz val="10"/>
        <color theme="1"/>
        <rFont val="Arial"/>
        <family val="2"/>
      </rPr>
      <t>LAPICEROS</t>
    </r>
    <r>
      <rPr>
        <sz val="10"/>
        <color theme="1"/>
        <rFont val="Arial"/>
        <family val="2"/>
      </rPr>
      <t xml:space="preserve">
BRINDAR APOYO ASISTENCIAL Y LOGÍSTICO EN LA ENTREGA DE LAPICEROS.</t>
    </r>
  </si>
  <si>
    <r>
      <rPr>
        <b/>
        <sz val="10"/>
        <color theme="1"/>
        <rFont val="Arial"/>
        <family val="2"/>
      </rPr>
      <t>LÁPIZ</t>
    </r>
    <r>
      <rPr>
        <sz val="10"/>
        <color theme="1"/>
        <rFont val="Arial"/>
        <family val="2"/>
      </rPr>
      <t xml:space="preserve">
BRINDAR APOYO ASISTENCIAL Y LOGÍSTICO EN LA ENTREGA DE LÁPIZ.</t>
    </r>
  </si>
  <si>
    <r>
      <rPr>
        <b/>
        <sz val="10"/>
        <color theme="1"/>
        <rFont val="Arial"/>
        <family val="2"/>
      </rPr>
      <t>REFRIGERIO</t>
    </r>
    <r>
      <rPr>
        <sz val="10"/>
        <color theme="1"/>
        <rFont val="Arial"/>
        <family val="2"/>
      </rPr>
      <t xml:space="preserve">
ADQUIRIR REFRIGERIOS PARA EL APOYO LOGÍSTICO DE ENTIDADES U ORGANIZACIONES DURANTE EL DESARROLLO DE LA ACTIVIDAD (PROTEÍNA + CARBOHIDRATO + BEBIDA + FRUTA).</t>
    </r>
  </si>
  <si>
    <r>
      <rPr>
        <b/>
        <sz val="10"/>
        <color theme="1"/>
        <rFont val="Arial"/>
        <family val="2"/>
      </rPr>
      <t>MANILLAS - REGISTRO</t>
    </r>
    <r>
      <rPr>
        <sz val="10"/>
        <color theme="1"/>
        <rFont val="Arial"/>
        <family val="2"/>
      </rPr>
      <t xml:space="preserve">
BRINDAR APOYO LOGÍSTICO Y ASISTENCIAL EN LA DISTRIBUCIÓN DE MANILLAS - REGISTRO.</t>
    </r>
  </si>
  <si>
    <r>
      <rPr>
        <b/>
        <sz val="10"/>
        <color rgb="FF000000"/>
        <rFont val="Arial"/>
        <family val="2"/>
      </rPr>
      <t xml:space="preserve">MESAS
</t>
    </r>
    <r>
      <rPr>
        <sz val="10"/>
        <color rgb="FF000000"/>
        <rFont val="Arial"/>
        <family val="2"/>
      </rPr>
      <t>SUMINISTRAR MESA TIPO TABLÓN DE 1.80 X 70, EN MATERIAL RESISTENTE, PORTATILES Y DE FACIL MOVILIDAD Y TRANSPORTE</t>
    </r>
  </si>
  <si>
    <r>
      <rPr>
        <b/>
        <sz val="10"/>
        <color theme="1"/>
        <rFont val="Arial"/>
        <family val="2"/>
      </rPr>
      <t xml:space="preserve">ERVICIO APH – AMBULANCIAS TAB
</t>
    </r>
    <r>
      <rPr>
        <sz val="10"/>
        <color theme="1"/>
        <rFont val="Arial"/>
        <family val="2"/>
      </rPr>
      <t>APOYAR ASISTENCIALMENTE A TODO COSTO CON AMBULANCIAS TAB, PARA GESTIONAR LAS SITUACIONES DE EMERGENCIA DURANTE LA JORNADA.</t>
    </r>
  </si>
  <si>
    <r>
      <rPr>
        <b/>
        <sz val="10"/>
        <color theme="1"/>
        <rFont val="Arial"/>
        <family val="2"/>
      </rPr>
      <t xml:space="preserve">SERVICIO APH – PARAMÉDICOS
</t>
    </r>
    <r>
      <rPr>
        <sz val="10"/>
        <color theme="1"/>
        <rFont val="Arial"/>
        <family val="2"/>
      </rPr>
      <t>APOYAR ASISTENCIALMENTE A TODO COSTO CON PARAMÉDICOS PARA ATENDER EMERGENCIAS DURANTE EL DESARROLLO DE LA JORNADA.</t>
    </r>
  </si>
  <si>
    <t>SUBTOTAL JUEGOS DEPORTIVOS Y RECREATIVOS DE LA DISCAPACIDAD 2026</t>
  </si>
  <si>
    <t xml:space="preserve">EQUIPAMIENTO DE SONIDO Y SEÑALIZACIÓN </t>
  </si>
  <si>
    <r>
      <rPr>
        <b/>
        <sz val="10"/>
        <color theme="1"/>
        <rFont val="Arial"/>
        <family val="2"/>
      </rPr>
      <t>MEGÁFONO, PITOS  Y CORNETAS</t>
    </r>
    <r>
      <rPr>
        <sz val="10"/>
        <color theme="1"/>
        <rFont val="Arial"/>
        <family val="2"/>
      </rPr>
      <t xml:space="preserve">
SUMINISTRAR 1 (UN) MEGÁFONO DE POTENCIA MÍNIMA 30W CON BATERÍA RECARGABLE O PILAS DE LARGA DURACIÓN, RESISTENTE A CONDICIONES CLIMÁTICAS. SUMINISTRAR 10 (DIEZ) PITOS DEPORTIVOS DE SONORIDAD ESTÁNDAR. SUMINISTRAR 10 (DIEZ) CORNETAS PLÁSTICAS DE COLORES VARIADOS PARA AMBIENTACIÓN Y ACTIVIDADES LÚDICAS.</t>
    </r>
  </si>
  <si>
    <r>
      <rPr>
        <b/>
        <sz val="10"/>
        <color theme="1"/>
        <rFont val="Arial"/>
        <family val="2"/>
      </rPr>
      <t>MATERIALES PARA YINCANA</t>
    </r>
    <r>
      <rPr>
        <sz val="10"/>
        <color theme="1"/>
        <rFont val="Arial"/>
        <family val="2"/>
      </rPr>
      <t xml:space="preserve">
SUMINISTRAR 1 (UN) PAQUETE CON 50 (CINCUENTA) GLOBOS TIPO TUBO DE LÁTEX. SUMINISTRAR 3 (TRES) PAQUETES CON 50 (CINCUENTA) UNIDADES CADA UNO DE GLOBOS DE COLORES VARIADOS DE LÁTEX. SUMINISTRAR 50 (CINCUENTA) CONOS PLATOS DE DELIMITACIÓN DE PLÁSTICO RESISTENTE, DIÁMETRO 20-25 CM, PARA DEMARCACIÓN DE CIRCUITOS Y ESPACIOS. SUMINISTRAR 6 (SEIS) VALLAS DE ENTRENAMIENTO AJUSTABLES EN ALTURA DE 0.3 M A 1.0 M, CON ESTRUCTURA METÁLICA RESISTENTE, PARA PRUEBAS DE SALTO Y VELOCIDAD. SUMINISTRAR 100 (CIEN) METROS DE CUERDA TRENZADA, PARA DELIMITACIÓN Y PRUEBAS DE TRACCIÓN. SUMINISTRAR 20 (VEINTE) AROS DE PLÁSTICO RÍGIDO DIÁMETRO 60-80 CM PARA PRUEBAS DE SALTO Y COORDINACIÓN.</t>
    </r>
  </si>
  <si>
    <r>
      <rPr>
        <b/>
        <sz val="10"/>
        <color theme="1"/>
        <rFont val="Arial"/>
        <family val="2"/>
      </rPr>
      <t>PITOS DEPORTIVOS</t>
    </r>
    <r>
      <rPr>
        <sz val="10"/>
        <color theme="1"/>
        <rFont val="Arial"/>
        <family val="2"/>
      </rPr>
      <t xml:space="preserve">
SUMINISTRAR 10 (DIEZ) PITOS DEPORTIVOS DE SONORIDAD ESTÁNDAR, ELABORADOS EN PLÁSTICO RESISTENTE O METAL, DE FÁCIL MANIPULACIÓN Y AUDICIÓN CLARA PARA COORDINACIÓN DE ACTIVIDADES Y DINÁMICAS.</t>
    </r>
  </si>
  <si>
    <r>
      <rPr>
        <b/>
        <sz val="10"/>
        <color theme="1"/>
        <rFont val="Arial"/>
        <family val="2"/>
      </rPr>
      <t>CORNETAS</t>
    </r>
    <r>
      <rPr>
        <sz val="10"/>
        <color theme="1"/>
        <rFont val="Arial"/>
        <family val="2"/>
      </rPr>
      <t xml:space="preserve">
SUMINISTRAR 10 (DIEZ) CORNETAS PLÁSTICAS DE COLORES VARIADOS Y TAMAÑO ESTÁNDAR PARA AMBIENTACIÓN, ENTRETENIMIENTO Y ACTIVIDADES LÚDICAS, CON SONORIDAD CLARA Y RESISTENCIA A MALTRATO.</t>
    </r>
  </si>
  <si>
    <r>
      <rPr>
        <b/>
        <sz val="10"/>
        <color theme="1"/>
        <rFont val="Arial"/>
        <family val="2"/>
      </rPr>
      <t>CRONÓMETRO</t>
    </r>
    <r>
      <rPr>
        <sz val="10"/>
        <color theme="1"/>
        <rFont val="Arial"/>
        <family val="2"/>
      </rPr>
      <t xml:space="preserve">
SUMINISTRAR 3 (TRES) CRONÓMETROS DIGITALES DEPORTIVOS PRECISIÓN 0.01 SEGUNDOS RESISTENTES A AGUA.</t>
    </r>
  </si>
  <si>
    <r>
      <rPr>
        <b/>
        <sz val="10"/>
        <color theme="1"/>
        <rFont val="Arial"/>
        <family val="2"/>
      </rPr>
      <t>PINES PARA SOUVENIR</t>
    </r>
    <r>
      <rPr>
        <sz val="10"/>
        <color theme="1"/>
        <rFont val="Arial"/>
        <family val="2"/>
      </rPr>
      <t xml:space="preserve">
SUMINISTRAR 300 (TRESCIENTOS) PINES DE IDENTIFICACIÓN CON DISEÑO PERSONALIZADO Y LOGO INSTITUCIONAL DE IMDERTY, ELABORADOS EN METAL O PLÁSTICO RESISTENTE, CON SISTEMA DE SUJECIÓN (ALFILER O IMÁN), PARA ENTREGA COMO SUBVENCIÓN A PARTICIPANTES.</t>
    </r>
  </si>
  <si>
    <r>
      <rPr>
        <b/>
        <sz val="10"/>
        <color theme="1"/>
        <rFont val="Arial"/>
        <family val="2"/>
      </rPr>
      <t>TERMOS PARA SOUVENIR</t>
    </r>
    <r>
      <rPr>
        <sz val="10"/>
        <color theme="1"/>
        <rFont val="Arial"/>
        <family val="2"/>
      </rPr>
      <t xml:space="preserve">
SUMINISTRAR 300 (TRESCIENTOS) TERMOS PLÁSTICOS PARA SUBVENCIÓN DE CAPACIDAD MÍNIMA 500 ML, CON TAPA HERMÉTICA, RESISTENTES AL IMPACTO Y FÁCILES DE TRANSPORTAR, DE COLORES VARIADOS, PARA ENTREGA A PARTICIPANTES.</t>
    </r>
  </si>
  <si>
    <r>
      <rPr>
        <b/>
        <sz val="10"/>
        <color theme="1"/>
        <rFont val="Arial"/>
        <family val="2"/>
      </rPr>
      <t>ESPUMAS PARA HORA LOCA</t>
    </r>
    <r>
      <rPr>
        <sz val="10"/>
        <color theme="1"/>
        <rFont val="Arial"/>
        <family val="2"/>
      </rPr>
      <t xml:space="preserve">
SUMINISTRAR 10 (DIEZ) BOTELLAS O DISPENSADORES DE ESPUMA DE FIESTA (PARTY FOAM) DE COLORES VARIADOS, CON CAPACIDAD MÍNIMA DE 250 ML CADA UNA, SEGURA PARA CONTACTO CON PIEL, PARA USO EN DINÁMICAS DE ENTRETENIMIENTO.</t>
    </r>
  </si>
  <si>
    <r>
      <rPr>
        <b/>
        <sz val="10"/>
        <color theme="1"/>
        <rFont val="Arial"/>
        <family val="2"/>
      </rPr>
      <t>COLLARES PARA HORA LOCA</t>
    </r>
    <r>
      <rPr>
        <sz val="10"/>
        <color theme="1"/>
        <rFont val="Arial"/>
        <family val="2"/>
      </rPr>
      <t xml:space="preserve">
SUMINISTRAR 50 (CINCUENTA) COLLARES DIVERSOS DE MATERIALES VARIADOS (PERLAS PLÁSTICAS, TELA, CAUCHO), DE COLORES VARIADOS Y ESTILOS DIFERENTES, RESISTENTES Y SEGUROS PARA ENTREGA EN DINÁMICAS DE HORA LOCA.</t>
    </r>
  </si>
  <si>
    <r>
      <rPr>
        <b/>
        <sz val="10"/>
        <color theme="1"/>
        <rFont val="Arial"/>
        <family val="2"/>
      </rPr>
      <t>GAFAS PARA HORA LOCA</t>
    </r>
    <r>
      <rPr>
        <sz val="10"/>
        <color theme="1"/>
        <rFont val="Arial"/>
        <family val="2"/>
      </rPr>
      <t xml:space="preserve">
SUMINISTRAR 50 (CINCUENTA) GAFAS TIPO FIESTA DE COLORES VARIADOS (AMARILLAS, ROSAS, AZULES, VERDES), CON MARCOS PLÁSTICOS RESISTENTES Y DIFERENTES ESTILOS (REDONDAS, CORAZÓN, ESTRELLAS), PARA ACTIVIDADES DE ENTRETENIMIENTO.</t>
    </r>
  </si>
  <si>
    <r>
      <rPr>
        <b/>
        <sz val="10"/>
        <color theme="1"/>
        <rFont val="Arial"/>
        <family val="2"/>
      </rPr>
      <t>PULSERAS/MANILLAS DE INGRESO</t>
    </r>
    <r>
      <rPr>
        <sz val="10"/>
        <color theme="1"/>
        <rFont val="Arial"/>
        <family val="2"/>
      </rPr>
      <t xml:space="preserve">
SUMINISTRAR 1 (UN) ROLLO COMPLETO DE PULSERAS O MANILLAS DE INGRESO NUMERADAS SECUENCIALMENTE, ELABORADAS EN TELA O VINILO RESISTENTE AL AGUA, DE TAMAÑO AJUSTABLE, PARA CONTROL DE ASISTENCIA Y ACCESO A LA ACTIVIDAD. CANTIDAD MÍNIMA DE 500 UNIDADES.</t>
    </r>
  </si>
  <si>
    <r>
      <rPr>
        <b/>
        <sz val="10"/>
        <color theme="1"/>
        <rFont val="Arial"/>
        <family val="2"/>
      </rPr>
      <t>REFRIGERIOS</t>
    </r>
    <r>
      <rPr>
        <sz val="10"/>
        <color theme="1"/>
        <rFont val="Arial"/>
        <family val="2"/>
      </rPr>
      <t xml:space="preserve">
SUMINISTRAR 400 (CUATROCIENTOS) REFRIGERIOS CON CONTENIDO NUTRICIONAL VARIADO, INCLUYENDO SÁNDWICHES, FRUTAS, SNACKS O GALLETAS, EMPACADOS INDIVIDUAMENTE EN MATERIAL APROPIADO, FRESCOS Y SEGUROS AL MOMENTO DE ENTREGA, PREPARADOS CONFORME A NORMATIVA DE INOCUIDAD ALIMENTARIA.</t>
    </r>
  </si>
  <si>
    <r>
      <rPr>
        <b/>
        <sz val="10"/>
        <color theme="1"/>
        <rFont val="Arial"/>
        <family val="2"/>
      </rPr>
      <t>HIDRATACIÓN</t>
    </r>
    <r>
      <rPr>
        <sz val="10"/>
        <color theme="1"/>
        <rFont val="Arial"/>
        <family val="2"/>
      </rPr>
      <t xml:space="preserve">
SUMINISTRAR 400 (CUATROCIENTOS) BOTELLAS DE AGUA POTABLE PURIFICADA CON CAPACIDAD MÍNIMA DE 500 ML CADA UNA, EMPACADAS INDIVIDUALMENTE, FRESCAS Y EN CONDICIONES DE CONSUMO INMEDIATO, PARA HIDRATACIÓN DE TODOS LOS PARTICIPANTES.</t>
    </r>
  </si>
  <si>
    <r>
      <rPr>
        <b/>
        <sz val="10"/>
        <color theme="1"/>
        <rFont val="Arial"/>
        <family val="2"/>
      </rPr>
      <t>IMPRESIÓN GRANDE DEL QR DE ASISTENCIA</t>
    </r>
    <r>
      <rPr>
        <sz val="10"/>
        <color theme="1"/>
        <rFont val="Arial"/>
        <family val="2"/>
      </rPr>
      <t xml:space="preserve">
SUMINISTRAR IMPRESIÓN DE CARTEL O BANNER EN VINILO O LONA DE GRAN FORMATO CON CÓDIGO QR (MÍNIMO 60 X 60 CM) PARA SISTEMA DE ASISTENCIA DIGITAL, LAMINADO MATE PARA RESISTENCIA, CON COLORES CONTRASTADOS QUE GARANTICEN LEGIBILIDAD ÓPTIMA DEL CÓDIGO.</t>
    </r>
  </si>
  <si>
    <r>
      <rPr>
        <b/>
        <sz val="10"/>
        <color theme="1"/>
        <rFont val="Arial"/>
        <family val="2"/>
      </rPr>
      <t>TRANSPORTE PARA 20 PERSONAS</t>
    </r>
    <r>
      <rPr>
        <sz val="10"/>
        <color theme="1"/>
        <rFont val="Arial"/>
        <family val="2"/>
      </rPr>
      <t xml:space="preserve">
CONTRATAR SERVICIO DE TRANSPORTE PARA 20 (VEINTE) PERSONAS EN VEHÍCULO APROPIADO (BUSETA O SIMILAR) CON CONDUCTOS PROFESIONAL Y LICENCIA VIGENTE, PARA REALIZAR RECORRIDO INSTITUCIONAL EN LAS INSTITUCIONES EDUCATIVAS PARTICIPANTES, INCLUYE COMBUSTIBLE, SEGUROS Y DISPONIBILIDAD POR MÍNIMO 4 HORAS.</t>
    </r>
  </si>
  <si>
    <t>RECONOCIMIENTOS Y PREMIACIÓN</t>
  </si>
  <si>
    <r>
      <rPr>
        <b/>
        <sz val="10"/>
        <color theme="1"/>
        <rFont val="Arial"/>
        <family val="2"/>
      </rPr>
      <t>RECONOCIMIENTOS Y PREMIACIÓN</t>
    </r>
    <r>
      <rPr>
        <sz val="10"/>
        <color theme="1"/>
        <rFont val="Arial"/>
        <family val="2"/>
      </rPr>
      <t xml:space="preserve">
APOYAR INTEGRALMENTE CON LA ENTREGA DE RECONOCIMIENTOS, PREMIOS Y OBSEQUIOS PARA GANADORES Y PARTICIPANTES DESTACADOS, GARANTIZANDO UN SISTEMA EQUITATIVO, VISIBLE Y MOTIVADOR QUE RECONOZCA LOS LOGROS, ESFUERZO Y PARTICIPACIÓN ACTIVA DE TODOS LOS COMPETIDORES DURANTE LA ACTIVIDAD.</t>
    </r>
  </si>
  <si>
    <t>CAMISETAS INSTITUCIONALES</t>
  </si>
  <si>
    <r>
      <rPr>
        <b/>
        <sz val="10"/>
        <color theme="1"/>
        <rFont val="Arial"/>
        <family val="2"/>
      </rPr>
      <t xml:space="preserve">SERVICIO APH – AMBULANCIAS TAB
</t>
    </r>
    <r>
      <rPr>
        <sz val="10"/>
        <color theme="1"/>
        <rFont val="Arial"/>
        <family val="2"/>
      </rPr>
      <t>APOYAR ASISTENCIALMENTE A TODO COSTO CON AMBULANCIAS TAB, PARA GESTIONAR LAS SITUACIONES DE EMERGENCIA DURANTE LA JORNADA.</t>
    </r>
  </si>
  <si>
    <t>SUBTOTAL JUEGOS  DE LA JUVENTUD 2026</t>
  </si>
  <si>
    <t>TOTAL ACTIVIDADES</t>
  </si>
  <si>
    <t>OBJETO:</t>
  </si>
  <si>
    <t>JUEGOS DEPORTIVOS Y RECREATIVOS INTERBARRIOS Y VEREDAS 2026</t>
  </si>
  <si>
    <t>CICLOVÍAS</t>
  </si>
  <si>
    <t>CICLOVÍA NOCTURNA NEON RIDE</t>
  </si>
  <si>
    <t>CARRERA ATLÉTICA</t>
  </si>
  <si>
    <t>JUEGOS RECREATIVOS Y DEPORTIVOS DE LA JUVENTUD 2026</t>
  </si>
  <si>
    <t xml:space="preserve">ACTIVIDADES QUE SE REQUIEREN FORTALECER </t>
  </si>
  <si>
    <t>ACTIVIDAD</t>
  </si>
  <si>
    <t>ESPECIFICACIONES TÉCNICAS</t>
  </si>
  <si>
    <t>FRECUENCIA</t>
  </si>
  <si>
    <t>JUEGOS INTERBARRIOS</t>
  </si>
  <si>
    <r>
      <t xml:space="preserve">Aportar Personal. </t>
    </r>
    <r>
      <rPr>
        <sz val="10"/>
        <color rgb="FF000000"/>
        <rFont val="Century Gothic"/>
        <family val="2"/>
      </rPr>
      <t>Asistentes Operativso para apoyar la entrega de implementos e insumos,  para el cargue y descargue de los elementos</t>
    </r>
  </si>
  <si>
    <t>Vez</t>
  </si>
  <si>
    <r>
      <t xml:space="preserve">Aportar Personal . Asistente para apoyar </t>
    </r>
    <r>
      <rPr>
        <sz val="10"/>
        <color rgb="FF000000"/>
        <rFont val="Century Gothic"/>
        <family val="2"/>
      </rPr>
      <t xml:space="preserve"> la coordinacion logistica en las actividades  a desarrollar en el marco de cada uno de los eventos programados </t>
    </r>
  </si>
  <si>
    <r>
      <t>Traslado</t>
    </r>
    <r>
      <rPr>
        <sz val="10"/>
        <color rgb="FF000000"/>
        <rFont val="Century Gothic"/>
        <family val="2"/>
      </rPr>
      <t xml:space="preserve"> de todos los implementos e insumos al lugar donde se van a desarrollar cada una de las actividades </t>
    </r>
  </si>
  <si>
    <r>
      <t>Aportar profesionales en fisioterapia</t>
    </r>
    <r>
      <rPr>
        <sz val="10"/>
        <rFont val="Century Gothic"/>
        <family val="2"/>
      </rPr>
      <t xml:space="preserve"> durante el desarrollo de las actividades programadas para el acompañamiento a los participantes. </t>
    </r>
  </si>
  <si>
    <r>
      <t>Aportar personal</t>
    </r>
    <r>
      <rPr>
        <sz val="10"/>
        <rFont val="Century Gothic"/>
        <family val="2"/>
      </rPr>
      <t xml:space="preserve"> médico, durante la realización de la Carrera. </t>
    </r>
  </si>
  <si>
    <t>JUEGOS DISCAPACIDAD</t>
  </si>
  <si>
    <r>
      <t xml:space="preserve">Aportar personal  de recreación </t>
    </r>
    <r>
      <rPr>
        <sz val="10"/>
        <rFont val="Century Gothic"/>
        <family val="2"/>
      </rPr>
      <t xml:space="preserve"> durante el desarrollo de las acrtividades en el marco de los juegos deportivos y recreativos de la discapacidad, para el acompañamiento a los participantes. </t>
    </r>
  </si>
  <si>
    <r>
      <t>Aportar profesional en Trabajo Social</t>
    </r>
    <r>
      <rPr>
        <sz val="10"/>
        <rFont val="Century Gothic"/>
        <family val="2"/>
      </rPr>
      <t xml:space="preserve">, durante el desarrollo de las actividades programadas para el acompañamiento a los participantes. </t>
    </r>
  </si>
  <si>
    <r>
      <t xml:space="preserve">Aportar personal </t>
    </r>
    <r>
      <rPr>
        <sz val="10"/>
        <color rgb="FF000000"/>
        <rFont val="Century Gothic"/>
        <family val="2"/>
      </rPr>
      <t>de Recreación encargado de la animacion de la Hora Loca</t>
    </r>
  </si>
  <si>
    <r>
      <t>Aportar profesional en Psicología</t>
    </r>
    <r>
      <rPr>
        <sz val="10"/>
        <rFont val="Century Gothic"/>
        <family val="2"/>
      </rPr>
      <t xml:space="preserve">, durante el desarrollo de las actividades programadas para el acompañamiento a los participantes en la semana de la juventud. </t>
    </r>
  </si>
  <si>
    <t>VALOR TOTAL ACTIVIDADES DE FORTALECIMIENTO COMO APORTES AL CONVENIO</t>
  </si>
  <si>
    <t>CICLOVIAS</t>
  </si>
  <si>
    <t>JUEGOS DE LA JUVENTUD</t>
  </si>
  <si>
    <t>VALOR</t>
  </si>
  <si>
    <t>%</t>
  </si>
  <si>
    <t>VALOR TOTAL ESTIMADO DEL CONVENIO</t>
  </si>
  <si>
    <t>APORTE IMDERTY</t>
  </si>
  <si>
    <t>APORTE ESAL</t>
  </si>
  <si>
    <t>IMPUESTO</t>
  </si>
  <si>
    <t>TASA IMPOSITIVA</t>
  </si>
  <si>
    <t>PRO-HOSPITALES</t>
  </si>
  <si>
    <t>1% en contratos por cualquier cuantía</t>
  </si>
  <si>
    <t>PRO - UNIVERSIDAD DEL PACIFICO</t>
  </si>
  <si>
    <t>0.5% en contratos por cualquier cuantía</t>
  </si>
  <si>
    <t>RETEICA</t>
  </si>
  <si>
    <t>1% Dependiendo de la actividad y el tipo de empresa contratista</t>
  </si>
  <si>
    <t>PRO- CULTURA</t>
  </si>
  <si>
    <t xml:space="preserve">PRO- ADULTO MAYOR </t>
  </si>
  <si>
    <t>2% en contratos que superen la cuantía de $139.100.000 COP</t>
  </si>
  <si>
    <t xml:space="preserve">TASA PRO - DEPORTE </t>
  </si>
  <si>
    <t>2.5% en contratos por cualquier cuantía</t>
  </si>
  <si>
    <t>JUSTICIA FAMILIAR</t>
  </si>
  <si>
    <t>La tarifa de la estampilla es del 2% del valor del pago anticipado, si lo hay, y de cada cuenta pagada al contratista. </t>
  </si>
  <si>
    <t xml:space="preserve">RETEFUENTE </t>
  </si>
  <si>
    <t>4 % Dependiendo de la actividad y el tipo de empresa contratista</t>
  </si>
  <si>
    <t xml:space="preserve">RETEIVA </t>
  </si>
  <si>
    <t>15% sobre el impuesto a las ventas facturado (dependiendo de la responsabilidad del contratista)</t>
  </si>
  <si>
    <r>
      <rPr>
        <b/>
        <sz val="10"/>
        <color theme="1"/>
        <rFont val="Arial Narrow"/>
        <family val="2"/>
      </rPr>
      <t>NOTA:</t>
    </r>
    <r>
      <rPr>
        <sz val="10"/>
        <color theme="1"/>
        <rFont val="Arial Narrow"/>
        <family val="2"/>
      </rPr>
      <t xml:space="preserve"> Los oferentes deberán tener en cuenta todos los descuentos que se aplican en el IMDERTY, por concepto de impuestos y contribuciones, los cuales deben ser tenidos en cuenta por el proponente para la preparación de su cotización; los cuales se detallan.</t>
    </r>
  </si>
  <si>
    <r>
      <rPr>
        <b/>
        <sz val="10"/>
        <color theme="1"/>
        <rFont val="Arial"/>
        <family val="2"/>
      </rPr>
      <t>NOTA 1:</t>
    </r>
    <r>
      <rPr>
        <sz val="10"/>
        <color theme="1"/>
        <rFont val="Arial"/>
        <family val="2"/>
      </rPr>
      <t xml:space="preserve"> Es responsabilidad unicamente del oferente, verificar las fórmulas y operaciones aritmeticas al momento de estructurar su Cotización.</t>
    </r>
  </si>
  <si>
    <r>
      <rPr>
        <b/>
        <sz val="10"/>
        <color theme="1"/>
        <rFont val="Arial"/>
        <family val="2"/>
      </rPr>
      <t xml:space="preserve">NOTA 2: </t>
    </r>
    <r>
      <rPr>
        <sz val="10"/>
        <color theme="1"/>
        <rFont val="Arial"/>
        <family val="2"/>
      </rPr>
      <t>Los suministros cotizados, deben cumpir en su totalidad con las especificaciones solicitadas por la entidad.</t>
    </r>
  </si>
  <si>
    <r>
      <rPr>
        <b/>
        <sz val="10"/>
        <color theme="1"/>
        <rFont val="Arial"/>
        <family val="2"/>
      </rPr>
      <t>NOTA 3</t>
    </r>
    <r>
      <rPr>
        <sz val="10"/>
        <color theme="1"/>
        <rFont val="Arial"/>
        <family val="2"/>
      </rPr>
      <t xml:space="preserve">: Tener en cuenta al momento de realizar la cotización de cada uno de los ítems, inlcuyendo el valor de transporte y  los impuestos Municipales. </t>
    </r>
  </si>
  <si>
    <r>
      <rPr>
        <b/>
        <sz val="10"/>
        <color theme="1"/>
        <rFont val="Arial"/>
        <family val="2"/>
      </rPr>
      <t>NOTA 4</t>
    </r>
    <r>
      <rPr>
        <sz val="10"/>
        <color theme="1"/>
        <rFont val="Arial"/>
        <family val="2"/>
      </rPr>
      <t>: En la columna de "OBSERVACIÓN" incorpore observaciones que considere relevantes sobre el ítem, como sustitución del mismo o particularidades del mercado que puedan afectar</t>
    </r>
  </si>
  <si>
    <t>Empresa:</t>
  </si>
  <si>
    <t>Cargo:</t>
  </si>
  <si>
    <t>Nit:</t>
  </si>
  <si>
    <t>E-Mail:</t>
  </si>
  <si>
    <t>Dirección:</t>
  </si>
  <si>
    <t>Fecha:</t>
  </si>
  <si>
    <t>Contacto:</t>
  </si>
  <si>
    <t>Celular o Fijo:</t>
  </si>
  <si>
    <t>Firma</t>
  </si>
  <si>
    <t>Vigencia de la Cotizaciòn:</t>
  </si>
  <si>
    <t>OFERTA</t>
  </si>
  <si>
    <t>AUNAR ESFUERZOS TÉCNICOS, LOGÍSTICOS, ADMINISTRATIVOS Y FINANCIEROS PARA LLEVAR A CABO LA ORGANIZACIÓN Y REALIZACIÓN DE LOS EVENTOS RECREATIVOS Y DE APROVECHAMIENTO DEL TIEMPO LIBRE PARA EL FOMENTO AL DEPORTE DEL INSTITUTO MUNICIPAL DE DEPORTE Y LA RECREACIÓN DE YUMBO – IMDERTY</t>
  </si>
  <si>
    <t>CONTRAPARTIDA MINIMA</t>
  </si>
  <si>
    <r>
      <rPr>
        <b/>
        <sz val="10"/>
        <color theme="1"/>
        <rFont val="Arial"/>
        <family val="2"/>
      </rPr>
      <t>NOTA 3</t>
    </r>
    <r>
      <rPr>
        <sz val="10"/>
        <color theme="1"/>
        <rFont val="Arial"/>
        <family val="2"/>
      </rPr>
      <t xml:space="preserve">: Tener en cuenta al momento de realizar la Oferta de cada uno de los ítems, inlcuyendo el valor de transporte y  los impuestos Municipales.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</si>
</sst>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4" formatCode="_-&quot;$&quot;\ * #,##0.00_-;\-&quot;$&quot;\ * #,##0.00_-;_-&quot;$&quot;\ * &quot;-&quot;??_-;_-@_-"/>
    <numFmt numFmtId="164" formatCode="_-* #.##0_-;\-* #.##0_-;_-* &quot;-&quot;_-;_-@_-"/>
    <numFmt numFmtId="165" formatCode="&quot;$&quot;\ #,##0"/>
    <numFmt numFmtId="166" formatCode="_-&quot;$&quot;\ * #,##0_-;\-&quot;$&quot;\ * #,##0_-;_-&quot;$&quot;\ * &quot;-&quot;_-;_-@"/>
  </numFmts>
  <fonts count="32" x14ac:knownFonts="1">
    <font>
      <sz val="11"/>
      <color theme="1"/>
      <name val="Aptos Narrow"/>
      <family val="2"/>
      <scheme val="minor"/>
    </font>
    <font>
      <sz val="11"/>
      <color theme="1"/>
      <name val="Aptos Narrow"/>
      <family val="2"/>
      <scheme val="minor"/>
    </font>
    <font>
      <b/>
      <sz val="14"/>
      <color theme="1"/>
      <name val="Arial"/>
      <family val="2"/>
    </font>
    <font>
      <sz val="10"/>
      <color theme="1"/>
      <name val="Arial"/>
      <family val="2"/>
    </font>
    <font>
      <b/>
      <sz val="10"/>
      <color theme="0"/>
      <name val="Arial"/>
      <family val="2"/>
    </font>
    <font>
      <b/>
      <sz val="10"/>
      <color theme="1"/>
      <name val="Arial"/>
      <family val="2"/>
    </font>
    <font>
      <sz val="10"/>
      <name val="Arial"/>
      <family val="2"/>
    </font>
    <font>
      <b/>
      <sz val="10"/>
      <name val="Arial"/>
      <family val="2"/>
    </font>
    <font>
      <b/>
      <sz val="12"/>
      <color theme="0"/>
      <name val="Arial"/>
      <family val="2"/>
    </font>
    <font>
      <b/>
      <sz val="10"/>
      <color rgb="FF000000"/>
      <name val="Arial"/>
      <family val="2"/>
    </font>
    <font>
      <sz val="10"/>
      <color rgb="FF000000"/>
      <name val="Arial"/>
      <family val="2"/>
    </font>
    <font>
      <sz val="12"/>
      <color theme="1"/>
      <name val="Aptos Narrow"/>
      <family val="2"/>
      <scheme val="minor"/>
    </font>
    <font>
      <b/>
      <sz val="24"/>
      <color theme="1"/>
      <name val="Arial"/>
      <family val="2"/>
    </font>
    <font>
      <sz val="12"/>
      <color theme="1"/>
      <name val="Arial"/>
      <family val="2"/>
    </font>
    <font>
      <b/>
      <sz val="12"/>
      <color theme="1"/>
      <name val="Arial"/>
      <family val="2"/>
    </font>
    <font>
      <b/>
      <sz val="11"/>
      <name val="Century Gothic"/>
      <family val="2"/>
    </font>
    <font>
      <b/>
      <sz val="11"/>
      <color rgb="FF000000"/>
      <name val="Century Gothic"/>
      <family val="2"/>
    </font>
    <font>
      <b/>
      <sz val="12"/>
      <color theme="1"/>
      <name val="Aptos Narrow"/>
      <family val="2"/>
      <scheme val="minor"/>
    </font>
    <font>
      <b/>
      <sz val="10"/>
      <color rgb="FF000000"/>
      <name val="Century Gothic"/>
      <family val="2"/>
    </font>
    <font>
      <sz val="10"/>
      <color rgb="FF000000"/>
      <name val="Century Gothic"/>
      <family val="2"/>
    </font>
    <font>
      <sz val="10"/>
      <name val="Century Gothic"/>
      <family val="2"/>
    </font>
    <font>
      <sz val="11"/>
      <color rgb="FF000000"/>
      <name val="Century Gothic"/>
      <family val="2"/>
    </font>
    <font>
      <b/>
      <sz val="10"/>
      <name val="Century Gothic"/>
      <family val="2"/>
    </font>
    <font>
      <sz val="11"/>
      <color theme="1"/>
      <name val="Arial Narrow"/>
      <family val="2"/>
    </font>
    <font>
      <b/>
      <sz val="11"/>
      <color rgb="FF000000"/>
      <name val="Arial Narrow"/>
      <family val="2"/>
    </font>
    <font>
      <sz val="11"/>
      <color rgb="FF000000"/>
      <name val="Arial Narrow"/>
      <family val="2"/>
    </font>
    <font>
      <b/>
      <sz val="8"/>
      <color rgb="FF000000"/>
      <name val="Arial Narrow"/>
      <family val="2"/>
    </font>
    <font>
      <sz val="8"/>
      <color theme="1"/>
      <name val="Arial"/>
      <family val="2"/>
    </font>
    <font>
      <sz val="10"/>
      <color theme="1"/>
      <name val="Arial Narrow"/>
      <family val="2"/>
    </font>
    <font>
      <b/>
      <sz val="10"/>
      <color theme="1"/>
      <name val="Arial Narrow"/>
      <family val="2"/>
    </font>
    <font>
      <b/>
      <sz val="12"/>
      <color theme="1"/>
      <name val="Arial Narrow"/>
      <family val="2"/>
    </font>
    <font>
      <sz val="9"/>
      <color theme="1"/>
      <name val="Arial"/>
      <family val="2"/>
    </font>
  </fonts>
  <fills count="15">
    <fill>
      <patternFill patternType="none"/>
    </fill>
    <fill>
      <patternFill patternType="gray125"/>
    </fill>
    <fill>
      <patternFill patternType="solid">
        <fgColor theme="3" tint="0.89999084444715716"/>
        <bgColor indexed="64"/>
      </patternFill>
    </fill>
    <fill>
      <patternFill patternType="solid">
        <fgColor theme="4" tint="-0.499984740745262"/>
        <bgColor indexed="64"/>
      </patternFill>
    </fill>
    <fill>
      <patternFill patternType="solid">
        <fgColor theme="0"/>
        <bgColor indexed="64"/>
      </patternFill>
    </fill>
    <fill>
      <patternFill patternType="solid">
        <fgColor theme="7" tint="-0.499984740745262"/>
        <bgColor indexed="64"/>
      </patternFill>
    </fill>
    <fill>
      <patternFill patternType="solid">
        <fgColor rgb="FFF2F2F2"/>
        <bgColor rgb="FF000000"/>
      </patternFill>
    </fill>
    <fill>
      <patternFill patternType="solid">
        <fgColor theme="0"/>
        <bgColor rgb="FF000000"/>
      </patternFill>
    </fill>
    <fill>
      <patternFill patternType="solid">
        <fgColor theme="8" tint="0.59999389629810485"/>
        <bgColor rgb="FF000000"/>
      </patternFill>
    </fill>
    <fill>
      <patternFill patternType="solid">
        <fgColor rgb="FFBDD7EE"/>
        <bgColor rgb="FF000000"/>
      </patternFill>
    </fill>
    <fill>
      <patternFill patternType="solid">
        <fgColor theme="8" tint="0.79998168889431442"/>
        <bgColor rgb="FFE2EFD9"/>
      </patternFill>
    </fill>
    <fill>
      <patternFill patternType="solid">
        <fgColor theme="5" tint="0.79998168889431442"/>
        <bgColor rgb="FF000000"/>
      </patternFill>
    </fill>
    <fill>
      <patternFill patternType="solid">
        <fgColor theme="5" tint="0.79998168889431442"/>
        <bgColor indexed="64"/>
      </patternFill>
    </fill>
    <fill>
      <patternFill patternType="solid">
        <fgColor theme="9" tint="0.79998168889431442"/>
        <bgColor rgb="FF000000"/>
      </patternFill>
    </fill>
    <fill>
      <patternFill patternType="solid">
        <fgColor theme="9" tint="0.79998168889431442"/>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bottom style="thin">
        <color indexed="64"/>
      </bottom>
      <diagonal/>
    </border>
  </borders>
  <cellStyleXfs count="7">
    <xf numFmtId="0" fontId="0" fillId="0" borderId="0"/>
    <xf numFmtId="0" fontId="1" fillId="0" borderId="0"/>
    <xf numFmtId="164" fontId="1" fillId="0" borderId="0" applyFont="0" applyFill="0" applyBorder="0" applyAlignment="0" applyProtection="0"/>
    <xf numFmtId="44" fontId="1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cellStyleXfs>
  <cellXfs count="168">
    <xf numFmtId="0" fontId="0" fillId="0" borderId="0" xfId="0"/>
    <xf numFmtId="0" fontId="3" fillId="0" borderId="0" xfId="0" applyFont="1"/>
    <xf numFmtId="0" fontId="4" fillId="3" borderId="1" xfId="1" applyFont="1" applyFill="1" applyBorder="1" applyAlignment="1">
      <alignment horizontal="center" vertical="center" wrapText="1"/>
    </xf>
    <xf numFmtId="3" fontId="4" fillId="3" borderId="1" xfId="1" applyNumberFormat="1" applyFont="1" applyFill="1" applyBorder="1" applyAlignment="1">
      <alignment horizontal="center" vertical="center" wrapText="1"/>
    </xf>
    <xf numFmtId="1" fontId="4" fillId="3" borderId="1" xfId="2" applyNumberFormat="1" applyFont="1" applyFill="1" applyBorder="1" applyAlignment="1">
      <alignment horizontal="center" vertical="center" wrapText="1"/>
    </xf>
    <xf numFmtId="3" fontId="4" fillId="3" borderId="2" xfId="0"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3" fillId="4" borderId="1" xfId="0" applyFont="1" applyFill="1" applyBorder="1" applyAlignment="1">
      <alignment horizontal="justify" vertical="center" wrapText="1"/>
    </xf>
    <xf numFmtId="3" fontId="3" fillId="4" borderId="1" xfId="0" applyNumberFormat="1" applyFont="1" applyFill="1" applyBorder="1" applyAlignment="1">
      <alignment horizontal="center" vertical="center" wrapText="1"/>
    </xf>
    <xf numFmtId="0" fontId="6" fillId="4" borderId="4"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6" fillId="4" borderId="1" xfId="0" applyFont="1" applyFill="1" applyBorder="1" applyAlignment="1">
      <alignment horizontal="justify" vertical="center" wrapText="1"/>
    </xf>
    <xf numFmtId="0" fontId="6" fillId="4" borderId="1" xfId="0" applyFont="1" applyFill="1" applyBorder="1" applyAlignment="1">
      <alignment horizontal="center" vertical="center" wrapText="1"/>
    </xf>
    <xf numFmtId="3" fontId="6" fillId="4" borderId="1" xfId="0" applyNumberFormat="1" applyFont="1" applyFill="1" applyBorder="1" applyAlignment="1">
      <alignment horizontal="center" vertical="center" wrapText="1"/>
    </xf>
    <xf numFmtId="0" fontId="3" fillId="0" borderId="0" xfId="0" applyFont="1" applyAlignment="1">
      <alignment horizontal="center"/>
    </xf>
    <xf numFmtId="0" fontId="3" fillId="4" borderId="1" xfId="0" applyFont="1" applyFill="1" applyBorder="1" applyAlignment="1">
      <alignment vertical="center" wrapText="1"/>
    </xf>
    <xf numFmtId="0" fontId="9" fillId="4" borderId="1" xfId="0" applyFont="1" applyFill="1" applyBorder="1" applyAlignment="1">
      <alignment vertical="center" wrapText="1"/>
    </xf>
    <xf numFmtId="3" fontId="10" fillId="4" borderId="1" xfId="0" applyNumberFormat="1" applyFont="1" applyFill="1" applyBorder="1" applyAlignment="1">
      <alignment horizontal="center" vertical="center" wrapText="1"/>
    </xf>
    <xf numFmtId="0" fontId="9" fillId="0" borderId="1" xfId="0" applyFont="1" applyBorder="1" applyAlignment="1">
      <alignment horizontal="justify" vertical="center" wrapText="1"/>
    </xf>
    <xf numFmtId="0" fontId="3" fillId="0" borderId="1" xfId="0" applyFont="1" applyBorder="1" applyAlignment="1">
      <alignment horizontal="center" vertical="center" wrapText="1"/>
    </xf>
    <xf numFmtId="0" fontId="10" fillId="4" borderId="1" xfId="0" applyFont="1" applyFill="1" applyBorder="1" applyAlignment="1">
      <alignment vertical="center" wrapText="1"/>
    </xf>
    <xf numFmtId="0" fontId="10" fillId="4" borderId="1" xfId="0" applyFont="1" applyFill="1" applyBorder="1" applyAlignment="1">
      <alignment horizontal="center" vertical="center" wrapText="1"/>
    </xf>
    <xf numFmtId="0" fontId="9" fillId="0" borderId="1" xfId="0" applyFont="1" applyBorder="1" applyAlignment="1">
      <alignment vertical="center" wrapText="1"/>
    </xf>
    <xf numFmtId="0" fontId="5" fillId="0" borderId="1" xfId="0" applyFont="1" applyBorder="1" applyAlignment="1">
      <alignment horizontal="center" vertical="center" wrapText="1"/>
    </xf>
    <xf numFmtId="0" fontId="3" fillId="0" borderId="4" xfId="0" applyFont="1" applyBorder="1" applyAlignment="1">
      <alignment vertical="center" wrapText="1"/>
    </xf>
    <xf numFmtId="3" fontId="3" fillId="0" borderId="1" xfId="0" applyNumberFormat="1" applyFont="1" applyBorder="1" applyAlignment="1">
      <alignment horizontal="center" vertical="center" wrapText="1"/>
    </xf>
    <xf numFmtId="3" fontId="3" fillId="4" borderId="4" xfId="0" applyNumberFormat="1" applyFont="1" applyFill="1" applyBorder="1" applyAlignment="1">
      <alignment horizontal="center" vertical="center" wrapText="1"/>
    </xf>
    <xf numFmtId="0" fontId="9" fillId="0" borderId="4" xfId="0" applyFont="1" applyBorder="1" applyAlignment="1">
      <alignment vertical="center" wrapText="1"/>
    </xf>
    <xf numFmtId="0" fontId="10" fillId="0" borderId="4" xfId="0" applyFont="1" applyBorder="1" applyAlignment="1">
      <alignment vertical="center" wrapText="1"/>
    </xf>
    <xf numFmtId="0" fontId="9" fillId="0" borderId="1" xfId="0" applyFont="1" applyBorder="1" applyAlignment="1">
      <alignment horizontal="center" vertical="center"/>
    </xf>
    <xf numFmtId="3" fontId="10" fillId="0" borderId="1" xfId="0" applyNumberFormat="1" applyFont="1" applyBorder="1" applyAlignment="1">
      <alignment horizontal="center" vertical="center" wrapText="1"/>
    </xf>
    <xf numFmtId="0" fontId="3" fillId="0" borderId="1" xfId="0" applyFont="1" applyBorder="1" applyAlignment="1">
      <alignment vertical="center" wrapText="1"/>
    </xf>
    <xf numFmtId="0" fontId="10" fillId="0" borderId="1" xfId="0" applyFont="1" applyBorder="1" applyAlignment="1">
      <alignment vertical="center" wrapText="1"/>
    </xf>
    <xf numFmtId="0" fontId="5" fillId="0" borderId="1" xfId="0" applyFont="1" applyBorder="1" applyAlignment="1">
      <alignment horizontal="justify" vertical="center" wrapText="1"/>
    </xf>
    <xf numFmtId="0" fontId="5" fillId="0" borderId="1" xfId="0" applyFont="1" applyBorder="1" applyAlignment="1">
      <alignment vertical="center" wrapText="1"/>
    </xf>
    <xf numFmtId="0" fontId="9" fillId="4" borderId="4" xfId="0" applyFont="1" applyFill="1" applyBorder="1" applyAlignment="1">
      <alignment horizontal="justify" vertical="center" wrapText="1"/>
    </xf>
    <xf numFmtId="0" fontId="3" fillId="4" borderId="4" xfId="0" applyFont="1" applyFill="1" applyBorder="1" applyAlignment="1">
      <alignment horizontal="justify" vertical="center" wrapText="1"/>
    </xf>
    <xf numFmtId="0" fontId="3" fillId="0" borderId="4" xfId="0" applyFont="1" applyBorder="1" applyAlignment="1">
      <alignment horizontal="center" vertical="center" wrapText="1"/>
    </xf>
    <xf numFmtId="0" fontId="3" fillId="4" borderId="4" xfId="0" applyFont="1" applyFill="1" applyBorder="1" applyAlignment="1">
      <alignment horizontal="center" vertical="center" wrapText="1"/>
    </xf>
    <xf numFmtId="0" fontId="9" fillId="4" borderId="4" xfId="0" applyFont="1" applyFill="1" applyBorder="1" applyAlignment="1">
      <alignment vertical="center" wrapText="1"/>
    </xf>
    <xf numFmtId="0" fontId="9" fillId="0" borderId="4" xfId="0" applyFont="1" applyBorder="1" applyAlignment="1">
      <alignment horizontal="justify" vertical="center" wrapText="1"/>
    </xf>
    <xf numFmtId="0" fontId="10" fillId="0" borderId="1" xfId="0" applyFont="1" applyBorder="1" applyAlignment="1">
      <alignment horizontal="justify" vertical="center" wrapText="1"/>
    </xf>
    <xf numFmtId="0" fontId="3" fillId="4" borderId="1" xfId="0" applyFont="1" applyFill="1" applyBorder="1" applyAlignment="1">
      <alignment horizontal="left" vertical="center" wrapText="1"/>
    </xf>
    <xf numFmtId="0" fontId="3" fillId="4" borderId="1" xfId="0" applyFont="1" applyFill="1" applyBorder="1" applyAlignment="1">
      <alignment horizontal="center" vertical="center"/>
    </xf>
    <xf numFmtId="165" fontId="3" fillId="4" borderId="1" xfId="3" applyNumberFormat="1" applyFont="1" applyFill="1" applyBorder="1" applyAlignment="1">
      <alignment horizontal="center" vertical="center"/>
    </xf>
    <xf numFmtId="165" fontId="3" fillId="4" borderId="1" xfId="0" applyNumberFormat="1" applyFont="1" applyFill="1" applyBorder="1" applyAlignment="1">
      <alignment horizontal="center" vertical="center"/>
    </xf>
    <xf numFmtId="0" fontId="5" fillId="4" borderId="5" xfId="0" applyFont="1" applyFill="1" applyBorder="1" applyAlignment="1">
      <alignment horizontal="center" vertical="center" wrapText="1"/>
    </xf>
    <xf numFmtId="0" fontId="10" fillId="4" borderId="1" xfId="0" applyFont="1" applyFill="1" applyBorder="1" applyAlignment="1">
      <alignment horizontal="left" vertical="center" wrapText="1"/>
    </xf>
    <xf numFmtId="0" fontId="6" fillId="4" borderId="1" xfId="0" applyFont="1" applyFill="1" applyBorder="1" applyAlignment="1">
      <alignment horizontal="center" vertical="center"/>
    </xf>
    <xf numFmtId="3" fontId="3" fillId="4" borderId="1" xfId="3" applyNumberFormat="1" applyFont="1" applyFill="1" applyBorder="1" applyAlignment="1">
      <alignment horizontal="center" vertical="center"/>
    </xf>
    <xf numFmtId="0" fontId="10"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3" fillId="0" borderId="1" xfId="0" applyFont="1" applyBorder="1" applyAlignment="1">
      <alignment horizontal="left" vertical="center" wrapText="1"/>
    </xf>
    <xf numFmtId="0" fontId="12" fillId="4" borderId="0" xfId="0" applyFont="1" applyFill="1" applyAlignment="1">
      <alignment vertical="center"/>
    </xf>
    <xf numFmtId="0" fontId="13" fillId="4" borderId="0" xfId="0" applyFont="1" applyFill="1" applyAlignment="1">
      <alignment horizontal="left" vertical="top"/>
    </xf>
    <xf numFmtId="0" fontId="14" fillId="4" borderId="1" xfId="0" applyFont="1" applyFill="1" applyBorder="1" applyAlignment="1">
      <alignment vertical="center" wrapText="1"/>
    </xf>
    <xf numFmtId="0" fontId="13" fillId="4" borderId="0" xfId="0" applyFont="1" applyFill="1" applyAlignment="1">
      <alignment vertical="center" wrapText="1"/>
    </xf>
    <xf numFmtId="3" fontId="8" fillId="4" borderId="6" xfId="0" applyNumberFormat="1" applyFont="1" applyFill="1" applyBorder="1" applyAlignment="1">
      <alignment horizontal="right" vertical="center"/>
    </xf>
    <xf numFmtId="3" fontId="8" fillId="4" borderId="7" xfId="0" applyNumberFormat="1" applyFont="1" applyFill="1" applyBorder="1" applyAlignment="1">
      <alignment horizontal="right" vertical="center"/>
    </xf>
    <xf numFmtId="3" fontId="8" fillId="4" borderId="8" xfId="0" applyNumberFormat="1" applyFont="1" applyFill="1" applyBorder="1" applyAlignment="1">
      <alignment horizontal="right" vertical="center"/>
    </xf>
    <xf numFmtId="3" fontId="8" fillId="4" borderId="10" xfId="0" applyNumberFormat="1" applyFont="1" applyFill="1" applyBorder="1" applyAlignment="1">
      <alignment horizontal="center" vertical="center"/>
    </xf>
    <xf numFmtId="0" fontId="3" fillId="4" borderId="0" xfId="0" applyFont="1" applyFill="1"/>
    <xf numFmtId="0" fontId="15" fillId="7" borderId="1" xfId="0" applyFont="1" applyFill="1" applyBorder="1" applyAlignment="1">
      <alignment horizontal="center" vertical="center" wrapText="1"/>
    </xf>
    <xf numFmtId="0" fontId="18" fillId="7" borderId="1" xfId="0" applyFont="1" applyFill="1" applyBorder="1" applyAlignment="1">
      <alignment horizontal="left" vertical="center" wrapText="1"/>
    </xf>
    <xf numFmtId="0" fontId="20" fillId="7" borderId="1" xfId="0" applyFont="1" applyFill="1" applyBorder="1" applyAlignment="1">
      <alignment horizontal="center" vertical="center"/>
    </xf>
    <xf numFmtId="0" fontId="22" fillId="7" borderId="1" xfId="0" applyFont="1" applyFill="1" applyBorder="1" applyAlignment="1">
      <alignment horizontal="justify" vertical="center" wrapText="1"/>
    </xf>
    <xf numFmtId="0" fontId="20" fillId="7" borderId="1" xfId="0" applyFont="1" applyFill="1" applyBorder="1" applyAlignment="1">
      <alignment horizontal="center" vertical="center" wrapText="1"/>
    </xf>
    <xf numFmtId="0" fontId="22" fillId="7" borderId="1" xfId="0" applyFont="1" applyFill="1" applyBorder="1" applyAlignment="1">
      <alignment horizontal="left" vertical="center" wrapText="1"/>
    </xf>
    <xf numFmtId="0" fontId="21" fillId="4" borderId="1" xfId="0" applyFont="1" applyFill="1" applyBorder="1" applyAlignment="1">
      <alignment horizontal="center" vertical="center"/>
    </xf>
    <xf numFmtId="0" fontId="19" fillId="7" borderId="1" xfId="0" applyFont="1" applyFill="1" applyBorder="1" applyAlignment="1">
      <alignment horizontal="center" vertical="center"/>
    </xf>
    <xf numFmtId="6" fontId="16" fillId="9" borderId="1" xfId="0" applyNumberFormat="1" applyFont="1" applyFill="1" applyBorder="1" applyAlignment="1">
      <alignment horizontal="center" vertical="center" wrapText="1"/>
    </xf>
    <xf numFmtId="0" fontId="0" fillId="4" borderId="0" xfId="0" applyFill="1"/>
    <xf numFmtId="0" fontId="23" fillId="0" borderId="15" xfId="0" applyFont="1" applyBorder="1" applyAlignment="1">
      <alignment horizontal="center" vertical="center" wrapText="1"/>
    </xf>
    <xf numFmtId="0" fontId="24" fillId="10" borderId="16" xfId="0" applyFont="1" applyFill="1" applyBorder="1" applyAlignment="1">
      <alignment horizontal="center" vertical="center" wrapText="1"/>
    </xf>
    <xf numFmtId="10" fontId="25" fillId="0" borderId="16" xfId="0" applyNumberFormat="1" applyFont="1" applyBorder="1" applyAlignment="1">
      <alignment horizontal="center" vertical="center" wrapText="1"/>
    </xf>
    <xf numFmtId="166" fontId="23" fillId="0" borderId="16" xfId="0" applyNumberFormat="1" applyFont="1" applyBorder="1" applyAlignment="1">
      <alignment horizontal="center" vertical="center"/>
    </xf>
    <xf numFmtId="44" fontId="8" fillId="5" borderId="1" xfId="4" applyFont="1" applyFill="1" applyBorder="1" applyAlignment="1">
      <alignment horizontal="center" vertical="center"/>
    </xf>
    <xf numFmtId="0" fontId="1" fillId="0" borderId="0" xfId="1"/>
    <xf numFmtId="0" fontId="26" fillId="0" borderId="1" xfId="1" applyFont="1" applyBorder="1" applyAlignment="1">
      <alignment horizontal="center" vertical="center" wrapText="1"/>
    </xf>
    <xf numFmtId="0" fontId="27" fillId="0" borderId="1" xfId="0" applyFont="1" applyBorder="1" applyAlignment="1">
      <alignment horizontal="justify" vertical="center" wrapText="1"/>
    </xf>
    <xf numFmtId="0" fontId="26" fillId="2" borderId="1" xfId="1" applyFont="1" applyFill="1" applyBorder="1" applyAlignment="1">
      <alignment horizontal="center" vertical="center" wrapText="1"/>
    </xf>
    <xf numFmtId="0" fontId="28" fillId="0" borderId="0" xfId="1" applyFont="1" applyAlignment="1">
      <alignment vertical="center" wrapText="1"/>
    </xf>
    <xf numFmtId="0" fontId="30" fillId="4" borderId="1" xfId="5" applyFont="1" applyFill="1" applyBorder="1" applyAlignment="1">
      <alignment vertical="center"/>
    </xf>
    <xf numFmtId="0" fontId="30" fillId="4" borderId="6" xfId="5" applyFont="1" applyFill="1" applyBorder="1" applyAlignment="1">
      <alignment horizontal="center" vertical="center"/>
    </xf>
    <xf numFmtId="0" fontId="30" fillId="4" borderId="8" xfId="5" applyFont="1" applyFill="1" applyBorder="1" applyAlignment="1">
      <alignment horizontal="center" vertical="center"/>
    </xf>
    <xf numFmtId="0" fontId="3" fillId="4" borderId="0" xfId="0" applyFont="1" applyFill="1" applyAlignment="1">
      <alignment horizontal="center" vertical="center"/>
    </xf>
    <xf numFmtId="0" fontId="30" fillId="4" borderId="1" xfId="5" applyFont="1" applyFill="1" applyBorder="1" applyAlignment="1">
      <alignment horizontal="center" vertical="center"/>
    </xf>
    <xf numFmtId="0" fontId="30" fillId="4" borderId="6" xfId="5" applyFont="1" applyFill="1" applyBorder="1" applyAlignment="1">
      <alignment horizontal="center" vertical="center" wrapText="1"/>
    </xf>
    <xf numFmtId="0" fontId="30" fillId="4" borderId="8" xfId="5" applyFont="1" applyFill="1" applyBorder="1" applyAlignment="1">
      <alignment horizontal="center" vertical="center" wrapText="1"/>
    </xf>
    <xf numFmtId="0" fontId="30" fillId="4" borderId="6" xfId="5" applyFont="1" applyFill="1" applyBorder="1" applyAlignment="1">
      <alignment horizontal="center" vertical="center"/>
    </xf>
    <xf numFmtId="0" fontId="30" fillId="4" borderId="7" xfId="5" applyFont="1" applyFill="1" applyBorder="1" applyAlignment="1">
      <alignment horizontal="center" vertical="center"/>
    </xf>
    <xf numFmtId="0" fontId="30" fillId="4" borderId="8" xfId="5" applyFont="1" applyFill="1" applyBorder="1" applyAlignment="1">
      <alignment horizontal="center" vertical="center"/>
    </xf>
    <xf numFmtId="0" fontId="3" fillId="4" borderId="17" xfId="5" applyFont="1" applyFill="1" applyBorder="1" applyAlignment="1">
      <alignment horizontal="left" vertical="center" wrapText="1"/>
    </xf>
    <xf numFmtId="0" fontId="3" fillId="4" borderId="0" xfId="5" applyFont="1" applyFill="1" applyAlignment="1">
      <alignment horizontal="left" vertical="center" wrapText="1"/>
    </xf>
    <xf numFmtId="0" fontId="12" fillId="4" borderId="1" xfId="0" applyFont="1" applyFill="1" applyBorder="1" applyAlignment="1">
      <alignment horizontal="center" vertical="center"/>
    </xf>
    <xf numFmtId="0" fontId="13" fillId="4" borderId="1"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12" xfId="0" applyFont="1" applyFill="1" applyBorder="1" applyAlignment="1">
      <alignment horizontal="center" vertical="center"/>
    </xf>
    <xf numFmtId="0" fontId="4" fillId="3" borderId="1" xfId="1" applyFont="1" applyFill="1" applyBorder="1" applyAlignment="1">
      <alignment horizontal="center" vertical="center" wrapText="1"/>
    </xf>
    <xf numFmtId="0" fontId="5" fillId="4" borderId="1" xfId="0" applyFont="1" applyFill="1" applyBorder="1" applyAlignment="1">
      <alignment horizontal="center" vertical="center" wrapText="1"/>
    </xf>
    <xf numFmtId="0" fontId="9" fillId="0" borderId="1" xfId="0" applyFont="1" applyBorder="1" applyAlignment="1">
      <alignment horizontal="center" vertical="center"/>
    </xf>
    <xf numFmtId="3" fontId="8" fillId="5" borderId="6" xfId="0" applyNumberFormat="1" applyFont="1" applyFill="1" applyBorder="1" applyAlignment="1">
      <alignment horizontal="right" vertical="center"/>
    </xf>
    <xf numFmtId="3" fontId="8" fillId="5" borderId="7" xfId="0" applyNumberFormat="1" applyFont="1" applyFill="1" applyBorder="1" applyAlignment="1">
      <alignment horizontal="right" vertical="center"/>
    </xf>
    <xf numFmtId="3" fontId="8" fillId="5" borderId="8" xfId="0" applyNumberFormat="1" applyFont="1" applyFill="1" applyBorder="1" applyAlignment="1">
      <alignment horizontal="right" vertical="center"/>
    </xf>
    <xf numFmtId="0" fontId="9" fillId="0" borderId="1" xfId="0" applyFont="1" applyBorder="1" applyAlignment="1">
      <alignment horizontal="center" vertical="center" wrapText="1"/>
    </xf>
    <xf numFmtId="0" fontId="2" fillId="0" borderId="6" xfId="0" applyFont="1" applyBorder="1" applyAlignment="1">
      <alignment horizontal="center"/>
    </xf>
    <xf numFmtId="0" fontId="2" fillId="0" borderId="7" xfId="0" applyFont="1" applyBorder="1" applyAlignment="1">
      <alignment horizont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3" fontId="3" fillId="4" borderId="2" xfId="0" applyNumberFormat="1" applyFont="1" applyFill="1" applyBorder="1" applyAlignment="1">
      <alignment horizontal="center" vertical="center" wrapText="1"/>
    </xf>
    <xf numFmtId="3" fontId="3" fillId="4" borderId="5" xfId="0" applyNumberFormat="1" applyFont="1" applyFill="1" applyBorder="1" applyAlignment="1">
      <alignment horizontal="center" vertical="center" wrapText="1"/>
    </xf>
    <xf numFmtId="3" fontId="3" fillId="4" borderId="3" xfId="0" applyNumberFormat="1" applyFont="1" applyFill="1" applyBorder="1" applyAlignment="1">
      <alignment horizontal="center" vertical="center" wrapText="1"/>
    </xf>
    <xf numFmtId="3" fontId="4" fillId="3" borderId="1" xfId="1" applyNumberFormat="1" applyFont="1" applyFill="1" applyBorder="1" applyAlignment="1">
      <alignment horizontal="center" vertical="center" wrapText="1"/>
    </xf>
    <xf numFmtId="1" fontId="4" fillId="3" borderId="1" xfId="2" applyNumberFormat="1" applyFont="1" applyFill="1" applyBorder="1" applyAlignment="1">
      <alignment horizontal="center" vertical="center" wrapText="1"/>
    </xf>
    <xf numFmtId="3" fontId="4" fillId="3" borderId="2" xfId="0" applyNumberFormat="1" applyFont="1" applyFill="1" applyBorder="1" applyAlignment="1">
      <alignment horizontal="center" vertical="center" wrapText="1"/>
    </xf>
    <xf numFmtId="3" fontId="4" fillId="3" borderId="3" xfId="0"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0" fontId="9" fillId="4" borderId="1" xfId="0" applyFont="1" applyFill="1" applyBorder="1" applyAlignment="1">
      <alignment horizontal="center" vertical="center"/>
    </xf>
    <xf numFmtId="0" fontId="5" fillId="0" borderId="1"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2" xfId="0" applyFont="1" applyBorder="1" applyAlignment="1">
      <alignment horizontal="center" vertical="center" wrapText="1"/>
    </xf>
    <xf numFmtId="0" fontId="9" fillId="0" borderId="5" xfId="0" applyFont="1" applyBorder="1" applyAlignment="1">
      <alignment horizontal="center" vertical="center" wrapText="1"/>
    </xf>
    <xf numFmtId="0" fontId="9" fillId="0" borderId="3" xfId="0" applyFont="1" applyBorder="1" applyAlignment="1">
      <alignment horizontal="center" vertical="center" wrapText="1"/>
    </xf>
    <xf numFmtId="0" fontId="9" fillId="4" borderId="2" xfId="0" applyFont="1" applyFill="1" applyBorder="1" applyAlignment="1">
      <alignment horizontal="center" vertical="center"/>
    </xf>
    <xf numFmtId="0" fontId="9" fillId="4" borderId="5" xfId="0" applyFont="1" applyFill="1" applyBorder="1" applyAlignment="1">
      <alignment horizontal="center" vertical="center"/>
    </xf>
    <xf numFmtId="0" fontId="5" fillId="4" borderId="5"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2" xfId="0" applyFont="1" applyFill="1" applyBorder="1" applyAlignment="1">
      <alignment horizontal="center" vertical="center" wrapText="1"/>
    </xf>
    <xf numFmtId="0" fontId="16" fillId="8" borderId="6" xfId="0" applyFont="1" applyFill="1" applyBorder="1" applyAlignment="1">
      <alignment horizontal="center" vertical="top"/>
    </xf>
    <xf numFmtId="0" fontId="16" fillId="8" borderId="7" xfId="0" applyFont="1" applyFill="1" applyBorder="1" applyAlignment="1">
      <alignment horizontal="center" vertical="top"/>
    </xf>
    <xf numFmtId="0" fontId="16" fillId="8" borderId="8" xfId="0" applyFont="1" applyFill="1" applyBorder="1" applyAlignment="1">
      <alignment horizontal="center" vertical="top"/>
    </xf>
    <xf numFmtId="0" fontId="15" fillId="6" borderId="6" xfId="0" applyFont="1" applyFill="1" applyBorder="1" applyAlignment="1">
      <alignment horizontal="center" vertical="top" wrapText="1"/>
    </xf>
    <xf numFmtId="0" fontId="15" fillId="6" borderId="7" xfId="0" applyFont="1" applyFill="1" applyBorder="1" applyAlignment="1">
      <alignment horizontal="center" vertical="top" wrapText="1"/>
    </xf>
    <xf numFmtId="0" fontId="15" fillId="6" borderId="8" xfId="0" applyFont="1" applyFill="1" applyBorder="1" applyAlignment="1">
      <alignment horizontal="center" vertical="top" wrapText="1"/>
    </xf>
    <xf numFmtId="0" fontId="15" fillId="6" borderId="2" xfId="0" applyFont="1" applyFill="1" applyBorder="1" applyAlignment="1">
      <alignment horizontal="center" vertical="center" wrapText="1"/>
    </xf>
    <xf numFmtId="0" fontId="15" fillId="6" borderId="3" xfId="0" applyFont="1" applyFill="1" applyBorder="1" applyAlignment="1">
      <alignment horizontal="center" vertical="center" wrapText="1"/>
    </xf>
    <xf numFmtId="0" fontId="16" fillId="6" borderId="2" xfId="0" applyFont="1" applyFill="1" applyBorder="1" applyAlignment="1">
      <alignment horizontal="center" vertical="center" wrapText="1"/>
    </xf>
    <xf numFmtId="0" fontId="16" fillId="6" borderId="3" xfId="0" applyFont="1" applyFill="1" applyBorder="1" applyAlignment="1">
      <alignment horizontal="center" vertical="center" wrapText="1"/>
    </xf>
    <xf numFmtId="0" fontId="16" fillId="6" borderId="9" xfId="0" applyFont="1" applyFill="1" applyBorder="1" applyAlignment="1">
      <alignment horizontal="center" vertical="center" wrapText="1"/>
    </xf>
    <xf numFmtId="0" fontId="16" fillId="6" borderId="13" xfId="0" applyFont="1" applyFill="1" applyBorder="1" applyAlignment="1">
      <alignment horizontal="center" vertical="center" wrapText="1"/>
    </xf>
    <xf numFmtId="0" fontId="16" fillId="6" borderId="11" xfId="0" applyFont="1" applyFill="1" applyBorder="1" applyAlignment="1">
      <alignment horizontal="center" vertical="center" wrapText="1"/>
    </xf>
    <xf numFmtId="0" fontId="16" fillId="6" borderId="14" xfId="0" applyFont="1" applyFill="1" applyBorder="1" applyAlignment="1">
      <alignment horizontal="center" vertical="center" wrapText="1"/>
    </xf>
    <xf numFmtId="0" fontId="17" fillId="0" borderId="2" xfId="0" applyFont="1" applyBorder="1" applyAlignment="1">
      <alignment horizontal="center" vertical="center" wrapText="1"/>
    </xf>
    <xf numFmtId="0" fontId="17" fillId="0" borderId="5" xfId="0" applyFont="1" applyBorder="1" applyAlignment="1">
      <alignment horizontal="center" vertical="center" wrapText="1"/>
    </xf>
    <xf numFmtId="0" fontId="17" fillId="0" borderId="3" xfId="0" applyFont="1" applyBorder="1" applyAlignment="1">
      <alignment horizontal="center" vertical="center" wrapText="1"/>
    </xf>
    <xf numFmtId="0" fontId="28" fillId="2" borderId="1" xfId="1" applyFont="1" applyFill="1" applyBorder="1" applyAlignment="1">
      <alignment horizontal="center" vertical="center" wrapText="1"/>
    </xf>
    <xf numFmtId="44" fontId="8" fillId="5" borderId="10" xfId="4" applyFont="1" applyFill="1" applyBorder="1" applyAlignment="1">
      <alignment vertical="center"/>
    </xf>
    <xf numFmtId="0" fontId="30" fillId="4" borderId="1" xfId="5" applyFont="1" applyFill="1" applyBorder="1" applyAlignment="1">
      <alignment horizontal="center" vertical="center"/>
    </xf>
    <xf numFmtId="0" fontId="16" fillId="11" borderId="6" xfId="0" applyFont="1" applyFill="1" applyBorder="1" applyAlignment="1">
      <alignment horizontal="center" vertical="center" wrapText="1"/>
    </xf>
    <xf numFmtId="0" fontId="16" fillId="11" borderId="8" xfId="0" applyFont="1" applyFill="1" applyBorder="1" applyAlignment="1">
      <alignment horizontal="center" vertical="center" wrapText="1"/>
    </xf>
    <xf numFmtId="0" fontId="16" fillId="11" borderId="2" xfId="0" applyFont="1" applyFill="1" applyBorder="1" applyAlignment="1">
      <alignment vertical="center" wrapText="1"/>
    </xf>
    <xf numFmtId="6" fontId="21" fillId="12" borderId="1" xfId="0" applyNumberFormat="1" applyFont="1" applyFill="1" applyBorder="1" applyAlignment="1">
      <alignment horizontal="center" vertical="center" wrapText="1"/>
    </xf>
    <xf numFmtId="0" fontId="16" fillId="13" borderId="6" xfId="0" applyFont="1" applyFill="1" applyBorder="1" applyAlignment="1">
      <alignment horizontal="center" vertical="center" wrapText="1"/>
    </xf>
    <xf numFmtId="0" fontId="16" fillId="13" borderId="8" xfId="0" applyFont="1" applyFill="1" applyBorder="1" applyAlignment="1">
      <alignment horizontal="center" vertical="center" wrapText="1"/>
    </xf>
    <xf numFmtId="0" fontId="16" fillId="13" borderId="1" xfId="0" applyFont="1" applyFill="1" applyBorder="1" applyAlignment="1">
      <alignment vertical="center" wrapText="1"/>
    </xf>
    <xf numFmtId="44" fontId="0" fillId="14" borderId="1" xfId="4" applyFont="1" applyFill="1" applyBorder="1"/>
    <xf numFmtId="0" fontId="31" fillId="0" borderId="0" xfId="0" applyFont="1" applyAlignment="1">
      <alignment horizontal="left" vertical="center"/>
    </xf>
    <xf numFmtId="0" fontId="30" fillId="4" borderId="1" xfId="5" applyFont="1" applyFill="1" applyBorder="1" applyAlignment="1">
      <alignment horizontal="left" vertical="center"/>
    </xf>
    <xf numFmtId="0" fontId="30" fillId="4" borderId="6" xfId="5" applyFont="1" applyFill="1" applyBorder="1" applyAlignment="1">
      <alignment horizontal="left" vertical="center"/>
    </xf>
    <xf numFmtId="0" fontId="30" fillId="4" borderId="8" xfId="5" applyFont="1" applyFill="1" applyBorder="1" applyAlignment="1">
      <alignment horizontal="left" vertical="center"/>
    </xf>
    <xf numFmtId="0" fontId="30" fillId="4" borderId="6" xfId="5" applyFont="1" applyFill="1" applyBorder="1" applyAlignment="1">
      <alignment horizontal="left" vertical="center" wrapText="1"/>
    </xf>
    <xf numFmtId="0" fontId="30" fillId="4" borderId="8" xfId="5" applyFont="1" applyFill="1" applyBorder="1" applyAlignment="1">
      <alignment horizontal="left" vertical="center" wrapText="1"/>
    </xf>
    <xf numFmtId="44" fontId="25" fillId="0" borderId="16" xfId="4" applyFont="1" applyBorder="1" applyAlignment="1">
      <alignment horizontal="center" vertical="center" wrapText="1"/>
    </xf>
    <xf numFmtId="9" fontId="23" fillId="0" borderId="16" xfId="6" applyFont="1" applyBorder="1" applyAlignment="1">
      <alignment horizontal="center" vertical="center"/>
    </xf>
    <xf numFmtId="6" fontId="16" fillId="13" borderId="1" xfId="0" applyNumberFormat="1" applyFont="1" applyFill="1" applyBorder="1" applyAlignment="1">
      <alignment horizontal="center" vertical="center" wrapText="1"/>
    </xf>
  </cellXfs>
  <cellStyles count="7">
    <cellStyle name="Millares [0] 2" xfId="2" xr:uid="{60C1FBBB-9684-409F-BBE3-7D3FE8481BC3}"/>
    <cellStyle name="Moneda" xfId="4" builtinId="4"/>
    <cellStyle name="Moneda 3" xfId="3" xr:uid="{42E0A1C4-9284-471D-B7A8-E340E8E207E3}"/>
    <cellStyle name="Normal" xfId="0" builtinId="0"/>
    <cellStyle name="Normal 2" xfId="1" xr:uid="{5C3B73C6-D45C-43F0-B04F-2DBFFC528D61}"/>
    <cellStyle name="Normal 3" xfId="5" xr:uid="{5D9E0012-F205-4A40-9897-E98C152BA413}"/>
    <cellStyle name="Porcentaje" xfId="6"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604558</xdr:colOff>
      <xdr:row>0</xdr:row>
      <xdr:rowOff>0</xdr:rowOff>
    </xdr:from>
    <xdr:to>
      <xdr:col>2</xdr:col>
      <xdr:colOff>12428</xdr:colOff>
      <xdr:row>5</xdr:row>
      <xdr:rowOff>171450</xdr:rowOff>
    </xdr:to>
    <xdr:pic>
      <xdr:nvPicPr>
        <xdr:cNvPr id="2" name="Imagen 1">
          <a:extLst>
            <a:ext uri="{FF2B5EF4-FFF2-40B4-BE49-F238E27FC236}">
              <a16:creationId xmlns:a16="http://schemas.microsoft.com/office/drawing/2014/main" id="{BA2FCF9E-669D-486E-9994-51A46E02C9CB}"/>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41978" t="13392" r="42213" b="407"/>
        <a:stretch/>
      </xdr:blipFill>
      <xdr:spPr bwMode="auto">
        <a:xfrm>
          <a:off x="604558" y="0"/>
          <a:ext cx="985658" cy="1123950"/>
        </a:xfrm>
        <a:prstGeom prst="rect">
          <a:avLst/>
        </a:prstGeom>
        <a:ln>
          <a:noFill/>
        </a:ln>
        <a:extLst>
          <a:ext uri="{53640926-AAD7-44D8-BBD7-CCE9431645EC}">
            <a14:shadowObscured xmlns:a14="http://schemas.microsoft.com/office/drawing/2010/main"/>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A46D8D-634A-4E67-87ED-0019E552077E}">
  <dimension ref="A1:J267"/>
  <sheetViews>
    <sheetView tabSelected="1" zoomScale="55" zoomScaleNormal="55" workbookViewId="0">
      <selection activeCell="E13" sqref="E13"/>
    </sheetView>
  </sheetViews>
  <sheetFormatPr baseColWidth="10" defaultColWidth="11.44140625" defaultRowHeight="13.2" x14ac:dyDescent="0.25"/>
  <cols>
    <col min="1" max="1" width="17.77734375" style="1" customWidth="1"/>
    <col min="2" max="2" width="5.33203125" style="1" bestFit="1" customWidth="1"/>
    <col min="3" max="3" width="79.109375" style="1" customWidth="1"/>
    <col min="4" max="4" width="13.109375" style="1" customWidth="1"/>
    <col min="5" max="5" width="10.33203125" style="1" customWidth="1"/>
    <col min="6" max="6" width="13.33203125" style="1" customWidth="1"/>
    <col min="7" max="7" width="24.5546875" style="1" customWidth="1"/>
    <col min="8" max="8" width="11.44140625" style="1"/>
    <col min="9" max="9" width="24.109375" style="1" customWidth="1"/>
    <col min="10" max="16384" width="11.44140625" style="1"/>
  </cols>
  <sheetData>
    <row r="1" spans="1:9" s="55" customFormat="1" ht="15.9" customHeight="1" x14ac:dyDescent="0.3">
      <c r="A1" s="95" t="s">
        <v>268</v>
      </c>
      <c r="B1" s="95"/>
      <c r="C1" s="95"/>
      <c r="D1" s="95"/>
      <c r="E1" s="95"/>
      <c r="F1" s="95"/>
      <c r="G1" s="95"/>
      <c r="H1" s="54"/>
      <c r="I1" s="54"/>
    </row>
    <row r="2" spans="1:9" s="55" customFormat="1" ht="15.75" customHeight="1" x14ac:dyDescent="0.3">
      <c r="A2" s="95"/>
      <c r="B2" s="95"/>
      <c r="C2" s="95"/>
      <c r="D2" s="95"/>
      <c r="E2" s="95"/>
      <c r="F2" s="95"/>
      <c r="G2" s="95"/>
      <c r="H2" s="54"/>
      <c r="I2" s="54"/>
    </row>
    <row r="3" spans="1:9" s="55" customFormat="1" ht="15.75" customHeight="1" x14ac:dyDescent="0.3">
      <c r="A3" s="95"/>
      <c r="B3" s="95"/>
      <c r="C3" s="95"/>
      <c r="D3" s="95"/>
      <c r="E3" s="95"/>
      <c r="F3" s="95"/>
      <c r="G3" s="95"/>
      <c r="H3" s="54"/>
      <c r="I3" s="54"/>
    </row>
    <row r="4" spans="1:9" s="55" customFormat="1" ht="15.75" customHeight="1" x14ac:dyDescent="0.3">
      <c r="A4" s="95"/>
      <c r="B4" s="95"/>
      <c r="C4" s="95"/>
      <c r="D4" s="95"/>
      <c r="E4" s="95"/>
      <c r="F4" s="95"/>
      <c r="G4" s="95"/>
      <c r="H4" s="54"/>
      <c r="I4" s="54"/>
    </row>
    <row r="5" spans="1:9" s="55" customFormat="1" ht="15.75" customHeight="1" x14ac:dyDescent="0.3">
      <c r="A5" s="95"/>
      <c r="B5" s="95"/>
      <c r="C5" s="95"/>
      <c r="D5" s="95"/>
      <c r="E5" s="95"/>
      <c r="F5" s="95"/>
      <c r="G5" s="95"/>
      <c r="H5" s="54"/>
      <c r="I5" s="54"/>
    </row>
    <row r="6" spans="1:9" s="55" customFormat="1" ht="15.75" customHeight="1" x14ac:dyDescent="0.3">
      <c r="A6" s="95"/>
      <c r="B6" s="95"/>
      <c r="C6" s="95"/>
      <c r="D6" s="95"/>
      <c r="E6" s="95"/>
      <c r="F6" s="95"/>
      <c r="G6" s="95"/>
      <c r="H6" s="54"/>
      <c r="I6" s="54"/>
    </row>
    <row r="7" spans="1:9" s="55" customFormat="1" ht="18.600000000000001" customHeight="1" x14ac:dyDescent="0.3">
      <c r="A7" s="95"/>
      <c r="B7" s="95"/>
      <c r="C7" s="95"/>
      <c r="D7" s="95"/>
      <c r="E7" s="95"/>
      <c r="F7" s="95"/>
      <c r="G7" s="95"/>
      <c r="H7" s="54"/>
      <c r="I7" s="54"/>
    </row>
    <row r="8" spans="1:9" s="55" customFormat="1" ht="45" customHeight="1" x14ac:dyDescent="0.3">
      <c r="A8" s="56" t="s">
        <v>204</v>
      </c>
      <c r="B8" s="96" t="s">
        <v>269</v>
      </c>
      <c r="C8" s="96"/>
      <c r="D8" s="96"/>
      <c r="E8" s="96"/>
      <c r="F8" s="96"/>
      <c r="G8" s="96"/>
      <c r="H8" s="57"/>
    </row>
    <row r="9" spans="1:9" ht="17.399999999999999" customHeight="1" x14ac:dyDescent="0.25">
      <c r="A9" s="97" t="s">
        <v>205</v>
      </c>
      <c r="B9" s="98"/>
      <c r="C9" s="98"/>
      <c r="D9" s="98"/>
      <c r="E9" s="98"/>
      <c r="F9" s="98"/>
      <c r="G9" s="98"/>
    </row>
    <row r="10" spans="1:9" ht="14.4" customHeight="1" x14ac:dyDescent="0.25">
      <c r="A10" s="99" t="s">
        <v>0</v>
      </c>
      <c r="B10" s="99" t="s">
        <v>1</v>
      </c>
      <c r="C10" s="99" t="s">
        <v>2</v>
      </c>
      <c r="D10" s="113" t="s">
        <v>3</v>
      </c>
      <c r="E10" s="114" t="s">
        <v>4</v>
      </c>
      <c r="F10" s="115" t="s">
        <v>5</v>
      </c>
      <c r="G10" s="115" t="s">
        <v>6</v>
      </c>
    </row>
    <row r="11" spans="1:9" ht="14.4" customHeight="1" x14ac:dyDescent="0.25">
      <c r="A11" s="99"/>
      <c r="B11" s="99"/>
      <c r="C11" s="99"/>
      <c r="D11" s="113"/>
      <c r="E11" s="114"/>
      <c r="F11" s="116"/>
      <c r="G11" s="116"/>
    </row>
    <row r="12" spans="1:9" ht="52.8" x14ac:dyDescent="0.25">
      <c r="A12" s="100" t="s">
        <v>7</v>
      </c>
      <c r="B12" s="7">
        <v>1</v>
      </c>
      <c r="C12" s="8" t="s">
        <v>8</v>
      </c>
      <c r="D12" s="7" t="s">
        <v>9</v>
      </c>
      <c r="E12" s="7">
        <v>1</v>
      </c>
      <c r="F12" s="9">
        <v>1000000</v>
      </c>
      <c r="G12" s="9">
        <f>+E12*F12</f>
        <v>1000000</v>
      </c>
    </row>
    <row r="13" spans="1:9" ht="39.6" x14ac:dyDescent="0.25">
      <c r="A13" s="100"/>
      <c r="B13" s="7">
        <v>2</v>
      </c>
      <c r="C13" s="8" t="s">
        <v>10</v>
      </c>
      <c r="D13" s="7" t="s">
        <v>9</v>
      </c>
      <c r="E13" s="7">
        <v>1</v>
      </c>
      <c r="F13" s="9">
        <v>2700000</v>
      </c>
      <c r="G13" s="9">
        <f t="shared" ref="G13:G39" si="0">+E13*F13</f>
        <v>2700000</v>
      </c>
    </row>
    <row r="14" spans="1:9" ht="92.4" x14ac:dyDescent="0.25">
      <c r="A14" s="100"/>
      <c r="B14" s="7">
        <v>3</v>
      </c>
      <c r="C14" s="8" t="s">
        <v>11</v>
      </c>
      <c r="D14" s="7" t="s">
        <v>9</v>
      </c>
      <c r="E14" s="7">
        <v>1</v>
      </c>
      <c r="F14" s="9">
        <v>2900000</v>
      </c>
      <c r="G14" s="9">
        <f t="shared" si="0"/>
        <v>2900000</v>
      </c>
    </row>
    <row r="15" spans="1:9" ht="52.8" x14ac:dyDescent="0.25">
      <c r="A15" s="100"/>
      <c r="B15" s="7">
        <v>4</v>
      </c>
      <c r="C15" s="8" t="s">
        <v>12</v>
      </c>
      <c r="D15" s="7" t="s">
        <v>9</v>
      </c>
      <c r="E15" s="7">
        <v>2</v>
      </c>
      <c r="F15" s="9">
        <v>40000</v>
      </c>
      <c r="G15" s="9">
        <f t="shared" si="0"/>
        <v>80000</v>
      </c>
    </row>
    <row r="16" spans="1:9" ht="52.8" x14ac:dyDescent="0.25">
      <c r="A16" s="100"/>
      <c r="B16" s="7">
        <v>5</v>
      </c>
      <c r="C16" s="8" t="s">
        <v>13</v>
      </c>
      <c r="D16" s="7" t="s">
        <v>9</v>
      </c>
      <c r="E16" s="7">
        <v>400</v>
      </c>
      <c r="F16" s="9">
        <v>2000</v>
      </c>
      <c r="G16" s="9">
        <f t="shared" si="0"/>
        <v>800000</v>
      </c>
    </row>
    <row r="17" spans="1:7" ht="52.8" x14ac:dyDescent="0.25">
      <c r="A17" s="100"/>
      <c r="B17" s="7">
        <v>6</v>
      </c>
      <c r="C17" s="8" t="s">
        <v>14</v>
      </c>
      <c r="D17" s="7" t="s">
        <v>9</v>
      </c>
      <c r="E17" s="7">
        <v>1</v>
      </c>
      <c r="F17" s="9">
        <v>5000000</v>
      </c>
      <c r="G17" s="9">
        <f t="shared" si="0"/>
        <v>5000000</v>
      </c>
    </row>
    <row r="18" spans="1:7" ht="52.8" x14ac:dyDescent="0.25">
      <c r="A18" s="100"/>
      <c r="B18" s="7">
        <v>7</v>
      </c>
      <c r="C18" s="8" t="s">
        <v>15</v>
      </c>
      <c r="D18" s="7" t="s">
        <v>16</v>
      </c>
      <c r="E18" s="7">
        <v>1</v>
      </c>
      <c r="F18" s="9">
        <v>1000000</v>
      </c>
      <c r="G18" s="9">
        <f t="shared" si="0"/>
        <v>1000000</v>
      </c>
    </row>
    <row r="19" spans="1:7" ht="39.6" x14ac:dyDescent="0.25">
      <c r="A19" s="100"/>
      <c r="B19" s="7">
        <v>8</v>
      </c>
      <c r="C19" s="8" t="s">
        <v>17</v>
      </c>
      <c r="D19" s="7" t="s">
        <v>9</v>
      </c>
      <c r="E19" s="7">
        <v>400</v>
      </c>
      <c r="F19" s="9">
        <v>10000</v>
      </c>
      <c r="G19" s="9">
        <f t="shared" si="0"/>
        <v>4000000</v>
      </c>
    </row>
    <row r="20" spans="1:7" ht="39.6" x14ac:dyDescent="0.25">
      <c r="A20" s="100"/>
      <c r="B20" s="7">
        <v>9</v>
      </c>
      <c r="C20" s="8" t="s">
        <v>18</v>
      </c>
      <c r="D20" s="7" t="s">
        <v>16</v>
      </c>
      <c r="E20" s="7">
        <v>1</v>
      </c>
      <c r="F20" s="9">
        <v>400000</v>
      </c>
      <c r="G20" s="9">
        <f t="shared" si="0"/>
        <v>400000</v>
      </c>
    </row>
    <row r="21" spans="1:7" ht="66" x14ac:dyDescent="0.25">
      <c r="A21" s="100" t="s">
        <v>19</v>
      </c>
      <c r="B21" s="7">
        <v>10</v>
      </c>
      <c r="C21" s="8" t="s">
        <v>20</v>
      </c>
      <c r="D21" s="7" t="s">
        <v>16</v>
      </c>
      <c r="E21" s="7">
        <v>1</v>
      </c>
      <c r="F21" s="9">
        <v>400000</v>
      </c>
      <c r="G21" s="9">
        <f t="shared" si="0"/>
        <v>400000</v>
      </c>
    </row>
    <row r="22" spans="1:7" ht="39.6" x14ac:dyDescent="0.25">
      <c r="A22" s="100"/>
      <c r="B22" s="7">
        <v>11</v>
      </c>
      <c r="C22" s="10" t="s">
        <v>21</v>
      </c>
      <c r="D22" s="7" t="s">
        <v>16</v>
      </c>
      <c r="E22" s="7">
        <v>10000</v>
      </c>
      <c r="F22" s="9">
        <v>306</v>
      </c>
      <c r="G22" s="9">
        <f t="shared" si="0"/>
        <v>3060000</v>
      </c>
    </row>
    <row r="23" spans="1:7" ht="52.8" x14ac:dyDescent="0.25">
      <c r="A23" s="100"/>
      <c r="B23" s="7">
        <v>12</v>
      </c>
      <c r="C23" s="10" t="s">
        <v>22</v>
      </c>
      <c r="D23" s="7" t="s">
        <v>16</v>
      </c>
      <c r="E23" s="7">
        <v>10</v>
      </c>
      <c r="F23" s="9">
        <v>50000</v>
      </c>
      <c r="G23" s="9">
        <f t="shared" si="0"/>
        <v>500000</v>
      </c>
    </row>
    <row r="24" spans="1:7" ht="105.6" x14ac:dyDescent="0.25">
      <c r="A24" s="100"/>
      <c r="B24" s="7">
        <v>13</v>
      </c>
      <c r="C24" s="8" t="s">
        <v>23</v>
      </c>
      <c r="D24" s="7" t="s">
        <v>16</v>
      </c>
      <c r="E24" s="7">
        <v>2</v>
      </c>
      <c r="F24" s="9">
        <v>230000</v>
      </c>
      <c r="G24" s="9">
        <f t="shared" si="0"/>
        <v>460000</v>
      </c>
    </row>
    <row r="25" spans="1:7" ht="39.6" x14ac:dyDescent="0.25">
      <c r="A25" s="100" t="s">
        <v>24</v>
      </c>
      <c r="B25" s="7">
        <v>14</v>
      </c>
      <c r="C25" s="8" t="s">
        <v>25</v>
      </c>
      <c r="D25" s="7" t="s">
        <v>16</v>
      </c>
      <c r="E25" s="7">
        <f>11*3</f>
        <v>33</v>
      </c>
      <c r="F25" s="9">
        <v>50000</v>
      </c>
      <c r="G25" s="9">
        <f t="shared" si="0"/>
        <v>1650000</v>
      </c>
    </row>
    <row r="26" spans="1:7" ht="26.4" x14ac:dyDescent="0.25">
      <c r="A26" s="100"/>
      <c r="B26" s="7">
        <v>15</v>
      </c>
      <c r="C26" s="8" t="s">
        <v>26</v>
      </c>
      <c r="D26" s="7" t="s">
        <v>9</v>
      </c>
      <c r="E26" s="7">
        <v>3</v>
      </c>
      <c r="F26" s="9">
        <v>15500</v>
      </c>
      <c r="G26" s="9">
        <f t="shared" si="0"/>
        <v>46500</v>
      </c>
    </row>
    <row r="27" spans="1:7" ht="26.4" x14ac:dyDescent="0.25">
      <c r="A27" s="100"/>
      <c r="B27" s="7">
        <v>16</v>
      </c>
      <c r="C27" s="8" t="s">
        <v>27</v>
      </c>
      <c r="D27" s="7" t="s">
        <v>9</v>
      </c>
      <c r="E27" s="7">
        <v>10</v>
      </c>
      <c r="F27" s="9">
        <v>6000</v>
      </c>
      <c r="G27" s="9">
        <f t="shared" si="0"/>
        <v>60000</v>
      </c>
    </row>
    <row r="28" spans="1:7" ht="26.4" x14ac:dyDescent="0.25">
      <c r="A28" s="100"/>
      <c r="B28" s="7">
        <v>17</v>
      </c>
      <c r="C28" s="8" t="s">
        <v>28</v>
      </c>
      <c r="D28" s="7" t="s">
        <v>9</v>
      </c>
      <c r="E28" s="7">
        <v>2</v>
      </c>
      <c r="F28" s="9">
        <v>9000</v>
      </c>
      <c r="G28" s="9">
        <f t="shared" si="0"/>
        <v>18000</v>
      </c>
    </row>
    <row r="29" spans="1:7" ht="26.4" x14ac:dyDescent="0.25">
      <c r="A29" s="100"/>
      <c r="B29" s="7">
        <v>18</v>
      </c>
      <c r="C29" s="8" t="s">
        <v>29</v>
      </c>
      <c r="D29" s="7" t="s">
        <v>9</v>
      </c>
      <c r="E29" s="7">
        <v>2</v>
      </c>
      <c r="F29" s="9">
        <v>25000</v>
      </c>
      <c r="G29" s="9">
        <f t="shared" si="0"/>
        <v>50000</v>
      </c>
    </row>
    <row r="30" spans="1:7" ht="79.2" x14ac:dyDescent="0.25">
      <c r="A30" s="100" t="s">
        <v>30</v>
      </c>
      <c r="B30" s="7">
        <v>19</v>
      </c>
      <c r="C30" s="8" t="s">
        <v>31</v>
      </c>
      <c r="D30" s="7" t="s">
        <v>32</v>
      </c>
      <c r="E30" s="7">
        <v>1</v>
      </c>
      <c r="F30" s="9">
        <v>100000</v>
      </c>
      <c r="G30" s="110">
        <v>40000000</v>
      </c>
    </row>
    <row r="31" spans="1:7" ht="132" x14ac:dyDescent="0.25">
      <c r="A31" s="100"/>
      <c r="B31" s="7">
        <v>20</v>
      </c>
      <c r="C31" s="11" t="s">
        <v>33</v>
      </c>
      <c r="D31" s="7" t="s">
        <v>32</v>
      </c>
      <c r="E31" s="7">
        <v>1</v>
      </c>
      <c r="F31" s="9">
        <v>450000</v>
      </c>
      <c r="G31" s="111"/>
    </row>
    <row r="32" spans="1:7" ht="237.6" x14ac:dyDescent="0.25">
      <c r="A32" s="100"/>
      <c r="B32" s="7">
        <v>21</v>
      </c>
      <c r="C32" s="8" t="s">
        <v>34</v>
      </c>
      <c r="D32" s="7" t="s">
        <v>16</v>
      </c>
      <c r="E32" s="7">
        <v>1</v>
      </c>
      <c r="F32" s="9">
        <v>300000</v>
      </c>
      <c r="G32" s="111"/>
    </row>
    <row r="33" spans="1:7" ht="66" x14ac:dyDescent="0.25">
      <c r="A33" s="100"/>
      <c r="B33" s="7">
        <v>22</v>
      </c>
      <c r="C33" s="8" t="s">
        <v>35</v>
      </c>
      <c r="D33" s="7" t="s">
        <v>16</v>
      </c>
      <c r="E33" s="7">
        <v>1</v>
      </c>
      <c r="F33" s="9">
        <v>165000</v>
      </c>
      <c r="G33" s="111"/>
    </row>
    <row r="34" spans="1:7" ht="39.6" x14ac:dyDescent="0.25">
      <c r="A34" s="100"/>
      <c r="B34" s="7">
        <v>23</v>
      </c>
      <c r="C34" s="11" t="s">
        <v>36</v>
      </c>
      <c r="D34" s="7" t="s">
        <v>16</v>
      </c>
      <c r="E34" s="7">
        <v>1</v>
      </c>
      <c r="F34" s="9">
        <v>165000</v>
      </c>
      <c r="G34" s="111"/>
    </row>
    <row r="35" spans="1:7" ht="52.8" x14ac:dyDescent="0.25">
      <c r="A35" s="100"/>
      <c r="B35" s="7">
        <v>24</v>
      </c>
      <c r="C35" s="8" t="s">
        <v>13</v>
      </c>
      <c r="D35" s="7" t="s">
        <v>16</v>
      </c>
      <c r="E35" s="7">
        <v>1</v>
      </c>
      <c r="F35" s="9">
        <v>2000</v>
      </c>
      <c r="G35" s="111"/>
    </row>
    <row r="36" spans="1:7" ht="52.8" x14ac:dyDescent="0.25">
      <c r="A36" s="100"/>
      <c r="B36" s="7">
        <v>25</v>
      </c>
      <c r="C36" s="8" t="s">
        <v>37</v>
      </c>
      <c r="D36" s="7" t="s">
        <v>16</v>
      </c>
      <c r="E36" s="7">
        <v>1</v>
      </c>
      <c r="F36" s="9">
        <v>18000</v>
      </c>
      <c r="G36" s="111"/>
    </row>
    <row r="37" spans="1:7" ht="39.6" x14ac:dyDescent="0.25">
      <c r="A37" s="100"/>
      <c r="B37" s="7">
        <v>26</v>
      </c>
      <c r="C37" s="8" t="s">
        <v>38</v>
      </c>
      <c r="D37" s="7" t="s">
        <v>16</v>
      </c>
      <c r="E37" s="7">
        <v>1</v>
      </c>
      <c r="F37" s="9">
        <v>900</v>
      </c>
      <c r="G37" s="111"/>
    </row>
    <row r="38" spans="1:7" ht="66" x14ac:dyDescent="0.25">
      <c r="A38" s="100"/>
      <c r="B38" s="7">
        <v>27</v>
      </c>
      <c r="C38" s="8" t="s">
        <v>39</v>
      </c>
      <c r="D38" s="7" t="s">
        <v>16</v>
      </c>
      <c r="E38" s="7">
        <v>1</v>
      </c>
      <c r="F38" s="9">
        <v>15000000</v>
      </c>
      <c r="G38" s="112"/>
    </row>
    <row r="39" spans="1:7" ht="154.19999999999999" customHeight="1" x14ac:dyDescent="0.25">
      <c r="A39" s="6" t="s">
        <v>40</v>
      </c>
      <c r="B39" s="7">
        <v>28</v>
      </c>
      <c r="C39" s="8" t="s">
        <v>41</v>
      </c>
      <c r="D39" s="7" t="s">
        <v>32</v>
      </c>
      <c r="E39" s="7">
        <v>1</v>
      </c>
      <c r="F39" s="9">
        <v>15000000</v>
      </c>
      <c r="G39" s="9">
        <f t="shared" si="0"/>
        <v>15000000</v>
      </c>
    </row>
    <row r="40" spans="1:7" ht="26.4" x14ac:dyDescent="0.25">
      <c r="A40" s="100" t="s">
        <v>42</v>
      </c>
      <c r="B40" s="7">
        <v>29</v>
      </c>
      <c r="C40" s="8" t="s">
        <v>43</v>
      </c>
      <c r="D40" s="7" t="s">
        <v>44</v>
      </c>
      <c r="E40" s="7">
        <v>1</v>
      </c>
      <c r="F40" s="9">
        <v>270000</v>
      </c>
      <c r="G40" s="110">
        <v>12000000</v>
      </c>
    </row>
    <row r="41" spans="1:7" ht="26.4" x14ac:dyDescent="0.25">
      <c r="A41" s="100"/>
      <c r="B41" s="7">
        <v>30</v>
      </c>
      <c r="C41" s="8" t="s">
        <v>45</v>
      </c>
      <c r="D41" s="7" t="s">
        <v>44</v>
      </c>
      <c r="E41" s="7">
        <v>1</v>
      </c>
      <c r="F41" s="9">
        <v>270000</v>
      </c>
      <c r="G41" s="111"/>
    </row>
    <row r="42" spans="1:7" ht="26.4" x14ac:dyDescent="0.25">
      <c r="A42" s="100"/>
      <c r="B42" s="7">
        <v>31</v>
      </c>
      <c r="C42" s="8" t="s">
        <v>46</v>
      </c>
      <c r="D42" s="7" t="s">
        <v>44</v>
      </c>
      <c r="E42" s="7">
        <v>1</v>
      </c>
      <c r="F42" s="9">
        <v>270000</v>
      </c>
      <c r="G42" s="111"/>
    </row>
    <row r="43" spans="1:7" ht="26.4" x14ac:dyDescent="0.25">
      <c r="A43" s="100"/>
      <c r="B43" s="7">
        <v>32</v>
      </c>
      <c r="C43" s="8" t="s">
        <v>47</v>
      </c>
      <c r="D43" s="7" t="s">
        <v>44</v>
      </c>
      <c r="E43" s="7">
        <v>1</v>
      </c>
      <c r="F43" s="9">
        <v>270000</v>
      </c>
      <c r="G43" s="111"/>
    </row>
    <row r="44" spans="1:7" ht="26.4" x14ac:dyDescent="0.25">
      <c r="A44" s="100"/>
      <c r="B44" s="7">
        <v>33</v>
      </c>
      <c r="C44" s="8" t="s">
        <v>48</v>
      </c>
      <c r="D44" s="7" t="s">
        <v>44</v>
      </c>
      <c r="E44" s="7">
        <v>1</v>
      </c>
      <c r="F44" s="9">
        <v>270000</v>
      </c>
      <c r="G44" s="111"/>
    </row>
    <row r="45" spans="1:7" ht="26.4" x14ac:dyDescent="0.25">
      <c r="A45" s="100"/>
      <c r="B45" s="7">
        <v>34</v>
      </c>
      <c r="C45" s="8" t="s">
        <v>49</v>
      </c>
      <c r="D45" s="7" t="s">
        <v>44</v>
      </c>
      <c r="E45" s="7">
        <v>1</v>
      </c>
      <c r="F45" s="9">
        <v>270000</v>
      </c>
      <c r="G45" s="111"/>
    </row>
    <row r="46" spans="1:7" ht="26.4" x14ac:dyDescent="0.25">
      <c r="A46" s="100"/>
      <c r="B46" s="7">
        <v>35</v>
      </c>
      <c r="C46" s="8" t="s">
        <v>50</v>
      </c>
      <c r="D46" s="7" t="s">
        <v>44</v>
      </c>
      <c r="E46" s="7">
        <v>1</v>
      </c>
      <c r="F46" s="9">
        <v>270000</v>
      </c>
      <c r="G46" s="111"/>
    </row>
    <row r="47" spans="1:7" ht="26.4" x14ac:dyDescent="0.25">
      <c r="A47" s="100"/>
      <c r="B47" s="7">
        <v>36</v>
      </c>
      <c r="C47" s="8" t="s">
        <v>51</v>
      </c>
      <c r="D47" s="7" t="s">
        <v>44</v>
      </c>
      <c r="E47" s="7">
        <v>1</v>
      </c>
      <c r="F47" s="9">
        <v>270000</v>
      </c>
      <c r="G47" s="111"/>
    </row>
    <row r="48" spans="1:7" ht="26.4" x14ac:dyDescent="0.25">
      <c r="A48" s="100"/>
      <c r="B48" s="7">
        <v>37</v>
      </c>
      <c r="C48" s="8" t="s">
        <v>52</v>
      </c>
      <c r="D48" s="7" t="s">
        <v>44</v>
      </c>
      <c r="E48" s="7">
        <v>1</v>
      </c>
      <c r="F48" s="9">
        <v>270000</v>
      </c>
      <c r="G48" s="111"/>
    </row>
    <row r="49" spans="1:7" ht="26.4" x14ac:dyDescent="0.25">
      <c r="A49" s="100"/>
      <c r="B49" s="7">
        <v>38</v>
      </c>
      <c r="C49" s="8" t="s">
        <v>53</v>
      </c>
      <c r="D49" s="7" t="s">
        <v>44</v>
      </c>
      <c r="E49" s="7">
        <v>1</v>
      </c>
      <c r="F49" s="9">
        <v>270000</v>
      </c>
      <c r="G49" s="111"/>
    </row>
    <row r="50" spans="1:7" ht="26.4" x14ac:dyDescent="0.25">
      <c r="A50" s="100"/>
      <c r="B50" s="7">
        <v>39</v>
      </c>
      <c r="C50" s="8" t="s">
        <v>54</v>
      </c>
      <c r="D50" s="7" t="s">
        <v>44</v>
      </c>
      <c r="E50" s="7">
        <v>1</v>
      </c>
      <c r="F50" s="9">
        <v>270000</v>
      </c>
      <c r="G50" s="112"/>
    </row>
    <row r="51" spans="1:7" ht="66" x14ac:dyDescent="0.25">
      <c r="A51" s="100" t="s">
        <v>55</v>
      </c>
      <c r="B51" s="7">
        <v>40</v>
      </c>
      <c r="C51" s="8" t="s">
        <v>56</v>
      </c>
      <c r="D51" s="7" t="s">
        <v>9</v>
      </c>
      <c r="E51" s="7">
        <v>1</v>
      </c>
      <c r="F51" s="9">
        <v>35000</v>
      </c>
      <c r="G51" s="110">
        <v>100000000</v>
      </c>
    </row>
    <row r="52" spans="1:7" ht="66" x14ac:dyDescent="0.25">
      <c r="A52" s="100"/>
      <c r="B52" s="7">
        <v>41</v>
      </c>
      <c r="C52" s="8" t="s">
        <v>57</v>
      </c>
      <c r="D52" s="7" t="s">
        <v>9</v>
      </c>
      <c r="E52" s="7">
        <v>1</v>
      </c>
      <c r="F52" s="9">
        <v>35000</v>
      </c>
      <c r="G52" s="111"/>
    </row>
    <row r="53" spans="1:7" ht="66" x14ac:dyDescent="0.25">
      <c r="A53" s="100"/>
      <c r="B53" s="7">
        <v>42</v>
      </c>
      <c r="C53" s="8" t="s">
        <v>58</v>
      </c>
      <c r="D53" s="7" t="s">
        <v>9</v>
      </c>
      <c r="E53" s="7">
        <v>1</v>
      </c>
      <c r="F53" s="9">
        <v>35000</v>
      </c>
      <c r="G53" s="111"/>
    </row>
    <row r="54" spans="1:7" ht="38.4" customHeight="1" x14ac:dyDescent="0.25">
      <c r="A54" s="100"/>
      <c r="B54" s="7">
        <v>43</v>
      </c>
      <c r="C54" s="12" t="s">
        <v>59</v>
      </c>
      <c r="D54" s="13" t="s">
        <v>16</v>
      </c>
      <c r="E54" s="13">
        <v>1</v>
      </c>
      <c r="F54" s="14">
        <v>1000000</v>
      </c>
      <c r="G54" s="112"/>
    </row>
    <row r="55" spans="1:7" ht="39.6" x14ac:dyDescent="0.25">
      <c r="A55" s="100" t="s">
        <v>60</v>
      </c>
      <c r="B55" s="7">
        <v>44</v>
      </c>
      <c r="C55" s="8" t="s">
        <v>61</v>
      </c>
      <c r="D55" s="7" t="s">
        <v>9</v>
      </c>
      <c r="E55" s="7">
        <v>1</v>
      </c>
      <c r="F55" s="9">
        <v>100000</v>
      </c>
      <c r="G55" s="110">
        <v>50381500</v>
      </c>
    </row>
    <row r="56" spans="1:7" ht="39.6" x14ac:dyDescent="0.25">
      <c r="A56" s="100"/>
      <c r="B56" s="7">
        <v>45</v>
      </c>
      <c r="C56" s="8" t="s">
        <v>62</v>
      </c>
      <c r="D56" s="7" t="s">
        <v>9</v>
      </c>
      <c r="E56" s="13">
        <v>1</v>
      </c>
      <c r="F56" s="9">
        <v>110000</v>
      </c>
      <c r="G56" s="111"/>
    </row>
    <row r="57" spans="1:7" ht="39.6" x14ac:dyDescent="0.25">
      <c r="A57" s="100"/>
      <c r="B57" s="7">
        <v>46</v>
      </c>
      <c r="C57" s="8" t="s">
        <v>63</v>
      </c>
      <c r="D57" s="7" t="s">
        <v>9</v>
      </c>
      <c r="E57" s="7">
        <v>1</v>
      </c>
      <c r="F57" s="9">
        <v>93000</v>
      </c>
      <c r="G57" s="111"/>
    </row>
    <row r="58" spans="1:7" ht="39.6" x14ac:dyDescent="0.25">
      <c r="A58" s="100"/>
      <c r="B58" s="7">
        <v>47</v>
      </c>
      <c r="C58" s="8" t="s">
        <v>64</v>
      </c>
      <c r="D58" s="7" t="s">
        <v>9</v>
      </c>
      <c r="E58" s="13">
        <v>1</v>
      </c>
      <c r="F58" s="9">
        <v>123000</v>
      </c>
      <c r="G58" s="111"/>
    </row>
    <row r="59" spans="1:7" ht="145.19999999999999" x14ac:dyDescent="0.25">
      <c r="A59" s="100"/>
      <c r="B59" s="7">
        <v>48</v>
      </c>
      <c r="C59" s="8" t="s">
        <v>65</v>
      </c>
      <c r="D59" s="7" t="s">
        <v>9</v>
      </c>
      <c r="E59" s="7">
        <v>1</v>
      </c>
      <c r="F59" s="9">
        <v>110000</v>
      </c>
      <c r="G59" s="111"/>
    </row>
    <row r="60" spans="1:7" ht="26.4" x14ac:dyDescent="0.25">
      <c r="A60" s="100"/>
      <c r="B60" s="7">
        <v>49</v>
      </c>
      <c r="C60" s="8" t="s">
        <v>66</v>
      </c>
      <c r="D60" s="7" t="s">
        <v>9</v>
      </c>
      <c r="E60" s="13">
        <v>1</v>
      </c>
      <c r="F60" s="9">
        <v>62500</v>
      </c>
      <c r="G60" s="111"/>
    </row>
    <row r="61" spans="1:7" ht="39.6" x14ac:dyDescent="0.25">
      <c r="A61" s="100"/>
      <c r="B61" s="7">
        <v>50</v>
      </c>
      <c r="C61" s="8" t="s">
        <v>67</v>
      </c>
      <c r="D61" s="7" t="s">
        <v>9</v>
      </c>
      <c r="E61" s="7">
        <v>1</v>
      </c>
      <c r="F61" s="9">
        <v>115000</v>
      </c>
      <c r="G61" s="111"/>
    </row>
    <row r="62" spans="1:7" ht="26.4" x14ac:dyDescent="0.25">
      <c r="A62" s="100"/>
      <c r="B62" s="7">
        <v>51</v>
      </c>
      <c r="C62" s="8" t="s">
        <v>68</v>
      </c>
      <c r="D62" s="7" t="s">
        <v>9</v>
      </c>
      <c r="E62" s="13">
        <v>1</v>
      </c>
      <c r="F62" s="9">
        <v>32500</v>
      </c>
      <c r="G62" s="111"/>
    </row>
    <row r="63" spans="1:7" ht="26.4" x14ac:dyDescent="0.25">
      <c r="A63" s="100"/>
      <c r="B63" s="7">
        <v>52</v>
      </c>
      <c r="C63" s="8" t="s">
        <v>69</v>
      </c>
      <c r="D63" s="7" t="s">
        <v>9</v>
      </c>
      <c r="E63" s="7">
        <v>1</v>
      </c>
      <c r="F63" s="9">
        <v>77500</v>
      </c>
      <c r="G63" s="111"/>
    </row>
    <row r="64" spans="1:7" ht="79.2" x14ac:dyDescent="0.25">
      <c r="A64" s="100"/>
      <c r="B64" s="7">
        <v>53</v>
      </c>
      <c r="C64" s="8" t="s">
        <v>70</v>
      </c>
      <c r="D64" s="7" t="s">
        <v>16</v>
      </c>
      <c r="E64" s="13">
        <v>1</v>
      </c>
      <c r="F64" s="9">
        <v>410000</v>
      </c>
      <c r="G64" s="111"/>
    </row>
    <row r="65" spans="1:7" ht="26.4" x14ac:dyDescent="0.25">
      <c r="A65" s="100"/>
      <c r="B65" s="7">
        <v>54</v>
      </c>
      <c r="C65" s="8" t="s">
        <v>71</v>
      </c>
      <c r="D65" s="7" t="s">
        <v>16</v>
      </c>
      <c r="E65" s="7">
        <v>1</v>
      </c>
      <c r="F65" s="9">
        <v>378000</v>
      </c>
      <c r="G65" s="111"/>
    </row>
    <row r="66" spans="1:7" ht="39.6" x14ac:dyDescent="0.25">
      <c r="A66" s="100"/>
      <c r="B66" s="7">
        <v>55</v>
      </c>
      <c r="C66" s="8" t="s">
        <v>72</v>
      </c>
      <c r="D66" s="7" t="s">
        <v>16</v>
      </c>
      <c r="E66" s="13">
        <v>1</v>
      </c>
      <c r="F66" s="9">
        <v>180000</v>
      </c>
      <c r="G66" s="111"/>
    </row>
    <row r="67" spans="1:7" ht="39.6" x14ac:dyDescent="0.25">
      <c r="A67" s="100"/>
      <c r="B67" s="7">
        <v>56</v>
      </c>
      <c r="C67" s="8" t="s">
        <v>73</v>
      </c>
      <c r="D67" s="7" t="s">
        <v>16</v>
      </c>
      <c r="E67" s="7">
        <v>1</v>
      </c>
      <c r="F67" s="9">
        <v>180000</v>
      </c>
      <c r="G67" s="111"/>
    </row>
    <row r="68" spans="1:7" ht="39.6" x14ac:dyDescent="0.25">
      <c r="A68" s="100"/>
      <c r="B68" s="7">
        <v>57</v>
      </c>
      <c r="C68" s="8" t="s">
        <v>74</v>
      </c>
      <c r="D68" s="7" t="s">
        <v>16</v>
      </c>
      <c r="E68" s="13">
        <v>1</v>
      </c>
      <c r="F68" s="9">
        <v>180000</v>
      </c>
      <c r="G68" s="112"/>
    </row>
    <row r="69" spans="1:7" ht="39.6" x14ac:dyDescent="0.25">
      <c r="A69" s="6" t="s">
        <v>75</v>
      </c>
      <c r="B69" s="7">
        <v>58</v>
      </c>
      <c r="C69" s="8" t="s">
        <v>76</v>
      </c>
      <c r="D69" s="7" t="s">
        <v>9</v>
      </c>
      <c r="E69" s="7">
        <v>1</v>
      </c>
      <c r="F69" s="9">
        <v>12000</v>
      </c>
      <c r="G69" s="9">
        <v>20000000</v>
      </c>
    </row>
    <row r="70" spans="1:7" ht="15.6" x14ac:dyDescent="0.25">
      <c r="A70" s="102" t="s">
        <v>77</v>
      </c>
      <c r="B70" s="103"/>
      <c r="C70" s="103"/>
      <c r="D70" s="103"/>
      <c r="E70" s="103"/>
      <c r="F70" s="104"/>
      <c r="G70" s="77">
        <f>SUM(G12:G69)</f>
        <v>261506000</v>
      </c>
    </row>
    <row r="72" spans="1:7" ht="17.399999999999999" x14ac:dyDescent="0.3">
      <c r="A72" s="106" t="s">
        <v>206</v>
      </c>
      <c r="B72" s="107"/>
      <c r="C72" s="107"/>
      <c r="D72" s="107"/>
      <c r="E72" s="107"/>
      <c r="F72" s="107"/>
      <c r="G72" s="107"/>
    </row>
    <row r="73" spans="1:7" ht="17.399999999999999" x14ac:dyDescent="0.25">
      <c r="A73" s="108" t="s">
        <v>207</v>
      </c>
      <c r="B73" s="109"/>
      <c r="C73" s="109"/>
      <c r="D73" s="109"/>
      <c r="E73" s="109"/>
      <c r="F73" s="109"/>
      <c r="G73" s="109"/>
    </row>
    <row r="74" spans="1:7" s="15" customFormat="1" ht="26.4" x14ac:dyDescent="0.25">
      <c r="A74" s="2" t="s">
        <v>0</v>
      </c>
      <c r="B74" s="2" t="s">
        <v>1</v>
      </c>
      <c r="C74" s="2" t="s">
        <v>2</v>
      </c>
      <c r="D74" s="3" t="s">
        <v>3</v>
      </c>
      <c r="E74" s="4" t="s">
        <v>4</v>
      </c>
      <c r="F74" s="5" t="s">
        <v>5</v>
      </c>
      <c r="G74" s="5" t="s">
        <v>6</v>
      </c>
    </row>
    <row r="75" spans="1:7" ht="39.6" x14ac:dyDescent="0.25">
      <c r="A75" s="100" t="s">
        <v>78</v>
      </c>
      <c r="B75" s="7">
        <v>1</v>
      </c>
      <c r="C75" s="16" t="s">
        <v>79</v>
      </c>
      <c r="D75" s="7" t="s">
        <v>16</v>
      </c>
      <c r="E75" s="7">
        <v>10000</v>
      </c>
      <c r="F75" s="9">
        <v>250</v>
      </c>
      <c r="G75" s="9">
        <v>2500000</v>
      </c>
    </row>
    <row r="76" spans="1:7" ht="52.8" x14ac:dyDescent="0.25">
      <c r="A76" s="100"/>
      <c r="B76" s="7">
        <v>2</v>
      </c>
      <c r="C76" s="16" t="s">
        <v>80</v>
      </c>
      <c r="D76" s="7" t="s">
        <v>16</v>
      </c>
      <c r="E76" s="7">
        <v>10</v>
      </c>
      <c r="F76" s="9">
        <v>50000</v>
      </c>
      <c r="G76" s="9">
        <v>500000</v>
      </c>
    </row>
    <row r="77" spans="1:7" ht="79.2" x14ac:dyDescent="0.25">
      <c r="A77" s="117" t="s">
        <v>81</v>
      </c>
      <c r="B77" s="7">
        <v>3</v>
      </c>
      <c r="C77" s="16" t="s">
        <v>82</v>
      </c>
      <c r="D77" s="7" t="s">
        <v>16</v>
      </c>
      <c r="E77" s="7">
        <v>10</v>
      </c>
      <c r="F77" s="9">
        <v>165000</v>
      </c>
      <c r="G77" s="9">
        <v>1650000</v>
      </c>
    </row>
    <row r="78" spans="1:7" ht="39.6" x14ac:dyDescent="0.25">
      <c r="A78" s="117"/>
      <c r="B78" s="7">
        <v>4</v>
      </c>
      <c r="C78" s="16" t="s">
        <v>83</v>
      </c>
      <c r="D78" s="7" t="s">
        <v>84</v>
      </c>
      <c r="E78" s="7">
        <v>1000</v>
      </c>
      <c r="F78" s="9">
        <v>1500</v>
      </c>
      <c r="G78" s="9">
        <v>1500000</v>
      </c>
    </row>
    <row r="79" spans="1:7" ht="26.4" x14ac:dyDescent="0.25">
      <c r="A79" s="117"/>
      <c r="B79" s="7">
        <v>5</v>
      </c>
      <c r="C79" s="16" t="s">
        <v>85</v>
      </c>
      <c r="D79" s="7" t="s">
        <v>84</v>
      </c>
      <c r="E79" s="7">
        <v>500</v>
      </c>
      <c r="F79" s="9">
        <v>8300</v>
      </c>
      <c r="G79" s="9">
        <v>4150000</v>
      </c>
    </row>
    <row r="80" spans="1:7" ht="26.4" x14ac:dyDescent="0.25">
      <c r="A80" s="117"/>
      <c r="B80" s="7">
        <v>6</v>
      </c>
      <c r="C80" s="17" t="s">
        <v>86</v>
      </c>
      <c r="D80" s="7" t="s">
        <v>84</v>
      </c>
      <c r="E80" s="7">
        <v>100</v>
      </c>
      <c r="F80" s="18">
        <v>10000</v>
      </c>
      <c r="G80" s="9">
        <v>1000000</v>
      </c>
    </row>
    <row r="81" spans="1:7" ht="66" x14ac:dyDescent="0.25">
      <c r="A81" s="117"/>
      <c r="B81" s="7">
        <v>7</v>
      </c>
      <c r="C81" s="17" t="s">
        <v>87</v>
      </c>
      <c r="D81" s="7" t="s">
        <v>84</v>
      </c>
      <c r="E81" s="7">
        <v>1</v>
      </c>
      <c r="F81" s="18">
        <v>2900000</v>
      </c>
      <c r="G81" s="9">
        <v>2900000</v>
      </c>
    </row>
    <row r="82" spans="1:7" ht="39.6" x14ac:dyDescent="0.25">
      <c r="A82" s="117"/>
      <c r="B82" s="7">
        <v>8</v>
      </c>
      <c r="C82" s="8" t="s">
        <v>18</v>
      </c>
      <c r="D82" s="7" t="s">
        <v>84</v>
      </c>
      <c r="E82" s="7">
        <v>1</v>
      </c>
      <c r="F82" s="18">
        <v>400000</v>
      </c>
      <c r="G82" s="9">
        <v>400000</v>
      </c>
    </row>
    <row r="83" spans="1:7" ht="52.8" x14ac:dyDescent="0.25">
      <c r="A83" s="117"/>
      <c r="B83" s="7">
        <v>9</v>
      </c>
      <c r="C83" s="17" t="s">
        <v>88</v>
      </c>
      <c r="D83" s="7" t="s">
        <v>84</v>
      </c>
      <c r="E83" s="7">
        <v>15</v>
      </c>
      <c r="F83" s="18">
        <v>2000</v>
      </c>
      <c r="G83" s="9">
        <v>30000</v>
      </c>
    </row>
    <row r="84" spans="1:7" ht="52.8" x14ac:dyDescent="0.25">
      <c r="A84" s="117"/>
      <c r="B84" s="7">
        <v>10</v>
      </c>
      <c r="C84" s="17" t="s">
        <v>89</v>
      </c>
      <c r="D84" s="7" t="s">
        <v>84</v>
      </c>
      <c r="E84" s="7">
        <v>5</v>
      </c>
      <c r="F84" s="18">
        <v>18000</v>
      </c>
      <c r="G84" s="9">
        <v>90000</v>
      </c>
    </row>
    <row r="85" spans="1:7" ht="39.6" x14ac:dyDescent="0.25">
      <c r="A85" s="117"/>
      <c r="B85" s="7">
        <v>11</v>
      </c>
      <c r="C85" s="19" t="s">
        <v>90</v>
      </c>
      <c r="D85" s="20" t="s">
        <v>84</v>
      </c>
      <c r="E85" s="7">
        <v>3</v>
      </c>
      <c r="F85" s="18">
        <v>250000</v>
      </c>
      <c r="G85" s="9">
        <v>750000</v>
      </c>
    </row>
    <row r="86" spans="1:7" ht="39.6" x14ac:dyDescent="0.25">
      <c r="A86" s="117"/>
      <c r="B86" s="7">
        <v>12</v>
      </c>
      <c r="C86" s="16" t="s">
        <v>91</v>
      </c>
      <c r="D86" s="7" t="s">
        <v>92</v>
      </c>
      <c r="E86" s="7">
        <v>1</v>
      </c>
      <c r="F86" s="9">
        <v>400000</v>
      </c>
      <c r="G86" s="9">
        <v>400000</v>
      </c>
    </row>
    <row r="87" spans="1:7" ht="171.6" x14ac:dyDescent="0.25">
      <c r="A87" s="117"/>
      <c r="B87" s="7">
        <v>13</v>
      </c>
      <c r="C87" s="17" t="s">
        <v>93</v>
      </c>
      <c r="D87" s="7" t="s">
        <v>84</v>
      </c>
      <c r="E87" s="7">
        <v>1</v>
      </c>
      <c r="F87" s="18">
        <v>1200000</v>
      </c>
      <c r="G87" s="9">
        <v>1200000</v>
      </c>
    </row>
    <row r="88" spans="1:7" ht="211.2" x14ac:dyDescent="0.25">
      <c r="A88" s="117"/>
      <c r="B88" s="7">
        <v>14</v>
      </c>
      <c r="C88" s="17" t="s">
        <v>94</v>
      </c>
      <c r="D88" s="7" t="s">
        <v>84</v>
      </c>
      <c r="E88" s="7">
        <v>50</v>
      </c>
      <c r="F88" s="18">
        <v>35000</v>
      </c>
      <c r="G88" s="9">
        <v>1750000</v>
      </c>
    </row>
    <row r="89" spans="1:7" ht="52.8" x14ac:dyDescent="0.25">
      <c r="A89" s="117"/>
      <c r="B89" s="7">
        <v>15</v>
      </c>
      <c r="C89" s="17" t="s">
        <v>95</v>
      </c>
      <c r="D89" s="7" t="s">
        <v>84</v>
      </c>
      <c r="E89" s="7">
        <v>2</v>
      </c>
      <c r="F89" s="18">
        <v>450000</v>
      </c>
      <c r="G89" s="9">
        <v>900000</v>
      </c>
    </row>
    <row r="90" spans="1:7" ht="26.4" x14ac:dyDescent="0.25">
      <c r="A90" s="117"/>
      <c r="B90" s="7">
        <v>16</v>
      </c>
      <c r="C90" s="21" t="s">
        <v>96</v>
      </c>
      <c r="D90" s="7" t="s">
        <v>84</v>
      </c>
      <c r="E90" s="7">
        <v>100</v>
      </c>
      <c r="F90" s="22">
        <v>1500</v>
      </c>
      <c r="G90" s="9">
        <v>150000</v>
      </c>
    </row>
    <row r="91" spans="1:7" ht="39.6" x14ac:dyDescent="0.25">
      <c r="A91" s="117" t="s">
        <v>97</v>
      </c>
      <c r="B91" s="7">
        <v>17</v>
      </c>
      <c r="C91" s="17" t="s">
        <v>98</v>
      </c>
      <c r="D91" s="7" t="s">
        <v>84</v>
      </c>
      <c r="E91" s="7">
        <v>1000</v>
      </c>
      <c r="F91" s="22">
        <v>900</v>
      </c>
      <c r="G91" s="9">
        <v>900000</v>
      </c>
    </row>
    <row r="92" spans="1:7" ht="39.6" x14ac:dyDescent="0.25">
      <c r="A92" s="117"/>
      <c r="B92" s="7">
        <v>18</v>
      </c>
      <c r="C92" s="23" t="s">
        <v>99</v>
      </c>
      <c r="D92" s="20" t="s">
        <v>84</v>
      </c>
      <c r="E92" s="7">
        <v>1000</v>
      </c>
      <c r="F92" s="22">
        <v>500</v>
      </c>
      <c r="G92" s="9">
        <v>500000</v>
      </c>
    </row>
    <row r="93" spans="1:7" ht="26.4" x14ac:dyDescent="0.25">
      <c r="A93" s="117"/>
      <c r="B93" s="7">
        <v>19</v>
      </c>
      <c r="C93" s="23" t="s">
        <v>100</v>
      </c>
      <c r="D93" s="20" t="s">
        <v>84</v>
      </c>
      <c r="E93" s="7">
        <v>1000</v>
      </c>
      <c r="F93" s="18">
        <v>1350</v>
      </c>
      <c r="G93" s="9">
        <v>1350000</v>
      </c>
    </row>
    <row r="94" spans="1:7" ht="39.6" x14ac:dyDescent="0.25">
      <c r="A94" s="118" t="s">
        <v>101</v>
      </c>
      <c r="B94" s="7">
        <v>20</v>
      </c>
      <c r="C94" s="17" t="s">
        <v>102</v>
      </c>
      <c r="D94" s="7" t="s">
        <v>84</v>
      </c>
      <c r="E94" s="7">
        <v>2</v>
      </c>
      <c r="F94" s="18">
        <v>450000</v>
      </c>
      <c r="G94" s="9">
        <v>900000</v>
      </c>
    </row>
    <row r="95" spans="1:7" ht="39.6" x14ac:dyDescent="0.25">
      <c r="A95" s="118"/>
      <c r="B95" s="7">
        <v>21</v>
      </c>
      <c r="C95" s="17" t="s">
        <v>103</v>
      </c>
      <c r="D95" s="7" t="s">
        <v>84</v>
      </c>
      <c r="E95" s="7">
        <v>8</v>
      </c>
      <c r="F95" s="18">
        <v>100000</v>
      </c>
      <c r="G95" s="9">
        <v>800000</v>
      </c>
    </row>
    <row r="96" spans="1:7" ht="39.6" x14ac:dyDescent="0.25">
      <c r="A96" s="118"/>
      <c r="B96" s="7">
        <v>22</v>
      </c>
      <c r="C96" s="17" t="s">
        <v>104</v>
      </c>
      <c r="D96" s="7" t="s">
        <v>84</v>
      </c>
      <c r="E96" s="7">
        <v>2</v>
      </c>
      <c r="F96" s="18">
        <v>250000</v>
      </c>
      <c r="G96" s="9">
        <v>500000</v>
      </c>
    </row>
    <row r="97" spans="1:7" ht="15.6" x14ac:dyDescent="0.25">
      <c r="A97" s="102" t="s">
        <v>105</v>
      </c>
      <c r="B97" s="103"/>
      <c r="C97" s="103"/>
      <c r="D97" s="103"/>
      <c r="E97" s="103"/>
      <c r="F97" s="104"/>
      <c r="G97" s="77">
        <f>SUM(G75:G96)</f>
        <v>24820000</v>
      </c>
    </row>
    <row r="99" spans="1:7" ht="17.399999999999999" x14ac:dyDescent="0.25">
      <c r="A99" s="108" t="s">
        <v>106</v>
      </c>
      <c r="B99" s="109"/>
      <c r="C99" s="109"/>
      <c r="D99" s="109"/>
      <c r="E99" s="109"/>
      <c r="F99" s="109"/>
      <c r="G99" s="109"/>
    </row>
    <row r="100" spans="1:7" ht="26.4" x14ac:dyDescent="0.25">
      <c r="A100" s="2" t="s">
        <v>0</v>
      </c>
      <c r="B100" s="2" t="s">
        <v>1</v>
      </c>
      <c r="C100" s="2" t="s">
        <v>2</v>
      </c>
      <c r="D100" s="3" t="s">
        <v>3</v>
      </c>
      <c r="E100" s="4" t="s">
        <v>4</v>
      </c>
      <c r="F100" s="5" t="s">
        <v>5</v>
      </c>
      <c r="G100" s="5" t="s">
        <v>6</v>
      </c>
    </row>
    <row r="101" spans="1:7" ht="52.8" x14ac:dyDescent="0.25">
      <c r="A101" s="24" t="s">
        <v>78</v>
      </c>
      <c r="B101" s="20">
        <v>1</v>
      </c>
      <c r="C101" s="25" t="s">
        <v>80</v>
      </c>
      <c r="D101" s="20" t="s">
        <v>16</v>
      </c>
      <c r="E101" s="20">
        <v>10</v>
      </c>
      <c r="F101" s="26">
        <v>50000</v>
      </c>
      <c r="G101" s="27">
        <v>500000</v>
      </c>
    </row>
    <row r="102" spans="1:7" ht="79.2" x14ac:dyDescent="0.25">
      <c r="A102" s="105" t="s">
        <v>107</v>
      </c>
      <c r="B102" s="20">
        <v>2</v>
      </c>
      <c r="C102" s="25" t="s">
        <v>82</v>
      </c>
      <c r="D102" s="20" t="s">
        <v>16</v>
      </c>
      <c r="E102" s="7">
        <v>10</v>
      </c>
      <c r="F102" s="9">
        <v>165000</v>
      </c>
      <c r="G102" s="27">
        <v>1650000</v>
      </c>
    </row>
    <row r="103" spans="1:7" ht="26.4" x14ac:dyDescent="0.25">
      <c r="A103" s="105"/>
      <c r="B103" s="20">
        <v>3</v>
      </c>
      <c r="C103" s="28" t="s">
        <v>86</v>
      </c>
      <c r="D103" s="20" t="s">
        <v>84</v>
      </c>
      <c r="E103" s="7">
        <v>100</v>
      </c>
      <c r="F103" s="18">
        <v>10000</v>
      </c>
      <c r="G103" s="27">
        <v>1000000</v>
      </c>
    </row>
    <row r="104" spans="1:7" ht="66" x14ac:dyDescent="0.25">
      <c r="A104" s="105"/>
      <c r="B104" s="20">
        <v>4</v>
      </c>
      <c r="C104" s="28" t="s">
        <v>87</v>
      </c>
      <c r="D104" s="20" t="s">
        <v>84</v>
      </c>
      <c r="E104" s="7">
        <v>1</v>
      </c>
      <c r="F104" s="18">
        <v>2900000</v>
      </c>
      <c r="G104" s="27">
        <v>2900000</v>
      </c>
    </row>
    <row r="105" spans="1:7" ht="39.6" x14ac:dyDescent="0.25">
      <c r="A105" s="105"/>
      <c r="B105" s="20">
        <v>5</v>
      </c>
      <c r="C105" s="8" t="s">
        <v>18</v>
      </c>
      <c r="D105" s="20" t="s">
        <v>84</v>
      </c>
      <c r="E105" s="7">
        <v>1</v>
      </c>
      <c r="F105" s="18">
        <v>400000</v>
      </c>
      <c r="G105" s="27">
        <v>400000</v>
      </c>
    </row>
    <row r="106" spans="1:7" ht="52.8" x14ac:dyDescent="0.25">
      <c r="A106" s="105"/>
      <c r="B106" s="20">
        <v>6</v>
      </c>
      <c r="C106" s="28" t="s">
        <v>88</v>
      </c>
      <c r="D106" s="20" t="s">
        <v>84</v>
      </c>
      <c r="E106" s="7">
        <v>15</v>
      </c>
      <c r="F106" s="18">
        <v>2000</v>
      </c>
      <c r="G106" s="27">
        <v>30000</v>
      </c>
    </row>
    <row r="107" spans="1:7" ht="52.8" x14ac:dyDescent="0.25">
      <c r="A107" s="105"/>
      <c r="B107" s="20">
        <v>7</v>
      </c>
      <c r="C107" s="28" t="s">
        <v>89</v>
      </c>
      <c r="D107" s="20" t="s">
        <v>84</v>
      </c>
      <c r="E107" s="7">
        <v>5</v>
      </c>
      <c r="F107" s="18">
        <v>18000</v>
      </c>
      <c r="G107" s="27">
        <v>90000</v>
      </c>
    </row>
    <row r="108" spans="1:7" ht="171.6" x14ac:dyDescent="0.25">
      <c r="A108" s="105"/>
      <c r="B108" s="20">
        <v>8</v>
      </c>
      <c r="C108" s="28" t="s">
        <v>93</v>
      </c>
      <c r="D108" s="20" t="s">
        <v>84</v>
      </c>
      <c r="E108" s="7">
        <v>1</v>
      </c>
      <c r="F108" s="18">
        <v>1200000</v>
      </c>
      <c r="G108" s="27">
        <v>1200000</v>
      </c>
    </row>
    <row r="109" spans="1:7" ht="211.2" x14ac:dyDescent="0.25">
      <c r="A109" s="105"/>
      <c r="B109" s="20">
        <v>9</v>
      </c>
      <c r="C109" s="28" t="s">
        <v>94</v>
      </c>
      <c r="D109" s="20" t="s">
        <v>84</v>
      </c>
      <c r="E109" s="7">
        <v>50</v>
      </c>
      <c r="F109" s="18">
        <v>35000</v>
      </c>
      <c r="G109" s="27">
        <v>1750000</v>
      </c>
    </row>
    <row r="110" spans="1:7" ht="52.8" x14ac:dyDescent="0.25">
      <c r="A110" s="105"/>
      <c r="B110" s="20">
        <v>10</v>
      </c>
      <c r="C110" s="29" t="s">
        <v>108</v>
      </c>
      <c r="D110" s="20" t="s">
        <v>84</v>
      </c>
      <c r="E110" s="7">
        <v>2</v>
      </c>
      <c r="F110" s="18">
        <v>450000</v>
      </c>
      <c r="G110" s="27">
        <v>900000</v>
      </c>
    </row>
    <row r="111" spans="1:7" ht="39.6" x14ac:dyDescent="0.25">
      <c r="A111" s="105"/>
      <c r="B111" s="20">
        <v>11</v>
      </c>
      <c r="C111" s="19" t="s">
        <v>90</v>
      </c>
      <c r="D111" s="20" t="s">
        <v>84</v>
      </c>
      <c r="E111" s="7">
        <v>3</v>
      </c>
      <c r="F111" s="18">
        <v>250000</v>
      </c>
      <c r="G111" s="27">
        <v>750000</v>
      </c>
    </row>
    <row r="112" spans="1:7" ht="26.4" x14ac:dyDescent="0.25">
      <c r="A112" s="105"/>
      <c r="B112" s="20">
        <v>12</v>
      </c>
      <c r="C112" s="29" t="s">
        <v>96</v>
      </c>
      <c r="D112" s="20" t="s">
        <v>84</v>
      </c>
      <c r="E112" s="7">
        <v>100</v>
      </c>
      <c r="F112" s="22">
        <v>1500</v>
      </c>
      <c r="G112" s="27">
        <v>150000</v>
      </c>
    </row>
    <row r="113" spans="1:7" ht="39.6" x14ac:dyDescent="0.25">
      <c r="A113" s="105" t="s">
        <v>97</v>
      </c>
      <c r="B113" s="20">
        <v>13</v>
      </c>
      <c r="C113" s="28" t="s">
        <v>98</v>
      </c>
      <c r="D113" s="20" t="s">
        <v>84</v>
      </c>
      <c r="E113" s="7">
        <v>1000</v>
      </c>
      <c r="F113" s="22">
        <v>900</v>
      </c>
      <c r="G113" s="27">
        <v>900000</v>
      </c>
    </row>
    <row r="114" spans="1:7" ht="39.6" x14ac:dyDescent="0.25">
      <c r="A114" s="105"/>
      <c r="B114" s="20">
        <v>14</v>
      </c>
      <c r="C114" s="23" t="s">
        <v>99</v>
      </c>
      <c r="D114" s="20" t="s">
        <v>84</v>
      </c>
      <c r="E114" s="7">
        <v>1000</v>
      </c>
      <c r="F114" s="22">
        <v>500</v>
      </c>
      <c r="G114" s="26">
        <v>500000</v>
      </c>
    </row>
    <row r="115" spans="1:7" ht="26.4" x14ac:dyDescent="0.25">
      <c r="A115" s="105"/>
      <c r="B115" s="20">
        <v>15</v>
      </c>
      <c r="C115" s="28" t="s">
        <v>100</v>
      </c>
      <c r="D115" s="20" t="s">
        <v>84</v>
      </c>
      <c r="E115" s="7">
        <v>1000</v>
      </c>
      <c r="F115" s="18">
        <v>1350</v>
      </c>
      <c r="G115" s="27">
        <v>1350000</v>
      </c>
    </row>
    <row r="116" spans="1:7" ht="39.6" x14ac:dyDescent="0.25">
      <c r="A116" s="101" t="s">
        <v>101</v>
      </c>
      <c r="B116" s="20">
        <v>16</v>
      </c>
      <c r="C116" s="28" t="s">
        <v>102</v>
      </c>
      <c r="D116" s="20" t="s">
        <v>84</v>
      </c>
      <c r="E116" s="7">
        <v>2</v>
      </c>
      <c r="F116" s="18">
        <v>450000</v>
      </c>
      <c r="G116" s="27">
        <v>900000</v>
      </c>
    </row>
    <row r="117" spans="1:7" ht="39.6" x14ac:dyDescent="0.25">
      <c r="A117" s="101"/>
      <c r="B117" s="20">
        <v>17</v>
      </c>
      <c r="C117" s="28" t="s">
        <v>103</v>
      </c>
      <c r="D117" s="20" t="s">
        <v>84</v>
      </c>
      <c r="E117" s="20">
        <v>8</v>
      </c>
      <c r="F117" s="31">
        <v>100000</v>
      </c>
      <c r="G117" s="27">
        <v>800000</v>
      </c>
    </row>
    <row r="118" spans="1:7" ht="39.6" x14ac:dyDescent="0.25">
      <c r="A118" s="101"/>
      <c r="B118" s="20">
        <v>18</v>
      </c>
      <c r="C118" s="28" t="s">
        <v>104</v>
      </c>
      <c r="D118" s="20" t="s">
        <v>84</v>
      </c>
      <c r="E118" s="20">
        <v>2</v>
      </c>
      <c r="F118" s="31">
        <v>250000</v>
      </c>
      <c r="G118" s="27">
        <v>500000</v>
      </c>
    </row>
    <row r="119" spans="1:7" ht="15.6" x14ac:dyDescent="0.25">
      <c r="A119" s="102" t="s">
        <v>109</v>
      </c>
      <c r="B119" s="103"/>
      <c r="C119" s="103"/>
      <c r="D119" s="103"/>
      <c r="E119" s="103"/>
      <c r="F119" s="104"/>
      <c r="G119" s="77">
        <f>SUM(G101:G118)</f>
        <v>16270000</v>
      </c>
    </row>
    <row r="121" spans="1:7" ht="17.399999999999999" x14ac:dyDescent="0.25">
      <c r="A121" s="108" t="s">
        <v>110</v>
      </c>
      <c r="B121" s="109"/>
      <c r="C121" s="109"/>
      <c r="D121" s="109"/>
      <c r="E121" s="109"/>
      <c r="F121" s="109"/>
      <c r="G121" s="109"/>
    </row>
    <row r="122" spans="1:7" ht="26.4" x14ac:dyDescent="0.25">
      <c r="A122" s="2" t="s">
        <v>0</v>
      </c>
      <c r="B122" s="2" t="s">
        <v>1</v>
      </c>
      <c r="C122" s="2" t="s">
        <v>2</v>
      </c>
      <c r="D122" s="3" t="s">
        <v>3</v>
      </c>
      <c r="E122" s="4" t="s">
        <v>4</v>
      </c>
      <c r="F122" s="5" t="s">
        <v>5</v>
      </c>
      <c r="G122" s="5" t="s">
        <v>6</v>
      </c>
    </row>
    <row r="123" spans="1:7" ht="52.8" x14ac:dyDescent="0.25">
      <c r="A123" s="24" t="s">
        <v>78</v>
      </c>
      <c r="B123" s="20">
        <v>1</v>
      </c>
      <c r="C123" s="32" t="s">
        <v>80</v>
      </c>
      <c r="D123" s="20" t="s">
        <v>16</v>
      </c>
      <c r="E123" s="20">
        <v>10</v>
      </c>
      <c r="F123" s="26">
        <v>50000</v>
      </c>
      <c r="G123" s="9">
        <v>500000</v>
      </c>
    </row>
    <row r="124" spans="1:7" ht="79.2" x14ac:dyDescent="0.25">
      <c r="A124" s="105" t="s">
        <v>107</v>
      </c>
      <c r="B124" s="20">
        <v>2</v>
      </c>
      <c r="C124" s="32" t="s">
        <v>82</v>
      </c>
      <c r="D124" s="20" t="s">
        <v>16</v>
      </c>
      <c r="E124" s="7">
        <v>13</v>
      </c>
      <c r="F124" s="9">
        <v>165000</v>
      </c>
      <c r="G124" s="9">
        <v>2145000</v>
      </c>
    </row>
    <row r="125" spans="1:7" ht="26.4" x14ac:dyDescent="0.25">
      <c r="A125" s="105"/>
      <c r="B125" s="20">
        <v>3</v>
      </c>
      <c r="C125" s="23" t="s">
        <v>86</v>
      </c>
      <c r="D125" s="20" t="s">
        <v>84</v>
      </c>
      <c r="E125" s="7">
        <v>100</v>
      </c>
      <c r="F125" s="18">
        <v>10000</v>
      </c>
      <c r="G125" s="9">
        <v>1000000</v>
      </c>
    </row>
    <row r="126" spans="1:7" ht="66" x14ac:dyDescent="0.25">
      <c r="A126" s="105"/>
      <c r="B126" s="20">
        <v>4</v>
      </c>
      <c r="C126" s="23" t="s">
        <v>87</v>
      </c>
      <c r="D126" s="20" t="s">
        <v>84</v>
      </c>
      <c r="E126" s="7">
        <v>1</v>
      </c>
      <c r="F126" s="18">
        <v>2900000</v>
      </c>
      <c r="G126" s="9">
        <v>2900000</v>
      </c>
    </row>
    <row r="127" spans="1:7" ht="39.6" x14ac:dyDescent="0.25">
      <c r="A127" s="105"/>
      <c r="B127" s="20">
        <v>5</v>
      </c>
      <c r="C127" s="8" t="s">
        <v>18</v>
      </c>
      <c r="D127" s="20" t="s">
        <v>84</v>
      </c>
      <c r="E127" s="7">
        <v>1</v>
      </c>
      <c r="F127" s="18">
        <v>400000</v>
      </c>
      <c r="G127" s="9">
        <v>400000</v>
      </c>
    </row>
    <row r="128" spans="1:7" ht="52.8" x14ac:dyDescent="0.25">
      <c r="A128" s="105"/>
      <c r="B128" s="20">
        <v>6</v>
      </c>
      <c r="C128" s="23" t="s">
        <v>88</v>
      </c>
      <c r="D128" s="20" t="s">
        <v>84</v>
      </c>
      <c r="E128" s="7">
        <f>13+15</f>
        <v>28</v>
      </c>
      <c r="F128" s="18">
        <v>2000</v>
      </c>
      <c r="G128" s="9">
        <v>56000</v>
      </c>
    </row>
    <row r="129" spans="1:7" ht="52.8" x14ac:dyDescent="0.25">
      <c r="A129" s="105"/>
      <c r="B129" s="20">
        <v>7</v>
      </c>
      <c r="C129" s="23" t="s">
        <v>89</v>
      </c>
      <c r="D129" s="20" t="s">
        <v>84</v>
      </c>
      <c r="E129" s="7">
        <v>5</v>
      </c>
      <c r="F129" s="18">
        <v>18000</v>
      </c>
      <c r="G129" s="9">
        <v>90000</v>
      </c>
    </row>
    <row r="130" spans="1:7" ht="171.6" x14ac:dyDescent="0.25">
      <c r="A130" s="105"/>
      <c r="B130" s="20">
        <v>8</v>
      </c>
      <c r="C130" s="23" t="s">
        <v>93</v>
      </c>
      <c r="D130" s="20" t="s">
        <v>84</v>
      </c>
      <c r="E130" s="7">
        <v>1</v>
      </c>
      <c r="F130" s="18">
        <v>1200000</v>
      </c>
      <c r="G130" s="9">
        <v>1200000</v>
      </c>
    </row>
    <row r="131" spans="1:7" ht="211.2" x14ac:dyDescent="0.25">
      <c r="A131" s="105"/>
      <c r="B131" s="20">
        <v>9</v>
      </c>
      <c r="C131" s="23" t="s">
        <v>94</v>
      </c>
      <c r="D131" s="20" t="s">
        <v>84</v>
      </c>
      <c r="E131" s="7">
        <v>50</v>
      </c>
      <c r="F131" s="18">
        <v>35000</v>
      </c>
      <c r="G131" s="9">
        <v>1750000</v>
      </c>
    </row>
    <row r="132" spans="1:7" ht="52.8" x14ac:dyDescent="0.25">
      <c r="A132" s="105"/>
      <c r="B132" s="20">
        <v>10</v>
      </c>
      <c r="C132" s="33" t="s">
        <v>108</v>
      </c>
      <c r="D132" s="20" t="s">
        <v>84</v>
      </c>
      <c r="E132" s="7">
        <v>2</v>
      </c>
      <c r="F132" s="18">
        <v>450000</v>
      </c>
      <c r="G132" s="9">
        <v>900000</v>
      </c>
    </row>
    <row r="133" spans="1:7" ht="39.6" x14ac:dyDescent="0.25">
      <c r="A133" s="105"/>
      <c r="B133" s="20">
        <v>11</v>
      </c>
      <c r="C133" s="19" t="s">
        <v>90</v>
      </c>
      <c r="D133" s="20" t="s">
        <v>84</v>
      </c>
      <c r="E133" s="7">
        <v>3</v>
      </c>
      <c r="F133" s="18">
        <v>250000</v>
      </c>
      <c r="G133" s="9">
        <v>750000</v>
      </c>
    </row>
    <row r="134" spans="1:7" ht="26.4" x14ac:dyDescent="0.25">
      <c r="A134" s="105"/>
      <c r="B134" s="20">
        <v>12</v>
      </c>
      <c r="C134" s="33" t="s">
        <v>96</v>
      </c>
      <c r="D134" s="20" t="s">
        <v>84</v>
      </c>
      <c r="E134" s="7">
        <v>100</v>
      </c>
      <c r="F134" s="22">
        <v>1500</v>
      </c>
      <c r="G134" s="9">
        <v>150000</v>
      </c>
    </row>
    <row r="135" spans="1:7" ht="39.6" x14ac:dyDescent="0.25">
      <c r="A135" s="105" t="s">
        <v>97</v>
      </c>
      <c r="B135" s="20">
        <v>13</v>
      </c>
      <c r="C135" s="23" t="s">
        <v>98</v>
      </c>
      <c r="D135" s="20" t="s">
        <v>84</v>
      </c>
      <c r="E135" s="7">
        <v>1000</v>
      </c>
      <c r="F135" s="22">
        <v>900</v>
      </c>
      <c r="G135" s="9">
        <v>900000</v>
      </c>
    </row>
    <row r="136" spans="1:7" ht="39.6" x14ac:dyDescent="0.25">
      <c r="A136" s="105"/>
      <c r="B136" s="20">
        <v>14</v>
      </c>
      <c r="C136" s="23" t="s">
        <v>99</v>
      </c>
      <c r="D136" s="20" t="s">
        <v>84</v>
      </c>
      <c r="E136" s="7">
        <v>1000</v>
      </c>
      <c r="F136" s="22">
        <v>500</v>
      </c>
      <c r="G136" s="26">
        <v>500000</v>
      </c>
    </row>
    <row r="137" spans="1:7" ht="26.4" x14ac:dyDescent="0.25">
      <c r="A137" s="105"/>
      <c r="B137" s="20">
        <v>15</v>
      </c>
      <c r="C137" s="23" t="s">
        <v>100</v>
      </c>
      <c r="D137" s="20" t="s">
        <v>84</v>
      </c>
      <c r="E137" s="7">
        <v>1000</v>
      </c>
      <c r="F137" s="18">
        <v>1350</v>
      </c>
      <c r="G137" s="9">
        <v>1350000</v>
      </c>
    </row>
    <row r="138" spans="1:7" ht="39.6" x14ac:dyDescent="0.25">
      <c r="A138" s="101" t="s">
        <v>101</v>
      </c>
      <c r="B138" s="20">
        <v>16</v>
      </c>
      <c r="C138" s="23" t="s">
        <v>102</v>
      </c>
      <c r="D138" s="20" t="s">
        <v>84</v>
      </c>
      <c r="E138" s="7">
        <v>2</v>
      </c>
      <c r="F138" s="18">
        <v>450000</v>
      </c>
      <c r="G138" s="9">
        <v>900000</v>
      </c>
    </row>
    <row r="139" spans="1:7" ht="39.6" x14ac:dyDescent="0.25">
      <c r="A139" s="101"/>
      <c r="B139" s="20">
        <v>17</v>
      </c>
      <c r="C139" s="23" t="s">
        <v>103</v>
      </c>
      <c r="D139" s="20" t="s">
        <v>84</v>
      </c>
      <c r="E139" s="20">
        <v>8</v>
      </c>
      <c r="F139" s="31">
        <v>100000</v>
      </c>
      <c r="G139" s="9">
        <v>800000</v>
      </c>
    </row>
    <row r="140" spans="1:7" ht="39.6" x14ac:dyDescent="0.25">
      <c r="A140" s="101"/>
      <c r="B140" s="20">
        <v>18</v>
      </c>
      <c r="C140" s="23" t="s">
        <v>104</v>
      </c>
      <c r="D140" s="20" t="s">
        <v>84</v>
      </c>
      <c r="E140" s="20">
        <v>2</v>
      </c>
      <c r="F140" s="31">
        <v>250000</v>
      </c>
      <c r="G140" s="9">
        <v>500000</v>
      </c>
    </row>
    <row r="141" spans="1:7" ht="15.6" x14ac:dyDescent="0.25">
      <c r="A141" s="102" t="s">
        <v>111</v>
      </c>
      <c r="B141" s="103"/>
      <c r="C141" s="103"/>
      <c r="D141" s="103"/>
      <c r="E141" s="103"/>
      <c r="F141" s="104"/>
      <c r="G141" s="77">
        <f>SUM(G123:G140)</f>
        <v>16791000</v>
      </c>
    </row>
    <row r="142" spans="1:7" ht="15.6" x14ac:dyDescent="0.25">
      <c r="A142" s="102" t="s">
        <v>112</v>
      </c>
      <c r="B142" s="103"/>
      <c r="C142" s="103"/>
      <c r="D142" s="103"/>
      <c r="E142" s="103"/>
      <c r="F142" s="104"/>
      <c r="G142" s="77">
        <f>+G141+G119+G97</f>
        <v>57881000</v>
      </c>
    </row>
    <row r="144" spans="1:7" ht="17.399999999999999" x14ac:dyDescent="0.25">
      <c r="A144" s="108" t="s">
        <v>208</v>
      </c>
      <c r="B144" s="109"/>
      <c r="C144" s="109"/>
      <c r="D144" s="109"/>
      <c r="E144" s="109"/>
      <c r="F144" s="109"/>
      <c r="G144" s="109"/>
    </row>
    <row r="145" spans="1:7" ht="26.4" x14ac:dyDescent="0.25">
      <c r="A145" s="2" t="s">
        <v>0</v>
      </c>
      <c r="B145" s="2" t="s">
        <v>1</v>
      </c>
      <c r="C145" s="2" t="s">
        <v>2</v>
      </c>
      <c r="D145" s="3" t="s">
        <v>3</v>
      </c>
      <c r="E145" s="4" t="s">
        <v>4</v>
      </c>
      <c r="F145" s="5" t="s">
        <v>5</v>
      </c>
      <c r="G145" s="5" t="s">
        <v>6</v>
      </c>
    </row>
    <row r="146" spans="1:7" ht="198" x14ac:dyDescent="0.25">
      <c r="A146" s="119" t="s">
        <v>113</v>
      </c>
      <c r="B146" s="20">
        <v>1</v>
      </c>
      <c r="C146" s="34" t="s">
        <v>114</v>
      </c>
      <c r="D146" s="20" t="s">
        <v>84</v>
      </c>
      <c r="E146" s="7">
        <v>2000</v>
      </c>
      <c r="F146" s="9">
        <v>52000</v>
      </c>
      <c r="G146" s="26">
        <v>104000000</v>
      </c>
    </row>
    <row r="147" spans="1:7" ht="39.6" x14ac:dyDescent="0.25">
      <c r="A147" s="119"/>
      <c r="B147" s="20">
        <v>2</v>
      </c>
      <c r="C147" s="34" t="s">
        <v>115</v>
      </c>
      <c r="D147" s="20" t="s">
        <v>84</v>
      </c>
      <c r="E147" s="7">
        <v>2000</v>
      </c>
      <c r="F147" s="9">
        <v>10000</v>
      </c>
      <c r="G147" s="26">
        <v>20000000</v>
      </c>
    </row>
    <row r="148" spans="1:7" ht="26.4" x14ac:dyDescent="0.25">
      <c r="A148" s="119"/>
      <c r="B148" s="20">
        <v>3</v>
      </c>
      <c r="C148" s="32" t="s">
        <v>116</v>
      </c>
      <c r="D148" s="20" t="s">
        <v>84</v>
      </c>
      <c r="E148" s="7">
        <v>2000</v>
      </c>
      <c r="F148" s="9">
        <v>5000</v>
      </c>
      <c r="G148" s="26">
        <v>10000000</v>
      </c>
    </row>
    <row r="149" spans="1:7" ht="92.4" x14ac:dyDescent="0.25">
      <c r="A149" s="119"/>
      <c r="B149" s="20">
        <v>4</v>
      </c>
      <c r="C149" s="35" t="s">
        <v>117</v>
      </c>
      <c r="D149" s="20" t="s">
        <v>84</v>
      </c>
      <c r="E149" s="7">
        <v>2000</v>
      </c>
      <c r="F149" s="9">
        <v>4500</v>
      </c>
      <c r="G149" s="26">
        <v>9000000</v>
      </c>
    </row>
    <row r="150" spans="1:7" ht="52.8" x14ac:dyDescent="0.25">
      <c r="A150" s="119"/>
      <c r="B150" s="20">
        <v>5</v>
      </c>
      <c r="C150" s="34" t="s">
        <v>118</v>
      </c>
      <c r="D150" s="20" t="s">
        <v>84</v>
      </c>
      <c r="E150" s="7">
        <v>1</v>
      </c>
      <c r="F150" s="9">
        <v>1000000</v>
      </c>
      <c r="G150" s="26">
        <v>1000000</v>
      </c>
    </row>
    <row r="151" spans="1:7" ht="26.4" x14ac:dyDescent="0.25">
      <c r="A151" s="119"/>
      <c r="B151" s="20">
        <v>6</v>
      </c>
      <c r="C151" s="34" t="s">
        <v>119</v>
      </c>
      <c r="D151" s="20" t="s">
        <v>84</v>
      </c>
      <c r="E151" s="7">
        <v>2000</v>
      </c>
      <c r="F151" s="9">
        <v>5000</v>
      </c>
      <c r="G151" s="26">
        <v>10000000</v>
      </c>
    </row>
    <row r="152" spans="1:7" ht="39.6" x14ac:dyDescent="0.25">
      <c r="A152" s="123" t="s">
        <v>81</v>
      </c>
      <c r="B152" s="20">
        <v>7</v>
      </c>
      <c r="C152" s="8" t="s">
        <v>10</v>
      </c>
      <c r="D152" s="20" t="s">
        <v>84</v>
      </c>
      <c r="E152" s="7">
        <v>1</v>
      </c>
      <c r="F152" s="18">
        <v>2700000</v>
      </c>
      <c r="G152" s="26">
        <v>2700000</v>
      </c>
    </row>
    <row r="153" spans="1:7" ht="26.4" x14ac:dyDescent="0.25">
      <c r="A153" s="124"/>
      <c r="B153" s="20">
        <v>8</v>
      </c>
      <c r="C153" s="36" t="s">
        <v>86</v>
      </c>
      <c r="D153" s="20" t="s">
        <v>84</v>
      </c>
      <c r="E153" s="7">
        <v>50</v>
      </c>
      <c r="F153" s="18">
        <v>10000</v>
      </c>
      <c r="G153" s="26">
        <v>500000</v>
      </c>
    </row>
    <row r="154" spans="1:7" ht="66" x14ac:dyDescent="0.25">
      <c r="A154" s="124"/>
      <c r="B154" s="20">
        <v>9</v>
      </c>
      <c r="C154" s="19" t="s">
        <v>120</v>
      </c>
      <c r="D154" s="20" t="s">
        <v>92</v>
      </c>
      <c r="E154" s="7">
        <v>5</v>
      </c>
      <c r="F154" s="18">
        <v>165000</v>
      </c>
      <c r="G154" s="26">
        <v>825000</v>
      </c>
    </row>
    <row r="155" spans="1:7" ht="79.2" x14ac:dyDescent="0.25">
      <c r="A155" s="124"/>
      <c r="B155" s="20">
        <v>10</v>
      </c>
      <c r="C155" s="37" t="s">
        <v>82</v>
      </c>
      <c r="D155" s="38" t="s">
        <v>16</v>
      </c>
      <c r="E155" s="39">
        <v>50</v>
      </c>
      <c r="F155" s="27">
        <v>165000</v>
      </c>
      <c r="G155" s="26">
        <v>8250000</v>
      </c>
    </row>
    <row r="156" spans="1:7" ht="66" x14ac:dyDescent="0.25">
      <c r="A156" s="124"/>
      <c r="B156" s="20">
        <v>11</v>
      </c>
      <c r="C156" s="40" t="s">
        <v>87</v>
      </c>
      <c r="D156" s="20" t="s">
        <v>84</v>
      </c>
      <c r="E156" s="7">
        <v>1</v>
      </c>
      <c r="F156" s="18">
        <v>2900000</v>
      </c>
      <c r="G156" s="26">
        <v>2900000</v>
      </c>
    </row>
    <row r="157" spans="1:7" ht="39.6" x14ac:dyDescent="0.25">
      <c r="A157" s="124"/>
      <c r="B157" s="20">
        <v>12</v>
      </c>
      <c r="C157" s="40" t="s">
        <v>18</v>
      </c>
      <c r="D157" s="20" t="s">
        <v>84</v>
      </c>
      <c r="E157" s="7">
        <v>1</v>
      </c>
      <c r="F157" s="18">
        <v>400000</v>
      </c>
      <c r="G157" s="26">
        <v>400000</v>
      </c>
    </row>
    <row r="158" spans="1:7" ht="52.8" x14ac:dyDescent="0.25">
      <c r="A158" s="124"/>
      <c r="B158" s="20">
        <v>13</v>
      </c>
      <c r="C158" s="40" t="s">
        <v>88</v>
      </c>
      <c r="D158" s="20" t="s">
        <v>84</v>
      </c>
      <c r="E158" s="7">
        <v>110</v>
      </c>
      <c r="F158" s="18">
        <v>2000</v>
      </c>
      <c r="G158" s="26">
        <v>220000</v>
      </c>
    </row>
    <row r="159" spans="1:7" ht="52.8" x14ac:dyDescent="0.25">
      <c r="A159" s="124"/>
      <c r="B159" s="20">
        <v>14</v>
      </c>
      <c r="C159" s="40" t="s">
        <v>89</v>
      </c>
      <c r="D159" s="20" t="s">
        <v>84</v>
      </c>
      <c r="E159" s="7">
        <v>20</v>
      </c>
      <c r="F159" s="18">
        <v>18000</v>
      </c>
      <c r="G159" s="26">
        <v>360000</v>
      </c>
    </row>
    <row r="160" spans="1:7" ht="171.6" x14ac:dyDescent="0.25">
      <c r="A160" s="124"/>
      <c r="B160" s="20">
        <v>15</v>
      </c>
      <c r="C160" s="36" t="s">
        <v>93</v>
      </c>
      <c r="D160" s="7" t="s">
        <v>84</v>
      </c>
      <c r="E160" s="7">
        <v>1</v>
      </c>
      <c r="F160" s="18">
        <v>1200000</v>
      </c>
      <c r="G160" s="26">
        <v>1200000</v>
      </c>
    </row>
    <row r="161" spans="1:7" ht="211.2" x14ac:dyDescent="0.25">
      <c r="A161" s="124"/>
      <c r="B161" s="20">
        <v>16</v>
      </c>
      <c r="C161" s="41" t="s">
        <v>94</v>
      </c>
      <c r="D161" s="20" t="s">
        <v>84</v>
      </c>
      <c r="E161" s="7">
        <v>100</v>
      </c>
      <c r="F161" s="18">
        <v>35000</v>
      </c>
      <c r="G161" s="26">
        <v>3500000</v>
      </c>
    </row>
    <row r="162" spans="1:7" ht="39.6" x14ac:dyDescent="0.25">
      <c r="A162" s="124"/>
      <c r="B162" s="20">
        <v>17</v>
      </c>
      <c r="C162" s="42" t="s">
        <v>121</v>
      </c>
      <c r="D162" s="20" t="s">
        <v>84</v>
      </c>
      <c r="E162" s="7">
        <v>4</v>
      </c>
      <c r="F162" s="18">
        <v>450000</v>
      </c>
      <c r="G162" s="26">
        <v>1800000</v>
      </c>
    </row>
    <row r="163" spans="1:7" ht="39.6" x14ac:dyDescent="0.25">
      <c r="A163" s="124"/>
      <c r="B163" s="20">
        <v>18</v>
      </c>
      <c r="C163" s="19" t="s">
        <v>122</v>
      </c>
      <c r="D163" s="20" t="s">
        <v>84</v>
      </c>
      <c r="E163" s="7">
        <v>10</v>
      </c>
      <c r="F163" s="18">
        <v>125000</v>
      </c>
      <c r="G163" s="26">
        <v>1250000</v>
      </c>
    </row>
    <row r="164" spans="1:7" ht="26.4" x14ac:dyDescent="0.25">
      <c r="A164" s="124"/>
      <c r="B164" s="20">
        <v>19</v>
      </c>
      <c r="C164" s="42" t="s">
        <v>123</v>
      </c>
      <c r="D164" s="20" t="s">
        <v>84</v>
      </c>
      <c r="E164" s="7">
        <v>250</v>
      </c>
      <c r="F164" s="22">
        <v>1500</v>
      </c>
      <c r="G164" s="26">
        <v>375000</v>
      </c>
    </row>
    <row r="165" spans="1:7" ht="39.6" x14ac:dyDescent="0.25">
      <c r="A165" s="124"/>
      <c r="B165" s="20">
        <v>20</v>
      </c>
      <c r="C165" s="19" t="s">
        <v>90</v>
      </c>
      <c r="D165" s="20" t="s">
        <v>84</v>
      </c>
      <c r="E165" s="7">
        <v>5</v>
      </c>
      <c r="F165" s="18">
        <v>250000</v>
      </c>
      <c r="G165" s="26">
        <v>1250000</v>
      </c>
    </row>
    <row r="166" spans="1:7" ht="26.4" x14ac:dyDescent="0.25">
      <c r="A166" s="124"/>
      <c r="B166" s="20">
        <v>21</v>
      </c>
      <c r="C166" s="19" t="s">
        <v>124</v>
      </c>
      <c r="D166" s="20" t="s">
        <v>84</v>
      </c>
      <c r="E166" s="7">
        <v>1</v>
      </c>
      <c r="F166" s="18">
        <v>3000000</v>
      </c>
      <c r="G166" s="26">
        <v>3000000</v>
      </c>
    </row>
    <row r="167" spans="1:7" ht="39.6" x14ac:dyDescent="0.25">
      <c r="A167" s="125"/>
      <c r="B167" s="20">
        <v>22</v>
      </c>
      <c r="C167" s="19" t="s">
        <v>125</v>
      </c>
      <c r="D167" s="20" t="s">
        <v>84</v>
      </c>
      <c r="E167" s="7">
        <v>2</v>
      </c>
      <c r="F167" s="18">
        <v>160000</v>
      </c>
      <c r="G167" s="26">
        <v>320000</v>
      </c>
    </row>
    <row r="168" spans="1:7" ht="145.19999999999999" x14ac:dyDescent="0.25">
      <c r="A168" s="120" t="s">
        <v>78</v>
      </c>
      <c r="B168" s="20">
        <v>23</v>
      </c>
      <c r="C168" s="19" t="s">
        <v>126</v>
      </c>
      <c r="D168" s="20" t="s">
        <v>84</v>
      </c>
      <c r="E168" s="7">
        <v>1</v>
      </c>
      <c r="F168" s="18">
        <v>1500000</v>
      </c>
      <c r="G168" s="26">
        <v>1500000</v>
      </c>
    </row>
    <row r="169" spans="1:7" ht="117.6" customHeight="1" x14ac:dyDescent="0.25">
      <c r="A169" s="121"/>
      <c r="B169" s="20">
        <v>24</v>
      </c>
      <c r="C169" s="19" t="s">
        <v>127</v>
      </c>
      <c r="D169" s="20" t="s">
        <v>84</v>
      </c>
      <c r="E169" s="7">
        <v>1</v>
      </c>
      <c r="F169" s="18">
        <v>4000000</v>
      </c>
      <c r="G169" s="26">
        <v>4000000</v>
      </c>
    </row>
    <row r="170" spans="1:7" ht="52.8" x14ac:dyDescent="0.25">
      <c r="A170" s="122"/>
      <c r="B170" s="20">
        <v>25</v>
      </c>
      <c r="C170" s="16" t="s">
        <v>128</v>
      </c>
      <c r="D170" s="20" t="s">
        <v>16</v>
      </c>
      <c r="E170" s="7">
        <v>10</v>
      </c>
      <c r="F170" s="9">
        <v>50000</v>
      </c>
      <c r="G170" s="26">
        <v>500000</v>
      </c>
    </row>
    <row r="171" spans="1:7" ht="39.6" x14ac:dyDescent="0.25">
      <c r="A171" s="101" t="s">
        <v>129</v>
      </c>
      <c r="B171" s="20">
        <v>26</v>
      </c>
      <c r="C171" s="23" t="s">
        <v>98</v>
      </c>
      <c r="D171" s="20" t="s">
        <v>84</v>
      </c>
      <c r="E171" s="7">
        <v>4000</v>
      </c>
      <c r="F171" s="22">
        <v>900</v>
      </c>
      <c r="G171" s="26">
        <v>3600000</v>
      </c>
    </row>
    <row r="172" spans="1:7" ht="39.6" x14ac:dyDescent="0.25">
      <c r="A172" s="101"/>
      <c r="B172" s="20">
        <v>27</v>
      </c>
      <c r="C172" s="23" t="s">
        <v>99</v>
      </c>
      <c r="D172" s="20" t="s">
        <v>84</v>
      </c>
      <c r="E172" s="7">
        <v>2000</v>
      </c>
      <c r="F172" s="22">
        <v>500</v>
      </c>
      <c r="G172" s="26">
        <v>1000000</v>
      </c>
    </row>
    <row r="173" spans="1:7" ht="26.4" x14ac:dyDescent="0.25">
      <c r="A173" s="101"/>
      <c r="B173" s="20">
        <v>28</v>
      </c>
      <c r="C173" s="23" t="s">
        <v>100</v>
      </c>
      <c r="D173" s="20" t="s">
        <v>84</v>
      </c>
      <c r="E173" s="7">
        <v>2000</v>
      </c>
      <c r="F173" s="18">
        <v>1350</v>
      </c>
      <c r="G173" s="26">
        <v>2700000</v>
      </c>
    </row>
    <row r="174" spans="1:7" ht="39.6" x14ac:dyDescent="0.25">
      <c r="A174" s="30" t="s">
        <v>130</v>
      </c>
      <c r="B174" s="20">
        <v>29</v>
      </c>
      <c r="C174" s="34" t="s">
        <v>131</v>
      </c>
      <c r="D174" s="20" t="s">
        <v>84</v>
      </c>
      <c r="E174" s="7">
        <v>2000</v>
      </c>
      <c r="F174" s="18">
        <v>35000</v>
      </c>
      <c r="G174" s="26">
        <v>70000000</v>
      </c>
    </row>
    <row r="175" spans="1:7" ht="105.6" x14ac:dyDescent="0.25">
      <c r="A175" s="126" t="s">
        <v>132</v>
      </c>
      <c r="B175" s="20">
        <v>30</v>
      </c>
      <c r="C175" s="11" t="s">
        <v>133</v>
      </c>
      <c r="D175" s="7" t="s">
        <v>84</v>
      </c>
      <c r="E175" s="7">
        <v>1</v>
      </c>
      <c r="F175" s="18">
        <v>400000</v>
      </c>
      <c r="G175" s="26">
        <v>400000</v>
      </c>
    </row>
    <row r="176" spans="1:7" ht="118.8" x14ac:dyDescent="0.25">
      <c r="A176" s="127"/>
      <c r="B176" s="20">
        <v>31</v>
      </c>
      <c r="C176" s="11" t="s">
        <v>134</v>
      </c>
      <c r="D176" s="6" t="s">
        <v>84</v>
      </c>
      <c r="E176" s="7">
        <v>1</v>
      </c>
      <c r="F176" s="9">
        <v>30000000</v>
      </c>
      <c r="G176" s="9">
        <v>30000000</v>
      </c>
    </row>
    <row r="177" spans="1:7" ht="39.6" x14ac:dyDescent="0.25">
      <c r="A177" s="101" t="s">
        <v>101</v>
      </c>
      <c r="B177" s="20">
        <v>32</v>
      </c>
      <c r="C177" s="41" t="s">
        <v>102</v>
      </c>
      <c r="D177" s="20" t="s">
        <v>84</v>
      </c>
      <c r="E177" s="7">
        <v>2</v>
      </c>
      <c r="F177" s="18">
        <v>450000</v>
      </c>
      <c r="G177" s="26">
        <v>900000</v>
      </c>
    </row>
    <row r="178" spans="1:7" ht="39.6" x14ac:dyDescent="0.25">
      <c r="A178" s="101"/>
      <c r="B178" s="20">
        <v>33</v>
      </c>
      <c r="C178" s="41" t="s">
        <v>103</v>
      </c>
      <c r="D178" s="20" t="s">
        <v>84</v>
      </c>
      <c r="E178" s="7">
        <v>18</v>
      </c>
      <c r="F178" s="18">
        <v>100000</v>
      </c>
      <c r="G178" s="26">
        <v>1800000</v>
      </c>
    </row>
    <row r="179" spans="1:7" ht="39.6" x14ac:dyDescent="0.25">
      <c r="A179" s="101"/>
      <c r="B179" s="20">
        <v>34</v>
      </c>
      <c r="C179" s="41" t="s">
        <v>104</v>
      </c>
      <c r="D179" s="20" t="s">
        <v>84</v>
      </c>
      <c r="E179" s="7">
        <v>3</v>
      </c>
      <c r="F179" s="18">
        <v>250000</v>
      </c>
      <c r="G179" s="26">
        <v>750000</v>
      </c>
    </row>
    <row r="180" spans="1:7" ht="15.6" x14ac:dyDescent="0.25">
      <c r="A180" s="102" t="s">
        <v>135</v>
      </c>
      <c r="B180" s="103"/>
      <c r="C180" s="103"/>
      <c r="D180" s="103"/>
      <c r="E180" s="103"/>
      <c r="F180" s="104"/>
      <c r="G180" s="77">
        <f>SUM(G146:G179)</f>
        <v>300000000</v>
      </c>
    </row>
    <row r="183" spans="1:7" ht="17.399999999999999" x14ac:dyDescent="0.25">
      <c r="A183" s="108" t="s">
        <v>136</v>
      </c>
      <c r="B183" s="109"/>
      <c r="C183" s="109"/>
      <c r="D183" s="109"/>
      <c r="E183" s="109"/>
      <c r="F183" s="109"/>
      <c r="G183" s="109"/>
    </row>
    <row r="184" spans="1:7" ht="26.4" x14ac:dyDescent="0.25">
      <c r="A184" s="2" t="s">
        <v>0</v>
      </c>
      <c r="B184" s="2" t="s">
        <v>1</v>
      </c>
      <c r="C184" s="2" t="s">
        <v>2</v>
      </c>
      <c r="D184" s="3" t="s">
        <v>3</v>
      </c>
      <c r="E184" s="4" t="s">
        <v>4</v>
      </c>
      <c r="F184" s="5" t="s">
        <v>5</v>
      </c>
      <c r="G184" s="5" t="s">
        <v>6</v>
      </c>
    </row>
    <row r="185" spans="1:7" ht="26.4" x14ac:dyDescent="0.25">
      <c r="A185" s="130" t="s">
        <v>137</v>
      </c>
      <c r="B185" s="22">
        <v>1</v>
      </c>
      <c r="C185" s="43" t="s">
        <v>138</v>
      </c>
      <c r="D185" s="44" t="s">
        <v>84</v>
      </c>
      <c r="E185" s="44">
        <v>8</v>
      </c>
      <c r="F185" s="45">
        <v>12000</v>
      </c>
      <c r="G185" s="46">
        <v>96000</v>
      </c>
    </row>
    <row r="186" spans="1:7" ht="26.4" x14ac:dyDescent="0.25">
      <c r="A186" s="128"/>
      <c r="B186" s="22">
        <v>2</v>
      </c>
      <c r="C186" s="43" t="s">
        <v>139</v>
      </c>
      <c r="D186" s="44" t="s">
        <v>84</v>
      </c>
      <c r="E186" s="44">
        <v>15</v>
      </c>
      <c r="F186" s="45">
        <v>32000</v>
      </c>
      <c r="G186" s="46">
        <v>480000</v>
      </c>
    </row>
    <row r="187" spans="1:7" ht="39.6" x14ac:dyDescent="0.25">
      <c r="A187" s="129"/>
      <c r="B187" s="22">
        <v>3</v>
      </c>
      <c r="C187" s="43" t="s">
        <v>140</v>
      </c>
      <c r="D187" s="44" t="s">
        <v>84</v>
      </c>
      <c r="E187" s="44">
        <v>1</v>
      </c>
      <c r="F187" s="45">
        <v>250000</v>
      </c>
      <c r="G187" s="46">
        <v>250000</v>
      </c>
    </row>
    <row r="188" spans="1:7" ht="39.6" x14ac:dyDescent="0.25">
      <c r="A188" s="130" t="s">
        <v>141</v>
      </c>
      <c r="B188" s="22">
        <v>4</v>
      </c>
      <c r="C188" s="43" t="s">
        <v>142</v>
      </c>
      <c r="D188" s="44" t="s">
        <v>84</v>
      </c>
      <c r="E188" s="44">
        <v>5</v>
      </c>
      <c r="F188" s="45">
        <v>270000</v>
      </c>
      <c r="G188" s="46">
        <v>1350000</v>
      </c>
    </row>
    <row r="189" spans="1:7" ht="39.6" x14ac:dyDescent="0.25">
      <c r="A189" s="128"/>
      <c r="B189" s="22">
        <v>5</v>
      </c>
      <c r="C189" s="43" t="s">
        <v>143</v>
      </c>
      <c r="D189" s="44" t="s">
        <v>84</v>
      </c>
      <c r="E189" s="44">
        <v>1</v>
      </c>
      <c r="F189" s="45">
        <v>165000</v>
      </c>
      <c r="G189" s="46">
        <v>165000</v>
      </c>
    </row>
    <row r="190" spans="1:7" ht="39.6" x14ac:dyDescent="0.25">
      <c r="A190" s="100" t="s">
        <v>144</v>
      </c>
      <c r="B190" s="22">
        <v>6</v>
      </c>
      <c r="C190" s="43" t="s">
        <v>142</v>
      </c>
      <c r="D190" s="44" t="s">
        <v>84</v>
      </c>
      <c r="E190" s="44">
        <v>3</v>
      </c>
      <c r="F190" s="45">
        <v>165000</v>
      </c>
      <c r="G190" s="46">
        <v>495000</v>
      </c>
    </row>
    <row r="191" spans="1:7" ht="39.6" x14ac:dyDescent="0.25">
      <c r="A191" s="100"/>
      <c r="B191" s="22">
        <v>7</v>
      </c>
      <c r="C191" s="43" t="s">
        <v>145</v>
      </c>
      <c r="D191" s="44" t="s">
        <v>84</v>
      </c>
      <c r="E191" s="44">
        <v>1</v>
      </c>
      <c r="F191" s="45">
        <v>165000</v>
      </c>
      <c r="G191" s="46">
        <v>165000</v>
      </c>
    </row>
    <row r="192" spans="1:7" ht="39.6" x14ac:dyDescent="0.25">
      <c r="A192" s="100"/>
      <c r="B192" s="22">
        <v>8</v>
      </c>
      <c r="C192" s="43" t="s">
        <v>143</v>
      </c>
      <c r="D192" s="44" t="s">
        <v>84</v>
      </c>
      <c r="E192" s="44">
        <v>1</v>
      </c>
      <c r="F192" s="45">
        <v>165000</v>
      </c>
      <c r="G192" s="46">
        <v>165000</v>
      </c>
    </row>
    <row r="193" spans="1:7" ht="39.6" x14ac:dyDescent="0.25">
      <c r="A193" s="6" t="s">
        <v>146</v>
      </c>
      <c r="B193" s="22">
        <v>9</v>
      </c>
      <c r="C193" s="43" t="s">
        <v>147</v>
      </c>
      <c r="D193" s="44" t="s">
        <v>84</v>
      </c>
      <c r="E193" s="44">
        <v>3</v>
      </c>
      <c r="F193" s="45">
        <v>30000</v>
      </c>
      <c r="G193" s="46">
        <v>90000</v>
      </c>
    </row>
    <row r="194" spans="1:7" ht="52.8" x14ac:dyDescent="0.25">
      <c r="A194" s="128" t="s">
        <v>148</v>
      </c>
      <c r="B194" s="22">
        <v>10</v>
      </c>
      <c r="C194" s="43" t="s">
        <v>149</v>
      </c>
      <c r="D194" s="44" t="s">
        <v>84</v>
      </c>
      <c r="E194" s="44">
        <v>200</v>
      </c>
      <c r="F194" s="45">
        <v>51500</v>
      </c>
      <c r="G194" s="46">
        <v>10300000</v>
      </c>
    </row>
    <row r="195" spans="1:7" ht="39.6" x14ac:dyDescent="0.25">
      <c r="A195" s="129"/>
      <c r="B195" s="22">
        <v>11</v>
      </c>
      <c r="C195" s="43" t="s">
        <v>150</v>
      </c>
      <c r="D195" s="44" t="s">
        <v>84</v>
      </c>
      <c r="E195" s="44">
        <v>200</v>
      </c>
      <c r="F195" s="45">
        <v>20000</v>
      </c>
      <c r="G195" s="46">
        <v>4000000</v>
      </c>
    </row>
    <row r="196" spans="1:7" ht="26.4" x14ac:dyDescent="0.25">
      <c r="A196" s="100" t="s">
        <v>151</v>
      </c>
      <c r="B196" s="22">
        <v>12</v>
      </c>
      <c r="C196" s="43" t="s">
        <v>152</v>
      </c>
      <c r="D196" s="44" t="s">
        <v>84</v>
      </c>
      <c r="E196" s="44">
        <v>1</v>
      </c>
      <c r="F196" s="45">
        <v>3000</v>
      </c>
      <c r="G196" s="46">
        <v>3000</v>
      </c>
    </row>
    <row r="197" spans="1:7" ht="39.6" x14ac:dyDescent="0.25">
      <c r="A197" s="100"/>
      <c r="B197" s="22">
        <v>13</v>
      </c>
      <c r="C197" s="43" t="s">
        <v>153</v>
      </c>
      <c r="D197" s="44" t="s">
        <v>84</v>
      </c>
      <c r="E197" s="44">
        <v>20</v>
      </c>
      <c r="F197" s="45">
        <v>15000</v>
      </c>
      <c r="G197" s="46">
        <v>300000</v>
      </c>
    </row>
    <row r="198" spans="1:7" ht="39.6" x14ac:dyDescent="0.25">
      <c r="A198" s="100"/>
      <c r="B198" s="22">
        <v>14</v>
      </c>
      <c r="C198" s="43" t="s">
        <v>154</v>
      </c>
      <c r="D198" s="44" t="s">
        <v>84</v>
      </c>
      <c r="E198" s="44">
        <v>4</v>
      </c>
      <c r="F198" s="45">
        <v>35000</v>
      </c>
      <c r="G198" s="46">
        <v>140000</v>
      </c>
    </row>
    <row r="199" spans="1:7" ht="39.6" x14ac:dyDescent="0.25">
      <c r="A199" s="100"/>
      <c r="B199" s="22">
        <v>15</v>
      </c>
      <c r="C199" s="43" t="s">
        <v>155</v>
      </c>
      <c r="D199" s="44" t="s">
        <v>84</v>
      </c>
      <c r="E199" s="44">
        <v>1</v>
      </c>
      <c r="F199" s="45">
        <v>19000</v>
      </c>
      <c r="G199" s="46">
        <v>19000</v>
      </c>
    </row>
    <row r="200" spans="1:7" ht="26.4" x14ac:dyDescent="0.25">
      <c r="A200" s="100"/>
      <c r="B200" s="22">
        <v>16</v>
      </c>
      <c r="C200" s="43" t="s">
        <v>156</v>
      </c>
      <c r="D200" s="44" t="s">
        <v>84</v>
      </c>
      <c r="E200" s="44">
        <v>30</v>
      </c>
      <c r="F200" s="45">
        <v>4500</v>
      </c>
      <c r="G200" s="46">
        <v>135000</v>
      </c>
    </row>
    <row r="201" spans="1:7" ht="26.4" x14ac:dyDescent="0.25">
      <c r="A201" s="100"/>
      <c r="B201" s="22">
        <v>17</v>
      </c>
      <c r="C201" s="43" t="s">
        <v>157</v>
      </c>
      <c r="D201" s="44" t="s">
        <v>84</v>
      </c>
      <c r="E201" s="44">
        <v>12</v>
      </c>
      <c r="F201" s="45">
        <v>32000</v>
      </c>
      <c r="G201" s="46">
        <v>384000</v>
      </c>
    </row>
    <row r="202" spans="1:7" ht="39.6" x14ac:dyDescent="0.25">
      <c r="A202" s="100"/>
      <c r="B202" s="22">
        <v>18</v>
      </c>
      <c r="C202" s="43" t="s">
        <v>158</v>
      </c>
      <c r="D202" s="44" t="s">
        <v>159</v>
      </c>
      <c r="E202" s="44">
        <v>6</v>
      </c>
      <c r="F202" s="45">
        <v>39000</v>
      </c>
      <c r="G202" s="46">
        <v>234000</v>
      </c>
    </row>
    <row r="203" spans="1:7" ht="26.4" x14ac:dyDescent="0.25">
      <c r="A203" s="100"/>
      <c r="B203" s="22">
        <v>19</v>
      </c>
      <c r="C203" s="43" t="s">
        <v>160</v>
      </c>
      <c r="D203" s="44" t="s">
        <v>84</v>
      </c>
      <c r="E203" s="44">
        <v>12</v>
      </c>
      <c r="F203" s="45">
        <v>4000</v>
      </c>
      <c r="G203" s="46">
        <v>48000</v>
      </c>
    </row>
    <row r="204" spans="1:7" ht="52.8" x14ac:dyDescent="0.25">
      <c r="A204" s="100"/>
      <c r="B204" s="22">
        <v>20</v>
      </c>
      <c r="C204" s="43" t="s">
        <v>161</v>
      </c>
      <c r="D204" s="44" t="s">
        <v>84</v>
      </c>
      <c r="E204" s="44">
        <v>12</v>
      </c>
      <c r="F204" s="45">
        <v>90000</v>
      </c>
      <c r="G204" s="46">
        <v>1080000</v>
      </c>
    </row>
    <row r="205" spans="1:7" ht="26.4" x14ac:dyDescent="0.25">
      <c r="A205" s="130" t="s">
        <v>162</v>
      </c>
      <c r="B205" s="22">
        <v>21</v>
      </c>
      <c r="C205" s="43" t="s">
        <v>163</v>
      </c>
      <c r="D205" s="44" t="s">
        <v>84</v>
      </c>
      <c r="E205" s="44">
        <v>5</v>
      </c>
      <c r="F205" s="45">
        <v>2500</v>
      </c>
      <c r="G205" s="46">
        <v>12500</v>
      </c>
    </row>
    <row r="206" spans="1:7" ht="26.4" x14ac:dyDescent="0.25">
      <c r="A206" s="128"/>
      <c r="B206" s="22">
        <v>22</v>
      </c>
      <c r="C206" s="43" t="s">
        <v>164</v>
      </c>
      <c r="D206" s="44" t="s">
        <v>84</v>
      </c>
      <c r="E206" s="44">
        <v>2</v>
      </c>
      <c r="F206" s="45">
        <v>9000</v>
      </c>
      <c r="G206" s="46">
        <v>18000</v>
      </c>
    </row>
    <row r="207" spans="1:7" ht="26.4" x14ac:dyDescent="0.25">
      <c r="A207" s="128"/>
      <c r="B207" s="22">
        <v>23</v>
      </c>
      <c r="C207" s="43" t="s">
        <v>165</v>
      </c>
      <c r="D207" s="44" t="s">
        <v>84</v>
      </c>
      <c r="E207" s="44">
        <v>1</v>
      </c>
      <c r="F207" s="45">
        <v>15000</v>
      </c>
      <c r="G207" s="46">
        <v>15000</v>
      </c>
    </row>
    <row r="208" spans="1:7" ht="52.8" x14ac:dyDescent="0.25">
      <c r="A208" s="128"/>
      <c r="B208" s="22">
        <v>24</v>
      </c>
      <c r="C208" s="43" t="s">
        <v>166</v>
      </c>
      <c r="D208" s="44" t="s">
        <v>84</v>
      </c>
      <c r="E208" s="44">
        <v>400</v>
      </c>
      <c r="F208" s="45">
        <v>900</v>
      </c>
      <c r="G208" s="46">
        <v>360000</v>
      </c>
    </row>
    <row r="209" spans="1:7" ht="52.8" x14ac:dyDescent="0.25">
      <c r="A209" s="128"/>
      <c r="B209" s="22">
        <v>25</v>
      </c>
      <c r="C209" s="43" t="s">
        <v>167</v>
      </c>
      <c r="D209" s="44" t="s">
        <v>84</v>
      </c>
      <c r="E209" s="44">
        <v>200</v>
      </c>
      <c r="F209" s="45">
        <v>35000</v>
      </c>
      <c r="G209" s="46">
        <v>7000000</v>
      </c>
    </row>
    <row r="210" spans="1:7" ht="66" x14ac:dyDescent="0.25">
      <c r="A210" s="128"/>
      <c r="B210" s="22">
        <v>26</v>
      </c>
      <c r="C210" s="48" t="s">
        <v>168</v>
      </c>
      <c r="D210" s="44" t="s">
        <v>84</v>
      </c>
      <c r="E210" s="44">
        <v>1</v>
      </c>
      <c r="F210" s="45">
        <v>2500000</v>
      </c>
      <c r="G210" s="46">
        <v>2500000</v>
      </c>
    </row>
    <row r="211" spans="1:7" ht="118.8" x14ac:dyDescent="0.25">
      <c r="A211" s="128"/>
      <c r="B211" s="22">
        <v>27</v>
      </c>
      <c r="C211" s="43" t="s">
        <v>169</v>
      </c>
      <c r="D211" s="44" t="s">
        <v>84</v>
      </c>
      <c r="E211" s="44">
        <v>1</v>
      </c>
      <c r="F211" s="45">
        <v>1500000</v>
      </c>
      <c r="G211" s="46">
        <v>1500000</v>
      </c>
    </row>
    <row r="212" spans="1:7" ht="26.4" x14ac:dyDescent="0.25">
      <c r="A212" s="128"/>
      <c r="B212" s="22">
        <v>28</v>
      </c>
      <c r="C212" s="43" t="s">
        <v>170</v>
      </c>
      <c r="D212" s="44" t="s">
        <v>84</v>
      </c>
      <c r="E212" s="44">
        <v>400</v>
      </c>
      <c r="F212" s="45">
        <v>2000</v>
      </c>
      <c r="G212" s="46">
        <v>800000</v>
      </c>
    </row>
    <row r="213" spans="1:7" ht="39.6" x14ac:dyDescent="0.25">
      <c r="A213" s="128"/>
      <c r="B213" s="22">
        <v>29</v>
      </c>
      <c r="C213" s="43" t="s">
        <v>171</v>
      </c>
      <c r="D213" s="44" t="s">
        <v>84</v>
      </c>
      <c r="E213" s="44">
        <v>1</v>
      </c>
      <c r="F213" s="45">
        <v>250000</v>
      </c>
      <c r="G213" s="46">
        <v>250000</v>
      </c>
    </row>
    <row r="214" spans="1:7" ht="92.4" x14ac:dyDescent="0.25">
      <c r="A214" s="128"/>
      <c r="B214" s="22">
        <v>30</v>
      </c>
      <c r="C214" s="8" t="s">
        <v>11</v>
      </c>
      <c r="D214" s="44" t="s">
        <v>84</v>
      </c>
      <c r="E214" s="44">
        <v>1</v>
      </c>
      <c r="F214" s="45">
        <v>2900000</v>
      </c>
      <c r="G214" s="46">
        <v>2900000</v>
      </c>
    </row>
    <row r="215" spans="1:7" ht="39.6" x14ac:dyDescent="0.25">
      <c r="A215" s="128"/>
      <c r="B215" s="22">
        <v>31</v>
      </c>
      <c r="C215" s="43" t="s">
        <v>172</v>
      </c>
      <c r="D215" s="44" t="s">
        <v>84</v>
      </c>
      <c r="E215" s="44">
        <v>5</v>
      </c>
      <c r="F215" s="45">
        <v>2500</v>
      </c>
      <c r="G215" s="46">
        <v>12500</v>
      </c>
    </row>
    <row r="216" spans="1:7" ht="26.4" x14ac:dyDescent="0.25">
      <c r="A216" s="128"/>
      <c r="B216" s="22">
        <v>32</v>
      </c>
      <c r="C216" s="43" t="s">
        <v>173</v>
      </c>
      <c r="D216" s="44" t="s">
        <v>84</v>
      </c>
      <c r="E216" s="44">
        <v>7</v>
      </c>
      <c r="F216" s="45">
        <v>6500</v>
      </c>
      <c r="G216" s="46">
        <v>45500</v>
      </c>
    </row>
    <row r="217" spans="1:7" ht="26.4" x14ac:dyDescent="0.25">
      <c r="A217" s="128"/>
      <c r="B217" s="22">
        <v>33</v>
      </c>
      <c r="C217" s="43" t="s">
        <v>174</v>
      </c>
      <c r="D217" s="44" t="s">
        <v>84</v>
      </c>
      <c r="E217" s="44">
        <v>8</v>
      </c>
      <c r="F217" s="45">
        <v>2500</v>
      </c>
      <c r="G217" s="46">
        <v>20000</v>
      </c>
    </row>
    <row r="218" spans="1:7" ht="26.4" x14ac:dyDescent="0.25">
      <c r="A218" s="128"/>
      <c r="B218" s="22">
        <v>34</v>
      </c>
      <c r="C218" s="43" t="s">
        <v>175</v>
      </c>
      <c r="D218" s="44" t="s">
        <v>84</v>
      </c>
      <c r="E218" s="44">
        <v>5</v>
      </c>
      <c r="F218" s="45">
        <v>1500</v>
      </c>
      <c r="G218" s="46">
        <v>7500</v>
      </c>
    </row>
    <row r="219" spans="1:7" ht="52.8" x14ac:dyDescent="0.25">
      <c r="A219" s="128"/>
      <c r="B219" s="22">
        <v>35</v>
      </c>
      <c r="C219" s="43" t="s">
        <v>176</v>
      </c>
      <c r="D219" s="44" t="s">
        <v>84</v>
      </c>
      <c r="E219" s="44">
        <v>400</v>
      </c>
      <c r="F219" s="45">
        <v>12000</v>
      </c>
      <c r="G219" s="46">
        <v>4800000</v>
      </c>
    </row>
    <row r="220" spans="1:7" ht="39.6" x14ac:dyDescent="0.25">
      <c r="A220" s="128"/>
      <c r="B220" s="22">
        <v>36</v>
      </c>
      <c r="C220" s="43" t="s">
        <v>177</v>
      </c>
      <c r="D220" s="44" t="s">
        <v>84</v>
      </c>
      <c r="E220" s="44">
        <v>200</v>
      </c>
      <c r="F220" s="45">
        <v>2500</v>
      </c>
      <c r="G220" s="46">
        <v>500000</v>
      </c>
    </row>
    <row r="221" spans="1:7" ht="39.6" x14ac:dyDescent="0.25">
      <c r="A221" s="129"/>
      <c r="B221" s="22">
        <v>37</v>
      </c>
      <c r="C221" s="48" t="s">
        <v>178</v>
      </c>
      <c r="D221" s="44" t="s">
        <v>84</v>
      </c>
      <c r="E221" s="44">
        <v>5</v>
      </c>
      <c r="F221" s="45">
        <v>18000</v>
      </c>
      <c r="G221" s="46">
        <v>90000</v>
      </c>
    </row>
    <row r="222" spans="1:7" ht="39.6" x14ac:dyDescent="0.25">
      <c r="A222" s="130" t="s">
        <v>101</v>
      </c>
      <c r="B222" s="22">
        <v>38</v>
      </c>
      <c r="C222" s="43" t="s">
        <v>179</v>
      </c>
      <c r="D222" s="49" t="s">
        <v>84</v>
      </c>
      <c r="E222" s="49">
        <v>1</v>
      </c>
      <c r="F222" s="50">
        <v>450000</v>
      </c>
      <c r="G222" s="46">
        <v>450000</v>
      </c>
    </row>
    <row r="223" spans="1:7" ht="39.6" x14ac:dyDescent="0.25">
      <c r="A223" s="129"/>
      <c r="B223" s="22">
        <v>39</v>
      </c>
      <c r="C223" s="43" t="s">
        <v>180</v>
      </c>
      <c r="D223" s="49" t="s">
        <v>84</v>
      </c>
      <c r="E223" s="49">
        <v>3</v>
      </c>
      <c r="F223" s="50">
        <v>100000</v>
      </c>
      <c r="G223" s="46">
        <v>300000</v>
      </c>
    </row>
    <row r="224" spans="1:7" ht="12.75" customHeight="1" x14ac:dyDescent="0.25">
      <c r="A224" s="102" t="s">
        <v>181</v>
      </c>
      <c r="B224" s="103"/>
      <c r="C224" s="103"/>
      <c r="D224" s="103"/>
      <c r="E224" s="103"/>
      <c r="F224" s="104"/>
      <c r="G224" s="77">
        <f>SUM(G185:G223)</f>
        <v>41480000</v>
      </c>
    </row>
    <row r="227" spans="1:7" ht="17.399999999999999" x14ac:dyDescent="0.25">
      <c r="A227" s="108" t="s">
        <v>209</v>
      </c>
      <c r="B227" s="109"/>
      <c r="C227" s="109"/>
      <c r="D227" s="109"/>
      <c r="E227" s="109"/>
      <c r="F227" s="109"/>
      <c r="G227" s="109"/>
    </row>
    <row r="228" spans="1:7" ht="26.4" x14ac:dyDescent="0.25">
      <c r="A228" s="2" t="s">
        <v>0</v>
      </c>
      <c r="B228" s="2" t="s">
        <v>1</v>
      </c>
      <c r="C228" s="2" t="s">
        <v>2</v>
      </c>
      <c r="D228" s="3" t="s">
        <v>3</v>
      </c>
      <c r="E228" s="4" t="s">
        <v>4</v>
      </c>
      <c r="F228" s="5" t="s">
        <v>5</v>
      </c>
      <c r="G228" s="5" t="s">
        <v>6</v>
      </c>
    </row>
    <row r="229" spans="1:7" ht="79.2" x14ac:dyDescent="0.25">
      <c r="A229" s="6" t="s">
        <v>182</v>
      </c>
      <c r="B229" s="51">
        <v>1</v>
      </c>
      <c r="C229" s="52" t="s">
        <v>183</v>
      </c>
      <c r="D229" s="44" t="s">
        <v>84</v>
      </c>
      <c r="E229" s="44">
        <v>1</v>
      </c>
      <c r="F229" s="45">
        <v>300000</v>
      </c>
      <c r="G229" s="46">
        <v>300000</v>
      </c>
    </row>
    <row r="230" spans="1:7" ht="52.8" x14ac:dyDescent="0.25">
      <c r="A230" s="128" t="s">
        <v>162</v>
      </c>
      <c r="B230" s="51">
        <v>2</v>
      </c>
      <c r="C230" s="34" t="s">
        <v>118</v>
      </c>
      <c r="D230" s="44" t="s">
        <v>84</v>
      </c>
      <c r="E230" s="7">
        <v>1</v>
      </c>
      <c r="F230" s="45">
        <v>1000000</v>
      </c>
      <c r="G230" s="46">
        <v>1000000</v>
      </c>
    </row>
    <row r="231" spans="1:7" ht="145.19999999999999" x14ac:dyDescent="0.25">
      <c r="A231" s="128"/>
      <c r="B231" s="51">
        <v>3</v>
      </c>
      <c r="C231" s="52" t="s">
        <v>184</v>
      </c>
      <c r="D231" s="44" t="s">
        <v>84</v>
      </c>
      <c r="E231" s="44">
        <v>1</v>
      </c>
      <c r="F231" s="45">
        <v>800000</v>
      </c>
      <c r="G231" s="46">
        <v>800000</v>
      </c>
    </row>
    <row r="232" spans="1:7" ht="52.8" x14ac:dyDescent="0.25">
      <c r="A232" s="128"/>
      <c r="B232" s="51">
        <v>4</v>
      </c>
      <c r="C232" s="52" t="s">
        <v>185</v>
      </c>
      <c r="D232" s="44" t="s">
        <v>84</v>
      </c>
      <c r="E232" s="44">
        <v>10</v>
      </c>
      <c r="F232" s="45">
        <v>7000</v>
      </c>
      <c r="G232" s="46">
        <v>70000</v>
      </c>
    </row>
    <row r="233" spans="1:7" ht="52.8" x14ac:dyDescent="0.25">
      <c r="A233" s="128"/>
      <c r="B233" s="51">
        <v>5</v>
      </c>
      <c r="C233" s="52" t="s">
        <v>186</v>
      </c>
      <c r="D233" s="44" t="s">
        <v>84</v>
      </c>
      <c r="E233" s="44">
        <v>10</v>
      </c>
      <c r="F233" s="45">
        <v>12055</v>
      </c>
      <c r="G233" s="46">
        <v>120550</v>
      </c>
    </row>
    <row r="234" spans="1:7" ht="39.6" x14ac:dyDescent="0.25">
      <c r="A234" s="128"/>
      <c r="B234" s="51">
        <v>6</v>
      </c>
      <c r="C234" s="52" t="s">
        <v>187</v>
      </c>
      <c r="D234" s="44" t="s">
        <v>84</v>
      </c>
      <c r="E234" s="44">
        <v>3</v>
      </c>
      <c r="F234" s="45">
        <v>51150</v>
      </c>
      <c r="G234" s="46">
        <v>153450</v>
      </c>
    </row>
    <row r="235" spans="1:7" ht="66" x14ac:dyDescent="0.25">
      <c r="A235" s="128"/>
      <c r="B235" s="51">
        <v>7</v>
      </c>
      <c r="C235" s="52" t="s">
        <v>188</v>
      </c>
      <c r="D235" s="44" t="s">
        <v>84</v>
      </c>
      <c r="E235" s="44">
        <v>400</v>
      </c>
      <c r="F235" s="45">
        <v>5000</v>
      </c>
      <c r="G235" s="46">
        <v>2000000</v>
      </c>
    </row>
    <row r="236" spans="1:7" ht="66" x14ac:dyDescent="0.25">
      <c r="A236" s="128"/>
      <c r="B236" s="51">
        <v>8</v>
      </c>
      <c r="C236" s="52" t="s">
        <v>189</v>
      </c>
      <c r="D236" s="44" t="s">
        <v>84</v>
      </c>
      <c r="E236" s="44">
        <v>400</v>
      </c>
      <c r="F236" s="45">
        <v>20000</v>
      </c>
      <c r="G236" s="46">
        <v>8000000</v>
      </c>
    </row>
    <row r="237" spans="1:7" ht="66" x14ac:dyDescent="0.25">
      <c r="A237" s="128"/>
      <c r="B237" s="51">
        <v>9</v>
      </c>
      <c r="C237" s="52" t="s">
        <v>190</v>
      </c>
      <c r="D237" s="44" t="s">
        <v>84</v>
      </c>
      <c r="E237" s="44">
        <v>5</v>
      </c>
      <c r="F237" s="45">
        <v>33000</v>
      </c>
      <c r="G237" s="46">
        <v>165000</v>
      </c>
    </row>
    <row r="238" spans="1:7" ht="66" x14ac:dyDescent="0.25">
      <c r="A238" s="128"/>
      <c r="B238" s="51">
        <v>10</v>
      </c>
      <c r="C238" s="52" t="s">
        <v>191</v>
      </c>
      <c r="D238" s="44" t="s">
        <v>84</v>
      </c>
      <c r="E238" s="44">
        <v>50</v>
      </c>
      <c r="F238" s="45">
        <v>1500</v>
      </c>
      <c r="G238" s="46">
        <v>75000</v>
      </c>
    </row>
    <row r="239" spans="1:7" ht="66" x14ac:dyDescent="0.25">
      <c r="A239" s="128"/>
      <c r="B239" s="51">
        <v>11</v>
      </c>
      <c r="C239" s="52" t="s">
        <v>192</v>
      </c>
      <c r="D239" s="44" t="s">
        <v>84</v>
      </c>
      <c r="E239" s="44">
        <v>50</v>
      </c>
      <c r="F239" s="45">
        <v>4500</v>
      </c>
      <c r="G239" s="46">
        <v>225000</v>
      </c>
    </row>
    <row r="240" spans="1:7" ht="52.8" x14ac:dyDescent="0.25">
      <c r="A240" s="128"/>
      <c r="B240" s="51">
        <v>12</v>
      </c>
      <c r="C240" s="8" t="s">
        <v>12</v>
      </c>
      <c r="D240" s="44" t="s">
        <v>84</v>
      </c>
      <c r="E240" s="7">
        <v>25</v>
      </c>
      <c r="F240" s="45">
        <v>40000</v>
      </c>
      <c r="G240" s="46">
        <v>1000000</v>
      </c>
    </row>
    <row r="241" spans="1:7" ht="26.4" x14ac:dyDescent="0.25">
      <c r="A241" s="128"/>
      <c r="B241" s="51">
        <v>13</v>
      </c>
      <c r="C241" s="43" t="s">
        <v>170</v>
      </c>
      <c r="D241" s="44" t="s">
        <v>84</v>
      </c>
      <c r="E241" s="44">
        <v>700</v>
      </c>
      <c r="F241" s="45">
        <v>2000</v>
      </c>
      <c r="G241" s="46">
        <v>1400000</v>
      </c>
    </row>
    <row r="242" spans="1:7" ht="66" x14ac:dyDescent="0.25">
      <c r="A242" s="128"/>
      <c r="B242" s="51">
        <v>14</v>
      </c>
      <c r="C242" s="52" t="s">
        <v>193</v>
      </c>
      <c r="D242" s="44" t="s">
        <v>84</v>
      </c>
      <c r="E242" s="44">
        <v>700</v>
      </c>
      <c r="F242" s="45">
        <v>330</v>
      </c>
      <c r="G242" s="46">
        <v>231000</v>
      </c>
    </row>
    <row r="243" spans="1:7" ht="66" x14ac:dyDescent="0.25">
      <c r="A243" s="128"/>
      <c r="B243" s="51">
        <v>15</v>
      </c>
      <c r="C243" s="52" t="s">
        <v>194</v>
      </c>
      <c r="D243" s="44" t="s">
        <v>84</v>
      </c>
      <c r="E243" s="44">
        <v>700</v>
      </c>
      <c r="F243" s="45">
        <v>12000</v>
      </c>
      <c r="G243" s="46">
        <v>8400000</v>
      </c>
    </row>
    <row r="244" spans="1:7" ht="66" x14ac:dyDescent="0.25">
      <c r="A244" s="128"/>
      <c r="B244" s="51">
        <v>16</v>
      </c>
      <c r="C244" s="8" t="s">
        <v>195</v>
      </c>
      <c r="D244" s="44" t="s">
        <v>84</v>
      </c>
      <c r="E244" s="44">
        <v>700</v>
      </c>
      <c r="F244" s="45">
        <v>1500</v>
      </c>
      <c r="G244" s="46">
        <v>1050000</v>
      </c>
    </row>
    <row r="245" spans="1:7" ht="66" x14ac:dyDescent="0.25">
      <c r="A245" s="128"/>
      <c r="B245" s="51">
        <v>17</v>
      </c>
      <c r="C245" s="52" t="s">
        <v>196</v>
      </c>
      <c r="D245" s="44" t="s">
        <v>84</v>
      </c>
      <c r="E245" s="44">
        <v>1</v>
      </c>
      <c r="F245" s="45">
        <v>50000</v>
      </c>
      <c r="G245" s="46">
        <v>50000</v>
      </c>
    </row>
    <row r="246" spans="1:7" ht="79.2" x14ac:dyDescent="0.25">
      <c r="A246" s="128"/>
      <c r="B246" s="51">
        <v>18</v>
      </c>
      <c r="C246" s="52" t="s">
        <v>197</v>
      </c>
      <c r="D246" s="44" t="s">
        <v>84</v>
      </c>
      <c r="E246" s="44">
        <v>1</v>
      </c>
      <c r="F246" s="45">
        <v>700000</v>
      </c>
      <c r="G246" s="46">
        <v>700000</v>
      </c>
    </row>
    <row r="247" spans="1:7" ht="92.4" x14ac:dyDescent="0.25">
      <c r="A247" s="128"/>
      <c r="B247" s="51">
        <v>19</v>
      </c>
      <c r="C247" s="8" t="s">
        <v>11</v>
      </c>
      <c r="D247" s="44" t="s">
        <v>84</v>
      </c>
      <c r="E247" s="44">
        <v>1</v>
      </c>
      <c r="F247" s="45">
        <v>2900000</v>
      </c>
      <c r="G247" s="46">
        <v>2900000</v>
      </c>
    </row>
    <row r="248" spans="1:7" ht="39.6" x14ac:dyDescent="0.25">
      <c r="A248" s="128"/>
      <c r="B248" s="51">
        <v>20</v>
      </c>
      <c r="C248" s="8" t="s">
        <v>172</v>
      </c>
      <c r="D248" s="44" t="s">
        <v>84</v>
      </c>
      <c r="E248" s="44">
        <v>25</v>
      </c>
      <c r="F248" s="45">
        <v>1500</v>
      </c>
      <c r="G248" s="46">
        <v>37500</v>
      </c>
    </row>
    <row r="249" spans="1:7" ht="26.4" x14ac:dyDescent="0.25">
      <c r="A249" s="128"/>
      <c r="B249" s="51">
        <v>21</v>
      </c>
      <c r="C249" s="8" t="s">
        <v>173</v>
      </c>
      <c r="D249" s="44" t="s">
        <v>84</v>
      </c>
      <c r="E249" s="44">
        <v>3</v>
      </c>
      <c r="F249" s="45">
        <v>6000</v>
      </c>
      <c r="G249" s="46">
        <v>18000</v>
      </c>
    </row>
    <row r="250" spans="1:7" ht="26.4" x14ac:dyDescent="0.25">
      <c r="A250" s="129"/>
      <c r="B250" s="51">
        <v>22</v>
      </c>
      <c r="C250" s="8" t="s">
        <v>174</v>
      </c>
      <c r="D250" s="44" t="s">
        <v>84</v>
      </c>
      <c r="E250" s="44">
        <v>5</v>
      </c>
      <c r="F250" s="45">
        <v>2500</v>
      </c>
      <c r="G250" s="46">
        <v>12500</v>
      </c>
    </row>
    <row r="251" spans="1:7" ht="79.2" x14ac:dyDescent="0.25">
      <c r="A251" s="6" t="s">
        <v>198</v>
      </c>
      <c r="B251" s="51">
        <v>23</v>
      </c>
      <c r="C251" s="52" t="s">
        <v>199</v>
      </c>
      <c r="D251" s="44" t="s">
        <v>84</v>
      </c>
      <c r="E251" s="44">
        <v>1</v>
      </c>
      <c r="F251" s="45">
        <v>7000000</v>
      </c>
      <c r="G251" s="46">
        <v>7000000</v>
      </c>
    </row>
    <row r="252" spans="1:7" ht="52.8" x14ac:dyDescent="0.25">
      <c r="A252" s="47" t="s">
        <v>200</v>
      </c>
      <c r="B252" s="51">
        <v>24</v>
      </c>
      <c r="C252" s="53" t="s">
        <v>149</v>
      </c>
      <c r="D252" s="44" t="s">
        <v>84</v>
      </c>
      <c r="E252" s="44">
        <v>50</v>
      </c>
      <c r="F252" s="45">
        <v>51500</v>
      </c>
      <c r="G252" s="46">
        <v>2575000</v>
      </c>
    </row>
    <row r="253" spans="1:7" ht="39.6" x14ac:dyDescent="0.25">
      <c r="A253" s="130" t="s">
        <v>101</v>
      </c>
      <c r="B253" s="51">
        <v>25</v>
      </c>
      <c r="C253" s="8" t="s">
        <v>201</v>
      </c>
      <c r="D253" s="49" t="s">
        <v>84</v>
      </c>
      <c r="E253" s="49">
        <v>1</v>
      </c>
      <c r="F253" s="50">
        <v>450000</v>
      </c>
      <c r="G253" s="46">
        <v>450000</v>
      </c>
    </row>
    <row r="254" spans="1:7" ht="39.6" x14ac:dyDescent="0.25">
      <c r="A254" s="129"/>
      <c r="B254" s="51">
        <v>26</v>
      </c>
      <c r="C254" s="8" t="s">
        <v>180</v>
      </c>
      <c r="D254" s="49" t="s">
        <v>84</v>
      </c>
      <c r="E254" s="49">
        <v>4</v>
      </c>
      <c r="F254" s="50">
        <v>100000</v>
      </c>
      <c r="G254" s="46">
        <v>400000</v>
      </c>
    </row>
    <row r="255" spans="1:7" ht="12.75" customHeight="1" x14ac:dyDescent="0.25">
      <c r="A255" s="102" t="s">
        <v>202</v>
      </c>
      <c r="B255" s="103"/>
      <c r="C255" s="103"/>
      <c r="D255" s="103"/>
      <c r="E255" s="103"/>
      <c r="F255" s="104"/>
      <c r="G255" s="77">
        <f>SUM(G229:G254)</f>
        <v>39133000</v>
      </c>
    </row>
    <row r="256" spans="1:7" s="62" customFormat="1" ht="12.75" customHeight="1" x14ac:dyDescent="0.25">
      <c r="A256" s="58"/>
      <c r="B256" s="59"/>
      <c r="C256" s="59"/>
      <c r="D256" s="59"/>
      <c r="E256" s="59"/>
      <c r="F256" s="60"/>
      <c r="G256" s="61"/>
    </row>
    <row r="257" spans="1:10" ht="15.6" x14ac:dyDescent="0.25">
      <c r="A257" s="102" t="s">
        <v>203</v>
      </c>
      <c r="B257" s="103"/>
      <c r="C257" s="103"/>
      <c r="D257" s="103"/>
      <c r="E257" s="103"/>
      <c r="F257" s="104"/>
      <c r="G257" s="149">
        <f>SUM(G255+G224+G180+G142+G70)</f>
        <v>700000000</v>
      </c>
    </row>
    <row r="259" spans="1:10" s="55" customFormat="1" ht="26.25" customHeight="1" x14ac:dyDescent="0.3">
      <c r="A259" s="94" t="s">
        <v>254</v>
      </c>
      <c r="B259" s="94"/>
      <c r="C259" s="94"/>
      <c r="D259" s="94"/>
      <c r="E259" s="94"/>
      <c r="F259" s="94"/>
      <c r="G259" s="94"/>
    </row>
    <row r="260" spans="1:10" s="55" customFormat="1" ht="26.25" customHeight="1" x14ac:dyDescent="0.3">
      <c r="A260" s="94" t="s">
        <v>255</v>
      </c>
      <c r="B260" s="94"/>
      <c r="C260" s="94"/>
      <c r="D260" s="94"/>
      <c r="E260" s="94"/>
      <c r="F260" s="94"/>
      <c r="G260" s="94"/>
    </row>
    <row r="261" spans="1:10" s="55" customFormat="1" ht="26.25" customHeight="1" x14ac:dyDescent="0.3">
      <c r="A261" s="94" t="s">
        <v>256</v>
      </c>
      <c r="B261" s="94"/>
      <c r="C261" s="94"/>
      <c r="D261" s="94"/>
      <c r="E261" s="94"/>
      <c r="F261" s="94"/>
      <c r="G261" s="94"/>
    </row>
    <row r="262" spans="1:10" s="55" customFormat="1" ht="26.25" customHeight="1" x14ac:dyDescent="0.3">
      <c r="A262" s="93" t="s">
        <v>257</v>
      </c>
      <c r="B262" s="93"/>
      <c r="C262" s="93"/>
      <c r="D262" s="93"/>
      <c r="E262" s="93"/>
      <c r="F262" s="93"/>
      <c r="G262" s="93"/>
    </row>
    <row r="263" spans="1:10" s="86" customFormat="1" ht="15.6" x14ac:dyDescent="0.3">
      <c r="A263" s="87" t="s">
        <v>258</v>
      </c>
      <c r="B263" s="87"/>
      <c r="C263" s="83"/>
      <c r="D263" s="84" t="s">
        <v>259</v>
      </c>
      <c r="E263" s="85"/>
      <c r="F263" s="150"/>
      <c r="G263" s="150"/>
      <c r="J263" s="72"/>
    </row>
    <row r="264" spans="1:10" s="86" customFormat="1" ht="15.6" x14ac:dyDescent="0.3">
      <c r="A264" s="87" t="s">
        <v>260</v>
      </c>
      <c r="B264" s="87"/>
      <c r="C264" s="83"/>
      <c r="D264" s="84" t="s">
        <v>261</v>
      </c>
      <c r="E264" s="85"/>
      <c r="F264" s="150"/>
      <c r="G264" s="150"/>
    </row>
    <row r="265" spans="1:10" s="86" customFormat="1" ht="15.6" x14ac:dyDescent="0.3">
      <c r="A265" s="87" t="s">
        <v>262</v>
      </c>
      <c r="B265" s="87"/>
      <c r="C265" s="83"/>
      <c r="D265" s="84" t="s">
        <v>263</v>
      </c>
      <c r="E265" s="85"/>
      <c r="F265" s="150"/>
      <c r="G265" s="150"/>
    </row>
    <row r="266" spans="1:10" s="86" customFormat="1" ht="15.6" customHeight="1" x14ac:dyDescent="0.3">
      <c r="A266" s="87" t="s">
        <v>264</v>
      </c>
      <c r="B266" s="87"/>
      <c r="C266" s="83"/>
      <c r="D266" s="88" t="s">
        <v>265</v>
      </c>
      <c r="E266" s="89"/>
      <c r="F266" s="150"/>
      <c r="G266" s="150"/>
    </row>
    <row r="267" spans="1:10" s="86" customFormat="1" ht="15.6" customHeight="1" x14ac:dyDescent="0.3">
      <c r="A267" s="87" t="s">
        <v>266</v>
      </c>
      <c r="B267" s="87"/>
      <c r="C267" s="83"/>
      <c r="D267" s="88" t="s">
        <v>267</v>
      </c>
      <c r="E267" s="89"/>
      <c r="F267" s="150"/>
      <c r="G267" s="150"/>
    </row>
  </sheetData>
  <mergeCells count="71">
    <mergeCell ref="A253:A254"/>
    <mergeCell ref="A255:F255"/>
    <mergeCell ref="A257:F257"/>
    <mergeCell ref="A227:G227"/>
    <mergeCell ref="A230:A250"/>
    <mergeCell ref="A224:F224"/>
    <mergeCell ref="A222:A223"/>
    <mergeCell ref="A205:A221"/>
    <mergeCell ref="A194:A195"/>
    <mergeCell ref="A185:A187"/>
    <mergeCell ref="A188:A189"/>
    <mergeCell ref="A180:F180"/>
    <mergeCell ref="A183:G183"/>
    <mergeCell ref="A175:A176"/>
    <mergeCell ref="A168:A170"/>
    <mergeCell ref="A152:A167"/>
    <mergeCell ref="A142:F142"/>
    <mergeCell ref="A144:G144"/>
    <mergeCell ref="A146:A151"/>
    <mergeCell ref="A138:A140"/>
    <mergeCell ref="A121:G121"/>
    <mergeCell ref="A124:A134"/>
    <mergeCell ref="A116:A118"/>
    <mergeCell ref="A99:G99"/>
    <mergeCell ref="A102:A112"/>
    <mergeCell ref="A91:A93"/>
    <mergeCell ref="A94:A96"/>
    <mergeCell ref="A77:A90"/>
    <mergeCell ref="A55:A68"/>
    <mergeCell ref="G55:G68"/>
    <mergeCell ref="A70:F70"/>
    <mergeCell ref="A30:A38"/>
    <mergeCell ref="G30:G38"/>
    <mergeCell ref="A40:A50"/>
    <mergeCell ref="G40:G50"/>
    <mergeCell ref="A25:A29"/>
    <mergeCell ref="A21:A24"/>
    <mergeCell ref="G10:G11"/>
    <mergeCell ref="A12:A20"/>
    <mergeCell ref="F10:F11"/>
    <mergeCell ref="A1:G7"/>
    <mergeCell ref="B8:G8"/>
    <mergeCell ref="A9:G9"/>
    <mergeCell ref="A10:A11"/>
    <mergeCell ref="B10:B11"/>
    <mergeCell ref="C10:C11"/>
    <mergeCell ref="A190:A192"/>
    <mergeCell ref="A196:A204"/>
    <mergeCell ref="A177:A179"/>
    <mergeCell ref="A171:A173"/>
    <mergeCell ref="A141:F141"/>
    <mergeCell ref="A119:F119"/>
    <mergeCell ref="A135:A137"/>
    <mergeCell ref="A97:F97"/>
    <mergeCell ref="A113:A115"/>
    <mergeCell ref="A72:G72"/>
    <mergeCell ref="A73:G73"/>
    <mergeCell ref="A75:A76"/>
    <mergeCell ref="A51:A54"/>
    <mergeCell ref="G51:G54"/>
    <mergeCell ref="D10:D11"/>
    <mergeCell ref="E10:E11"/>
    <mergeCell ref="F263:G263"/>
    <mergeCell ref="F264:G264"/>
    <mergeCell ref="F265:G265"/>
    <mergeCell ref="F266:G266"/>
    <mergeCell ref="F267:G267"/>
    <mergeCell ref="A262:G262"/>
    <mergeCell ref="A261:G261"/>
    <mergeCell ref="A260:G260"/>
    <mergeCell ref="A259:G259"/>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4947D-ED6F-4674-8FDE-973074C8DE02}">
  <dimension ref="A1:J32"/>
  <sheetViews>
    <sheetView zoomScale="55" zoomScaleNormal="55" workbookViewId="0">
      <selection activeCell="F15" sqref="F15"/>
    </sheetView>
  </sheetViews>
  <sheetFormatPr baseColWidth="10" defaultRowHeight="14.4" x14ac:dyDescent="0.3"/>
  <cols>
    <col min="1" max="1" width="22.44140625" customWidth="1"/>
    <col min="3" max="3" width="65.109375" customWidth="1"/>
    <col min="7" max="7" width="18.21875" bestFit="1" customWidth="1"/>
    <col min="8" max="8" width="18.109375" bestFit="1" customWidth="1"/>
    <col min="9" max="9" width="13.77734375" customWidth="1"/>
    <col min="10" max="10" width="13" customWidth="1"/>
  </cols>
  <sheetData>
    <row r="1" spans="1:10" ht="15.75" customHeight="1" x14ac:dyDescent="0.3">
      <c r="A1" s="134" t="s">
        <v>210</v>
      </c>
      <c r="B1" s="135"/>
      <c r="C1" s="135"/>
      <c r="D1" s="135"/>
      <c r="E1" s="135"/>
      <c r="F1" s="135"/>
      <c r="G1" s="135"/>
      <c r="H1" s="136"/>
    </row>
    <row r="2" spans="1:10" x14ac:dyDescent="0.3">
      <c r="A2" s="137" t="s">
        <v>1</v>
      </c>
      <c r="B2" s="137" t="s">
        <v>211</v>
      </c>
      <c r="C2" s="137" t="s">
        <v>212</v>
      </c>
      <c r="D2" s="139" t="s">
        <v>4</v>
      </c>
      <c r="E2" s="141" t="s">
        <v>213</v>
      </c>
      <c r="F2" s="142"/>
      <c r="G2" s="151" t="s">
        <v>270</v>
      </c>
      <c r="H2" s="152"/>
      <c r="I2" s="155" t="s">
        <v>268</v>
      </c>
      <c r="J2" s="156"/>
    </row>
    <row r="3" spans="1:10" ht="27.6" x14ac:dyDescent="0.3">
      <c r="A3" s="138"/>
      <c r="B3" s="138"/>
      <c r="C3" s="138"/>
      <c r="D3" s="140"/>
      <c r="E3" s="143"/>
      <c r="F3" s="144"/>
      <c r="G3" s="153" t="s">
        <v>5</v>
      </c>
      <c r="H3" s="153" t="s">
        <v>6</v>
      </c>
      <c r="I3" s="157" t="s">
        <v>5</v>
      </c>
      <c r="J3" s="157" t="s">
        <v>6</v>
      </c>
    </row>
    <row r="4" spans="1:10" ht="39.6" x14ac:dyDescent="0.3">
      <c r="A4" s="145" t="s">
        <v>214</v>
      </c>
      <c r="B4" s="63">
        <v>1</v>
      </c>
      <c r="C4" s="64" t="s">
        <v>215</v>
      </c>
      <c r="D4" s="65">
        <v>4</v>
      </c>
      <c r="E4" s="65">
        <v>5</v>
      </c>
      <c r="F4" s="65" t="s">
        <v>216</v>
      </c>
      <c r="G4" s="154">
        <v>218738</v>
      </c>
      <c r="H4" s="154">
        <f>+G4*D4*E4</f>
        <v>4374760</v>
      </c>
      <c r="I4" s="158"/>
      <c r="J4" s="158">
        <f>+I4*D4*E4</f>
        <v>0</v>
      </c>
    </row>
    <row r="5" spans="1:10" ht="39.6" x14ac:dyDescent="0.3">
      <c r="A5" s="146"/>
      <c r="B5" s="63">
        <v>2</v>
      </c>
      <c r="C5" s="64" t="s">
        <v>217</v>
      </c>
      <c r="D5" s="65">
        <v>2</v>
      </c>
      <c r="E5" s="65">
        <v>5</v>
      </c>
      <c r="F5" s="65" t="s">
        <v>216</v>
      </c>
      <c r="G5" s="154">
        <v>255194</v>
      </c>
      <c r="H5" s="154">
        <f t="shared" ref="H5:H18" si="0">+G5*D5*E5</f>
        <v>2551940</v>
      </c>
      <c r="I5" s="158"/>
      <c r="J5" s="158">
        <f t="shared" ref="J5:J18" si="1">+I5*D5*E5</f>
        <v>0</v>
      </c>
    </row>
    <row r="6" spans="1:10" ht="26.4" x14ac:dyDescent="0.3">
      <c r="A6" s="146"/>
      <c r="B6" s="63">
        <v>3</v>
      </c>
      <c r="C6" s="64" t="s">
        <v>218</v>
      </c>
      <c r="D6" s="65">
        <v>1</v>
      </c>
      <c r="E6" s="65">
        <v>5</v>
      </c>
      <c r="F6" s="65" t="s">
        <v>216</v>
      </c>
      <c r="G6" s="154">
        <v>1166600</v>
      </c>
      <c r="H6" s="154">
        <f t="shared" si="0"/>
        <v>5833000</v>
      </c>
      <c r="I6" s="158"/>
      <c r="J6" s="158">
        <f t="shared" si="1"/>
        <v>0</v>
      </c>
    </row>
    <row r="7" spans="1:10" ht="39.6" x14ac:dyDescent="0.3">
      <c r="A7" s="147"/>
      <c r="B7" s="63">
        <v>4</v>
      </c>
      <c r="C7" s="66" t="s">
        <v>219</v>
      </c>
      <c r="D7" s="67">
        <v>3</v>
      </c>
      <c r="E7" s="65">
        <v>5</v>
      </c>
      <c r="F7" s="65" t="s">
        <v>216</v>
      </c>
      <c r="G7" s="154">
        <v>1312425</v>
      </c>
      <c r="H7" s="154">
        <f t="shared" si="0"/>
        <v>19686375</v>
      </c>
      <c r="I7" s="158"/>
      <c r="J7" s="158">
        <f t="shared" si="1"/>
        <v>0</v>
      </c>
    </row>
    <row r="8" spans="1:10" ht="39.6" x14ac:dyDescent="0.3">
      <c r="A8" s="145" t="s">
        <v>227</v>
      </c>
      <c r="B8" s="63">
        <v>5</v>
      </c>
      <c r="C8" s="64" t="s">
        <v>217</v>
      </c>
      <c r="D8" s="65">
        <v>2</v>
      </c>
      <c r="E8" s="65">
        <v>3</v>
      </c>
      <c r="F8" s="65" t="s">
        <v>216</v>
      </c>
      <c r="G8" s="154">
        <v>255194</v>
      </c>
      <c r="H8" s="154">
        <f t="shared" si="0"/>
        <v>1531164</v>
      </c>
      <c r="I8" s="158"/>
      <c r="J8" s="158">
        <f t="shared" si="1"/>
        <v>0</v>
      </c>
    </row>
    <row r="9" spans="1:10" ht="26.4" x14ac:dyDescent="0.3">
      <c r="A9" s="146"/>
      <c r="B9" s="63">
        <v>6</v>
      </c>
      <c r="C9" s="64" t="s">
        <v>218</v>
      </c>
      <c r="D9" s="65">
        <v>1</v>
      </c>
      <c r="E9" s="65">
        <v>3</v>
      </c>
      <c r="F9" s="65" t="s">
        <v>216</v>
      </c>
      <c r="G9" s="154">
        <v>1166600</v>
      </c>
      <c r="H9" s="154">
        <f t="shared" si="0"/>
        <v>3499800</v>
      </c>
      <c r="I9" s="158"/>
      <c r="J9" s="158">
        <f t="shared" si="1"/>
        <v>0</v>
      </c>
    </row>
    <row r="10" spans="1:10" ht="39.6" x14ac:dyDescent="0.3">
      <c r="A10" s="145" t="s">
        <v>208</v>
      </c>
      <c r="B10" s="63">
        <v>7</v>
      </c>
      <c r="C10" s="66" t="s">
        <v>219</v>
      </c>
      <c r="D10" s="67">
        <v>3</v>
      </c>
      <c r="E10" s="65">
        <v>1</v>
      </c>
      <c r="F10" s="65" t="s">
        <v>216</v>
      </c>
      <c r="G10" s="154">
        <v>1458250</v>
      </c>
      <c r="H10" s="154">
        <f t="shared" si="0"/>
        <v>4374750</v>
      </c>
      <c r="I10" s="158"/>
      <c r="J10" s="158">
        <f t="shared" si="1"/>
        <v>0</v>
      </c>
    </row>
    <row r="11" spans="1:10" x14ac:dyDescent="0.3">
      <c r="A11" s="146"/>
      <c r="B11" s="63">
        <v>8</v>
      </c>
      <c r="C11" s="68" t="s">
        <v>220</v>
      </c>
      <c r="D11" s="69">
        <v>1</v>
      </c>
      <c r="E11" s="65">
        <v>1</v>
      </c>
      <c r="F11" s="65" t="s">
        <v>216</v>
      </c>
      <c r="G11" s="154">
        <v>1822686</v>
      </c>
      <c r="H11" s="154">
        <f t="shared" si="0"/>
        <v>1822686</v>
      </c>
      <c r="I11" s="158"/>
      <c r="J11" s="158">
        <f t="shared" si="1"/>
        <v>0</v>
      </c>
    </row>
    <row r="12" spans="1:10" ht="26.4" x14ac:dyDescent="0.3">
      <c r="A12" s="147"/>
      <c r="B12" s="63">
        <v>9</v>
      </c>
      <c r="C12" s="64" t="s">
        <v>218</v>
      </c>
      <c r="D12" s="65">
        <v>1</v>
      </c>
      <c r="E12" s="65">
        <v>1</v>
      </c>
      <c r="F12" s="65" t="s">
        <v>216</v>
      </c>
      <c r="G12" s="154">
        <v>1166500</v>
      </c>
      <c r="H12" s="154">
        <f t="shared" si="0"/>
        <v>1166500</v>
      </c>
      <c r="I12" s="158"/>
      <c r="J12" s="158">
        <f t="shared" si="1"/>
        <v>0</v>
      </c>
    </row>
    <row r="13" spans="1:10" ht="39.6" x14ac:dyDescent="0.3">
      <c r="A13" s="145" t="s">
        <v>221</v>
      </c>
      <c r="B13" s="63">
        <v>10</v>
      </c>
      <c r="C13" s="66" t="s">
        <v>222</v>
      </c>
      <c r="D13" s="70">
        <v>1</v>
      </c>
      <c r="E13" s="65">
        <v>1</v>
      </c>
      <c r="F13" s="65" t="s">
        <v>216</v>
      </c>
      <c r="G13" s="154">
        <v>947500</v>
      </c>
      <c r="H13" s="154">
        <f t="shared" si="0"/>
        <v>947500</v>
      </c>
      <c r="I13" s="158"/>
      <c r="J13" s="158">
        <f t="shared" si="1"/>
        <v>0</v>
      </c>
    </row>
    <row r="14" spans="1:10" ht="39.6" x14ac:dyDescent="0.3">
      <c r="A14" s="146"/>
      <c r="B14" s="63">
        <v>11</v>
      </c>
      <c r="C14" s="66" t="s">
        <v>223</v>
      </c>
      <c r="D14" s="65">
        <v>1</v>
      </c>
      <c r="E14" s="65">
        <v>1</v>
      </c>
      <c r="F14" s="65" t="s">
        <v>216</v>
      </c>
      <c r="G14" s="154">
        <v>1312425</v>
      </c>
      <c r="H14" s="154">
        <f t="shared" si="0"/>
        <v>1312425</v>
      </c>
      <c r="I14" s="158"/>
      <c r="J14" s="158">
        <f t="shared" si="1"/>
        <v>0</v>
      </c>
    </row>
    <row r="15" spans="1:10" ht="26.4" x14ac:dyDescent="0.3">
      <c r="A15" s="147"/>
      <c r="B15" s="63">
        <v>12</v>
      </c>
      <c r="C15" s="64" t="s">
        <v>218</v>
      </c>
      <c r="D15" s="65">
        <v>1</v>
      </c>
      <c r="E15" s="65">
        <v>1</v>
      </c>
      <c r="F15" s="65" t="s">
        <v>216</v>
      </c>
      <c r="G15" s="154">
        <v>1166600</v>
      </c>
      <c r="H15" s="154">
        <f t="shared" si="0"/>
        <v>1166600</v>
      </c>
      <c r="I15" s="158"/>
      <c r="J15" s="158">
        <f t="shared" si="1"/>
        <v>0</v>
      </c>
    </row>
    <row r="16" spans="1:10" ht="26.4" x14ac:dyDescent="0.3">
      <c r="A16" s="145" t="s">
        <v>228</v>
      </c>
      <c r="B16" s="63">
        <v>13</v>
      </c>
      <c r="C16" s="64" t="s">
        <v>224</v>
      </c>
      <c r="D16" s="65">
        <v>1</v>
      </c>
      <c r="E16" s="65">
        <v>1</v>
      </c>
      <c r="F16" s="65" t="s">
        <v>216</v>
      </c>
      <c r="G16" s="154">
        <v>1662500</v>
      </c>
      <c r="H16" s="154">
        <f t="shared" si="0"/>
        <v>1662500</v>
      </c>
      <c r="I16" s="158"/>
      <c r="J16" s="158">
        <f t="shared" si="1"/>
        <v>0</v>
      </c>
    </row>
    <row r="17" spans="1:10" ht="39.6" x14ac:dyDescent="0.3">
      <c r="A17" s="146"/>
      <c r="B17" s="63">
        <v>14</v>
      </c>
      <c r="C17" s="66" t="s">
        <v>225</v>
      </c>
      <c r="D17" s="65">
        <v>1</v>
      </c>
      <c r="E17" s="65">
        <v>1</v>
      </c>
      <c r="F17" s="65" t="s">
        <v>216</v>
      </c>
      <c r="G17" s="154">
        <v>1450000</v>
      </c>
      <c r="H17" s="154">
        <f t="shared" si="0"/>
        <v>1450000</v>
      </c>
      <c r="I17" s="158"/>
      <c r="J17" s="158">
        <f t="shared" si="1"/>
        <v>0</v>
      </c>
    </row>
    <row r="18" spans="1:10" ht="26.4" x14ac:dyDescent="0.3">
      <c r="A18" s="147"/>
      <c r="B18" s="63">
        <v>15</v>
      </c>
      <c r="C18" s="64" t="s">
        <v>218</v>
      </c>
      <c r="D18" s="65">
        <v>1</v>
      </c>
      <c r="E18" s="65">
        <v>1</v>
      </c>
      <c r="F18" s="65" t="s">
        <v>216</v>
      </c>
      <c r="G18" s="154">
        <v>1120000</v>
      </c>
      <c r="H18" s="154">
        <f t="shared" si="0"/>
        <v>1120000</v>
      </c>
      <c r="I18" s="158"/>
      <c r="J18" s="158">
        <f t="shared" si="1"/>
        <v>0</v>
      </c>
    </row>
    <row r="19" spans="1:10" x14ac:dyDescent="0.3">
      <c r="A19" s="131" t="s">
        <v>226</v>
      </c>
      <c r="B19" s="132"/>
      <c r="C19" s="132"/>
      <c r="D19" s="132"/>
      <c r="E19" s="132"/>
      <c r="F19" s="132"/>
      <c r="G19" s="133"/>
      <c r="H19" s="71">
        <f>SUM(H4:H18)</f>
        <v>52500000</v>
      </c>
      <c r="I19" s="167"/>
      <c r="J19" s="71">
        <f>SUM(J4:J18)</f>
        <v>0</v>
      </c>
    </row>
    <row r="20" spans="1:10" x14ac:dyDescent="0.3">
      <c r="A20" s="72"/>
      <c r="B20" s="72"/>
      <c r="C20" s="72"/>
      <c r="D20" s="72"/>
      <c r="E20" s="72"/>
      <c r="F20" s="72"/>
    </row>
    <row r="21" spans="1:10" s="159" customFormat="1" ht="21.9" customHeight="1" x14ac:dyDescent="0.3">
      <c r="A21" s="94" t="s">
        <v>254</v>
      </c>
      <c r="B21" s="94"/>
      <c r="C21" s="94"/>
      <c r="D21" s="94"/>
      <c r="E21" s="94"/>
      <c r="F21" s="94"/>
      <c r="G21" s="94"/>
      <c r="H21" s="94"/>
      <c r="I21" s="94"/>
    </row>
    <row r="22" spans="1:10" s="159" customFormat="1" ht="21.9" customHeight="1" x14ac:dyDescent="0.3">
      <c r="A22" s="94" t="s">
        <v>255</v>
      </c>
      <c r="B22" s="94"/>
      <c r="C22" s="94"/>
      <c r="D22" s="94"/>
      <c r="E22" s="94"/>
      <c r="F22" s="94"/>
      <c r="G22" s="94"/>
      <c r="H22" s="94"/>
      <c r="I22" s="94"/>
    </row>
    <row r="23" spans="1:10" s="159" customFormat="1" ht="21.9" customHeight="1" x14ac:dyDescent="0.3">
      <c r="A23" s="94" t="s">
        <v>271</v>
      </c>
      <c r="B23" s="94"/>
      <c r="C23" s="94"/>
      <c r="D23" s="94"/>
      <c r="E23" s="94"/>
      <c r="F23" s="94"/>
      <c r="G23" s="94"/>
      <c r="H23" s="94"/>
      <c r="I23" s="94"/>
    </row>
    <row r="24" spans="1:10" s="159" customFormat="1" ht="21.9" customHeight="1" x14ac:dyDescent="0.3">
      <c r="A24" s="160" t="s">
        <v>258</v>
      </c>
      <c r="B24" s="160"/>
      <c r="C24" s="90"/>
      <c r="D24" s="91"/>
      <c r="E24" s="91"/>
      <c r="F24" s="91"/>
      <c r="G24" s="91"/>
      <c r="H24" s="91"/>
      <c r="I24" s="92"/>
    </row>
    <row r="25" spans="1:10" s="159" customFormat="1" ht="21.9" customHeight="1" x14ac:dyDescent="0.3">
      <c r="A25" s="160" t="s">
        <v>260</v>
      </c>
      <c r="B25" s="160"/>
      <c r="C25" s="90"/>
      <c r="D25" s="91"/>
      <c r="E25" s="91"/>
      <c r="F25" s="91"/>
      <c r="G25" s="91"/>
      <c r="H25" s="91"/>
      <c r="I25" s="92"/>
    </row>
    <row r="26" spans="1:10" s="159" customFormat="1" ht="21.9" customHeight="1" x14ac:dyDescent="0.3">
      <c r="A26" s="160" t="s">
        <v>262</v>
      </c>
      <c r="B26" s="160"/>
      <c r="C26" s="90"/>
      <c r="D26" s="91"/>
      <c r="E26" s="91"/>
      <c r="F26" s="91"/>
      <c r="G26" s="91"/>
      <c r="H26" s="91"/>
      <c r="I26" s="92"/>
    </row>
    <row r="27" spans="1:10" s="159" customFormat="1" ht="21.9" customHeight="1" x14ac:dyDescent="0.3">
      <c r="A27" s="160" t="s">
        <v>264</v>
      </c>
      <c r="B27" s="160"/>
      <c r="C27" s="90"/>
      <c r="D27" s="91"/>
      <c r="E27" s="91"/>
      <c r="F27" s="91"/>
      <c r="G27" s="91"/>
      <c r="H27" s="91"/>
      <c r="I27" s="92"/>
    </row>
    <row r="28" spans="1:10" s="159" customFormat="1" ht="21.9" customHeight="1" x14ac:dyDescent="0.3">
      <c r="A28" s="160" t="s">
        <v>266</v>
      </c>
      <c r="B28" s="160"/>
      <c r="C28" s="90"/>
      <c r="D28" s="91"/>
      <c r="E28" s="91"/>
      <c r="F28" s="91"/>
      <c r="G28" s="91"/>
      <c r="H28" s="91"/>
      <c r="I28" s="92"/>
    </row>
    <row r="29" spans="1:10" s="159" customFormat="1" ht="21.9" customHeight="1" x14ac:dyDescent="0.3">
      <c r="A29" s="161" t="s">
        <v>259</v>
      </c>
      <c r="B29" s="162"/>
      <c r="C29" s="90"/>
      <c r="D29" s="91"/>
      <c r="E29" s="91"/>
      <c r="F29" s="91"/>
      <c r="G29" s="91"/>
      <c r="H29" s="91"/>
      <c r="I29" s="92"/>
    </row>
    <row r="30" spans="1:10" s="159" customFormat="1" ht="21.9" customHeight="1" x14ac:dyDescent="0.3">
      <c r="A30" s="161" t="s">
        <v>261</v>
      </c>
      <c r="B30" s="162"/>
      <c r="C30" s="90"/>
      <c r="D30" s="91"/>
      <c r="E30" s="91"/>
      <c r="F30" s="91"/>
      <c r="G30" s="91"/>
      <c r="H30" s="91"/>
      <c r="I30" s="92"/>
    </row>
    <row r="31" spans="1:10" s="159" customFormat="1" ht="21.9" customHeight="1" x14ac:dyDescent="0.3">
      <c r="A31" s="161" t="s">
        <v>263</v>
      </c>
      <c r="B31" s="162"/>
      <c r="C31" s="90"/>
      <c r="D31" s="91"/>
      <c r="E31" s="91"/>
      <c r="F31" s="91"/>
      <c r="G31" s="91"/>
      <c r="H31" s="91"/>
      <c r="I31" s="92"/>
    </row>
    <row r="32" spans="1:10" s="159" customFormat="1" ht="21.9" customHeight="1" x14ac:dyDescent="0.3">
      <c r="A32" s="163" t="s">
        <v>265</v>
      </c>
      <c r="B32" s="164"/>
      <c r="C32" s="90"/>
      <c r="D32" s="91"/>
      <c r="E32" s="91"/>
      <c r="F32" s="91"/>
      <c r="G32" s="91"/>
      <c r="H32" s="91"/>
      <c r="I32" s="92"/>
    </row>
  </sheetData>
  <mergeCells count="35">
    <mergeCell ref="A31:B31"/>
    <mergeCell ref="C31:I31"/>
    <mergeCell ref="A32:B32"/>
    <mergeCell ref="C32:I32"/>
    <mergeCell ref="A28:B28"/>
    <mergeCell ref="C28:I28"/>
    <mergeCell ref="A29:B29"/>
    <mergeCell ref="C29:I29"/>
    <mergeCell ref="A30:B30"/>
    <mergeCell ref="C30:I30"/>
    <mergeCell ref="A25:B25"/>
    <mergeCell ref="C25:I25"/>
    <mergeCell ref="A26:B26"/>
    <mergeCell ref="C26:I26"/>
    <mergeCell ref="A27:B27"/>
    <mergeCell ref="C27:I27"/>
    <mergeCell ref="I2:J2"/>
    <mergeCell ref="A21:I21"/>
    <mergeCell ref="A22:I22"/>
    <mergeCell ref="A23:I23"/>
    <mergeCell ref="A24:B24"/>
    <mergeCell ref="C24:I24"/>
    <mergeCell ref="A19:G19"/>
    <mergeCell ref="A1:H1"/>
    <mergeCell ref="A2:A3"/>
    <mergeCell ref="B2:B3"/>
    <mergeCell ref="C2:C3"/>
    <mergeCell ref="D2:D3"/>
    <mergeCell ref="E2:F3"/>
    <mergeCell ref="A4:A7"/>
    <mergeCell ref="A8:A9"/>
    <mergeCell ref="A10:A12"/>
    <mergeCell ref="A13:A15"/>
    <mergeCell ref="A16:A18"/>
    <mergeCell ref="G2:H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DFEB0A-B018-4931-9224-3CCF69A68B0F}">
  <dimension ref="A1:C4"/>
  <sheetViews>
    <sheetView workbookViewId="0">
      <selection activeCell="C4" sqref="C4"/>
    </sheetView>
  </sheetViews>
  <sheetFormatPr baseColWidth="10" defaultRowHeight="14.4" x14ac:dyDescent="0.3"/>
  <cols>
    <col min="1" max="1" width="21" customWidth="1"/>
    <col min="2" max="2" width="23.33203125" customWidth="1"/>
    <col min="3" max="3" width="24.44140625" customWidth="1"/>
  </cols>
  <sheetData>
    <row r="1" spans="1:3" x14ac:dyDescent="0.3">
      <c r="A1" s="73"/>
      <c r="B1" s="74" t="s">
        <v>229</v>
      </c>
      <c r="C1" s="74" t="s">
        <v>230</v>
      </c>
    </row>
    <row r="2" spans="1:3" ht="41.4" x14ac:dyDescent="0.3">
      <c r="A2" s="74" t="s">
        <v>231</v>
      </c>
      <c r="B2" s="165">
        <f>+B3+B4</f>
        <v>700000000</v>
      </c>
      <c r="C2" s="75">
        <v>1</v>
      </c>
    </row>
    <row r="3" spans="1:3" x14ac:dyDescent="0.3">
      <c r="A3" s="74" t="s">
        <v>232</v>
      </c>
      <c r="B3" s="165">
        <f>+'APORTES DE LA ENTIDAD'!G257</f>
        <v>700000000</v>
      </c>
      <c r="C3" s="75">
        <f>+C2-C4</f>
        <v>1</v>
      </c>
    </row>
    <row r="4" spans="1:3" x14ac:dyDescent="0.3">
      <c r="A4" s="74" t="s">
        <v>233</v>
      </c>
      <c r="B4" s="76">
        <f>+'APORTES ESAL'!J19</f>
        <v>0</v>
      </c>
      <c r="C4" s="166">
        <f>+B4/B3</f>
        <v>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3ADDC3-D5E4-49DE-A74A-161D87563FAE}">
  <dimension ref="B2:D13"/>
  <sheetViews>
    <sheetView zoomScale="85" zoomScaleNormal="85" workbookViewId="0">
      <selection activeCell="C7" sqref="C7"/>
    </sheetView>
  </sheetViews>
  <sheetFormatPr baseColWidth="10" defaultColWidth="26.88671875" defaultRowHeight="25.2" customHeight="1" x14ac:dyDescent="0.3"/>
  <cols>
    <col min="1" max="1" width="8.77734375" style="78" customWidth="1"/>
    <col min="2" max="2" width="26.88671875" style="78"/>
    <col min="3" max="3" width="39.6640625" style="78" customWidth="1"/>
    <col min="4" max="16384" width="26.88671875" style="78"/>
  </cols>
  <sheetData>
    <row r="2" spans="2:4" ht="25.2" customHeight="1" x14ac:dyDescent="0.3">
      <c r="B2" s="81" t="s">
        <v>234</v>
      </c>
      <c r="C2" s="81" t="s">
        <v>235</v>
      </c>
    </row>
    <row r="3" spans="2:4" ht="25.2" customHeight="1" x14ac:dyDescent="0.3">
      <c r="B3" s="79" t="s">
        <v>236</v>
      </c>
      <c r="C3" s="80" t="s">
        <v>237</v>
      </c>
    </row>
    <row r="4" spans="2:4" ht="25.2" customHeight="1" x14ac:dyDescent="0.3">
      <c r="B4" s="79" t="s">
        <v>238</v>
      </c>
      <c r="C4" s="80" t="s">
        <v>239</v>
      </c>
    </row>
    <row r="5" spans="2:4" ht="25.2" customHeight="1" x14ac:dyDescent="0.3">
      <c r="B5" s="79" t="s">
        <v>240</v>
      </c>
      <c r="C5" s="80" t="s">
        <v>241</v>
      </c>
    </row>
    <row r="6" spans="2:4" ht="25.2" customHeight="1" x14ac:dyDescent="0.3">
      <c r="B6" s="79" t="s">
        <v>242</v>
      </c>
      <c r="C6" s="80" t="s">
        <v>239</v>
      </c>
    </row>
    <row r="7" spans="2:4" ht="25.2" customHeight="1" x14ac:dyDescent="0.3">
      <c r="B7" s="79" t="s">
        <v>243</v>
      </c>
      <c r="C7" s="80" t="s">
        <v>244</v>
      </c>
    </row>
    <row r="8" spans="2:4" ht="25.2" customHeight="1" x14ac:dyDescent="0.3">
      <c r="B8" s="79" t="s">
        <v>245</v>
      </c>
      <c r="C8" s="80" t="s">
        <v>246</v>
      </c>
    </row>
    <row r="9" spans="2:4" ht="25.2" customHeight="1" x14ac:dyDescent="0.3">
      <c r="B9" s="79" t="s">
        <v>247</v>
      </c>
      <c r="C9" s="80" t="s">
        <v>248</v>
      </c>
    </row>
    <row r="10" spans="2:4" ht="25.2" customHeight="1" x14ac:dyDescent="0.3">
      <c r="B10" s="79" t="s">
        <v>249</v>
      </c>
      <c r="C10" s="80" t="s">
        <v>250</v>
      </c>
    </row>
    <row r="11" spans="2:4" ht="25.2" customHeight="1" x14ac:dyDescent="0.3">
      <c r="B11" s="79" t="s">
        <v>251</v>
      </c>
      <c r="C11" s="80" t="s">
        <v>252</v>
      </c>
    </row>
    <row r="13" spans="2:4" ht="25.2" customHeight="1" x14ac:dyDescent="0.3">
      <c r="B13" s="148" t="s">
        <v>253</v>
      </c>
      <c r="C13" s="148"/>
      <c r="D13" s="82"/>
    </row>
  </sheetData>
  <mergeCells count="1">
    <mergeCell ref="B13:C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APORTES DE LA ENTIDAD</vt:lpstr>
      <vt:lpstr>APORTES ESAL</vt:lpstr>
      <vt:lpstr>VR ESTIMADO CONVENIO</vt:lpstr>
      <vt:lpstr>TASAS Y CONTRIBUCIONES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 Torres</dc:creator>
  <cp:lastModifiedBy>Manuel Torres</cp:lastModifiedBy>
  <dcterms:created xsi:type="dcterms:W3CDTF">2026-08-26T18:49:16Z</dcterms:created>
  <dcterms:modified xsi:type="dcterms:W3CDTF">2026-09-09T21:34:52Z</dcterms:modified>
</cp:coreProperties>
</file>