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192.168.1.25\evaluacion\2026\LICITACION DE OBRA PUBLICA\LOPIH003-2026 - CAGUAN - NEIVA  NUEVO\PLIEGO DEFINITIVO\"/>
    </mc:Choice>
  </mc:AlternateContent>
  <xr:revisionPtr revIDLastSave="0" documentId="13_ncr:1_{5A788D9A-BED7-4879-9DBB-9B2ECB189AA7}"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OMICA(Proponente)" sheetId="270"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(Entidad)'!$I$7:$I$412</definedName>
    <definedName name="_xlnm._FilterDatabase" localSheetId="1" hidden="1">'PROPUESTA ECONOMICA(Proponente)'!$I$10:$I$429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(Entidad)'!$B$1:$L$434</definedName>
    <definedName name="_xlnm.Print_Area" localSheetId="1">'PROPUESTA ECONOMICA(Proponente)'!$B$1:$L$451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(Entidad)'!$K$430</definedName>
    <definedName name="solver_lhs1" localSheetId="1" hidden="1">'PROPUESTA ECONOMICA(Proponente)'!$K$447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(Entidad)'!$K$430</definedName>
    <definedName name="solver_opt" localSheetId="1" hidden="1">'PROPUESTA ECONOMICA(Proponente)'!$K$447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(Entidad)'!$K$431</definedName>
    <definedName name="solver_rhs1" localSheetId="1" hidden="1">'PROPUESTA ECONOMICA(Proponente)'!$K$448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75" i="265" l="1"/>
  <c r="K376" i="265"/>
  <c r="K377" i="265"/>
  <c r="K374" i="265"/>
  <c r="K371" i="265"/>
  <c r="K370" i="265"/>
  <c r="K372" i="265" s="1"/>
  <c r="K378" i="265" l="1"/>
  <c r="J12" i="265"/>
  <c r="K411" i="265"/>
  <c r="K410" i="265"/>
  <c r="K409" i="265"/>
  <c r="K408" i="265"/>
  <c r="K407" i="265"/>
  <c r="K406" i="265"/>
  <c r="K405" i="265"/>
  <c r="K404" i="265"/>
  <c r="K403" i="265"/>
  <c r="K402" i="265"/>
  <c r="K412" i="265" s="1"/>
  <c r="K399" i="265"/>
  <c r="K398" i="265"/>
  <c r="K397" i="265"/>
  <c r="K396" i="265"/>
  <c r="K395" i="265"/>
  <c r="K394" i="265"/>
  <c r="K393" i="265"/>
  <c r="K392" i="265"/>
  <c r="K391" i="265"/>
  <c r="K390" i="265"/>
  <c r="K389" i="265"/>
  <c r="K388" i="265"/>
  <c r="K387" i="265"/>
  <c r="K386" i="265"/>
  <c r="K385" i="265"/>
  <c r="K381" i="265"/>
  <c r="K380" i="265"/>
  <c r="K367" i="265"/>
  <c r="K366" i="265"/>
  <c r="K365" i="265"/>
  <c r="K362" i="265"/>
  <c r="K361" i="265"/>
  <c r="K360" i="265"/>
  <c r="K357" i="265"/>
  <c r="K356" i="265"/>
  <c r="K352" i="265"/>
  <c r="K351" i="265"/>
  <c r="K350" i="265"/>
  <c r="K349" i="265"/>
  <c r="K348" i="265"/>
  <c r="K345" i="265"/>
  <c r="K344" i="265"/>
  <c r="K341" i="265"/>
  <c r="K340" i="265"/>
  <c r="K337" i="265"/>
  <c r="K336" i="265"/>
  <c r="K335" i="265"/>
  <c r="K334" i="265"/>
  <c r="K331" i="265"/>
  <c r="K330" i="265"/>
  <c r="K327" i="265"/>
  <c r="K326" i="265"/>
  <c r="K322" i="265"/>
  <c r="K321" i="265"/>
  <c r="K320" i="265"/>
  <c r="K319" i="265"/>
  <c r="K318" i="265"/>
  <c r="K317" i="265"/>
  <c r="K316" i="265"/>
  <c r="K315" i="265"/>
  <c r="K314" i="265"/>
  <c r="K313" i="265"/>
  <c r="K312" i="265"/>
  <c r="K311" i="265"/>
  <c r="K310" i="265"/>
  <c r="K309" i="265"/>
  <c r="K308" i="265"/>
  <c r="K307" i="265"/>
  <c r="K306" i="265"/>
  <c r="K305" i="265"/>
  <c r="K304" i="265"/>
  <c r="K303" i="265"/>
  <c r="K302" i="265"/>
  <c r="K301" i="265"/>
  <c r="K300" i="265"/>
  <c r="K299" i="265"/>
  <c r="K298" i="265"/>
  <c r="K297" i="265"/>
  <c r="K296" i="265"/>
  <c r="K295" i="265"/>
  <c r="K294" i="265"/>
  <c r="K293" i="265"/>
  <c r="K292" i="265"/>
  <c r="K291" i="265"/>
  <c r="K290" i="265"/>
  <c r="K289" i="265"/>
  <c r="K288" i="265"/>
  <c r="K287" i="265"/>
  <c r="K286" i="265"/>
  <c r="K285" i="265"/>
  <c r="K284" i="265"/>
  <c r="K283" i="265"/>
  <c r="K282" i="265"/>
  <c r="K281" i="265"/>
  <c r="K280" i="265"/>
  <c r="K279" i="265"/>
  <c r="K278" i="265"/>
  <c r="K277" i="265"/>
  <c r="K276" i="265"/>
  <c r="K275" i="265"/>
  <c r="K274" i="265"/>
  <c r="K273" i="265"/>
  <c r="K269" i="265"/>
  <c r="K268" i="265"/>
  <c r="K267" i="265"/>
  <c r="K266" i="265"/>
  <c r="K265" i="265"/>
  <c r="K264" i="265"/>
  <c r="K263" i="265"/>
  <c r="K262" i="265"/>
  <c r="K261" i="265"/>
  <c r="K260" i="265"/>
  <c r="K259" i="265"/>
  <c r="K258" i="265"/>
  <c r="K257" i="265"/>
  <c r="K256" i="265"/>
  <c r="K255" i="265"/>
  <c r="K254" i="265"/>
  <c r="K253" i="265"/>
  <c r="K252" i="265"/>
  <c r="K251" i="265"/>
  <c r="K250" i="265"/>
  <c r="K249" i="265"/>
  <c r="K248" i="265"/>
  <c r="K247" i="265"/>
  <c r="K246" i="265"/>
  <c r="K245" i="265"/>
  <c r="K244" i="265"/>
  <c r="K243" i="265"/>
  <c r="K242" i="265"/>
  <c r="K241" i="265"/>
  <c r="K240" i="265"/>
  <c r="K239" i="265"/>
  <c r="K238" i="265"/>
  <c r="K237" i="265"/>
  <c r="K236" i="265"/>
  <c r="K235" i="265"/>
  <c r="K234" i="265"/>
  <c r="K233" i="265"/>
  <c r="K232" i="265"/>
  <c r="K231" i="265"/>
  <c r="K230" i="265"/>
  <c r="K229" i="265"/>
  <c r="K228" i="265"/>
  <c r="K227" i="265"/>
  <c r="K226" i="265"/>
  <c r="K225" i="265"/>
  <c r="K224" i="265"/>
  <c r="K223" i="265"/>
  <c r="K222" i="265"/>
  <c r="K221" i="265"/>
  <c r="K217" i="265"/>
  <c r="K216" i="265"/>
  <c r="K215" i="265"/>
  <c r="K214" i="265"/>
  <c r="K213" i="265"/>
  <c r="K212" i="265"/>
  <c r="K209" i="265"/>
  <c r="K208" i="265"/>
  <c r="K205" i="265"/>
  <c r="K204" i="265"/>
  <c r="K203" i="265"/>
  <c r="K200" i="265"/>
  <c r="K199" i="265"/>
  <c r="K198" i="265"/>
  <c r="K197" i="265"/>
  <c r="K196" i="265"/>
  <c r="K195" i="265"/>
  <c r="K194" i="265"/>
  <c r="K193" i="265"/>
  <c r="K192" i="265"/>
  <c r="K191" i="265"/>
  <c r="K188" i="265"/>
  <c r="K187" i="265"/>
  <c r="K186" i="265"/>
  <c r="K185" i="265"/>
  <c r="K184" i="265"/>
  <c r="K183" i="265"/>
  <c r="K182" i="265"/>
  <c r="K179" i="265"/>
  <c r="K178" i="265"/>
  <c r="K177" i="265"/>
  <c r="K176" i="265"/>
  <c r="K175" i="265"/>
  <c r="K174" i="265"/>
  <c r="K173" i="265"/>
  <c r="K172" i="265"/>
  <c r="K171" i="265"/>
  <c r="K170" i="265"/>
  <c r="K169" i="265"/>
  <c r="K168" i="265"/>
  <c r="K167" i="265"/>
  <c r="K166" i="265"/>
  <c r="K165" i="265"/>
  <c r="K164" i="265"/>
  <c r="K163" i="265"/>
  <c r="K162" i="265"/>
  <c r="K161" i="265"/>
  <c r="K160" i="265"/>
  <c r="K159" i="265"/>
  <c r="K156" i="265"/>
  <c r="K155" i="265"/>
  <c r="K154" i="265"/>
  <c r="K153" i="265"/>
  <c r="K152" i="265"/>
  <c r="K151" i="265"/>
  <c r="K150" i="265"/>
  <c r="K147" i="265"/>
  <c r="K146" i="265"/>
  <c r="K145" i="265"/>
  <c r="K144" i="265"/>
  <c r="K143" i="265"/>
  <c r="K142" i="265"/>
  <c r="K139" i="265"/>
  <c r="K138" i="265"/>
  <c r="K137" i="265"/>
  <c r="K136" i="265"/>
  <c r="K133" i="265"/>
  <c r="K132" i="265"/>
  <c r="K131" i="265"/>
  <c r="K130" i="265"/>
  <c r="K127" i="265"/>
  <c r="K126" i="265"/>
  <c r="K125" i="265"/>
  <c r="K124" i="265"/>
  <c r="K121" i="265"/>
  <c r="K120" i="265"/>
  <c r="K119" i="265"/>
  <c r="K118" i="265"/>
  <c r="K117" i="265"/>
  <c r="K116" i="265"/>
  <c r="K115" i="265"/>
  <c r="K114" i="265"/>
  <c r="K113" i="265"/>
  <c r="K112" i="265"/>
  <c r="K111" i="265"/>
  <c r="K110" i="265"/>
  <c r="K109" i="265"/>
  <c r="K108" i="265"/>
  <c r="K107" i="265"/>
  <c r="K106" i="265"/>
  <c r="K105" i="265"/>
  <c r="K104" i="265"/>
  <c r="K103" i="265"/>
  <c r="K102" i="265"/>
  <c r="K101" i="265"/>
  <c r="K98" i="265"/>
  <c r="K97" i="265"/>
  <c r="K94" i="265"/>
  <c r="K93" i="265"/>
  <c r="K92" i="265"/>
  <c r="K91" i="265"/>
  <c r="K90" i="265"/>
  <c r="K89" i="265"/>
  <c r="K88" i="265"/>
  <c r="K87" i="265"/>
  <c r="K86" i="265"/>
  <c r="K85" i="265"/>
  <c r="K84" i="265"/>
  <c r="K83" i="265"/>
  <c r="K82" i="265"/>
  <c r="K79" i="265"/>
  <c r="K78" i="265"/>
  <c r="K77" i="265"/>
  <c r="K74" i="265"/>
  <c r="K73" i="265"/>
  <c r="K75" i="265" s="1"/>
  <c r="K69" i="265"/>
  <c r="K68" i="265"/>
  <c r="K67" i="265"/>
  <c r="K64" i="265"/>
  <c r="K63" i="265"/>
  <c r="K60" i="265"/>
  <c r="K59" i="265"/>
  <c r="K56" i="265"/>
  <c r="K55" i="265"/>
  <c r="K54" i="265"/>
  <c r="K53" i="265"/>
  <c r="K50" i="265"/>
  <c r="K47" i="265"/>
  <c r="K46" i="265"/>
  <c r="K45" i="265"/>
  <c r="K44" i="265"/>
  <c r="K43" i="265"/>
  <c r="K42" i="265"/>
  <c r="K41" i="265"/>
  <c r="K40" i="265"/>
  <c r="K39" i="265"/>
  <c r="K38" i="265"/>
  <c r="K37" i="265"/>
  <c r="K36" i="265"/>
  <c r="K35" i="265"/>
  <c r="K34" i="265"/>
  <c r="K31" i="265"/>
  <c r="K30" i="265"/>
  <c r="K27" i="265"/>
  <c r="K26" i="265"/>
  <c r="K25" i="265"/>
  <c r="K24" i="265"/>
  <c r="K23" i="265"/>
  <c r="K22" i="265"/>
  <c r="K21" i="265"/>
  <c r="K20" i="265"/>
  <c r="K19" i="265"/>
  <c r="K16" i="265"/>
  <c r="K15" i="265"/>
  <c r="K12" i="265"/>
  <c r="K11" i="265"/>
  <c r="K400" i="265" l="1"/>
  <c r="K80" i="265"/>
  <c r="K95" i="265"/>
  <c r="K382" i="265"/>
  <c r="K346" i="265"/>
  <c r="K323" i="265"/>
  <c r="K270" i="265"/>
  <c r="K338" i="265"/>
  <c r="K363" i="265"/>
  <c r="K368" i="265"/>
  <c r="K342" i="265"/>
  <c r="K353" i="265"/>
  <c r="K358" i="265"/>
  <c r="K328" i="265"/>
  <c r="K332" i="265"/>
  <c r="K210" i="265" l="1"/>
  <c r="K206" i="265" l="1"/>
  <c r="K189" i="265"/>
  <c r="K218" i="265"/>
  <c r="K201" i="265" l="1"/>
  <c r="K13" i="265" l="1"/>
  <c r="K99" i="265" l="1"/>
  <c r="K134" i="265"/>
  <c r="K128" i="265"/>
  <c r="K70" i="265" l="1"/>
  <c r="K180" i="265"/>
  <c r="K122" i="265"/>
  <c r="K157" i="265"/>
  <c r="K140" i="265"/>
  <c r="K148" i="265"/>
  <c r="K65" i="265" l="1"/>
  <c r="K57" i="265" l="1"/>
  <c r="K51" i="265" l="1"/>
  <c r="K61" i="265"/>
  <c r="K48" i="265" l="1"/>
  <c r="K432" i="265" l="1"/>
  <c r="K28" i="265"/>
  <c r="K17" i="265"/>
  <c r="K32" i="265" l="1"/>
  <c r="K414" i="265" s="1"/>
  <c r="K425" i="26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XIMENAJ</author>
  </authors>
  <commentList>
    <comment ref="I420" authorId="0" shapeId="0" xr:uid="{0C6B370C-A57A-4E02-9B52-746D2725500E}">
      <text>
        <r>
          <rPr>
            <b/>
            <sz val="9"/>
            <color indexed="81"/>
            <rFont val="Tahoma"/>
            <charset val="1"/>
          </rPr>
          <t>XIMENAJ:</t>
        </r>
        <r>
          <rPr>
            <sz val="9"/>
            <color indexed="81"/>
            <rFont val="Tahoma"/>
            <charset val="1"/>
          </rPr>
          <t xml:space="preserve">
son 10 casetas</t>
        </r>
      </text>
    </comment>
  </commentList>
</comments>
</file>

<file path=xl/sharedStrings.xml><?xml version="1.0" encoding="utf-8"?>
<sst xmlns="http://schemas.openxmlformats.org/spreadsheetml/2006/main" count="2443" uniqueCount="498">
  <si>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</si>
  <si>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</si>
  <si>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</si>
  <si>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</si>
  <si>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</si>
  <si>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</si>
  <si>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</si>
  <si>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</si>
  <si>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</si>
  <si>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</si>
  <si>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</si>
  <si>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</si>
  <si>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</si>
  <si>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</si>
  <si>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</si>
  <si>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</si>
  <si>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</si>
  <si>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</si>
  <si>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</si>
  <si>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</si>
  <si>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</si>
  <si>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</si>
  <si>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</si>
  <si>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</si>
  <si>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</si>
  <si>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</si>
  <si>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</si>
  <si>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</si>
  <si>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</si>
  <si>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</si>
  <si>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</si>
  <si>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</si>
  <si>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</si>
  <si>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</si>
  <si>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</si>
  <si>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</si>
  <si>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</si>
  <si>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</si>
  <si>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</si>
  <si>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</si>
  <si>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</si>
  <si>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</si>
  <si>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</si>
  <si>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</si>
  <si>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</si>
  <si>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</si>
  <si>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</si>
  <si>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</si>
  <si>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</si>
  <si>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</si>
  <si>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</si>
  <si>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</si>
  <si>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</si>
  <si>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</si>
  <si>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</si>
  <si>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</si>
  <si>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</si>
  <si>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</si>
  <si>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</si>
  <si>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</si>
  <si>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</si>
  <si>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</si>
  <si>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</si>
  <si>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</si>
  <si>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</si>
  <si>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</si>
  <si>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</si>
  <si>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</si>
  <si>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</si>
  <si>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</si>
  <si>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</si>
  <si>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</si>
  <si>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</si>
  <si>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</si>
  <si>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</si>
  <si>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</si>
  <si>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</si>
  <si>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</si>
  <si>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</si>
  <si>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</si>
  <si>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</si>
  <si>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</si>
  <si>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</si>
  <si>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</si>
  <si>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</si>
  <si>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</si>
  <si>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</si>
  <si>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</si>
  <si>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</si>
  <si>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</si>
  <si>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</si>
  <si>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</si>
  <si>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PRELIMINARES</t>
  </si>
  <si>
    <t>2.1</t>
  </si>
  <si>
    <t>2.2</t>
  </si>
  <si>
    <t>Excavación manual</t>
  </si>
  <si>
    <t>4.1</t>
  </si>
  <si>
    <t>4.2</t>
  </si>
  <si>
    <t>5.1</t>
  </si>
  <si>
    <t>5.2</t>
  </si>
  <si>
    <t>M2</t>
  </si>
  <si>
    <t>M3</t>
  </si>
  <si>
    <t>UN</t>
  </si>
  <si>
    <t>KG</t>
  </si>
  <si>
    <t>ML</t>
  </si>
  <si>
    <t>UND</t>
  </si>
  <si>
    <t>X</t>
  </si>
  <si>
    <t>Localizacion y replanteo con comisión de topografia</t>
  </si>
  <si>
    <t>Demolicion de losa en concreto existente E: 0,15 Mts inc. Bote de escombros</t>
  </si>
  <si>
    <t>LOTE 1 (TRIANGULO)</t>
  </si>
  <si>
    <t>EXCAVACION Y RELLENOS</t>
  </si>
  <si>
    <t>Excavacion manual incluye retiro de material</t>
  </si>
  <si>
    <t xml:space="preserve">Relleno mecánico en recebo compactado </t>
  </si>
  <si>
    <t>ADOQUIN</t>
  </si>
  <si>
    <t>Suministro e instalación de adoquines peatonales 40x40 (liso- rojo) incluye base en colchón de arena e=0,04 mt, sello juntas y base granular e: 0.10mt</t>
  </si>
  <si>
    <t>Suministro e instalación de adoquin de cemento gris 20x10x6  incluye base en colchón de arena e=0,04 mt, sello juntas y base granular e: 0.10mt</t>
  </si>
  <si>
    <t>Suministro e instalación de loseta adoquin 40 x40 cm (ondas-café) incluye base en colchón de arena e=0,04 mt, sello juntas y base granular e: 0.10mt</t>
  </si>
  <si>
    <t>Suministro e instalación de loseta prefabricada 40x40 - estilo ondas color gris claro (trafico pesado) incluye base en colchón de arena e=0,04 mt, sello juntas y base granular e: 0.10mt</t>
  </si>
  <si>
    <t>Suministro e instalación de adoquin hexagonal 20x20x8 cm color gris claro incluye base en colchón de arena e=0,04 mt, sello juntas y base granular e: 0.10mt</t>
  </si>
  <si>
    <t>Suministro e instalación de (toperol) loseta prefabricada tactil 20x20cm incluye base en colchón de arena e=0,04 mt, sello juntas y base granular e: 0.10mt</t>
  </si>
  <si>
    <t>Suministro e instalación de loseta guia prefabricada 20x20 cm color: gris-amarillo-rojo incluye base en colchón de arena e=0,04 mt, sello juntas y base granular e: 0.10mt</t>
  </si>
  <si>
    <t>Suministro e instalación de loseta de adoquin 40x40 cm color: amarillo incluye base en colchón de arena e=0,04 mt, sello juntas y base granular e: 0.10mt</t>
  </si>
  <si>
    <t>Relleno de grava e:0.06 mt, incluye base granular e:0.10 mt</t>
  </si>
  <si>
    <t>PREFABRICADOS</t>
  </si>
  <si>
    <t>Suministro e Instalacion de sardineles prefabricados A35 (30x15x100) incluye relleno de base con recebo compactado manual al 95% proctor e: 0,15 mt, relleno de concreto pobre para sardinel e:0.05m</t>
  </si>
  <si>
    <t>Suministro e Instalacion de bordillos prefabricados B-20 (20x10x80) incluye base granular e: 0.15mt</t>
  </si>
  <si>
    <t xml:space="preserve">MOBILIARIO URBANO </t>
  </si>
  <si>
    <t>5.3</t>
  </si>
  <si>
    <t>5.4</t>
  </si>
  <si>
    <t>5.5</t>
  </si>
  <si>
    <t>5.6</t>
  </si>
  <si>
    <t>5.7</t>
  </si>
  <si>
    <t>5.8</t>
  </si>
  <si>
    <t>5.9</t>
  </si>
  <si>
    <t>5.10</t>
  </si>
  <si>
    <t>5.11</t>
  </si>
  <si>
    <t>5.12</t>
  </si>
  <si>
    <t>5.13</t>
  </si>
  <si>
    <t>5.14</t>
  </si>
  <si>
    <t xml:space="preserve">Suministro e instalación de mobiliario 1 -  incluye matera en mamposteria pañetada y pintada,  banca en  concreto  sin espaldar, según diseño. </t>
  </si>
  <si>
    <t>Suministro e instalación de mobiliario 2 - incluye matera en mamposteria pañetada y pintada,  banca en  concreto  sin espaldar, según diseño</t>
  </si>
  <si>
    <t>Suministro e instalación de mobiliario 3 -  incluye matera en mamposteria pañetada y pintada,  banca en  concreto  sin espaldar, según diseño</t>
  </si>
  <si>
    <t xml:space="preserve">Suministro e instalación de mobiliario 4 -  incluye dados en  concreto sin espaldar, según diseño (liston en madera). </t>
  </si>
  <si>
    <t xml:space="preserve">Suministro e instalación de mobiliario 5 - incluye banca en  concreto  sin espaldar, según diseño (liston en madera). </t>
  </si>
  <si>
    <t xml:space="preserve">Suministro e instalación de mobiliario 6 - incluye dados en  concreto sin espaldar, según diseño. </t>
  </si>
  <si>
    <t xml:space="preserve">Suministro e instalación de mobiliario 7 - parqueadero de bicicletas incluye dados en concreto pañetado y pintado, tubo rec (150x100x6mm) y tubo de 1 pulg  </t>
  </si>
  <si>
    <t xml:space="preserve">Suministro e instalación de mobiliario 8 - incluye banca en concreto sin espaldar, según diseño (liston en madera). </t>
  </si>
  <si>
    <t>Suministro e instalación de mobiliario 9 - incluye matera en mamposteria pañetada y pintada, banca en  concreto sin espaldar, según diseño</t>
  </si>
  <si>
    <t xml:space="preserve">Suministro e instalación de mobiliario 10 - incluye dados en  concreto sin espaldar, según diseño (liston en madera). </t>
  </si>
  <si>
    <t xml:space="preserve">Suministro e instalación de mobiliario 11 - incluye banca en  concreto  sin espaldar, según diseño (liston en madera). </t>
  </si>
  <si>
    <t>Suministro e instalación de mobiliario 12 - incluye matera en mamposteria pañetada y pintada,  banca en concreto sin espaldar, según diseño</t>
  </si>
  <si>
    <t xml:space="preserve">Suministro e instalación de mobiliario 13 - Botes de basura tipo 1 y tipo 2 </t>
  </si>
  <si>
    <t>Suministro e instalación de mobiliario urbano en concreto gris con forma de animales</t>
  </si>
  <si>
    <t xml:space="preserve"> ESTRUCTURAS EN CONCRETO</t>
  </si>
  <si>
    <t>Concreto de 3000 psi para placa de cicloruta y parqueadero de bicicletas  - Inc.acero de refuerzo - base granular e: 0.15mt</t>
  </si>
  <si>
    <t>ESTRUCTURA METALICA Y ACERO CUBIERTA P2</t>
  </si>
  <si>
    <t>Solado de limpieza e: 0.05 m de 2000 PSI</t>
  </si>
  <si>
    <t>Acero de refuerzo</t>
  </si>
  <si>
    <t xml:space="preserve">Concreto de 3000 psi para zapatas y pedestales </t>
  </si>
  <si>
    <t>Estructura metalica para cubierta en Perfil circular P.C.C  8" X 8.2 mm y P.C.C  8" X 5.0 mm acabado en pintura Color rojo, Perfil rectangular PRC-200x70x4.00mm acabado en pintura color blanco, Perfil IPE 300 acabado en pintura color rojo incluye anclajes (platinas y pernos). Incluye materiales puestos en Obra.</t>
  </si>
  <si>
    <t>7,1</t>
  </si>
  <si>
    <t>7,2</t>
  </si>
  <si>
    <t>7,3</t>
  </si>
  <si>
    <t>7,4</t>
  </si>
  <si>
    <t>6,1</t>
  </si>
  <si>
    <t>PARQUES BIOSALUDABLES</t>
  </si>
  <si>
    <t xml:space="preserve">Suministro e instalacion de parque Biosaludable Ref. Cinturon triple inc. colocacion en losa de concreto de 3000 psi, platina, tornillos de anclaje, acero de refuerzo y transporte </t>
  </si>
  <si>
    <t xml:space="preserve">Suministro e instalacion de parque Biosaludable Ref. Pony inc. colocacion en losa de concreto de 3000 psi, platina, tornillos de anclaje acero de refuerzo y transporte </t>
  </si>
  <si>
    <t>ORNAMENTALES</t>
  </si>
  <si>
    <t>8,1</t>
  </si>
  <si>
    <t>8,2</t>
  </si>
  <si>
    <t>9,1</t>
  </si>
  <si>
    <t>9,2</t>
  </si>
  <si>
    <t>Siembra de vegetacion especie bougainvillea colores amarillo, morado altura hasta 35 cm</t>
  </si>
  <si>
    <t>Empradizacion en grama incluye tierra negra espesor 0.05mt</t>
  </si>
  <si>
    <t xml:space="preserve">SEÑALIZACION </t>
  </si>
  <si>
    <t xml:space="preserve">Sumistro e instalacion pintura de trafico color azul para demarcacion de parqueadero de bicicletas y cicloruta </t>
  </si>
  <si>
    <t xml:space="preserve">Suministro e instalacion pintura de trafico color blanco e:10cm para demarcacion horizontal de parqueadero bicicletas </t>
  </si>
  <si>
    <t xml:space="preserve">Sumistro e instalacion pintura de trafico color rojo para demarcacion de parqueadero parques biosaludables  </t>
  </si>
  <si>
    <t>10,1</t>
  </si>
  <si>
    <t>10,2</t>
  </si>
  <si>
    <t>10,3</t>
  </si>
  <si>
    <t>LOTE 2 (PARQUE)</t>
  </si>
  <si>
    <t>Descapote a maquina y retiro de material sobrante inc. Bote</t>
  </si>
  <si>
    <t>11,1</t>
  </si>
  <si>
    <t>11,2</t>
  </si>
  <si>
    <t>Corte de terreno natural incluye retiro de material</t>
  </si>
  <si>
    <t>Suministro e instalación de adoquin de cemento gris 20x10x6 incluye base en colchón de arena e=0,04 mt, sello juntas y base granular e: 0.10mt</t>
  </si>
  <si>
    <t>Suministro e instalación de loseta prefabricada 40x40 - estilo ondas color gris oscuro incluye base en colchón de arena e=0,04 mt, sello juntas y base granular e: 0.10 mt</t>
  </si>
  <si>
    <t>Suministro e instalación de adoquin hexagonal 20x20x8 cm color gris claro incluye base en colchón de arena e=0,04 mt, sello juntas y base granular e: 0.10 mt</t>
  </si>
  <si>
    <t>Suministro e instalación de (toperol) loseta prefabricada tactil 20x20cm incluye base en colchón de arena e=0,04 mt, sello juntas y base granular e: 0.10 mt</t>
  </si>
  <si>
    <t>Suministro e instalación de loseta guia prefabricada 20x20 cm color: gris-amarillo-rojo incluye base en colchón de arena e=0,04 mt, sello juntas y base granular e: 0.10 mt</t>
  </si>
  <si>
    <t>Suministro e instalación de loseta de adoquin 40x40cm color: gris incluye base en colchón de arena e=0,04 mt, sello juntas y base granular e: 0.10 mt</t>
  </si>
  <si>
    <t>Suministro e instalación de loseta de adoquin cuadriculado 40x40 cm color: Gris incluye base en colchón de arena e=0,04 mt, sello juntas y base granular e: 0.10 mt</t>
  </si>
  <si>
    <t>Suministro e instalación de adoquin gris 20x10x8cm (Trafico pesado)  incluye base en colchón de arena e=0,04 mt, sello juntas y base granular e: 0.10 mt</t>
  </si>
  <si>
    <t>Suministro e instalación de loseta Gramoqui 40x40 cm color: Gris incluye base en colchón de arena e=0,04 mt, sello juntas y base granular e: 0.10mt</t>
  </si>
  <si>
    <t>Suministro e instalación de loseta prefabricada tactil 20x20cm incluye base en colchón de arena e=0,04 mt, sello juntas y base granular e: 0.10 mt</t>
  </si>
  <si>
    <t>Suministro e instalacion de sardineles prefabricados A35 (30x15x100) incluye relleno de base con recebo compactado manual al 95% proctor e: 0,15 mts, relleno de concreto pobre para sardinel e: 0.05m</t>
  </si>
  <si>
    <t>15,1</t>
  </si>
  <si>
    <t>15,2</t>
  </si>
  <si>
    <t>14,1</t>
  </si>
  <si>
    <t>14,2</t>
  </si>
  <si>
    <t xml:space="preserve">Suministro e instalación de mobiliario 13 incluye banca en concreto  sin espaldar, según diseño (liston en madera). </t>
  </si>
  <si>
    <t xml:space="preserve">Suministro e instalación de mobiliario 14 parqueadero de bicicletas incluye, tubo de 1 pulg . </t>
  </si>
  <si>
    <t>Suministro e instalación de mobiliario 15 incluye dado en  concreto sin espaldar, según diseño.</t>
  </si>
  <si>
    <t xml:space="preserve">Suministro e instalación de mobiliario 16 incluye banca en  concreto sin espaldar, según diseño (liston en madera). </t>
  </si>
  <si>
    <t xml:space="preserve">Suministro e instalación de mobiliario 17 incluye   banca en  concreto  sin espaldar, según diseño (liston en madera). </t>
  </si>
  <si>
    <t xml:space="preserve">Suministro e instalación de mobiliario 18 incluye   banca en  concreto  sin espaldar, según diseño (liston en madera). </t>
  </si>
  <si>
    <t>Suministro e instalación de mobiliario 19 incluye   banca en  concreto  sin espaldar, según diseño.</t>
  </si>
  <si>
    <t xml:space="preserve">Suministro e instalación de mobiliario 20 incluye banca en  concreto  sin espaldar, según diseño (liston en madera). </t>
  </si>
  <si>
    <t xml:space="preserve">Suministro e instalación de mobiliario 21 incluye   banca en  concreto  sin espaldar, según diseño (liston en madera). </t>
  </si>
  <si>
    <t>Suministro e instalación de mobiliario 22 incluye matera en mamposteria pañetada y pintada,  banca en concreto  sin espaldar, según diseño</t>
  </si>
  <si>
    <t xml:space="preserve">Suministro e instalación de mobiliario 23 incluye   banca en  concreto  sin espaldar, según diseño (liston en madera). </t>
  </si>
  <si>
    <t xml:space="preserve">Suministro e instalación de mobiliario 24  parqueadero de bicicletas incluye, tubo de 1 pulg . </t>
  </si>
  <si>
    <t>Suministro e instalación de mobiliario 25 incluye matera mamposteria pañetada y pintada</t>
  </si>
  <si>
    <t>Suministro e instalación de mobiliario 26 incluye matera mamposteria pañetada y pintada</t>
  </si>
  <si>
    <t>Suministro e instalación de mobiliario 27 incluye matera mamposteria pañetada y pintada</t>
  </si>
  <si>
    <t>Suministro e instalación de mobiliario 28 incluye matera mamposteria pañetada y pintada</t>
  </si>
  <si>
    <t xml:space="preserve">Suministro e instalación de mobiliario 29 incluye banca en  concreto  sin espaldar, según diseño. </t>
  </si>
  <si>
    <t xml:space="preserve">Suministro e instalación de mobiliario 30 incluye banca en  concreto  sin espaldar, según diseño (liston en madera). </t>
  </si>
  <si>
    <t xml:space="preserve">Suministro e instalación de mobiliario 31  parqueadero de bicicletas incluye, tubo de 1 pulg . </t>
  </si>
  <si>
    <t xml:space="preserve">Suministro e instalación de mobiliario 32 - Botes de basura tipo 1 y tipo 2 </t>
  </si>
  <si>
    <t>Concreto de 3000 psi para placa de cicloruta y parqueadero de bicicletas con e:0.15 mts  - Inc.acero de refuerzo - base granular e: 0.15mt</t>
  </si>
  <si>
    <t xml:space="preserve">Concreto de 3000psi para graderias inc. acero de refuerzo </t>
  </si>
  <si>
    <t>Concreto de 3000psi para placa de piso e: 0.15 mts incluye acero de refuerzo y base granular e:0.15mt</t>
  </si>
  <si>
    <t>Concreto de 3000psi e: 0.15 mts con acabado escobillado incluye base granular e:0.15mts</t>
  </si>
  <si>
    <t>ESTRUCTURA METALICA Y ACERO CUBIERTA P3</t>
  </si>
  <si>
    <t>Solado de limpieza e: 0.05 m 2000 PSI</t>
  </si>
  <si>
    <t>Concreto de 3000 psi para zapatas, pedestales y viga de cimentacion 40x40cm</t>
  </si>
  <si>
    <t>ESTRUCTURA METALICA Y ACERO CUBIERTA P4</t>
  </si>
  <si>
    <t>ESTRUCTURA EN CONCRETO MURO P1</t>
  </si>
  <si>
    <t>Concreto de 3000 psi para zapatas y vigas de cimentacion</t>
  </si>
  <si>
    <t>Concreto de 3000 psi para muros de estructura e: 20cm</t>
  </si>
  <si>
    <t>Concreto de 3000 psi para placa de cubierta e: 30cm</t>
  </si>
  <si>
    <t xml:space="preserve">Impermeabilización de placa de cubierta   </t>
  </si>
  <si>
    <t>ESTRUCTURA EN CONCRETO MURO P5</t>
  </si>
  <si>
    <t>Concreto de 3000 psi para viga cubierta 0,20x0,50m - 0,20x0,60m</t>
  </si>
  <si>
    <t>PORTICO EN MAMPOSTERIA</t>
  </si>
  <si>
    <t xml:space="preserve">Concreto de 3000 psi para viga cimentación 30x30 cm y viga de amarre 30x25 cm </t>
  </si>
  <si>
    <t xml:space="preserve">Relleno con grouting para mamposteria </t>
  </si>
  <si>
    <t>Pañete liso mortero 1:4 para muro</t>
  </si>
  <si>
    <t>Suministro y aplicación de graniplast</t>
  </si>
  <si>
    <t>MURO ANTEPECHO EN MAMPOSTERIA</t>
  </si>
  <si>
    <t>Suministro y aplicacion de pañete liso mortero 1:4 para muro</t>
  </si>
  <si>
    <t xml:space="preserve">Suministro y aplicacion de estuco y pintura a tres manos </t>
  </si>
  <si>
    <t xml:space="preserve">MURO DE CONTENCION EN CONCRETO ALTURA VARIABLE </t>
  </si>
  <si>
    <t>Solado de limpieza e: 0.05 m para zapata y viga de 30x30</t>
  </si>
  <si>
    <t>Concreto de 3000 psi para zapata h: 0,35 m  y  vigas de cimentacion 30X30 cm</t>
  </si>
  <si>
    <t xml:space="preserve">Concreto de 3000 psi para muro con altura variable de e: 0,25 m </t>
  </si>
  <si>
    <t xml:space="preserve">Suministro e instalacion de parque Biosaludable Ref. Cinturon triple, inc. colocacion en losa de concreto de 3000 psi platina, tornillos de anclaje, acero de refuerzo  y transporte </t>
  </si>
  <si>
    <t xml:space="preserve">Suministro e instalacion de parque Biosaludable Ref. Pony, inc. colocacion en losa de concreto de 3000 psi platina, tornillos de anclaje, acero de refuerzo  y transporte </t>
  </si>
  <si>
    <t xml:space="preserve">Suministro e instalacion de parque Biosaludable Ref. Patines, inc. colocacion en losa de concreto de 3000 psi platina, tornillos de anclaje, acero de refuerzo  y transporte </t>
  </si>
  <si>
    <t xml:space="preserve">Suministro e instalacion de parque Biosaludable Ref. Volante, inc. colocacion en losa de concreto de 3000 psi platina, tornillos de anclaje, acero de refuerzo  y transporte </t>
  </si>
  <si>
    <t xml:space="preserve">Suministro e instalacion de parque Biosaludable Ref. Timon, inc  colocacion en losa de concreto de 3000 psi platina, tornillos de anclaje, acero de refuerzo  y transporte </t>
  </si>
  <si>
    <t xml:space="preserve">Suministro e instalacion de parque Biosaludable Ref. Barras, inc. colocacion en losa de concreto de 3000 psi platina, tornillos de anclaje, acero de refuerzo  y transporte </t>
  </si>
  <si>
    <t xml:space="preserve">Suministro e instalacion de parque Biosaludable Ref. Surf, inc.colocacion en losa de concreto de 3000 psi platina, tornillos de anclaje, acero de refuerzo  y transporte </t>
  </si>
  <si>
    <t xml:space="preserve">ESTACION BATERIAS SANITARIAS </t>
  </si>
  <si>
    <t xml:space="preserve">Acero de refuerzo </t>
  </si>
  <si>
    <t>Suministro e instalacion de Cielorraso en drywall (incluye soporteria, aplicación de pintura vinilo tipo 2 color blanco y demas elementos para su correcta instalacion)</t>
  </si>
  <si>
    <t>Estructura metalica de cubierta en perfil correa PRC-120X60X2.50mm</t>
  </si>
  <si>
    <t>Suministro e instalacion de cubierta arquitectonica en teja master 1000</t>
  </si>
  <si>
    <t xml:space="preserve">Suministro e instalacion de ventana tipo persiana en aluminio de 1,1x0,4m </t>
  </si>
  <si>
    <t xml:space="preserve">UND </t>
  </si>
  <si>
    <t>Suministro e instalacion de puerta metalica Cal. 20 pintura anticorrosiva (2.10X0.90m)</t>
  </si>
  <si>
    <t xml:space="preserve">Suministro e instalacion de combo sanitario linea economica </t>
  </si>
  <si>
    <t xml:space="preserve">Suministro e instalacion de barras de seguridad abatible en acero inoxidable </t>
  </si>
  <si>
    <t xml:space="preserve">Suministro e instalacion de barras de seguridad fija en acero inoxidable </t>
  </si>
  <si>
    <t xml:space="preserve">CASETAS TIPO - PARQUE </t>
  </si>
  <si>
    <t>Suministro e instalacion de cocineta en madera RH ref. color: Mali 12 mm 1.68x0.39x2.71mts (Lavamanos doble  tanque para empotrar 84x51cm acero inoxidable</t>
  </si>
  <si>
    <t>Suministro e instalacion de ventana de aluminio y vidrio templado 5mm, apertura pivotante (1.80x0.42 mts)</t>
  </si>
  <si>
    <t xml:space="preserve">Suministro e instalacion pintura de trafico color blanco e: 10cm para demarcacion horizontal de parqueadero bicicletas </t>
  </si>
  <si>
    <t xml:space="preserve">Sumistro e instalacion pintura de trafico color rojo para demarcacion de parques biosaludables  </t>
  </si>
  <si>
    <t>Suministro e instalacion de topellantas en plástico incluye elementos para su fijación</t>
  </si>
  <si>
    <t>Suministro e instalación de pintura de tráfico para demarcación de zona de parqueadero PMR (incluye pictograma)</t>
  </si>
  <si>
    <t>Suministro e instalacion de banner publicitario de 2,5x3,0m</t>
  </si>
  <si>
    <t>25,1</t>
  </si>
  <si>
    <t>25,2</t>
  </si>
  <si>
    <t>INSTALACIONES HIDRÁULICAS Y SANITARIAS</t>
  </si>
  <si>
    <t>EXCAVACIONES Y RELLENOS</t>
  </si>
  <si>
    <t>Cama de arena para soporte de tuberia</t>
  </si>
  <si>
    <t>Retiro de escombros dentro de la obra</t>
  </si>
  <si>
    <t>CAJAS, SUMIDEROS Y POZOS DE INSPECCION</t>
  </si>
  <si>
    <t>Cajas de Inspección 60 x 60</t>
  </si>
  <si>
    <t>REDES EN PVC PRESION</t>
  </si>
  <si>
    <t>Tubería PVC P-RDE 9  ½"</t>
  </si>
  <si>
    <t>Tubería PVC P-RDE 11 3/4"</t>
  </si>
  <si>
    <t>Punto Hidraulico Lavamanos,Sanitarios de Tanque, Lavaplatos, Orinales, pocetas Aseos</t>
  </si>
  <si>
    <t>ACCESORIOS</t>
  </si>
  <si>
    <t>Adaptadores machos PVC P ½"</t>
  </si>
  <si>
    <t>Bujes  PVC P de 3/4" a ½"</t>
  </si>
  <si>
    <t>Codos PVC P 3/4"</t>
  </si>
  <si>
    <t>Codos PVC P ½"</t>
  </si>
  <si>
    <t>Semicodo PVC P 3/4"</t>
  </si>
  <si>
    <t>Tee PVC 1/2"</t>
  </si>
  <si>
    <t>Tee PVC 3/4"</t>
  </si>
  <si>
    <t>Union PVC P ½"</t>
  </si>
  <si>
    <t>VALVULAS DE CONTROL Y LLAVES</t>
  </si>
  <si>
    <t>Válvula de control para agua ½"</t>
  </si>
  <si>
    <t xml:space="preserve">CAJILLAS MEDIDORES Y ACCESORIOS INTERNOS </t>
  </si>
  <si>
    <t>Cheque 1/2"</t>
  </si>
  <si>
    <t>Caja en concreto  para medidor totalizador. Incluye medidor 1/2".</t>
  </si>
  <si>
    <t>Valvula de corte de 1/2"</t>
  </si>
  <si>
    <t>REDES DE AGUAS NEGRAS</t>
  </si>
  <si>
    <t>Codos PVC S 2" CxC</t>
  </si>
  <si>
    <t>Codos PVC S 4" CxC</t>
  </si>
  <si>
    <t>Semicodo sanitario de 4"</t>
  </si>
  <si>
    <t>Semicodo sanitario de 3"</t>
  </si>
  <si>
    <t>Semicodo sanitario de 2"</t>
  </si>
  <si>
    <t>Yee sanitario de 2"</t>
  </si>
  <si>
    <t>Yee sanitario de 3"</t>
  </si>
  <si>
    <t>Yee sanitario de 4"</t>
  </si>
  <si>
    <t>Union PVC-S de 6"</t>
  </si>
  <si>
    <t>Union PVC-S de 4"</t>
  </si>
  <si>
    <t>Union PVC-S de 3"</t>
  </si>
  <si>
    <t>Union PVC-S de 2"</t>
  </si>
  <si>
    <t>REDES DE AGUAS LLUVIAS</t>
  </si>
  <si>
    <t>Tubería PVC S 3"</t>
  </si>
  <si>
    <t>Codo sanitario 3"</t>
  </si>
  <si>
    <t>ELECTRICO</t>
  </si>
  <si>
    <t>REDES EXISTENTES</t>
  </si>
  <si>
    <t>Retiro y disposicion final de postes de concreto existente de 8 m inc. Servicio de grua, tramite para entrega de materiales ante alumbrado publico</t>
  </si>
  <si>
    <t>Retiro de red trenzada existente inc. Retiro de luminaria y herrajes, tramite para entrega de materiales ante alumbrado publico</t>
  </si>
  <si>
    <t>RED DE MEDIA TENSION</t>
  </si>
  <si>
    <t>Suministro e instalacion de derivación trifásica con cortacircuitos - (730)</t>
  </si>
  <si>
    <t>SUBESTACION EN POSTE DE CONCRETO</t>
  </si>
  <si>
    <t>Suministro e instalacionTransformador en aceite 15 KVA 2Ø 13200/208/120 V. Accesorios Para Subestación, Protecciones DPS's y Puesta a tierra Transformador.</t>
  </si>
  <si>
    <t>Suministro e instalacion de sistema de medición General en Poste. Caja policarbonato en bornes del trafo para CT's de 150/5A. Acometida en Tubo EMT 1" conectores, coraza metálica. Caja policarbonato con medidor medida semidirecta.</t>
  </si>
  <si>
    <t>PLACAS DE IDENTIFICACION</t>
  </si>
  <si>
    <t xml:space="preserve">suministro e Instalación de Placas de identificación a transformadores y controles (Incluye cinta bandit y hebillas) </t>
  </si>
  <si>
    <t>LEVANTAMIENTO Y DIGITALIZACIÓN DE LA INFORMACIÓN</t>
  </si>
  <si>
    <t>Conexión Red de Media Tensión con grupo de linea viva de ELECTROHUILA</t>
  </si>
  <si>
    <t>HR</t>
  </si>
  <si>
    <t xml:space="preserve">Levantamiento de plano AS-built o de obra construida, georeferenciada, MT y BT, incluye registro fotográfico, copia fisica  y archivos en CD </t>
  </si>
  <si>
    <t xml:space="preserve">Reunir, diligenciar y hacer entrega  de la información general del proyecto incluyendo los formatos, informes y documentos requeridos por EH, según formato FTDEX-03-004 entrega fisica y magnetica de la información. </t>
  </si>
  <si>
    <t>Derechos de conexión (Electrohuila) levantamiento de la información</t>
  </si>
  <si>
    <t xml:space="preserve">ACOMETIDAS PRINCIPALES </t>
  </si>
  <si>
    <t>suministro de equipos e instalacion para acometida Principal en Baja tensión desde Bornes Transformador hasta TGM en Cable aluminio 2X2+1x2 AWG AA8000</t>
  </si>
  <si>
    <t>suministro de equipos e instalacion para acometida Principal en Baja tensión desde Bornes Transformador hasta TGM tubo IMC 2"</t>
  </si>
  <si>
    <t>Suministro de equipos  e instalacion para acometida Principal en Baja tensión desde Bornes Transformador hasta TGM tubo PVC 2"</t>
  </si>
  <si>
    <t>suministro e instalacion de cajas de inspección 60X60 en Angulo metálico 1 1/2"X1 1/2"X 1/8". RED DE BAJA TENSION</t>
  </si>
  <si>
    <t>Excavación y compactación. Profundidad 0,5 m y 0,3 de ancho</t>
  </si>
  <si>
    <t>Suministro e instalacion deTablero General de medida TGM con barra de cobre capacidad de 200 amperios. Incluye totalizador Principal de 3X100 A, medidas directas y 6 protecciones para las casetas</t>
  </si>
  <si>
    <t>Suministro e instalacion Electrodo varilla cobre-cobre 2,44 mts de 5/8". Incluye soldadura exotermica.</t>
  </si>
  <si>
    <t>Suministro y Tendido cable cobre desnudo 1/0 AWG.</t>
  </si>
  <si>
    <t>REDES ELECTRICAS PARQUE 1</t>
  </si>
  <si>
    <t>Suministro e instalacionTablero General de distribucion alumbrado, inc. Breaker de proyeccion, programador timer, contactor, breaker de distribucion</t>
  </si>
  <si>
    <t xml:space="preserve">suministro e instalacion de red de distribucion alumbrado publico desde gabinete TGM  hasta postes de iluminacion en Cable 2x8+8T COBRE </t>
  </si>
  <si>
    <t>suministro e instalacion de red de distribucion alumbrado publico desde gabinete TGM  hasta postes de iluminacion en TUBERIA PVC 3/4"</t>
  </si>
  <si>
    <t>suministro e instalacion de pedestal en concreto para poste metalico de iluminacion. Inc. Platica, pernos, acero de refuerzo, concreto, formaleta y cajas PVC</t>
  </si>
  <si>
    <t>suministro e instalacion poste metalico de iluminacion de DOBLE BRAZO con luminaria de alumbrado publico 60W con Garantia según requerimientos RETILAP y empresa de Alumbrado Publico.</t>
  </si>
  <si>
    <t>suministro e instalacion de poste metalico de iluminacion de CUATRO BRAZOS con luminaria de alumbrado publico 60W con Garantia según requerimientos RETILAP y empresa de Alumbrado Publico.</t>
  </si>
  <si>
    <t>REDES ELECTRICAS CASETAS Y BAÑOS PARQUE 1</t>
  </si>
  <si>
    <t>suministro de instalacion acometida parcial en TUBERÍA 1" PVC. Desde armarios de medida hasta tablero CASETAS 1,2,3,4,5,6</t>
  </si>
  <si>
    <t>suministro de instalacion de acometida parcial en cable aluminio 1x6+1x6N+1x6T. Desde armarios de medida hasta tablero CASETAS 1,2,3,4,5,6</t>
  </si>
  <si>
    <t>suministro e instalacion de Salida Luminaria en panel LED de 12w</t>
  </si>
  <si>
    <t>suministro e instalacion de Salida Tomacorriente Doble Monofasica</t>
  </si>
  <si>
    <t>Suministro e Instalacion de Tablero monofasica de 8 circuitos</t>
  </si>
  <si>
    <t>Suministro e instalacion Interruptor Automático 1x20 A</t>
  </si>
  <si>
    <t>suministro e instalacion de acometida de Alimentacion puntos electricos baños desde tablero de control iluminacion hasta baño en TUBERIA PVC 3/4"</t>
  </si>
  <si>
    <t>suministro e instalacion de Acometida de Alimentacion puntos electricos baños desde tablero de control iluminacion hasta baño en CABLE CU (1X12F + 1X12N + 1X12T)</t>
  </si>
  <si>
    <t>REDES ELECTRICAS PARQUE 2</t>
  </si>
  <si>
    <t>Suministro e Instalacion de Tablero General de distribucion alumbrado, inc. Breaker de proyeccion, programador timer, contactor, breaker de distribucion</t>
  </si>
  <si>
    <t xml:space="preserve">suministro de equpos e instalacion de Red de distribucion alumbrado publico desde gabinete TGM  hasta postes de iluminacion en Cable 2x8+8T COBRE </t>
  </si>
  <si>
    <t>suministro de equipos e instalacion de Red de distribucion alumbrado publico desde gabinete TGM  hasta postes de iluminacion en TUBERIA PVC 3/4"</t>
  </si>
  <si>
    <t>suministro e instalacion de Pedestal en concreto para poste metalico de iluminacion. Inc. Platica, pernos, acero de refuerzo, concreto, formaleta y cajas PVC</t>
  </si>
  <si>
    <t>suministro e instalacion de Poste metalico de iluminacion de UN BRAZO con luminaria de alumbrado publico 60W con Garantia según requerimientos RETILAP y empresa de Alumbrado Publico.</t>
  </si>
  <si>
    <t>suministro e instalacion de Poste metalico de iluminacion de DOBLE BRAZO con luminaria de alumbrado publico 60W con Garantia según requerimientos RETILAP y empresa de Alumbrado Publico.</t>
  </si>
  <si>
    <t>suministro e instalacion de Poste metalico de iluminacion de CUATRO BRAZOS con luminaria de alumbrado publico 60W con Garantia según requerimientos RETILAP y empresa de Alumbrado Publico.</t>
  </si>
  <si>
    <t>VIA ENTRE LOTES - CLL 4 CON CR 4A Y CR 5</t>
  </si>
  <si>
    <t xml:space="preserve">PAVIMENTO  </t>
  </si>
  <si>
    <t>Suministro e instalacion de Subbase granular e:0,15 m</t>
  </si>
  <si>
    <t xml:space="preserve">Pavimento en concreto hidraulico MR 38 MPa  e:0,17 m, estampado colores rojo, amarillo trafico y terracota  </t>
  </si>
  <si>
    <t>Acero de refuerzo para juntas Fy=4200Kg/cm2</t>
  </si>
  <si>
    <t>Junta de dilatacioes, incluye sello</t>
  </si>
  <si>
    <t xml:space="preserve">Suministro e Instalacion de cunetas prefabricados A-30 (30X100)  </t>
  </si>
  <si>
    <t xml:space="preserve"> ESTRUCTURAS EN CONCRETOS</t>
  </si>
  <si>
    <t>Desmonte y retiro de señalizacion existente</t>
  </si>
  <si>
    <t>Suministro e instalación pintura de trafico para demarcacion de via en transición adoquín color gris</t>
  </si>
  <si>
    <t>Suministro e instalacion de señal vertical de tránsito tipo SI, SR o SP</t>
  </si>
  <si>
    <t>Suministro e instalación pintura de trafico para demarcacion de via en transición adoquín color gris claro</t>
  </si>
  <si>
    <t>Concreto de 4000 psi para rampa vehicular e:17cm Inc. acero de refuerzo y pintura</t>
  </si>
  <si>
    <t xml:space="preserve">Suministro e instalacion de bolardo en concreto ancho de 0.30 mts y altura de 0,80 mts </t>
  </si>
  <si>
    <t>OBRAS EXTERNAS (CRA 4A - CLL 4A - CRA 5 Y CLL 4)</t>
  </si>
  <si>
    <t>PAVIMENTO</t>
  </si>
  <si>
    <t>Pavimento en concreto hidraulico MR 38MPa e:0,17 m</t>
  </si>
  <si>
    <t>Junta de dilatacion incluye sello</t>
  </si>
  <si>
    <t>Suministro e instalacion pintura de trafico color blanco e:10cm para demarcacion horizontal</t>
  </si>
  <si>
    <t>Suministro e instalacion pintura de trafico color blanco e:40cm para demarcacion horizontal</t>
  </si>
  <si>
    <t>40,1</t>
  </si>
  <si>
    <t>40,2</t>
  </si>
  <si>
    <t>REPOSICION RED DE ACUEDUCTO Y ALCANTARILLADO  (CRA 4A - CLL 4A - CRA 5 Y CLL 4)</t>
  </si>
  <si>
    <t>RED DE ACUEDUCTO</t>
  </si>
  <si>
    <t>Excavacion a todo factor en material comun. Incluye: Mano de obra, materiales, equipo</t>
  </si>
  <si>
    <t>Relleno Tipo I - Arena Lavada de Rio o Similar</t>
  </si>
  <si>
    <t>Relleno Tipo II - Relleno estructural norma INVIAS, compactado en capas de 20 cm, a todo factor, incluye: recebo, equipos, herramientas y mano de obra.</t>
  </si>
  <si>
    <t>Relleno con material seleccionado de la misma excavación compactado capas de 20 cm</t>
  </si>
  <si>
    <t>Retiro de material</t>
  </si>
  <si>
    <t>Suministro e instalacion de Tuberia PVC Ø2"</t>
  </si>
  <si>
    <t>Suministro e instalacion de codo gran radio 90° PVC de Ø2"</t>
  </si>
  <si>
    <t>Suministro e instalacion de codo gran radio 45° PVC de Ø2"</t>
  </si>
  <si>
    <t>Suministro e instalacion de codo gran radio 11.25° PVC de Ø2"</t>
  </si>
  <si>
    <t>Suministro e instalacion de Tee PVC de Ø2"</t>
  </si>
  <si>
    <t>Suministro e instalacion de tapon PVC de Ø2"</t>
  </si>
  <si>
    <t>Suministro e instalacion de Valvula compuerta elastica de junta rapida Ø2"</t>
  </si>
  <si>
    <t xml:space="preserve">Suministro e instalacion de cajilla de protección para válvulas de 1x1x1m libres, espesor de muros 10cm en concreto de 4000 psi </t>
  </si>
  <si>
    <t>Suministro e instalacion de anclajes en concreto simple de 4000 psi</t>
  </si>
  <si>
    <t>RED DE ALCANTARILLADO</t>
  </si>
  <si>
    <t>Relleno Tipo II - Relleno estructural norma INVIAS , compactado en capas de 20 cm, a todo factor, incluye: recebo, equipos, herramientas y mano de obra.</t>
  </si>
  <si>
    <t>Relleno con material seleccionado de la misma exavación compactado capas de 20 cm</t>
  </si>
  <si>
    <t>Suministro e instalacion de Tuberia PVC para alcantarillado de Ø8" (200mm)</t>
  </si>
  <si>
    <t>Suministro e instalacion de Tuberia PVC para alcantarillado de Ø12" (315mm)</t>
  </si>
  <si>
    <t>Construcción de pozos de inspección en concreto de 4000 psi h&lt;2m y diametro 1.6m. Incluye excavación, aro tipo trafico, pasos en hierro de 5/8" con anticorrosivo</t>
  </si>
  <si>
    <t>Acometida Domiciliaria Incluye Silla Ye, Tuberia Sanitaria PVC Corruggada hasta caja, excavacion y mano de Obra.</t>
  </si>
  <si>
    <t>CERTIFICACION RETIE</t>
  </si>
  <si>
    <t>CERTIFICACION RETIE subestacion</t>
  </si>
  <si>
    <t>CERTIFICACION RETIE redes de baja tension</t>
  </si>
  <si>
    <t>CERTIFICACION RETIE redes electricas parque 1</t>
  </si>
  <si>
    <t>CERTIFICACION RETIE redes electricas parque 2</t>
  </si>
  <si>
    <t>CERTIFICACION RETIE uso final caseta tipo</t>
  </si>
  <si>
    <t>CERTIFICACION RETILAP en Areas de los Lotes 1, 2 Y Exteriores según normatividad vigente.</t>
  </si>
  <si>
    <t>PMT</t>
  </si>
  <si>
    <t>PMA</t>
  </si>
  <si>
    <t>COMPONENTE SST</t>
  </si>
  <si>
    <t>13,1</t>
  </si>
  <si>
    <t>13,2</t>
  </si>
  <si>
    <t>13,3</t>
  </si>
  <si>
    <t>13,4</t>
  </si>
  <si>
    <t>13,5</t>
  </si>
  <si>
    <t>13,6</t>
  </si>
  <si>
    <t>13,7</t>
  </si>
  <si>
    <t>13,8</t>
  </si>
  <si>
    <t>13,9</t>
  </si>
  <si>
    <t>13,10</t>
  </si>
  <si>
    <t>13,11</t>
  </si>
  <si>
    <t>13,12</t>
  </si>
  <si>
    <t>13,13</t>
  </si>
  <si>
    <t>15,3</t>
  </si>
  <si>
    <t>15,4</t>
  </si>
  <si>
    <t>15,5</t>
  </si>
  <si>
    <t>15,6</t>
  </si>
  <si>
    <t>15,7</t>
  </si>
  <si>
    <t>15,8</t>
  </si>
  <si>
    <t>15,9</t>
  </si>
  <si>
    <t>15,10</t>
  </si>
  <si>
    <t>15,11</t>
  </si>
  <si>
    <t>15,12</t>
  </si>
  <si>
    <t>15,13</t>
  </si>
  <si>
    <t>15,14</t>
  </si>
  <si>
    <t>15,15</t>
  </si>
  <si>
    <t>15,16</t>
  </si>
  <si>
    <t>15,17</t>
  </si>
  <si>
    <t>15,18</t>
  </si>
  <si>
    <t>15,19</t>
  </si>
  <si>
    <t>15,20</t>
  </si>
  <si>
    <t>15,21</t>
  </si>
  <si>
    <t>16,1</t>
  </si>
  <si>
    <t>16,2</t>
  </si>
  <si>
    <t>16,3</t>
  </si>
  <si>
    <t>16,4</t>
  </si>
  <si>
    <t>17,1</t>
  </si>
  <si>
    <t>17,2</t>
  </si>
  <si>
    <t>17,3</t>
  </si>
  <si>
    <t>17,4</t>
  </si>
  <si>
    <t>18,1</t>
  </si>
  <si>
    <t>18,2</t>
  </si>
  <si>
    <t>18,3</t>
  </si>
  <si>
    <t>18,4</t>
  </si>
  <si>
    <t>19,1</t>
  </si>
  <si>
    <t>19,2</t>
  </si>
  <si>
    <t>19,3</t>
  </si>
  <si>
    <t>19,4</t>
  </si>
  <si>
    <t>19,5</t>
  </si>
  <si>
    <t>19,6</t>
  </si>
  <si>
    <t>20,1</t>
  </si>
  <si>
    <t>20,2</t>
  </si>
  <si>
    <t>20,3</t>
  </si>
  <si>
    <t>20,4</t>
  </si>
  <si>
    <t>20,5</t>
  </si>
  <si>
    <t>20,6</t>
  </si>
  <si>
    <t>20,7</t>
  </si>
  <si>
    <t>29,1</t>
  </si>
  <si>
    <t>29,2</t>
  </si>
  <si>
    <t>30,1</t>
  </si>
  <si>
    <t>30,2</t>
  </si>
  <si>
    <t>Localizacion y replanteo con comision de topografia</t>
  </si>
  <si>
    <t>Suministro e instalacion de mamposteria estructural en bloque ncluye mortero de pega</t>
  </si>
  <si>
    <t>Suministro e instalacion de mamposteria en bloque No 5 incluye mortero de pega</t>
  </si>
  <si>
    <t>Puntos de desague y Accesorios PVC 2" Tipo pesado</t>
  </si>
  <si>
    <t>Puntos de desague y Accesorios PVC 3" Tipo pesado</t>
  </si>
  <si>
    <t>Puntos de desague y Accesorios PVC 4" Tipo pesado</t>
  </si>
  <si>
    <t>Tubería PVC S de 2"  tipo pesado</t>
  </si>
  <si>
    <t>Tubería PVC S de 3" tipo pesado</t>
  </si>
  <si>
    <t>Tubería PVC S de 4" tipo pesado</t>
  </si>
  <si>
    <t>Tubería PVC S 6" tipo pesado</t>
  </si>
  <si>
    <t>Acometida Domiciliaria Incluye Silla Ye, Tuberia Sanitaria PVC Corruggada incluye caja, excavacion y mano de Obra.</t>
  </si>
  <si>
    <t>VALOR UNITARIO + AIU</t>
  </si>
  <si>
    <t>21,10</t>
  </si>
  <si>
    <t>Suministro e instalacion de casetas de 2,13x2,3m en lamina cold rolled Cal. 20 pintura color naranja tipo madera, panel corredizo en lamina cold rolled Cal, 20, perfileria de 1x1 Cal 20 Corte pintura naranja tipo madera, lamina cold rolled Cal. 20 pintura negra mate, panel corredizo en lamina cold rolled Cal. 20. Corte en CNC patron circulos, estructura para casetas tipo en perfil 4x8 Cal. 18 pintura negro mate.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</si>
</sst>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
    <numFmt numFmtId="202" formatCode="&quot;$&quot;\ #,##0.000"/>
    <numFmt numFmtId="203" formatCode="&quot;$&quot;\ #,##0.0000"/>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0"/>
      <name val="Arial"/>
      <family val="2"/>
    </font>
    <font>
      <sz val="10"/>
      <color rgb="FF000000"/>
      <name val="Arial"/>
      <family val="2"/>
    </font>
    <font>
      <sz val="10"/>
      <color theme="1"/>
      <name val="Arial"/>
      <family val="2"/>
    </font>
    <font>
      <sz val="9"/>
      <color indexed="81"/>
      <name val="Tahoma"/>
      <charset val="1"/>
    </font>
    <font>
      <b/>
      <sz val="9"/>
      <color indexed="81"/>
      <name val="Tahoma"/>
      <charset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3">
      <protection locked="0"/>
    </xf>
    <xf numFmtId="0" fontId="44" fillId="0" borderId="0"/>
    <xf numFmtId="0" fontId="45" fillId="0" borderId="0" applyNumberFormat="0" applyFill="0" applyBorder="0" applyAlignment="0" applyProtection="0">
      <alignment vertical="top"/>
      <protection locked="0"/>
    </xf>
    <xf numFmtId="164" fontId="64" fillId="0" borderId="0" applyFont="0" applyFill="0" applyBorder="0" applyAlignment="0" applyProtection="0"/>
    <xf numFmtId="43" fontId="64" fillId="0" borderId="0" applyFont="0" applyFill="0" applyBorder="0" applyAlignment="0" applyProtection="0"/>
  </cellStyleXfs>
  <cellXfs count="429">
    <xf numFmtId="0" fontId="0" fillId="0" borderId="0" xfId="0"/>
    <xf numFmtId="0" fontId="29" fillId="0" borderId="0" xfId="89"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8" fillId="0" borderId="0" xfId="0" applyFont="1"/>
    <xf numFmtId="0" fontId="48" fillId="0" borderId="62" xfId="0" applyFont="1" applyBorder="1" applyAlignment="1">
      <alignment horizontal="center"/>
    </xf>
    <xf numFmtId="0" fontId="50" fillId="0" borderId="54" xfId="0" applyFont="1" applyBorder="1" applyAlignment="1">
      <alignment horizontal="center"/>
    </xf>
    <xf numFmtId="0" fontId="48" fillId="0" borderId="54" xfId="0" applyFont="1" applyBorder="1" applyAlignment="1">
      <alignment vertical="center"/>
    </xf>
    <xf numFmtId="0" fontId="48" fillId="0" borderId="73" xfId="0" applyFont="1" applyBorder="1" applyAlignment="1">
      <alignment vertical="center"/>
    </xf>
    <xf numFmtId="0" fontId="48" fillId="0" borderId="59" xfId="0" applyFont="1" applyBorder="1" applyAlignment="1">
      <alignment horizontal="center"/>
    </xf>
    <xf numFmtId="0" fontId="48" fillId="0" borderId="58"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2" xfId="0" applyFont="1" applyBorder="1" applyAlignment="1">
      <alignment horizontal="left"/>
    </xf>
    <xf numFmtId="0" fontId="48" fillId="0" borderId="55" xfId="0" applyFont="1" applyBorder="1" applyAlignment="1">
      <alignment horizontal="center"/>
    </xf>
    <xf numFmtId="0" fontId="48" fillId="0" borderId="71" xfId="0" applyFont="1" applyBorder="1" applyAlignment="1">
      <alignment horizontal="center"/>
    </xf>
    <xf numFmtId="0" fontId="48" fillId="0" borderId="27" xfId="0" applyFont="1" applyBorder="1"/>
    <xf numFmtId="0" fontId="48" fillId="0" borderId="31" xfId="0" applyFont="1" applyBorder="1"/>
    <xf numFmtId="0" fontId="48" fillId="0" borderId="69" xfId="0" applyFont="1" applyBorder="1"/>
    <xf numFmtId="0" fontId="48" fillId="0" borderId="59" xfId="0" applyFont="1" applyBorder="1"/>
    <xf numFmtId="0" fontId="48" fillId="0" borderId="58" xfId="0" applyFont="1" applyBorder="1"/>
    <xf numFmtId="0" fontId="48" fillId="0" borderId="57" xfId="0" applyFont="1" applyBorder="1"/>
    <xf numFmtId="0" fontId="48" fillId="0" borderId="11" xfId="0" applyFont="1" applyBorder="1"/>
    <xf numFmtId="0" fontId="48" fillId="0" borderId="12" xfId="0" applyFont="1" applyBorder="1"/>
    <xf numFmtId="0" fontId="50" fillId="24" borderId="70" xfId="0" applyFont="1" applyFill="1" applyBorder="1" applyAlignment="1">
      <alignment horizontal="center" vertical="center"/>
    </xf>
    <xf numFmtId="0" fontId="48" fillId="24" borderId="68" xfId="0" applyFont="1" applyFill="1" applyBorder="1" applyAlignment="1">
      <alignment horizontal="center" vertical="center"/>
    </xf>
    <xf numFmtId="4" fontId="48" fillId="24" borderId="68"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2" xfId="0" applyFont="1" applyBorder="1"/>
    <xf numFmtId="0" fontId="48" fillId="0" borderId="54" xfId="0" applyFont="1" applyBorder="1"/>
    <xf numFmtId="0" fontId="48" fillId="0" borderId="64" xfId="0" applyFont="1" applyBorder="1"/>
    <xf numFmtId="0" fontId="48" fillId="0" borderId="65" xfId="0" applyFont="1" applyBorder="1"/>
    <xf numFmtId="173" fontId="48" fillId="0" borderId="63" xfId="34" applyFont="1" applyBorder="1"/>
    <xf numFmtId="173" fontId="48" fillId="0" borderId="60" xfId="0" applyNumberFormat="1" applyFont="1" applyBorder="1"/>
    <xf numFmtId="2" fontId="48" fillId="0" borderId="18" xfId="0" applyNumberFormat="1" applyFont="1" applyBorder="1"/>
    <xf numFmtId="0" fontId="48" fillId="0" borderId="20" xfId="0" applyFont="1" applyBorder="1"/>
    <xf numFmtId="173" fontId="48" fillId="0" borderId="42" xfId="34" applyFont="1" applyBorder="1"/>
    <xf numFmtId="173" fontId="48" fillId="0" borderId="60"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3" xfId="0" applyFont="1" applyBorder="1"/>
    <xf numFmtId="0" fontId="48" fillId="0" borderId="14" xfId="0" applyFont="1" applyBorder="1"/>
    <xf numFmtId="173"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7" xfId="34" applyFont="1" applyBorder="1" applyAlignment="1">
      <alignment horizontal="center" wrapText="1"/>
    </xf>
    <xf numFmtId="166" fontId="48" fillId="24" borderId="60"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0" xfId="0" applyNumberFormat="1" applyFont="1" applyBorder="1"/>
    <xf numFmtId="43" fontId="48" fillId="24" borderId="60" xfId="0" applyNumberFormat="1" applyFont="1" applyFill="1" applyBorder="1"/>
    <xf numFmtId="0" fontId="48" fillId="0" borderId="55"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6"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3" fillId="0" borderId="84" xfId="0" applyFont="1" applyBorder="1" applyAlignment="1">
      <alignment horizontal="left" vertical="center"/>
    </xf>
    <xf numFmtId="0" fontId="54" fillId="0" borderId="84" xfId="0" applyFont="1" applyBorder="1" applyAlignment="1">
      <alignment horizontal="left" vertical="center"/>
    </xf>
    <xf numFmtId="0" fontId="32" fillId="25" borderId="86" xfId="89" applyFont="1" applyFill="1" applyBorder="1"/>
    <xf numFmtId="0" fontId="32" fillId="0" borderId="86" xfId="89" applyFont="1" applyBorder="1"/>
    <xf numFmtId="0" fontId="50" fillId="0" borderId="0" xfId="0" applyFont="1" applyAlignment="1">
      <alignment horizontal="center"/>
    </xf>
    <xf numFmtId="0" fontId="50" fillId="24" borderId="46" xfId="0" applyFont="1" applyFill="1" applyBorder="1" applyAlignment="1">
      <alignment horizontal="center"/>
    </xf>
    <xf numFmtId="0" fontId="50" fillId="0" borderId="58"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0" xfId="89" applyFont="1" applyBorder="1"/>
    <xf numFmtId="0" fontId="32" fillId="0" borderId="80" xfId="89" applyFont="1" applyBorder="1" applyAlignment="1">
      <alignment horizontal="center"/>
    </xf>
    <xf numFmtId="0" fontId="30" fillId="0" borderId="39" xfId="0" applyFont="1" applyBorder="1"/>
    <xf numFmtId="0" fontId="6" fillId="0" borderId="84" xfId="0" applyFont="1" applyBorder="1" applyAlignment="1">
      <alignment horizontal="left" vertical="center"/>
    </xf>
    <xf numFmtId="0" fontId="58" fillId="0" borderId="0" xfId="89" applyFont="1"/>
    <xf numFmtId="0" fontId="58" fillId="0" borderId="36" xfId="89" applyFont="1" applyBorder="1"/>
    <xf numFmtId="0" fontId="58" fillId="0" borderId="37" xfId="89" applyFont="1" applyBorder="1"/>
    <xf numFmtId="0" fontId="59" fillId="0" borderId="0" xfId="89" applyFont="1"/>
    <xf numFmtId="0" fontId="58" fillId="25" borderId="0" xfId="89" applyFont="1" applyFill="1"/>
    <xf numFmtId="0" fontId="58" fillId="25" borderId="86" xfId="89" applyFont="1" applyFill="1" applyBorder="1"/>
    <xf numFmtId="0" fontId="58" fillId="25" borderId="37" xfId="89" applyFont="1" applyFill="1" applyBorder="1"/>
    <xf numFmtId="0" fontId="59" fillId="25" borderId="0" xfId="89" applyFont="1" applyFill="1"/>
    <xf numFmtId="0" fontId="58" fillId="0" borderId="86" xfId="89" applyFont="1" applyBorder="1"/>
    <xf numFmtId="0" fontId="57" fillId="24" borderId="41" xfId="73" applyFont="1" applyFill="1" applyBorder="1" applyAlignment="1">
      <alignment vertical="center"/>
    </xf>
    <xf numFmtId="0" fontId="57" fillId="24" borderId="43" xfId="73" applyFont="1" applyFill="1" applyBorder="1" applyAlignment="1">
      <alignment vertical="center"/>
    </xf>
    <xf numFmtId="0" fontId="57" fillId="24" borderId="44" xfId="73" applyFont="1" applyFill="1" applyBorder="1" applyAlignment="1">
      <alignment vertical="center"/>
    </xf>
    <xf numFmtId="0" fontId="59" fillId="0" borderId="52" xfId="73" applyFont="1" applyBorder="1" applyAlignment="1">
      <alignment horizontal="center" vertical="center"/>
    </xf>
    <xf numFmtId="0" fontId="59" fillId="0" borderId="18" xfId="74" applyFont="1" applyBorder="1" applyAlignment="1">
      <alignment horizontal="center" vertical="center"/>
    </xf>
    <xf numFmtId="0" fontId="59" fillId="0" borderId="18" xfId="74" applyFont="1" applyBorder="1" applyAlignment="1">
      <alignment horizontal="left" vertical="center" wrapText="1"/>
    </xf>
    <xf numFmtId="4" fontId="59" fillId="0" borderId="18" xfId="39" applyNumberFormat="1" applyFont="1" applyBorder="1" applyAlignment="1">
      <alignment vertical="center" wrapText="1"/>
    </xf>
    <xf numFmtId="167" fontId="59" fillId="0" borderId="18" xfId="62" applyNumberFormat="1" applyFont="1" applyBorder="1" applyAlignment="1">
      <alignment horizontal="right" vertical="center" wrapText="1"/>
    </xf>
    <xf numFmtId="167" fontId="59" fillId="0" borderId="47" xfId="62" applyNumberFormat="1" applyFont="1" applyBorder="1" applyAlignment="1">
      <alignment horizontal="right" vertical="center" wrapText="1"/>
    </xf>
    <xf numFmtId="0" fontId="59" fillId="0" borderId="13" xfId="73" applyFont="1" applyBorder="1" applyAlignment="1">
      <alignment horizontal="left" vertical="center"/>
    </xf>
    <xf numFmtId="167" fontId="59" fillId="0" borderId="24" xfId="62" applyNumberFormat="1" applyFont="1" applyBorder="1" applyAlignment="1">
      <alignment horizontal="right" vertical="center" wrapText="1"/>
    </xf>
    <xf numFmtId="176" fontId="57" fillId="0" borderId="40" xfId="39" applyNumberFormat="1" applyFont="1" applyBorder="1" applyAlignment="1">
      <alignment horizontal="right" vertical="center"/>
    </xf>
    <xf numFmtId="0" fontId="59" fillId="0" borderId="18" xfId="73" applyFont="1" applyBorder="1" applyAlignment="1">
      <alignment horizontal="center" vertical="center"/>
    </xf>
    <xf numFmtId="0" fontId="59" fillId="0" borderId="51" xfId="73" applyFont="1" applyBorder="1" applyAlignment="1">
      <alignment horizontal="left" vertical="center"/>
    </xf>
    <xf numFmtId="0" fontId="58" fillId="0" borderId="0" xfId="90" applyFont="1"/>
    <xf numFmtId="0" fontId="58" fillId="0" borderId="36" xfId="90" applyFont="1" applyBorder="1"/>
    <xf numFmtId="0" fontId="58" fillId="0" borderId="37" xfId="90" applyFont="1" applyBorder="1"/>
    <xf numFmtId="0" fontId="61" fillId="0" borderId="0" xfId="90" applyFont="1"/>
    <xf numFmtId="49" fontId="57" fillId="0" borderId="0" xfId="131" applyNumberFormat="1" applyFont="1" applyAlignment="1">
      <alignment horizontal="right" vertical="center"/>
    </xf>
    <xf numFmtId="185" fontId="57" fillId="0" borderId="0" xfId="131" applyNumberFormat="1" applyFont="1" applyAlignment="1">
      <alignment vertical="center"/>
    </xf>
    <xf numFmtId="0" fontId="59" fillId="0" borderId="0" xfId="128" applyFont="1"/>
    <xf numFmtId="0" fontId="59" fillId="0" borderId="0" xfId="128" applyFont="1" applyAlignment="1">
      <alignment horizontal="center"/>
    </xf>
    <xf numFmtId="2" fontId="59" fillId="0" borderId="0" xfId="128" applyNumberFormat="1" applyFont="1"/>
    <xf numFmtId="180" fontId="59" fillId="0" borderId="0" xfId="129" applyNumberFormat="1" applyFont="1"/>
    <xf numFmtId="39" fontId="57" fillId="0" borderId="0" xfId="129" applyNumberFormat="1" applyFont="1" applyAlignment="1">
      <alignment vertical="center"/>
    </xf>
    <xf numFmtId="0" fontId="57" fillId="0" borderId="34" xfId="79" applyFont="1" applyBorder="1" applyAlignment="1">
      <alignment vertical="center"/>
    </xf>
    <xf numFmtId="181" fontId="58" fillId="0" borderId="37" xfId="90" applyNumberFormat="1" applyFont="1" applyBorder="1"/>
    <xf numFmtId="185" fontId="57" fillId="26" borderId="47" xfId="60" applyNumberFormat="1" applyFont="1" applyFill="1" applyBorder="1" applyAlignment="1">
      <alignment horizontal="center" vertical="center"/>
    </xf>
    <xf numFmtId="183" fontId="58" fillId="0" borderId="37" xfId="90" applyNumberFormat="1" applyFont="1" applyBorder="1"/>
    <xf numFmtId="185" fontId="57" fillId="26" borderId="18" xfId="60" applyNumberFormat="1" applyFont="1" applyFill="1" applyBorder="1" applyAlignment="1">
      <alignment horizontal="center" vertical="center"/>
    </xf>
    <xf numFmtId="9" fontId="59" fillId="27" borderId="30" xfId="95" applyFont="1" applyFill="1" applyBorder="1" applyAlignment="1">
      <alignment horizontal="center" vertical="center"/>
    </xf>
    <xf numFmtId="0" fontId="59" fillId="0" borderId="62" xfId="0" applyFont="1" applyBorder="1" applyAlignment="1">
      <alignment vertical="center" wrapText="1"/>
    </xf>
    <xf numFmtId="0" fontId="56" fillId="0" borderId="0" xfId="90" applyFont="1"/>
    <xf numFmtId="0" fontId="59" fillId="0" borderId="54" xfId="0" applyFont="1" applyBorder="1" applyAlignment="1">
      <alignment vertical="center" wrapText="1"/>
    </xf>
    <xf numFmtId="0" fontId="59" fillId="0" borderId="64" xfId="0" applyFont="1" applyBorder="1" applyAlignment="1">
      <alignment vertical="center" wrapText="1"/>
    </xf>
    <xf numFmtId="0" fontId="59" fillId="0" borderId="11" xfId="0" applyFont="1" applyBorder="1" applyAlignment="1">
      <alignment vertical="center" wrapText="1"/>
    </xf>
    <xf numFmtId="0" fontId="59" fillId="0" borderId="0" xfId="0" applyFont="1" applyAlignment="1">
      <alignment vertical="center" wrapText="1"/>
    </xf>
    <xf numFmtId="0" fontId="59" fillId="0" borderId="45" xfId="0" applyFont="1" applyBorder="1" applyAlignment="1">
      <alignment vertical="center" wrapText="1"/>
    </xf>
    <xf numFmtId="0" fontId="59" fillId="0" borderId="13" xfId="0" applyFont="1" applyBorder="1" applyAlignment="1">
      <alignment vertical="center" wrapText="1"/>
    </xf>
    <xf numFmtId="0" fontId="59" fillId="0" borderId="14" xfId="0" applyFont="1" applyBorder="1" applyAlignment="1">
      <alignment vertical="center" wrapText="1"/>
    </xf>
    <xf numFmtId="0" fontId="59" fillId="0" borderId="24" xfId="0" applyFont="1" applyBorder="1" applyAlignment="1">
      <alignment vertical="center" wrapText="1"/>
    </xf>
    <xf numFmtId="0" fontId="58" fillId="0" borderId="81" xfId="90" applyFont="1" applyBorder="1"/>
    <xf numFmtId="0" fontId="58" fillId="0" borderId="82" xfId="89" applyFont="1" applyBorder="1"/>
    <xf numFmtId="0" fontId="58" fillId="0" borderId="82" xfId="89" applyFont="1" applyBorder="1" applyAlignment="1">
      <alignment horizontal="center"/>
    </xf>
    <xf numFmtId="184" fontId="58" fillId="0" borderId="82" xfId="34" applyNumberFormat="1" applyFont="1" applyBorder="1"/>
    <xf numFmtId="0" fontId="58" fillId="0" borderId="83" xfId="89" applyFont="1" applyBorder="1"/>
    <xf numFmtId="0" fontId="58" fillId="0" borderId="0" xfId="89" applyFont="1" applyAlignment="1">
      <alignment horizontal="center"/>
    </xf>
    <xf numFmtId="0" fontId="59" fillId="0" borderId="0" xfId="89" applyFont="1" applyAlignment="1">
      <alignment horizontal="center"/>
    </xf>
    <xf numFmtId="0" fontId="57" fillId="0" borderId="14" xfId="130" applyFont="1" applyBorder="1" applyAlignment="1">
      <alignment horizontal="center"/>
    </xf>
    <xf numFmtId="0" fontId="57" fillId="0" borderId="0" xfId="130" applyFont="1" applyAlignment="1">
      <alignment horizontal="center" vertical="top"/>
    </xf>
    <xf numFmtId="2" fontId="4" fillId="25" borderId="18" xfId="0" applyNumberFormat="1" applyFont="1" applyFill="1" applyBorder="1" applyAlignment="1">
      <alignment horizontal="center" vertical="center" wrapText="1"/>
    </xf>
    <xf numFmtId="0" fontId="4" fillId="25" borderId="18" xfId="0" applyFont="1" applyFill="1" applyBorder="1" applyAlignment="1">
      <alignment horizontal="justify" vertical="center" wrapText="1"/>
    </xf>
    <xf numFmtId="49" fontId="4" fillId="25" borderId="18" xfId="0" applyNumberFormat="1" applyFont="1" applyFill="1" applyBorder="1" applyAlignment="1">
      <alignment horizontal="center" vertical="center" wrapText="1"/>
    </xf>
    <xf numFmtId="0" fontId="4" fillId="0" borderId="18" xfId="0" applyFont="1" applyBorder="1" applyAlignment="1">
      <alignment horizontal="justify" vertical="center" wrapText="1"/>
    </xf>
    <xf numFmtId="0" fontId="57" fillId="24" borderId="11" xfId="73" applyFont="1" applyFill="1" applyBorder="1" applyAlignment="1">
      <alignment vertical="center"/>
    </xf>
    <xf numFmtId="0" fontId="59" fillId="0" borderId="11" xfId="73" applyFont="1" applyBorder="1" applyAlignment="1">
      <alignment horizontal="left" vertical="center"/>
    </xf>
    <xf numFmtId="49" fontId="4" fillId="25" borderId="18" xfId="0" applyNumberFormat="1" applyFont="1" applyFill="1" applyBorder="1" applyAlignment="1">
      <alignment horizontal="justify" vertical="center" wrapText="1"/>
    </xf>
    <xf numFmtId="49" fontId="4" fillId="25" borderId="18" xfId="0" applyNumberFormat="1" applyFont="1" applyFill="1" applyBorder="1" applyAlignment="1">
      <alignment horizontal="left" vertical="center" wrapText="1"/>
    </xf>
    <xf numFmtId="0" fontId="4" fillId="25" borderId="18" xfId="0" applyFont="1" applyFill="1" applyBorder="1" applyAlignment="1">
      <alignment horizontal="center" vertical="center" wrapText="1"/>
    </xf>
    <xf numFmtId="9" fontId="59" fillId="0" borderId="18" xfId="129" applyNumberFormat="1" applyFont="1" applyBorder="1" applyAlignment="1">
      <alignment horizontal="center" vertical="center"/>
    </xf>
    <xf numFmtId="0" fontId="59" fillId="0" borderId="18" xfId="128" applyFont="1" applyBorder="1" applyAlignment="1">
      <alignment horizontal="center" vertical="center"/>
    </xf>
    <xf numFmtId="164" fontId="59" fillId="0" borderId="0" xfId="255" applyFont="1"/>
    <xf numFmtId="0" fontId="32" fillId="0" borderId="0" xfId="89" applyFont="1" applyAlignment="1">
      <alignment horizontal="center" vertical="center"/>
    </xf>
    <xf numFmtId="0" fontId="32" fillId="0" borderId="80" xfId="89" applyFont="1" applyBorder="1" applyAlignment="1">
      <alignment horizontal="center" vertical="center"/>
    </xf>
    <xf numFmtId="0" fontId="6" fillId="0" borderId="85" xfId="0" applyFont="1" applyBorder="1" applyAlignment="1">
      <alignment horizontal="center" vertical="center"/>
    </xf>
    <xf numFmtId="0" fontId="57" fillId="24" borderId="43" xfId="73" applyFont="1" applyFill="1" applyBorder="1" applyAlignment="1">
      <alignment horizontal="center" vertical="center"/>
    </xf>
    <xf numFmtId="0" fontId="57" fillId="25" borderId="13" xfId="73" applyFont="1" applyFill="1" applyBorder="1" applyAlignment="1">
      <alignment horizontal="center" vertical="center" wrapText="1"/>
    </xf>
    <xf numFmtId="0" fontId="57" fillId="0" borderId="76" xfId="126" applyFont="1" applyBorder="1" applyAlignment="1">
      <alignment horizontal="center" vertical="center" wrapText="1"/>
    </xf>
    <xf numFmtId="0" fontId="57" fillId="24" borderId="14" xfId="73" applyFont="1" applyFill="1" applyBorder="1" applyAlignment="1">
      <alignment horizontal="center" vertical="center"/>
    </xf>
    <xf numFmtId="0" fontId="57" fillId="24" borderId="14" xfId="73" applyFont="1" applyFill="1" applyBorder="1" applyAlignment="1">
      <alignment vertical="center"/>
    </xf>
    <xf numFmtId="0" fontId="57" fillId="24" borderId="15" xfId="73" applyFont="1" applyFill="1" applyBorder="1" applyAlignment="1">
      <alignment vertical="center"/>
    </xf>
    <xf numFmtId="0" fontId="57" fillId="24" borderId="58" xfId="73" applyFont="1" applyFill="1" applyBorder="1" applyAlignment="1">
      <alignment vertical="center"/>
    </xf>
    <xf numFmtId="0" fontId="59" fillId="0" borderId="72" xfId="73" applyFont="1" applyBorder="1" applyAlignment="1">
      <alignment horizontal="center" vertical="center"/>
    </xf>
    <xf numFmtId="0" fontId="57" fillId="24" borderId="58" xfId="73" applyFont="1" applyFill="1" applyBorder="1" applyAlignment="1">
      <alignment horizontal="center" vertical="center"/>
    </xf>
    <xf numFmtId="0" fontId="65" fillId="0" borderId="18" xfId="80" applyFont="1" applyBorder="1" applyAlignment="1">
      <alignment horizontal="left" vertical="center" wrapText="1"/>
    </xf>
    <xf numFmtId="0" fontId="4" fillId="0" borderId="18" xfId="80" applyFont="1" applyBorder="1" applyAlignment="1">
      <alignment horizontal="center" vertical="center"/>
    </xf>
    <xf numFmtId="0" fontId="25" fillId="0" borderId="18" xfId="80" applyFont="1" applyBorder="1" applyAlignment="1">
      <alignment horizontal="left" vertical="center" wrapText="1"/>
    </xf>
    <xf numFmtId="43" fontId="4" fillId="0" borderId="18" xfId="256" applyFont="1" applyFill="1" applyBorder="1" applyAlignment="1">
      <alignment horizontal="left" vertical="center" wrapText="1"/>
    </xf>
    <xf numFmtId="201" fontId="4" fillId="25" borderId="18" xfId="0" applyNumberFormat="1" applyFont="1" applyFill="1" applyBorder="1" applyAlignment="1">
      <alignment horizontal="center" vertical="center" wrapText="1"/>
    </xf>
    <xf numFmtId="176" fontId="57" fillId="0" borderId="50" xfId="39" applyNumberFormat="1" applyFont="1" applyBorder="1" applyAlignment="1">
      <alignment horizontal="right" vertical="center"/>
    </xf>
    <xf numFmtId="49" fontId="41" fillId="25" borderId="18" xfId="0" applyNumberFormat="1" applyFont="1" applyFill="1" applyBorder="1" applyAlignment="1">
      <alignment horizontal="justify" vertical="center" wrapText="1"/>
    </xf>
    <xf numFmtId="0" fontId="41" fillId="25" borderId="18" xfId="0" applyFont="1" applyFill="1" applyBorder="1" applyAlignment="1">
      <alignment horizontal="justify" vertical="center" wrapText="1"/>
    </xf>
    <xf numFmtId="49" fontId="57" fillId="0" borderId="0" xfId="131" applyNumberFormat="1" applyFont="1" applyAlignment="1">
      <alignment horizontal="center" vertical="center"/>
    </xf>
    <xf numFmtId="0" fontId="56" fillId="0" borderId="0" xfId="90" applyFont="1" applyAlignment="1">
      <alignment horizontal="center"/>
    </xf>
    <xf numFmtId="0" fontId="59" fillId="0" borderId="0" xfId="0" applyFont="1" applyAlignment="1">
      <alignment horizontal="center" vertical="center" wrapText="1"/>
    </xf>
    <xf numFmtId="0" fontId="59" fillId="0" borderId="14" xfId="0" applyFont="1" applyBorder="1" applyAlignment="1">
      <alignment horizontal="center" vertical="center" wrapText="1"/>
    </xf>
    <xf numFmtId="180" fontId="57" fillId="0" borderId="30" xfId="129" applyNumberFormat="1" applyFont="1" applyBorder="1" applyAlignment="1">
      <alignment vertical="center"/>
    </xf>
    <xf numFmtId="0" fontId="57" fillId="0" borderId="18" xfId="128" applyFont="1" applyBorder="1" applyAlignment="1">
      <alignment horizontal="center" vertical="center"/>
    </xf>
    <xf numFmtId="186" fontId="57" fillId="27" borderId="15" xfId="73" applyNumberFormat="1" applyFont="1" applyFill="1" applyBorder="1" applyAlignment="1">
      <alignment vertical="center"/>
    </xf>
    <xf numFmtId="0" fontId="59" fillId="0" borderId="18" xfId="128" applyFont="1" applyBorder="1" applyAlignment="1">
      <alignment horizontal="center"/>
    </xf>
    <xf numFmtId="0" fontId="59" fillId="0" borderId="18" xfId="128" applyFont="1" applyBorder="1"/>
    <xf numFmtId="180" fontId="59" fillId="0" borderId="18" xfId="129" applyNumberFormat="1" applyFont="1" applyBorder="1" applyAlignment="1">
      <alignment vertical="center"/>
    </xf>
    <xf numFmtId="0" fontId="59" fillId="0" borderId="18" xfId="128" applyFont="1" applyBorder="1" applyAlignment="1">
      <alignment horizontal="center" vertical="center" wrapText="1"/>
    </xf>
    <xf numFmtId="180" fontId="57" fillId="0" borderId="18" xfId="129" applyNumberFormat="1" applyFont="1" applyBorder="1" applyAlignment="1">
      <alignment vertical="center"/>
    </xf>
    <xf numFmtId="43" fontId="66" fillId="0" borderId="56" xfId="256" applyFont="1" applyFill="1" applyBorder="1" applyAlignment="1">
      <alignment horizontal="center" vertical="center"/>
    </xf>
    <xf numFmtId="167" fontId="59" fillId="0" borderId="18" xfId="62" applyNumberFormat="1" applyFont="1" applyFill="1" applyBorder="1" applyAlignment="1">
      <alignment horizontal="right" vertical="center" wrapText="1"/>
    </xf>
    <xf numFmtId="202" fontId="57" fillId="0" borderId="40" xfId="39" applyNumberFormat="1" applyFont="1" applyBorder="1" applyAlignment="1">
      <alignment horizontal="right" vertical="center"/>
    </xf>
    <xf numFmtId="203" fontId="57" fillId="0" borderId="40" xfId="39" applyNumberFormat="1" applyFont="1" applyBorder="1" applyAlignment="1">
      <alignment horizontal="right" vertical="center"/>
    </xf>
    <xf numFmtId="0" fontId="59" fillId="0" borderId="52" xfId="135" applyFont="1" applyBorder="1" applyAlignment="1">
      <alignment horizontal="center" vertical="center"/>
    </xf>
    <xf numFmtId="0" fontId="59" fillId="0" borderId="18" xfId="135" applyFont="1" applyBorder="1" applyAlignment="1">
      <alignment horizontal="center" vertical="center"/>
    </xf>
    <xf numFmtId="0" fontId="59" fillId="26" borderId="18" xfId="128" applyFont="1" applyFill="1" applyBorder="1"/>
    <xf numFmtId="0" fontId="59" fillId="26" borderId="18" xfId="128" applyFont="1" applyFill="1" applyBorder="1" applyAlignment="1">
      <alignment horizontal="center" vertical="center"/>
    </xf>
    <xf numFmtId="167" fontId="59" fillId="26" borderId="18" xfId="62" applyNumberFormat="1" applyFont="1" applyFill="1" applyBorder="1" applyAlignment="1">
      <alignment horizontal="right" vertical="center" wrapText="1"/>
    </xf>
    <xf numFmtId="180" fontId="59" fillId="26" borderId="18" xfId="129" applyNumberFormat="1" applyFont="1" applyFill="1" applyBorder="1" applyAlignment="1">
      <alignment vertical="center"/>
    </xf>
    <xf numFmtId="49" fontId="4" fillId="25" borderId="18" xfId="0" applyNumberFormat="1" applyFont="1" applyFill="1" applyBorder="1" applyAlignment="1">
      <alignment horizontal="justify" vertical="top" wrapText="1"/>
    </xf>
    <xf numFmtId="0" fontId="4" fillId="25" borderId="18" xfId="0" applyFont="1" applyFill="1" applyBorder="1" applyAlignment="1">
      <alignment horizontal="justify" vertical="top" wrapText="1"/>
    </xf>
    <xf numFmtId="0" fontId="57" fillId="0" borderId="18" xfId="74" applyFont="1" applyBorder="1" applyAlignment="1">
      <alignment horizontal="center" vertical="center"/>
    </xf>
    <xf numFmtId="0" fontId="59" fillId="0" borderId="31" xfId="74" applyFont="1" applyBorder="1" applyAlignment="1">
      <alignment horizontal="center" vertical="center"/>
    </xf>
    <xf numFmtId="0" fontId="59" fillId="0" borderId="28" xfId="74" applyFont="1" applyBorder="1" applyAlignment="1">
      <alignment horizontal="center" vertical="center"/>
    </xf>
    <xf numFmtId="0" fontId="57" fillId="0" borderId="18" xfId="128" applyFont="1" applyBorder="1" applyAlignment="1">
      <alignment horizontal="center" vertical="center"/>
    </xf>
    <xf numFmtId="0" fontId="57" fillId="0" borderId="19" xfId="128" applyFont="1" applyBorder="1" applyAlignment="1">
      <alignment horizontal="center" vertical="center" wrapText="1"/>
    </xf>
    <xf numFmtId="0" fontId="57" fillId="0" borderId="22" xfId="128" applyFont="1" applyBorder="1" applyAlignment="1">
      <alignment horizontal="center" vertical="center" wrapText="1"/>
    </xf>
    <xf numFmtId="0" fontId="57" fillId="0" borderId="23" xfId="128" applyFont="1" applyBorder="1" applyAlignment="1">
      <alignment horizontal="center" vertical="center" wrapText="1"/>
    </xf>
    <xf numFmtId="0" fontId="57" fillId="25" borderId="19" xfId="73" applyFont="1" applyFill="1" applyBorder="1" applyAlignment="1">
      <alignment horizontal="center" vertical="center" wrapText="1"/>
    </xf>
    <xf numFmtId="0" fontId="57" fillId="25" borderId="22" xfId="73" applyFont="1" applyFill="1" applyBorder="1" applyAlignment="1">
      <alignment horizontal="center" vertical="center" wrapText="1"/>
    </xf>
    <xf numFmtId="0" fontId="57" fillId="25" borderId="23" xfId="73" applyFont="1" applyFill="1" applyBorder="1" applyAlignment="1">
      <alignment horizontal="center" vertical="center" wrapText="1"/>
    </xf>
    <xf numFmtId="0" fontId="59" fillId="0" borderId="61" xfId="74" applyFont="1" applyBorder="1" applyAlignment="1">
      <alignment horizontal="center" vertical="center"/>
    </xf>
    <xf numFmtId="0" fontId="59" fillId="0" borderId="13" xfId="73" applyFont="1" applyBorder="1" applyAlignment="1">
      <alignment horizontal="center" vertical="center"/>
    </xf>
    <xf numFmtId="0" fontId="59" fillId="0" borderId="14" xfId="73" applyFont="1" applyBorder="1" applyAlignment="1">
      <alignment horizontal="center" vertical="center"/>
    </xf>
    <xf numFmtId="0" fontId="59" fillId="0" borderId="24" xfId="73" applyFont="1" applyBorder="1" applyAlignment="1">
      <alignment horizontal="center" vertical="center"/>
    </xf>
    <xf numFmtId="0" fontId="59" fillId="0" borderId="54" xfId="74" applyFont="1" applyBorder="1" applyAlignment="1">
      <alignment horizontal="center" vertical="center"/>
    </xf>
    <xf numFmtId="0" fontId="59" fillId="0" borderId="64" xfId="74" applyFont="1" applyBorder="1" applyAlignment="1">
      <alignment horizontal="center" vertical="center"/>
    </xf>
    <xf numFmtId="0" fontId="59" fillId="25" borderId="20" xfId="130" applyFont="1" applyFill="1" applyBorder="1" applyAlignment="1">
      <alignment horizontal="center" vertical="center" wrapText="1"/>
    </xf>
    <xf numFmtId="0" fontId="59" fillId="25" borderId="42" xfId="130" applyFont="1" applyFill="1" applyBorder="1" applyAlignment="1">
      <alignment horizontal="center" vertical="center" wrapText="1"/>
    </xf>
    <xf numFmtId="0" fontId="59" fillId="26" borderId="33" xfId="130" applyFont="1" applyFill="1" applyBorder="1" applyAlignment="1">
      <alignment vertical="center" wrapText="1"/>
    </xf>
    <xf numFmtId="0" fontId="59" fillId="26" borderId="18" xfId="130" applyFont="1" applyFill="1" applyBorder="1" applyAlignment="1">
      <alignment vertical="center" wrapText="1"/>
    </xf>
    <xf numFmtId="0" fontId="57" fillId="26" borderId="18" xfId="130" applyFont="1" applyFill="1" applyBorder="1" applyAlignment="1">
      <alignment horizontal="center" vertical="center" wrapText="1"/>
    </xf>
    <xf numFmtId="0" fontId="57" fillId="26" borderId="18" xfId="130" applyFont="1" applyFill="1" applyBorder="1" applyAlignment="1">
      <alignment horizontal="center" vertical="center"/>
    </xf>
    <xf numFmtId="3" fontId="57" fillId="26" borderId="18" xfId="130" applyNumberFormat="1" applyFont="1" applyFill="1" applyBorder="1" applyAlignment="1">
      <alignment horizontal="center" vertical="center" wrapText="1"/>
    </xf>
    <xf numFmtId="3" fontId="57" fillId="26" borderId="18" xfId="130" applyNumberFormat="1" applyFont="1" applyFill="1" applyBorder="1" applyAlignment="1">
      <alignment horizontal="center" vertical="center"/>
    </xf>
    <xf numFmtId="0" fontId="57" fillId="24" borderId="13" xfId="73" applyFont="1" applyFill="1" applyBorder="1" applyAlignment="1">
      <alignment horizontal="left" vertical="center"/>
    </xf>
    <xf numFmtId="0" fontId="57" fillId="24" borderId="14" xfId="73" applyFont="1" applyFill="1" applyBorder="1" applyAlignment="1">
      <alignment horizontal="left" vertical="center"/>
    </xf>
    <xf numFmtId="0" fontId="57" fillId="24" borderId="15" xfId="73" applyFont="1" applyFill="1" applyBorder="1" applyAlignment="1">
      <alignment horizontal="left" vertical="center"/>
    </xf>
    <xf numFmtId="3" fontId="57" fillId="26" borderId="25" xfId="130" applyNumberFormat="1" applyFont="1" applyFill="1" applyBorder="1" applyAlignment="1">
      <alignment horizontal="center" vertical="center" wrapText="1"/>
    </xf>
    <xf numFmtId="0" fontId="59" fillId="0" borderId="16" xfId="79" applyFont="1" applyBorder="1" applyAlignment="1">
      <alignment horizontal="center" vertical="center"/>
    </xf>
    <xf numFmtId="0" fontId="59" fillId="0" borderId="26" xfId="79" applyFont="1" applyBorder="1" applyAlignment="1">
      <alignment horizontal="center" vertical="center"/>
    </xf>
    <xf numFmtId="0" fontId="57" fillId="25" borderId="29" xfId="73" applyFont="1" applyFill="1" applyBorder="1" applyAlignment="1">
      <alignment horizontal="center" vertical="center" wrapText="1"/>
    </xf>
    <xf numFmtId="0" fontId="57" fillId="25" borderId="76" xfId="73" applyFont="1" applyFill="1" applyBorder="1" applyAlignment="1">
      <alignment horizontal="center" vertical="center" wrapText="1"/>
    </xf>
    <xf numFmtId="4" fontId="57" fillId="25" borderId="88" xfId="73" applyNumberFormat="1" applyFont="1" applyFill="1" applyBorder="1" applyAlignment="1">
      <alignment horizontal="center" vertical="center" wrapText="1"/>
    </xf>
    <xf numFmtId="4" fontId="57" fillId="25" borderId="25" xfId="73" applyNumberFormat="1" applyFont="1" applyFill="1" applyBorder="1" applyAlignment="1">
      <alignment horizontal="center" vertical="center" wrapText="1"/>
    </xf>
    <xf numFmtId="4" fontId="57" fillId="25" borderId="35" xfId="73" applyNumberFormat="1" applyFont="1" applyFill="1" applyBorder="1" applyAlignment="1">
      <alignment horizontal="center" vertical="center" wrapText="1"/>
    </xf>
    <xf numFmtId="4" fontId="57" fillId="25" borderId="75" xfId="73" applyNumberFormat="1" applyFont="1" applyFill="1" applyBorder="1" applyAlignment="1">
      <alignment horizontal="center" vertical="center" wrapText="1"/>
    </xf>
    <xf numFmtId="0" fontId="57" fillId="25" borderId="32" xfId="73" applyFont="1" applyFill="1" applyBorder="1" applyAlignment="1">
      <alignment horizontal="center" vertical="center" wrapText="1"/>
    </xf>
    <xf numFmtId="0" fontId="57" fillId="25" borderId="48" xfId="73" applyFont="1" applyFill="1" applyBorder="1" applyAlignment="1">
      <alignment horizontal="center" vertical="center" wrapText="1"/>
    </xf>
    <xf numFmtId="0" fontId="57" fillId="0" borderId="13" xfId="128" applyFont="1" applyBorder="1" applyAlignment="1">
      <alignment horizontal="center" vertical="center"/>
    </xf>
    <xf numFmtId="0" fontId="57" fillId="0" borderId="14" xfId="128" applyFont="1" applyBorder="1" applyAlignment="1">
      <alignment horizontal="center" vertical="center"/>
    </xf>
    <xf numFmtId="0" fontId="57" fillId="0" borderId="24" xfId="128" applyFont="1" applyBorder="1" applyAlignment="1">
      <alignment horizontal="center" vertical="center"/>
    </xf>
    <xf numFmtId="0" fontId="57" fillId="25" borderId="87" xfId="73" applyFont="1" applyFill="1" applyBorder="1" applyAlignment="1">
      <alignment horizontal="center" vertical="center" wrapText="1"/>
    </xf>
    <xf numFmtId="0" fontId="57" fillId="0" borderId="29" xfId="126" applyFont="1" applyBorder="1" applyAlignment="1">
      <alignment horizontal="center" vertical="center" wrapText="1"/>
    </xf>
    <xf numFmtId="0" fontId="59" fillId="27" borderId="52" xfId="89" applyFont="1" applyFill="1" applyBorder="1" applyAlignment="1">
      <alignment horizontal="left" vertical="center" wrapText="1"/>
    </xf>
    <xf numFmtId="0" fontId="59" fillId="27" borderId="25" xfId="89" applyFont="1" applyFill="1" applyBorder="1" applyAlignment="1">
      <alignment horizontal="left" vertical="center" wrapText="1"/>
    </xf>
    <xf numFmtId="0" fontId="59" fillId="27" borderId="47" xfId="89" applyFont="1" applyFill="1" applyBorder="1" applyAlignment="1">
      <alignment horizontal="left" vertical="center" wrapText="1"/>
    </xf>
    <xf numFmtId="0" fontId="59" fillId="27" borderId="33" xfId="89" applyFont="1" applyFill="1" applyBorder="1" applyAlignment="1">
      <alignment horizontal="left" vertical="center" wrapText="1"/>
    </xf>
    <xf numFmtId="0" fontId="59" fillId="27" borderId="18" xfId="89" applyFont="1" applyFill="1" applyBorder="1" applyAlignment="1">
      <alignment horizontal="left" vertical="center" wrapText="1"/>
    </xf>
    <xf numFmtId="0" fontId="59" fillId="27" borderId="30" xfId="89" applyFont="1" applyFill="1" applyBorder="1" applyAlignment="1">
      <alignment horizontal="left" vertical="center" wrapText="1"/>
    </xf>
    <xf numFmtId="0" fontId="59" fillId="26" borderId="21" xfId="89" applyFont="1" applyFill="1" applyBorder="1" applyAlignment="1">
      <alignment horizontal="center" vertical="center" wrapText="1"/>
    </xf>
    <xf numFmtId="0" fontId="59" fillId="26" borderId="22" xfId="89" applyFont="1" applyFill="1" applyBorder="1" applyAlignment="1">
      <alignment horizontal="center" vertical="center" wrapText="1"/>
    </xf>
    <xf numFmtId="0" fontId="59" fillId="26" borderId="56" xfId="89" applyFont="1" applyFill="1" applyBorder="1" applyAlignment="1">
      <alignment horizontal="center" vertical="center" wrapText="1"/>
    </xf>
    <xf numFmtId="0" fontId="6" fillId="0" borderId="84" xfId="89" applyFont="1" applyBorder="1" applyAlignment="1">
      <alignment horizontal="center" wrapText="1"/>
    </xf>
    <xf numFmtId="0" fontId="52" fillId="0" borderId="84" xfId="89" applyFont="1" applyBorder="1" applyAlignment="1">
      <alignment horizontal="center" wrapText="1"/>
    </xf>
    <xf numFmtId="0" fontId="50" fillId="0" borderId="14" xfId="130" applyFont="1" applyBorder="1" applyAlignment="1">
      <alignment horizontal="center"/>
    </xf>
    <xf numFmtId="0" fontId="62" fillId="27" borderId="32" xfId="89" applyFont="1" applyFill="1" applyBorder="1" applyAlignment="1">
      <alignment horizontal="left" vertical="top" wrapText="1"/>
    </xf>
    <xf numFmtId="0" fontId="55" fillId="27" borderId="29" xfId="89" applyFont="1" applyFill="1" applyBorder="1" applyAlignment="1">
      <alignment horizontal="left" vertical="top" wrapText="1"/>
    </xf>
    <xf numFmtId="0" fontId="55" fillId="27" borderId="35" xfId="89" applyFont="1" applyFill="1" applyBorder="1" applyAlignment="1">
      <alignment horizontal="left" vertical="top" wrapText="1"/>
    </xf>
    <xf numFmtId="0" fontId="55" fillId="27" borderId="48" xfId="89" applyFont="1" applyFill="1" applyBorder="1" applyAlignment="1">
      <alignment horizontal="left" vertical="top" wrapText="1"/>
    </xf>
    <xf numFmtId="0" fontId="55" fillId="27" borderId="20" xfId="89" applyFont="1" applyFill="1" applyBorder="1" applyAlignment="1">
      <alignment horizontal="left" vertical="top" wrapText="1"/>
    </xf>
    <xf numFmtId="0" fontId="55" fillId="27" borderId="42" xfId="89" applyFont="1" applyFill="1" applyBorder="1" applyAlignment="1">
      <alignment horizontal="left" vertical="top" wrapText="1"/>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9" xfId="126" applyFont="1" applyBorder="1" applyAlignment="1">
      <alignment horizontal="center" vertical="center" wrapText="1"/>
    </xf>
    <xf numFmtId="0" fontId="50" fillId="0" borderId="0" xfId="130" applyFont="1" applyAlignment="1">
      <alignment horizontal="center" vertical="center"/>
    </xf>
    <xf numFmtId="0" fontId="48" fillId="26" borderId="72" xfId="89" applyFont="1" applyFill="1" applyBorder="1" applyAlignment="1">
      <alignment horizontal="center" wrapText="1"/>
    </xf>
    <xf numFmtId="0" fontId="48" fillId="26" borderId="55" xfId="89" applyFont="1" applyFill="1" applyBorder="1" applyAlignment="1">
      <alignment horizontal="center" wrapText="1"/>
    </xf>
    <xf numFmtId="0" fontId="48" fillId="26" borderId="71" xfId="89" applyFont="1" applyFill="1" applyBorder="1" applyAlignment="1">
      <alignment horizontal="center" wrapText="1"/>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2" xfId="73" applyNumberFormat="1" applyFont="1" applyFill="1" applyBorder="1" applyAlignment="1">
      <alignment horizontal="center" vertical="center" wrapText="1"/>
    </xf>
    <xf numFmtId="0" fontId="6" fillId="0" borderId="84" xfId="0" applyFont="1" applyBorder="1" applyAlignment="1">
      <alignment horizontal="center" wrapText="1"/>
    </xf>
    <xf numFmtId="0" fontId="43" fillId="0" borderId="84"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6" xfId="253" applyFont="1" applyBorder="1" applyAlignment="1">
      <alignment horizontal="center" vertical="center"/>
    </xf>
    <xf numFmtId="0" fontId="48" fillId="0" borderId="49" xfId="253" applyFont="1" applyBorder="1" applyAlignment="1">
      <alignment horizontal="center" vertical="center"/>
    </xf>
    <xf numFmtId="0" fontId="50" fillId="0" borderId="74"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4"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50" fillId="0" borderId="57"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1" xfId="0" applyFont="1" applyBorder="1" applyAlignment="1">
      <alignment horizontal="center"/>
    </xf>
    <xf numFmtId="0" fontId="48" fillId="0" borderId="28"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69"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57"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79" xfId="254" applyFont="1" applyBorder="1" applyAlignment="1" applyProtection="1">
      <alignment horizontal="center"/>
    </xf>
    <xf numFmtId="0" fontId="49" fillId="0" borderId="51" xfId="254" applyFont="1" applyBorder="1" applyAlignment="1" applyProtection="1">
      <alignment horizontal="center"/>
    </xf>
    <xf numFmtId="0" fontId="50" fillId="0" borderId="77" xfId="0" applyFont="1" applyBorder="1" applyAlignment="1">
      <alignment horizontal="center"/>
    </xf>
    <xf numFmtId="0" fontId="50" fillId="0" borderId="58" xfId="0" applyFont="1" applyBorder="1" applyAlignment="1">
      <alignment horizontal="center"/>
    </xf>
    <xf numFmtId="0" fontId="50" fillId="0" borderId="78"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5" xfId="253" applyFont="1" applyBorder="1" applyAlignment="1">
      <alignment horizontal="center" vertical="center"/>
    </xf>
    <xf numFmtId="0" fontId="48" fillId="0" borderId="50" xfId="253" applyFont="1" applyBorder="1" applyAlignment="1">
      <alignment horizontal="center" vertical="center"/>
    </xf>
    <xf numFmtId="0" fontId="48" fillId="0" borderId="77" xfId="253" applyFont="1" applyBorder="1" applyAlignment="1">
      <alignment horizontal="center" vertical="center"/>
    </xf>
    <xf numFmtId="0" fontId="48" fillId="0" borderId="58" xfId="253" applyFont="1" applyBorder="1" applyAlignment="1">
      <alignment horizontal="center" vertical="center"/>
    </xf>
    <xf numFmtId="0" fontId="48" fillId="0" borderId="57" xfId="253" applyFont="1" applyBorder="1" applyAlignment="1">
      <alignment horizontal="center" vertical="center"/>
    </xf>
    <xf numFmtId="0" fontId="48" fillId="0" borderId="67" xfId="253" applyFont="1" applyBorder="1" applyAlignment="1">
      <alignment horizontal="center" vertical="center"/>
    </xf>
    <xf numFmtId="0" fontId="48" fillId="0" borderId="55" xfId="253" applyFont="1" applyBorder="1" applyAlignment="1">
      <alignment horizontal="center" vertical="center"/>
    </xf>
    <xf numFmtId="0" fontId="48" fillId="0" borderId="71" xfId="253" applyFont="1" applyBorder="1" applyAlignment="1">
      <alignment horizontal="center" vertical="center"/>
    </xf>
    <xf numFmtId="0" fontId="48" fillId="0" borderId="65" xfId="253" applyFont="1" applyBorder="1" applyAlignment="1">
      <alignment horizontal="center" vertical="center"/>
    </xf>
    <xf numFmtId="0" fontId="48" fillId="0" borderId="54" xfId="253" applyFont="1" applyBorder="1" applyAlignment="1">
      <alignment horizontal="center" vertical="center"/>
    </xf>
    <xf numFmtId="0" fontId="48" fillId="0" borderId="73" xfId="253"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50" fillId="24" borderId="16" xfId="0" applyFont="1" applyFill="1" applyBorder="1" applyAlignment="1">
      <alignment horizontal="center"/>
    </xf>
    <xf numFmtId="0" fontId="50" fillId="24" borderId="67" xfId="0" applyFont="1" applyFill="1" applyBorder="1" applyAlignment="1">
      <alignment horizontal="center"/>
    </xf>
    <xf numFmtId="0" fontId="50" fillId="24" borderId="66" xfId="0" applyFont="1" applyFill="1" applyBorder="1" applyAlignment="1">
      <alignment horizontal="center"/>
    </xf>
    <xf numFmtId="0" fontId="48" fillId="24" borderId="31" xfId="0" applyFont="1" applyFill="1" applyBorder="1" applyAlignment="1">
      <alignment horizontal="center" vertical="center"/>
    </xf>
    <xf numFmtId="0" fontId="48" fillId="0" borderId="61" xfId="0" applyFont="1" applyBorder="1"/>
    <xf numFmtId="2" fontId="48" fillId="0" borderId="61"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6"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1" xfId="34" applyNumberFormat="1" applyFont="1" applyBorder="1" applyAlignment="1">
      <alignment horizontal="center"/>
    </xf>
    <xf numFmtId="43" fontId="48"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6"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oja2"/>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ISTORICOS FUEL OIL EXP"/>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Users\ANDRES FELIPE MUÑOZ\Down"/>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Base_Muestras"/>
      <sheetName val="Formulario_N°_4"/>
      <sheetName val="MAT"/>
      <sheetName val="HER"/>
      <sheetName val="PER"/>
      <sheetName val="TRANS"/>
      <sheetName val="AC2-AG9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APU"/>
      <sheetName val="PRECIOS"/>
      <sheetName val="ESTADO_VÍA-CRIT_TECNICO"/>
      <sheetName val="\Users\LENOVO\Downloads\a  aaIn"/>
      <sheetName val="A_A310"/>
      <sheetName val="A_G105"/>
      <sheetName val="A_G200"/>
      <sheetName val="CUMPLIMIENTO"/>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_aCCIDENTES_DE_1995___1996_x_28"/>
      <sheetName val="_aCCIDENTES_DE_1995___1996_x_21"/>
      <sheetName val="_aCCIDENTES_DE_1995___1996_x_24"/>
      <sheetName val="_aCCIDENTES_DE_1995___1996_x_22"/>
      <sheetName val="_aCCIDENTES_DE_1995___1996_x_23"/>
      <sheetName val="_aCCIDENTES_DE_1995___1996_x_25"/>
      <sheetName val="_aCCIDENTES_DE_1995___1996_x_26"/>
      <sheetName val="_aCCIDENTES_DE_1995___1996_x_27"/>
      <sheetName val="_aCCIDENTES_DE_1995___1996_x_29"/>
      <sheetName val="_aCCIDENTES_DE_1995___1996_x_33"/>
      <sheetName val="_aCCIDENTES_DE_1995___1996_x_30"/>
      <sheetName val="_aCCIDENTES_DE_1995___1996_x_31"/>
      <sheetName val="_aCCIDENTES_DE_1995___1996_x_32"/>
      <sheetName val="_aCCIDENTES_DE_1995___1996__106"/>
      <sheetName val="gp05"/>
      <sheetName val="GP06"/>
      <sheetName val="DUB-823"/>
      <sheetName val="GPI 526"/>
      <sheetName val="SKJ452"/>
      <sheetName val="ITA878"/>
      <sheetName val="AEA-944"/>
      <sheetName val="XXJ617"/>
      <sheetName val="SNG_855"/>
      <sheetName val="VEA 374"/>
      <sheetName val="HFB024"/>
      <sheetName val="PAJ825"/>
      <sheetName val="MATERIAL"/>
      <sheetName val="PU (2)"/>
      <sheetName val="_aCCIDENTES_DE_1995___1996_x_61"/>
      <sheetName val="MANO_DE_OBRA"/>
      <sheetName val="//cceficiente_sharepoint_com/a_"/>
      <sheetName val="//d_docs_live_net/a__aaInformac"/>
      <sheetName val="_aCCIDENTES_DE_1995___1996_x_34"/>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1"/>
      <sheetName val="_aCCIDENTES_DE_1995___1996__102"/>
      <sheetName val="_aCCIDENTES_DE_1995___1996__103"/>
      <sheetName val="_aCCIDENTES_DE_1995___1996__105"/>
      <sheetName val="_aCCIDENTES_DE_1995___1996__104"/>
      <sheetName val="_aCCIDENTES_DE_1995___1996__107"/>
      <sheetName val="_aCCIDENTES_DE_1995___1996__109"/>
      <sheetName val="_aCCIDENTES_DE_1995___1996__108"/>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REQUISITOS INF INTERVENTORÍA"/>
      <sheetName val="aCCIDENTES%2520DE%25201995%2520"/>
      <sheetName val="\\Gabrielaapabone\d copias\a  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sheetData sheetId="957"/>
      <sheetData sheetId="958"/>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refreshError="1"/>
      <sheetData sheetId="988"/>
      <sheetData sheetId="989" refreshError="1"/>
      <sheetData sheetId="990"/>
      <sheetData sheetId="991" refreshError="1"/>
      <sheetData sheetId="992" refreshError="1"/>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sheetData sheetId="1029"/>
      <sheetData sheetId="1030"/>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sheetData sheetId="1216" refreshError="1"/>
      <sheetData sheetId="121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PU"/>
      <sheetName val="A. P. U."/>
      <sheetName val="ESTADO RED"/>
      <sheetName val="CARRETERAS"/>
      <sheetName val="GENERALIDADES "/>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E\a  aaInformación GRUPO 4\A M"/>
      <sheetName val="\\Gabrielaapabone\d copias\a  a"/>
      <sheetName val="PU (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sheetData sheetId="573"/>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sheetData sheetId="586"/>
      <sheetData sheetId="587"/>
      <sheetData sheetId="588"/>
      <sheetData sheetId="589" refreshError="1"/>
      <sheetData sheetId="590"/>
      <sheetData sheetId="59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refreshError="1"/>
      <sheetData sheetId="646" refreshError="1"/>
      <sheetData sheetId="6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DATOS"/>
      <sheetName val="INFORME SEMANAL"/>
      <sheetName val="AVANCE SEMANAL"/>
      <sheetName val="CLIMA mes"/>
      <sheetName val="REG FOTO"/>
      <sheetName val="SISOMA"/>
      <sheetName val="\Users\USUARIO\Downloads\MANTEN"/>
      <sheetName val="Formulario N° 4"/>
      <sheetName val="MATERIALES"/>
      <sheetName val="EQUIPO"/>
      <sheetName val="CONT_ADI"/>
      <sheetName val="INDICMICROEMP"/>
      <sheetName val="INDICE"/>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CrudosA"/>
      <sheetName val="casosWTI"/>
      <sheetName val="[a  aaInformación]__cceficien_4"/>
      <sheetName val="[a  aaInformación]__cceficien_3"/>
      <sheetName val="[a  aaInformación]//cceficien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5"/>
      <sheetName val="[a  aaInformación]__cceficien_6"/>
      <sheetName val="[a  aaInformación]__cceficien_8"/>
      <sheetName val="[a  aaInformación]__cceficien_7"/>
      <sheetName val="[a  aaInformación]__cceficien_9"/>
      <sheetName val="M.O."/>
      <sheetName val="PANEL"/>
      <sheetName val="ITEMS"/>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A. P. U."/>
      <sheetName val="ESTADO RED"/>
      <sheetName val="LISTADO EQUIPOS"/>
      <sheetName val="LISTADO MATERIALES"/>
      <sheetName val="Res-Accide-10"/>
      <sheetName val="HER"/>
      <sheetName val="MAT"/>
      <sheetName val="PER"/>
      <sheetName val="TRANS"/>
      <sheetName val="Estruc.ICEL"/>
      <sheetName val="[a  aaInformación]__cceficie_19"/>
      <sheetName val="[a  aaInformación]__cceficie_18"/>
      <sheetName val="[a  aaInformación]__cceficie_17"/>
      <sheetName val="[a  aaInformación]__cceficie_28"/>
      <sheetName val="[a  aaInformación]__cceficie_21"/>
      <sheetName val="[a  aaInformación]__cceficie_20"/>
      <sheetName val="[a  aaInformación]__cceficie_24"/>
      <sheetName val="[a  aaInformación]__cceficie_22"/>
      <sheetName val="[a  aaInformación]__cceficie_23"/>
      <sheetName val="[a  aaInformación]__cceficie_25"/>
      <sheetName val="[a  aaInformación]__cceficie_26"/>
      <sheetName val="[a  aaInformación]__cceficie_27"/>
      <sheetName val="Emboquillar"/>
      <sheetName val="Acometidacobrerígido"/>
      <sheetName val="Acometidatoma"/>
      <sheetName val="Acometidahasta1&quot;"/>
      <sheetName val="[a  aaInformación]__cceficie_32"/>
      <sheetName val="[a  aaInformación]__cceficie_29"/>
      <sheetName val="[a  aaInformación]__cceficie_30"/>
      <sheetName val="[a  aaInformación]__cceficie_31"/>
      <sheetName val="[a  aaInformación]__ccefici_105"/>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SUP"/>
      <sheetName val="[a  aaInformación]__ccefici_100"/>
      <sheetName val="[a  aaInformación]__ccefici_101"/>
      <sheetName val="[a  aaInformación]__ccefici_102"/>
      <sheetName val="[a  aaInformación]__ccefici_104"/>
      <sheetName val="[a  aaInformación]__ccefici_103"/>
      <sheetName val="[a  aaInformación]__ccefici_106"/>
      <sheetName val="[a  aaInformación]__ccefici_108"/>
      <sheetName val="[a  aaInformación]__ccefici_107"/>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G\MANTENIMIENTO RUTA 1001_MARZ"/>
      <sheetName val="APU´s"/>
      <sheetName val="Auxiliares"/>
      <sheetName val="General"/>
      <sheetName val="Itemes Renovación"/>
      <sheetName val="TRASMILENIO"/>
      <sheetName val="SUAZA2"/>
      <sheetName val="ELDORADO"/>
      <sheetName val="IBAGUE"/>
      <sheetName val="STA ROSA"/>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CARRETERAS"/>
      <sheetName val="GENERALIDADES "/>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glvc"/>
    </sheetNames>
    <sheetDataSet>
      <sheetData sheetId="0"/>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Actual Data (MAP)"/>
      <sheetName val="Actual Data (STX)"/>
      <sheetName val="Análisis de preci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Hoja1"/>
      <sheetName val="BASE"/>
      <sheetName val="1_Preliminares"/>
      <sheetName val="M.Obra"/>
      <sheetName val="días habiles 2015"/>
      <sheetName val="INS"/>
      <sheetName val="Ppto"/>
      <sheetName val="Plan auditoría"/>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Precios"/>
      <sheetName val="320.1"/>
      <sheetName val="330.2"/>
      <sheetName val="700.1"/>
      <sheetName val="220.1"/>
      <sheetName val="330.1"/>
      <sheetName val="640.1.2"/>
      <sheetName val="673.1"/>
      <sheetName val="673.2"/>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2">
          <cell r="A2" t="str">
            <v>INVÍAS - TERRITORIAL CORDOBA - GRUPO 3</v>
          </cell>
        </row>
      </sheetData>
      <sheetData sheetId="241">
        <row r="2">
          <cell r="A2" t="str">
            <v>INVÍAS - TERRITORIAL CORDOBA - GRUPO 3</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2">
          <cell r="A2" t="str">
            <v>INVÍAS - TERRITORIAL CORDOBA - GRUPO 3</v>
          </cell>
        </row>
      </sheetData>
      <sheetData sheetId="293">
        <row r="2">
          <cell r="A2" t="str">
            <v>INVÍAS - TERRITORIAL CORDOBA - GRUPO 3</v>
          </cell>
        </row>
      </sheetData>
      <sheetData sheetId="294"/>
      <sheetData sheetId="295"/>
      <sheetData sheetId="296"/>
      <sheetData sheetId="297"/>
      <sheetData sheetId="298"/>
      <sheetData sheetId="299"/>
      <sheetData sheetId="300"/>
      <sheetData sheetId="301"/>
      <sheetData sheetId="302"/>
      <sheetData sheetId="303">
        <row r="2">
          <cell r="A2" t="str">
            <v>INVÍAS - TERRITORIAL CORDOBA - GRUPO 3</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5. ELECTRICO"/>
      <sheetName val="UNITARIOS"/>
      <sheetName val="THE"/>
      <sheetName val="ATHE"/>
      <sheetName val="Summary"/>
      <sheetName val="CODCONST"/>
      <sheetName val="FINANC"/>
      <sheetName val="TODAS"/>
      <sheetName val="skj452"/>
      <sheetName val="ita878"/>
      <sheetName val="aea-944"/>
      <sheetName val="dub-823"/>
      <sheetName val="gpi 526"/>
      <sheetName val="xxj617"/>
      <sheetName val="sng_855"/>
      <sheetName val="vea 374"/>
      <sheetName val="hfb024"/>
      <sheetName val="paj825"/>
      <sheetName val="PREACTA_61"/>
      <sheetName val="A_P_U1"/>
      <sheetName val="PREACTA_6"/>
      <sheetName val="A_P_U"/>
      <sheetName val="BALANCE"/>
      <sheetName val="ITEMS NO REVISTOS"/>
      <sheetName val="APU ELECTRICOS"/>
      <sheetName val="Bajadas"/>
      <sheetName val="NARIÑO"/>
      <sheetName val="CONT_ADI"/>
      <sheetName val="OBRAS SE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ALARIOS"/>
      <sheetName val="APU NO PREVISTO"/>
      <sheetName val="PPTA (3)"/>
      <sheetName val="PPTA (2)"/>
      <sheetName val="PPTA"/>
      <sheetName val="Requisición1"/>
      <sheetName val="2,2,6,1 Pilotes 0,30"/>
      <sheetName val="PREACTA Y CONTRATISTAS"/>
      <sheetName val="OCTUBRE"/>
      <sheetName val="PERSONAL"/>
      <sheetName val="Tarifa MT"/>
      <sheetName val="CURVA"/>
      <sheetName val="glvc"/>
      <sheetName val="c2_5y2_613"/>
      <sheetName val="PREACTA_62"/>
      <sheetName val="TABLA_20082"/>
      <sheetName val="c2_5y2_612"/>
      <sheetName val="TABLA_20081"/>
      <sheetName val="c2_5y2_611"/>
      <sheetName val="TABLA_2008"/>
      <sheetName val="otros"/>
      <sheetName val="for 6"/>
      <sheetName val="Hoja2"/>
      <sheetName val="Cuadr."/>
      <sheetName val="PUNITARIOS PARA 241201 2S.xls"/>
      <sheetName val="mdo"/>
      <sheetName val="equip"/>
      <sheetName val="mat"/>
      <sheetName val="CIRCUITOS CODENSA"/>
      <sheetName val="materiales"/>
      <sheetName val="Hoja3"/>
      <sheetName val="costos oficina"/>
      <sheetName val="costos campamento"/>
      <sheetName val="días habiles 2015"/>
      <sheetName val="7.1.8.1.1"/>
      <sheetName val="Proveedores y acreedores"/>
      <sheetName val="ESTADO_RED_TEC14"/>
      <sheetName val="PUNITARIOS_PARA_241201_2S14"/>
      <sheetName val="PR_114"/>
      <sheetName val="PREACTA_1014"/>
      <sheetName val="PREACTA_914"/>
      <sheetName val="c2_5y2_614"/>
      <sheetName val="PREACTA_63"/>
      <sheetName val="TABLA_20083"/>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TOTAL"/>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devdics"/>
      <sheetName val="BASE"/>
      <sheetName val="Poblacion"/>
      <sheetName val="APU"/>
      <sheetName val="CHINCHINA FINAL . A CEROS"/>
      <sheetName val="Memoria de ca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refreshError="1"/>
      <sheetData sheetId="145"/>
      <sheetData sheetId="146">
        <row r="48">
          <cell r="E48">
            <v>0</v>
          </cell>
        </row>
      </sheetData>
      <sheetData sheetId="147"/>
      <sheetData sheetId="148"/>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refreshError="1"/>
      <sheetData sheetId="160"/>
      <sheetData sheetId="161" refreshError="1"/>
      <sheetData sheetId="162"/>
      <sheetData sheetId="163"/>
      <sheetData sheetId="164"/>
      <sheetData sheetId="165"/>
      <sheetData sheetId="166"/>
      <sheetData sheetId="167" refreshError="1"/>
      <sheetData sheetId="168" refreshError="1"/>
      <sheetData sheetId="169"/>
      <sheetData sheetId="170">
        <row r="48">
          <cell r="E48">
            <v>0</v>
          </cell>
        </row>
      </sheetData>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sheetData sheetId="23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sheetData sheetId="325">
        <row r="48">
          <cell r="E48">
            <v>0</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35"/>
  <sheetViews>
    <sheetView showGridLines="0" topLeftCell="B157" zoomScale="70" zoomScaleNormal="70" zoomScaleSheetLayoutView="100" zoomScalePageLayoutView="55" workbookViewId="0">
      <selection activeCell="G204" sqref="G204"/>
    </sheetView>
  </sheetViews>
  <sheetFormatPr baseColWidth="10" defaultColWidth="11.44140625" defaultRowHeight="13.8"/>
  <cols>
    <col min="1" max="2" width="3.44140625" style="138" customWidth="1"/>
    <col min="3" max="3" width="5.109375" style="138" customWidth="1"/>
    <col min="4" max="4" width="15.44140625" style="191" customWidth="1"/>
    <col min="5" max="5" width="16.109375" style="191" customWidth="1"/>
    <col min="6" max="6" width="17.44140625" style="138" customWidth="1"/>
    <col min="7" max="7" width="73.44140625" style="138" customWidth="1"/>
    <col min="8" max="8" width="8.5546875" style="138" customWidth="1"/>
    <col min="9" max="9" width="18.5546875" style="138" customWidth="1"/>
    <col min="10" max="10" width="23.5546875" style="138" customWidth="1"/>
    <col min="11" max="11" width="30" style="138" customWidth="1"/>
    <col min="12" max="12" width="1.33203125" style="138" customWidth="1"/>
    <col min="13" max="13" width="2.5546875" style="138" customWidth="1"/>
    <col min="14" max="16384" width="11.44140625" style="138"/>
  </cols>
  <sheetData>
    <row r="1" spans="1:13" ht="16.2">
      <c r="A1" s="135"/>
      <c r="B1" s="136"/>
      <c r="C1" s="302" t="s">
        <v>0</v>
      </c>
      <c r="D1" s="303"/>
      <c r="E1" s="303"/>
      <c r="F1" s="303"/>
      <c r="G1" s="193"/>
      <c r="H1" s="193"/>
      <c r="I1" s="193"/>
      <c r="J1" s="193"/>
      <c r="K1" s="193"/>
      <c r="L1" s="137"/>
      <c r="M1" s="135"/>
    </row>
    <row r="2" spans="1:13" ht="15.75" customHeight="1" thickBot="1">
      <c r="A2" s="135"/>
      <c r="B2" s="136"/>
      <c r="C2" s="119"/>
      <c r="D2" s="208" t="s">
        <v>1</v>
      </c>
      <c r="E2" s="119"/>
      <c r="F2" s="120"/>
      <c r="G2" s="192"/>
      <c r="H2" s="192"/>
      <c r="I2" s="192"/>
      <c r="J2" s="192"/>
      <c r="K2" s="192"/>
      <c r="L2" s="137"/>
      <c r="M2" s="135"/>
    </row>
    <row r="3" spans="1:13" s="142" customFormat="1" ht="16.2">
      <c r="A3" s="139"/>
      <c r="B3" s="140"/>
      <c r="C3" s="293" t="s">
        <v>2</v>
      </c>
      <c r="D3" s="294"/>
      <c r="E3" s="294"/>
      <c r="F3" s="294"/>
      <c r="G3" s="294"/>
      <c r="H3" s="294"/>
      <c r="I3" s="294"/>
      <c r="J3" s="294"/>
      <c r="K3" s="295"/>
      <c r="L3" s="141"/>
      <c r="M3" s="139"/>
    </row>
    <row r="4" spans="1:13" ht="43.5" customHeight="1">
      <c r="A4" s="135"/>
      <c r="B4" s="143"/>
      <c r="C4" s="296"/>
      <c r="D4" s="297"/>
      <c r="E4" s="297"/>
      <c r="F4" s="297"/>
      <c r="G4" s="297"/>
      <c r="H4" s="297"/>
      <c r="I4" s="297"/>
      <c r="J4" s="297"/>
      <c r="K4" s="298"/>
      <c r="L4" s="137"/>
      <c r="M4" s="135"/>
    </row>
    <row r="5" spans="1:13" ht="42.75" customHeight="1">
      <c r="A5" s="135"/>
      <c r="B5" s="143"/>
      <c r="C5" s="299" t="s">
        <v>3</v>
      </c>
      <c r="D5" s="300"/>
      <c r="E5" s="300"/>
      <c r="F5" s="300"/>
      <c r="G5" s="300"/>
      <c r="H5" s="300"/>
      <c r="I5" s="300"/>
      <c r="J5" s="300"/>
      <c r="K5" s="301"/>
      <c r="L5" s="137"/>
      <c r="M5" s="135"/>
    </row>
    <row r="6" spans="1:13" ht="30" customHeight="1" thickBot="1">
      <c r="A6" s="135"/>
      <c r="B6" s="136"/>
      <c r="C6" s="274"/>
      <c r="D6" s="275"/>
      <c r="E6" s="275"/>
      <c r="F6" s="275"/>
      <c r="G6" s="275"/>
      <c r="H6" s="275"/>
      <c r="I6" s="275"/>
      <c r="J6" s="275"/>
      <c r="K6" s="276"/>
      <c r="L6" s="137"/>
      <c r="M6" s="135"/>
    </row>
    <row r="7" spans="1:13" ht="30" customHeight="1">
      <c r="A7" s="135"/>
      <c r="B7" s="136"/>
      <c r="C7" s="286" t="s">
        <v>4</v>
      </c>
      <c r="D7" s="280" t="s">
        <v>5</v>
      </c>
      <c r="E7" s="292" t="s">
        <v>6</v>
      </c>
      <c r="F7" s="292"/>
      <c r="G7" s="286" t="s">
        <v>7</v>
      </c>
      <c r="H7" s="280" t="s">
        <v>8</v>
      </c>
      <c r="I7" s="280" t="s">
        <v>9</v>
      </c>
      <c r="J7" s="282" t="s">
        <v>495</v>
      </c>
      <c r="K7" s="284" t="s">
        <v>11</v>
      </c>
      <c r="L7" s="137"/>
      <c r="M7" s="135"/>
    </row>
    <row r="8" spans="1:13" ht="30" customHeight="1" thickBot="1">
      <c r="A8" s="135"/>
      <c r="B8" s="136"/>
      <c r="C8" s="287"/>
      <c r="D8" s="281"/>
      <c r="E8" s="211" t="s">
        <v>12</v>
      </c>
      <c r="F8" s="211" t="s">
        <v>13</v>
      </c>
      <c r="G8" s="291"/>
      <c r="H8" s="281"/>
      <c r="I8" s="281"/>
      <c r="J8" s="283"/>
      <c r="K8" s="285"/>
      <c r="L8" s="137"/>
      <c r="M8" s="135"/>
    </row>
    <row r="9" spans="1:13" ht="30" customHeight="1" thickBot="1">
      <c r="A9" s="135"/>
      <c r="B9" s="136"/>
      <c r="C9" s="210"/>
      <c r="D9" s="257" t="s">
        <v>109</v>
      </c>
      <c r="E9" s="258"/>
      <c r="F9" s="258"/>
      <c r="G9" s="258"/>
      <c r="H9" s="258"/>
      <c r="I9" s="258"/>
      <c r="J9" s="258"/>
      <c r="K9" s="259"/>
      <c r="L9" s="137"/>
      <c r="M9" s="135"/>
    </row>
    <row r="10" spans="1:13" ht="30" customHeight="1" thickBot="1">
      <c r="A10" s="135"/>
      <c r="B10" s="136"/>
      <c r="C10" s="144"/>
      <c r="D10" s="212">
        <v>1</v>
      </c>
      <c r="E10" s="213"/>
      <c r="F10" s="213"/>
      <c r="G10" s="213" t="s">
        <v>92</v>
      </c>
      <c r="H10" s="213"/>
      <c r="I10" s="213"/>
      <c r="J10" s="213"/>
      <c r="K10" s="214"/>
      <c r="L10" s="137"/>
      <c r="M10" s="135"/>
    </row>
    <row r="11" spans="1:13" ht="30" customHeight="1">
      <c r="A11" s="135"/>
      <c r="B11" s="136"/>
      <c r="C11" s="147">
        <v>1</v>
      </c>
      <c r="D11" s="148">
        <v>1.1000000000000001</v>
      </c>
      <c r="E11" s="148" t="s">
        <v>106</v>
      </c>
      <c r="F11" s="148"/>
      <c r="G11" s="149" t="s">
        <v>484</v>
      </c>
      <c r="H11" s="148" t="s">
        <v>100</v>
      </c>
      <c r="I11" s="150">
        <v>382.04</v>
      </c>
      <c r="J11" s="151">
        <v>4420.87</v>
      </c>
      <c r="K11" s="152">
        <f>(I11*J11)</f>
        <v>1688949.1748000002</v>
      </c>
      <c r="L11" s="137"/>
      <c r="M11" s="135"/>
    </row>
    <row r="12" spans="1:13" ht="30" customHeight="1">
      <c r="A12" s="135"/>
      <c r="B12" s="136"/>
      <c r="C12" s="156">
        <v>1</v>
      </c>
      <c r="D12" s="148">
        <v>1.2</v>
      </c>
      <c r="E12" s="148"/>
      <c r="F12" s="148" t="s">
        <v>106</v>
      </c>
      <c r="G12" s="149" t="s">
        <v>108</v>
      </c>
      <c r="H12" s="148" t="s">
        <v>101</v>
      </c>
      <c r="I12" s="150">
        <v>97.91</v>
      </c>
      <c r="J12" s="151">
        <f>145646*1.27</f>
        <v>184970.42</v>
      </c>
      <c r="K12" s="152">
        <f>(I12*J12)</f>
        <v>18110453.8222</v>
      </c>
      <c r="L12" s="137"/>
      <c r="M12" s="135"/>
    </row>
    <row r="13" spans="1:13" ht="30" customHeight="1" thickBot="1">
      <c r="A13" s="135"/>
      <c r="B13" s="136"/>
      <c r="C13" s="261" t="s">
        <v>14</v>
      </c>
      <c r="D13" s="262"/>
      <c r="E13" s="262"/>
      <c r="F13" s="262"/>
      <c r="G13" s="262"/>
      <c r="H13" s="262"/>
      <c r="I13" s="262"/>
      <c r="J13" s="263"/>
      <c r="K13" s="155">
        <f>SUM(K11:K12)</f>
        <v>19799402.997000001</v>
      </c>
      <c r="L13" s="137"/>
      <c r="M13" s="135"/>
    </row>
    <row r="14" spans="1:13" ht="30" customHeight="1" thickBot="1">
      <c r="A14" s="135"/>
      <c r="B14" s="136"/>
      <c r="C14" s="144"/>
      <c r="D14" s="209">
        <v>2</v>
      </c>
      <c r="E14" s="145"/>
      <c r="F14" s="145"/>
      <c r="G14" s="145" t="s">
        <v>110</v>
      </c>
      <c r="H14" s="145"/>
      <c r="I14" s="145"/>
      <c r="J14" s="145"/>
      <c r="K14" s="146"/>
      <c r="L14" s="137"/>
      <c r="M14" s="135"/>
    </row>
    <row r="15" spans="1:13" ht="30" customHeight="1">
      <c r="A15" s="135"/>
      <c r="B15" s="136"/>
      <c r="C15" s="147">
        <v>2</v>
      </c>
      <c r="D15" s="194" t="s">
        <v>93</v>
      </c>
      <c r="E15" s="148" t="s">
        <v>106</v>
      </c>
      <c r="F15" s="148"/>
      <c r="G15" s="195" t="s">
        <v>111</v>
      </c>
      <c r="H15" s="148" t="s">
        <v>101</v>
      </c>
      <c r="I15" s="150">
        <v>30.92</v>
      </c>
      <c r="J15" s="151">
        <v>109162.85</v>
      </c>
      <c r="K15" s="152">
        <f t="shared" ref="K15:K16" si="0">(I15*J15)</f>
        <v>3375315.3220000002</v>
      </c>
      <c r="L15" s="137"/>
      <c r="M15" s="135"/>
    </row>
    <row r="16" spans="1:13" ht="30" customHeight="1">
      <c r="A16" s="135"/>
      <c r="B16" s="136"/>
      <c r="C16" s="147">
        <v>2</v>
      </c>
      <c r="D16" s="194" t="s">
        <v>94</v>
      </c>
      <c r="E16" s="148" t="s">
        <v>106</v>
      </c>
      <c r="F16" s="148"/>
      <c r="G16" s="195" t="s">
        <v>112</v>
      </c>
      <c r="H16" s="148" t="s">
        <v>101</v>
      </c>
      <c r="I16" s="150">
        <v>78.33</v>
      </c>
      <c r="J16" s="151">
        <v>157529.53</v>
      </c>
      <c r="K16" s="152">
        <f t="shared" si="0"/>
        <v>12339288.084899999</v>
      </c>
      <c r="L16" s="137"/>
      <c r="M16" s="135"/>
    </row>
    <row r="17" spans="1:13" ht="30" customHeight="1" thickBot="1">
      <c r="A17" s="135"/>
      <c r="B17" s="136"/>
      <c r="C17" s="153"/>
      <c r="D17" s="251" t="s">
        <v>14</v>
      </c>
      <c r="E17" s="251"/>
      <c r="F17" s="251"/>
      <c r="G17" s="251"/>
      <c r="H17" s="251"/>
      <c r="I17" s="251"/>
      <c r="J17" s="252"/>
      <c r="K17" s="155">
        <f>SUM(K15:K16)</f>
        <v>15714603.4069</v>
      </c>
      <c r="L17" s="137"/>
      <c r="M17" s="135"/>
    </row>
    <row r="18" spans="1:13" ht="30" customHeight="1" thickBot="1">
      <c r="A18" s="135"/>
      <c r="B18" s="136"/>
      <c r="C18" s="144"/>
      <c r="D18" s="217">
        <v>3</v>
      </c>
      <c r="E18" s="215"/>
      <c r="F18" s="215"/>
      <c r="G18" s="215" t="s">
        <v>113</v>
      </c>
      <c r="H18" s="215"/>
      <c r="I18" s="215"/>
      <c r="J18" s="215"/>
      <c r="K18" s="146"/>
      <c r="L18" s="137"/>
      <c r="M18" s="135"/>
    </row>
    <row r="19" spans="1:13" ht="42.75" customHeight="1">
      <c r="A19" s="135"/>
      <c r="B19" s="136"/>
      <c r="C19" s="216">
        <v>3</v>
      </c>
      <c r="D19" s="222">
        <v>3.1</v>
      </c>
      <c r="E19" s="218"/>
      <c r="F19" s="219" t="s">
        <v>106</v>
      </c>
      <c r="G19" s="221" t="s">
        <v>114</v>
      </c>
      <c r="H19" s="156" t="s">
        <v>100</v>
      </c>
      <c r="I19" s="150">
        <v>15.4</v>
      </c>
      <c r="J19" s="151">
        <v>236936.28</v>
      </c>
      <c r="K19" s="152">
        <f t="shared" ref="K19:K27" si="1">(I19*J19)</f>
        <v>3648818.7120000003</v>
      </c>
      <c r="L19" s="137"/>
      <c r="M19" s="135"/>
    </row>
    <row r="20" spans="1:13" ht="42.75" customHeight="1">
      <c r="A20" s="135"/>
      <c r="B20" s="136"/>
      <c r="C20" s="216">
        <v>3</v>
      </c>
      <c r="D20" s="222">
        <v>3.2</v>
      </c>
      <c r="E20" s="218"/>
      <c r="F20" s="219" t="s">
        <v>106</v>
      </c>
      <c r="G20" s="221" t="s">
        <v>115</v>
      </c>
      <c r="H20" s="156" t="s">
        <v>100</v>
      </c>
      <c r="I20" s="150">
        <v>10.69</v>
      </c>
      <c r="J20" s="151">
        <v>230865.68</v>
      </c>
      <c r="K20" s="152">
        <f t="shared" si="1"/>
        <v>2467954.1191999996</v>
      </c>
      <c r="L20" s="137"/>
      <c r="M20" s="135"/>
    </row>
    <row r="21" spans="1:13" ht="42.75" customHeight="1">
      <c r="A21" s="135"/>
      <c r="B21" s="136"/>
      <c r="C21" s="216">
        <v>3</v>
      </c>
      <c r="D21" s="222">
        <v>3.3</v>
      </c>
      <c r="E21" s="218"/>
      <c r="F21" s="219" t="s">
        <v>106</v>
      </c>
      <c r="G21" s="221" t="s">
        <v>116</v>
      </c>
      <c r="H21" s="156" t="s">
        <v>100</v>
      </c>
      <c r="I21" s="150">
        <v>43.92</v>
      </c>
      <c r="J21" s="151">
        <v>236230.16</v>
      </c>
      <c r="K21" s="152">
        <f t="shared" si="1"/>
        <v>10375228.6272</v>
      </c>
      <c r="L21" s="137"/>
      <c r="M21" s="135"/>
    </row>
    <row r="22" spans="1:13" ht="42.75" customHeight="1">
      <c r="A22" s="135"/>
      <c r="B22" s="136"/>
      <c r="C22" s="216">
        <v>3</v>
      </c>
      <c r="D22" s="222">
        <v>3.4</v>
      </c>
      <c r="E22" s="218"/>
      <c r="F22" s="219" t="s">
        <v>106</v>
      </c>
      <c r="G22" s="221" t="s">
        <v>117</v>
      </c>
      <c r="H22" s="156" t="s">
        <v>100</v>
      </c>
      <c r="I22" s="150">
        <v>11.48</v>
      </c>
      <c r="J22" s="151">
        <v>246325.39</v>
      </c>
      <c r="K22" s="152">
        <f t="shared" si="1"/>
        <v>2827815.4772000001</v>
      </c>
      <c r="L22" s="137"/>
      <c r="M22" s="135"/>
    </row>
    <row r="23" spans="1:13" ht="42.75" customHeight="1">
      <c r="A23" s="135"/>
      <c r="B23" s="136"/>
      <c r="C23" s="216">
        <v>3</v>
      </c>
      <c r="D23" s="222">
        <v>3.5</v>
      </c>
      <c r="E23" s="218"/>
      <c r="F23" s="219" t="s">
        <v>106</v>
      </c>
      <c r="G23" s="221" t="s">
        <v>118</v>
      </c>
      <c r="H23" s="156" t="s">
        <v>100</v>
      </c>
      <c r="I23" s="150">
        <v>23.48</v>
      </c>
      <c r="J23" s="151">
        <v>195303.14</v>
      </c>
      <c r="K23" s="152">
        <f t="shared" si="1"/>
        <v>4585717.7272000005</v>
      </c>
      <c r="L23" s="137"/>
      <c r="M23" s="135"/>
    </row>
    <row r="24" spans="1:13" ht="42.75" customHeight="1">
      <c r="A24" s="135"/>
      <c r="B24" s="136"/>
      <c r="C24" s="216">
        <v>3</v>
      </c>
      <c r="D24" s="222">
        <v>3.6</v>
      </c>
      <c r="E24" s="218"/>
      <c r="F24" s="219" t="s">
        <v>106</v>
      </c>
      <c r="G24" s="221" t="s">
        <v>119</v>
      </c>
      <c r="H24" s="156" t="s">
        <v>100</v>
      </c>
      <c r="I24" s="150">
        <v>32.53</v>
      </c>
      <c r="J24" s="151">
        <v>214772.24</v>
      </c>
      <c r="K24" s="152">
        <f t="shared" si="1"/>
        <v>6986540.9671999998</v>
      </c>
      <c r="L24" s="137"/>
      <c r="M24" s="135"/>
    </row>
    <row r="25" spans="1:13" ht="42.75" customHeight="1">
      <c r="A25" s="135"/>
      <c r="B25" s="136"/>
      <c r="C25" s="216">
        <v>3</v>
      </c>
      <c r="D25" s="222">
        <v>3.7</v>
      </c>
      <c r="E25" s="218"/>
      <c r="F25" s="219" t="s">
        <v>106</v>
      </c>
      <c r="G25" s="221" t="s">
        <v>120</v>
      </c>
      <c r="H25" s="156" t="s">
        <v>100</v>
      </c>
      <c r="I25" s="150">
        <v>44.73</v>
      </c>
      <c r="J25" s="151">
        <v>197176.39</v>
      </c>
      <c r="K25" s="152">
        <f t="shared" si="1"/>
        <v>8819699.9246999994</v>
      </c>
      <c r="L25" s="137"/>
      <c r="M25" s="135"/>
    </row>
    <row r="26" spans="1:13" ht="42.75" customHeight="1">
      <c r="A26" s="135"/>
      <c r="B26" s="136"/>
      <c r="C26" s="216">
        <v>3</v>
      </c>
      <c r="D26" s="222">
        <v>3.8</v>
      </c>
      <c r="E26" s="218"/>
      <c r="F26" s="219" t="s">
        <v>106</v>
      </c>
      <c r="G26" s="221" t="s">
        <v>121</v>
      </c>
      <c r="H26" s="156" t="s">
        <v>100</v>
      </c>
      <c r="I26" s="150">
        <v>8.66</v>
      </c>
      <c r="J26" s="151">
        <v>239175.29</v>
      </c>
      <c r="K26" s="152">
        <f t="shared" si="1"/>
        <v>2071258.0114000002</v>
      </c>
      <c r="L26" s="137"/>
      <c r="M26" s="135"/>
    </row>
    <row r="27" spans="1:13" ht="42.75" customHeight="1">
      <c r="A27" s="135"/>
      <c r="B27" s="136"/>
      <c r="C27" s="216">
        <v>3</v>
      </c>
      <c r="D27" s="222">
        <v>3.9</v>
      </c>
      <c r="E27" s="220"/>
      <c r="F27" s="219" t="s">
        <v>106</v>
      </c>
      <c r="G27" s="221" t="s">
        <v>122</v>
      </c>
      <c r="H27" s="156" t="s">
        <v>101</v>
      </c>
      <c r="I27" s="150">
        <v>0.72</v>
      </c>
      <c r="J27" s="151">
        <v>310634.38</v>
      </c>
      <c r="K27" s="152">
        <f t="shared" si="1"/>
        <v>223656.7536</v>
      </c>
      <c r="L27" s="137"/>
      <c r="M27" s="135"/>
    </row>
    <row r="28" spans="1:13" ht="30" customHeight="1" thickBot="1">
      <c r="A28" s="135"/>
      <c r="B28" s="136"/>
      <c r="C28" s="157"/>
      <c r="D28" s="260" t="s">
        <v>14</v>
      </c>
      <c r="E28" s="251"/>
      <c r="F28" s="251"/>
      <c r="G28" s="251"/>
      <c r="H28" s="251"/>
      <c r="I28" s="251"/>
      <c r="J28" s="252"/>
      <c r="K28" s="155">
        <f>SUM(K19:K27)</f>
        <v>42006690.319700003</v>
      </c>
      <c r="L28" s="137"/>
      <c r="M28" s="135"/>
    </row>
    <row r="29" spans="1:13" ht="30" customHeight="1" thickBot="1">
      <c r="A29" s="135"/>
      <c r="B29" s="136"/>
      <c r="C29" s="144"/>
      <c r="D29" s="209">
        <v>4</v>
      </c>
      <c r="E29" s="145"/>
      <c r="F29" s="145"/>
      <c r="G29" s="145" t="s">
        <v>123</v>
      </c>
      <c r="H29" s="145"/>
      <c r="I29" s="145"/>
      <c r="J29" s="145"/>
      <c r="K29" s="146"/>
      <c r="L29" s="137"/>
      <c r="M29" s="135"/>
    </row>
    <row r="30" spans="1:13" ht="45" customHeight="1">
      <c r="A30" s="135"/>
      <c r="B30" s="136"/>
      <c r="C30" s="147">
        <v>4</v>
      </c>
      <c r="D30" s="196" t="s">
        <v>96</v>
      </c>
      <c r="E30" s="156"/>
      <c r="F30" s="156" t="s">
        <v>106</v>
      </c>
      <c r="G30" s="197" t="s">
        <v>124</v>
      </c>
      <c r="H30" s="156" t="s">
        <v>104</v>
      </c>
      <c r="I30" s="150">
        <v>86.98</v>
      </c>
      <c r="J30" s="151">
        <v>86827.36</v>
      </c>
      <c r="K30" s="152">
        <f t="shared" ref="K30:K31" si="2">(I30*J30)</f>
        <v>7552243.7728000004</v>
      </c>
      <c r="L30" s="137"/>
      <c r="M30" s="135"/>
    </row>
    <row r="31" spans="1:13" ht="30" customHeight="1">
      <c r="A31" s="135"/>
      <c r="B31" s="136"/>
      <c r="C31" s="147">
        <v>4</v>
      </c>
      <c r="D31" s="196" t="s">
        <v>97</v>
      </c>
      <c r="E31" s="156"/>
      <c r="F31" s="156" t="s">
        <v>106</v>
      </c>
      <c r="G31" s="195" t="s">
        <v>125</v>
      </c>
      <c r="H31" s="156" t="s">
        <v>104</v>
      </c>
      <c r="I31" s="150">
        <v>247.57</v>
      </c>
      <c r="J31" s="151">
        <v>68190.11</v>
      </c>
      <c r="K31" s="152">
        <f t="shared" si="2"/>
        <v>16881825.532699998</v>
      </c>
      <c r="L31" s="137"/>
      <c r="M31" s="135"/>
    </row>
    <row r="32" spans="1:13" ht="30" customHeight="1" thickBot="1">
      <c r="A32" s="135"/>
      <c r="B32" s="136"/>
      <c r="C32" s="153"/>
      <c r="D32" s="251" t="s">
        <v>14</v>
      </c>
      <c r="E32" s="251"/>
      <c r="F32" s="251"/>
      <c r="G32" s="251"/>
      <c r="H32" s="251"/>
      <c r="I32" s="252"/>
      <c r="J32" s="154"/>
      <c r="K32" s="155">
        <f>SUM(K30:K31)</f>
        <v>24434069.305500001</v>
      </c>
      <c r="L32" s="137"/>
      <c r="M32" s="135"/>
    </row>
    <row r="33" spans="1:13" ht="30" customHeight="1" thickBot="1">
      <c r="A33" s="135"/>
      <c r="B33" s="136"/>
      <c r="C33" s="144"/>
      <c r="D33" s="209">
        <v>5</v>
      </c>
      <c r="E33" s="145"/>
      <c r="F33" s="145"/>
      <c r="G33" s="145" t="s">
        <v>126</v>
      </c>
      <c r="H33" s="145"/>
      <c r="I33" s="145"/>
      <c r="J33" s="145"/>
      <c r="K33" s="146"/>
      <c r="L33" s="137"/>
      <c r="M33" s="135"/>
    </row>
    <row r="34" spans="1:13" ht="30" customHeight="1">
      <c r="A34" s="135"/>
      <c r="B34" s="136"/>
      <c r="C34" s="147">
        <v>5</v>
      </c>
      <c r="D34" s="196" t="s">
        <v>98</v>
      </c>
      <c r="E34" s="156"/>
      <c r="F34" s="156" t="s">
        <v>106</v>
      </c>
      <c r="G34" s="195" t="s">
        <v>139</v>
      </c>
      <c r="H34" s="202" t="s">
        <v>105</v>
      </c>
      <c r="I34" s="150">
        <v>1</v>
      </c>
      <c r="J34" s="151">
        <v>2126973.14</v>
      </c>
      <c r="K34" s="152">
        <f t="shared" ref="K34:K47" si="3">(I34*J34)</f>
        <v>2126973.14</v>
      </c>
      <c r="L34" s="137"/>
      <c r="M34" s="135"/>
    </row>
    <row r="35" spans="1:13" ht="30" customHeight="1">
      <c r="A35" s="135"/>
      <c r="B35" s="136"/>
      <c r="C35" s="147">
        <v>5</v>
      </c>
      <c r="D35" s="196" t="s">
        <v>99</v>
      </c>
      <c r="E35" s="156"/>
      <c r="F35" s="156" t="s">
        <v>106</v>
      </c>
      <c r="G35" s="195" t="s">
        <v>140</v>
      </c>
      <c r="H35" s="202" t="s">
        <v>105</v>
      </c>
      <c r="I35" s="150">
        <v>1</v>
      </c>
      <c r="J35" s="151">
        <v>4421111.3</v>
      </c>
      <c r="K35" s="152">
        <f t="shared" si="3"/>
        <v>4421111.3</v>
      </c>
      <c r="L35" s="137"/>
      <c r="M35" s="135"/>
    </row>
    <row r="36" spans="1:13" ht="30" customHeight="1">
      <c r="A36" s="135"/>
      <c r="B36" s="136"/>
      <c r="C36" s="147">
        <v>5</v>
      </c>
      <c r="D36" s="196" t="s">
        <v>127</v>
      </c>
      <c r="E36" s="156"/>
      <c r="F36" s="156" t="s">
        <v>106</v>
      </c>
      <c r="G36" s="195" t="s">
        <v>141</v>
      </c>
      <c r="H36" s="202" t="s">
        <v>105</v>
      </c>
      <c r="I36" s="150">
        <v>1</v>
      </c>
      <c r="J36" s="151">
        <v>2093560.71</v>
      </c>
      <c r="K36" s="152">
        <f t="shared" si="3"/>
        <v>2093560.71</v>
      </c>
      <c r="L36" s="137"/>
      <c r="M36" s="135"/>
    </row>
    <row r="37" spans="1:13" ht="30" customHeight="1">
      <c r="A37" s="135"/>
      <c r="B37" s="136"/>
      <c r="C37" s="147">
        <v>5</v>
      </c>
      <c r="D37" s="196" t="s">
        <v>128</v>
      </c>
      <c r="E37" s="156"/>
      <c r="F37" s="156" t="s">
        <v>106</v>
      </c>
      <c r="G37" s="195" t="s">
        <v>142</v>
      </c>
      <c r="H37" s="202" t="s">
        <v>105</v>
      </c>
      <c r="I37" s="150">
        <v>1</v>
      </c>
      <c r="J37" s="151">
        <v>1326370.22</v>
      </c>
      <c r="K37" s="152">
        <f t="shared" si="3"/>
        <v>1326370.22</v>
      </c>
      <c r="L37" s="137"/>
      <c r="M37" s="135"/>
    </row>
    <row r="38" spans="1:13" ht="30" customHeight="1">
      <c r="A38" s="135"/>
      <c r="B38" s="136"/>
      <c r="C38" s="147">
        <v>5</v>
      </c>
      <c r="D38" s="196" t="s">
        <v>129</v>
      </c>
      <c r="E38" s="156"/>
      <c r="F38" s="156" t="s">
        <v>106</v>
      </c>
      <c r="G38" s="195" t="s">
        <v>143</v>
      </c>
      <c r="H38" s="202" t="s">
        <v>105</v>
      </c>
      <c r="I38" s="150">
        <v>1</v>
      </c>
      <c r="J38" s="151">
        <v>2050206.72</v>
      </c>
      <c r="K38" s="152">
        <f t="shared" si="3"/>
        <v>2050206.72</v>
      </c>
      <c r="L38" s="137"/>
      <c r="M38" s="135"/>
    </row>
    <row r="39" spans="1:13" ht="30" customHeight="1">
      <c r="A39" s="135"/>
      <c r="B39" s="136"/>
      <c r="C39" s="147">
        <v>5</v>
      </c>
      <c r="D39" s="196" t="s">
        <v>130</v>
      </c>
      <c r="E39" s="156"/>
      <c r="F39" s="156" t="s">
        <v>106</v>
      </c>
      <c r="G39" s="195" t="s">
        <v>144</v>
      </c>
      <c r="H39" s="202" t="s">
        <v>105</v>
      </c>
      <c r="I39" s="150">
        <v>1</v>
      </c>
      <c r="J39" s="151">
        <v>910455.38</v>
      </c>
      <c r="K39" s="152">
        <f t="shared" si="3"/>
        <v>910455.38</v>
      </c>
      <c r="L39" s="137"/>
      <c r="M39" s="135"/>
    </row>
    <row r="40" spans="1:13" ht="30" customHeight="1">
      <c r="A40" s="135"/>
      <c r="B40" s="136"/>
      <c r="C40" s="147">
        <v>5</v>
      </c>
      <c r="D40" s="196" t="s">
        <v>131</v>
      </c>
      <c r="E40" s="156"/>
      <c r="F40" s="156" t="s">
        <v>106</v>
      </c>
      <c r="G40" s="195" t="s">
        <v>145</v>
      </c>
      <c r="H40" s="202" t="s">
        <v>105</v>
      </c>
      <c r="I40" s="150">
        <v>1</v>
      </c>
      <c r="J40" s="151">
        <v>4958302.25</v>
      </c>
      <c r="K40" s="152">
        <f t="shared" si="3"/>
        <v>4958302.25</v>
      </c>
      <c r="L40" s="137"/>
      <c r="M40" s="135"/>
    </row>
    <row r="41" spans="1:13" ht="30" customHeight="1">
      <c r="A41" s="135"/>
      <c r="B41" s="136"/>
      <c r="C41" s="147">
        <v>5</v>
      </c>
      <c r="D41" s="196" t="s">
        <v>132</v>
      </c>
      <c r="E41" s="156"/>
      <c r="F41" s="156" t="s">
        <v>106</v>
      </c>
      <c r="G41" s="195" t="s">
        <v>146</v>
      </c>
      <c r="H41" s="202" t="s">
        <v>105</v>
      </c>
      <c r="I41" s="150">
        <v>1</v>
      </c>
      <c r="J41" s="151">
        <v>1193937.1599999999</v>
      </c>
      <c r="K41" s="152">
        <f t="shared" si="3"/>
        <v>1193937.1599999999</v>
      </c>
      <c r="L41" s="137"/>
      <c r="M41" s="135"/>
    </row>
    <row r="42" spans="1:13" ht="30" customHeight="1">
      <c r="A42" s="135"/>
      <c r="B42" s="136"/>
      <c r="C42" s="147">
        <v>5</v>
      </c>
      <c r="D42" s="196" t="s">
        <v>133</v>
      </c>
      <c r="E42" s="156"/>
      <c r="F42" s="156" t="s">
        <v>106</v>
      </c>
      <c r="G42" s="195" t="s">
        <v>147</v>
      </c>
      <c r="H42" s="202" t="s">
        <v>105</v>
      </c>
      <c r="I42" s="150">
        <v>1</v>
      </c>
      <c r="J42" s="151">
        <v>4564589.55</v>
      </c>
      <c r="K42" s="152">
        <f t="shared" si="3"/>
        <v>4564589.55</v>
      </c>
      <c r="L42" s="137"/>
      <c r="M42" s="135"/>
    </row>
    <row r="43" spans="1:13" ht="30" customHeight="1">
      <c r="A43" s="135"/>
      <c r="B43" s="136"/>
      <c r="C43" s="147">
        <v>5</v>
      </c>
      <c r="D43" s="196" t="s">
        <v>134</v>
      </c>
      <c r="E43" s="156"/>
      <c r="F43" s="156" t="s">
        <v>106</v>
      </c>
      <c r="G43" s="195" t="s">
        <v>148</v>
      </c>
      <c r="H43" s="202" t="s">
        <v>105</v>
      </c>
      <c r="I43" s="150">
        <v>1</v>
      </c>
      <c r="J43" s="151">
        <v>1425134.31</v>
      </c>
      <c r="K43" s="152">
        <f t="shared" si="3"/>
        <v>1425134.31</v>
      </c>
      <c r="L43" s="137"/>
      <c r="M43" s="135"/>
    </row>
    <row r="44" spans="1:13" ht="30" customHeight="1">
      <c r="A44" s="135"/>
      <c r="B44" s="136"/>
      <c r="C44" s="147">
        <v>5</v>
      </c>
      <c r="D44" s="196" t="s">
        <v>135</v>
      </c>
      <c r="E44" s="156"/>
      <c r="F44" s="156" t="s">
        <v>106</v>
      </c>
      <c r="G44" s="195" t="s">
        <v>149</v>
      </c>
      <c r="H44" s="202" t="s">
        <v>105</v>
      </c>
      <c r="I44" s="150">
        <v>1</v>
      </c>
      <c r="J44" s="151">
        <v>1244137.72</v>
      </c>
      <c r="K44" s="152">
        <f t="shared" si="3"/>
        <v>1244137.72</v>
      </c>
      <c r="L44" s="137"/>
      <c r="M44" s="135"/>
    </row>
    <row r="45" spans="1:13" ht="30" customHeight="1">
      <c r="A45" s="135"/>
      <c r="B45" s="136"/>
      <c r="C45" s="147">
        <v>5</v>
      </c>
      <c r="D45" s="196" t="s">
        <v>136</v>
      </c>
      <c r="E45" s="156"/>
      <c r="F45" s="156" t="s">
        <v>106</v>
      </c>
      <c r="G45" s="195" t="s">
        <v>150</v>
      </c>
      <c r="H45" s="202" t="s">
        <v>105</v>
      </c>
      <c r="I45" s="150">
        <v>1</v>
      </c>
      <c r="J45" s="151">
        <v>5623262.8200000003</v>
      </c>
      <c r="K45" s="152">
        <f t="shared" si="3"/>
        <v>5623262.8200000003</v>
      </c>
      <c r="L45" s="137"/>
      <c r="M45" s="135"/>
    </row>
    <row r="46" spans="1:13" ht="30" customHeight="1">
      <c r="A46" s="135"/>
      <c r="B46" s="136"/>
      <c r="C46" s="147">
        <v>5</v>
      </c>
      <c r="D46" s="196" t="s">
        <v>137</v>
      </c>
      <c r="E46" s="156"/>
      <c r="F46" s="156" t="s">
        <v>106</v>
      </c>
      <c r="G46" s="195" t="s">
        <v>151</v>
      </c>
      <c r="H46" s="202" t="s">
        <v>105</v>
      </c>
      <c r="I46" s="150">
        <v>13</v>
      </c>
      <c r="J46" s="151">
        <v>1871550.74</v>
      </c>
      <c r="K46" s="152">
        <f t="shared" si="3"/>
        <v>24330159.620000001</v>
      </c>
      <c r="L46" s="137"/>
      <c r="M46" s="135"/>
    </row>
    <row r="47" spans="1:13" ht="30" customHeight="1">
      <c r="A47" s="135"/>
      <c r="B47" s="136"/>
      <c r="C47" s="147">
        <v>5</v>
      </c>
      <c r="D47" s="196" t="s">
        <v>138</v>
      </c>
      <c r="E47" s="156"/>
      <c r="F47" s="156" t="s">
        <v>106</v>
      </c>
      <c r="G47" s="195" t="s">
        <v>152</v>
      </c>
      <c r="H47" s="202" t="s">
        <v>105</v>
      </c>
      <c r="I47" s="150">
        <v>4</v>
      </c>
      <c r="J47" s="151">
        <v>4776290.93</v>
      </c>
      <c r="K47" s="152">
        <f t="shared" si="3"/>
        <v>19105163.719999999</v>
      </c>
      <c r="L47" s="137"/>
      <c r="M47" s="135"/>
    </row>
    <row r="48" spans="1:13" ht="30" customHeight="1" thickBot="1">
      <c r="A48" s="135"/>
      <c r="B48" s="136"/>
      <c r="C48" s="153"/>
      <c r="D48" s="251" t="s">
        <v>14</v>
      </c>
      <c r="E48" s="251"/>
      <c r="F48" s="251"/>
      <c r="G48" s="251"/>
      <c r="H48" s="251"/>
      <c r="I48" s="252"/>
      <c r="J48" s="154"/>
      <c r="K48" s="155">
        <f>SUM(K34:K47)</f>
        <v>75373364.620000005</v>
      </c>
      <c r="L48" s="137"/>
      <c r="M48" s="135"/>
    </row>
    <row r="49" spans="1:13" ht="30" customHeight="1" thickBot="1">
      <c r="A49" s="135"/>
      <c r="B49" s="136"/>
      <c r="C49" s="153"/>
      <c r="D49" s="209">
        <v>6</v>
      </c>
      <c r="E49" s="145"/>
      <c r="F49" s="145"/>
      <c r="G49" s="145" t="s">
        <v>153</v>
      </c>
      <c r="H49" s="145"/>
      <c r="I49" s="145"/>
      <c r="J49" s="145"/>
      <c r="K49" s="146"/>
      <c r="L49" s="137"/>
      <c r="M49" s="135"/>
    </row>
    <row r="50" spans="1:13" ht="30" customHeight="1">
      <c r="A50" s="135"/>
      <c r="B50" s="136"/>
      <c r="C50" s="147">
        <v>6</v>
      </c>
      <c r="D50" s="196" t="s">
        <v>164</v>
      </c>
      <c r="E50" s="156"/>
      <c r="F50" s="156" t="s">
        <v>106</v>
      </c>
      <c r="G50" s="195" t="s">
        <v>154</v>
      </c>
      <c r="H50" s="202" t="s">
        <v>100</v>
      </c>
      <c r="I50" s="150">
        <v>133.85</v>
      </c>
      <c r="J50" s="151">
        <v>259867.4</v>
      </c>
      <c r="K50" s="152">
        <f>(I50*J50)</f>
        <v>34783251.489999995</v>
      </c>
      <c r="L50" s="137"/>
      <c r="M50" s="135"/>
    </row>
    <row r="51" spans="1:13" ht="30" customHeight="1" thickBot="1">
      <c r="A51" s="135"/>
      <c r="B51" s="136"/>
      <c r="C51" s="153"/>
      <c r="D51" s="251" t="s">
        <v>14</v>
      </c>
      <c r="E51" s="251"/>
      <c r="F51" s="251"/>
      <c r="G51" s="251"/>
      <c r="H51" s="251"/>
      <c r="I51" s="251"/>
      <c r="J51" s="252"/>
      <c r="K51" s="155">
        <f>SUM(K50)</f>
        <v>34783251.489999995</v>
      </c>
      <c r="L51" s="137"/>
      <c r="M51" s="135"/>
    </row>
    <row r="52" spans="1:13" ht="30" customHeight="1" thickBot="1">
      <c r="A52" s="135"/>
      <c r="B52" s="136"/>
      <c r="C52" s="198"/>
      <c r="D52" s="209">
        <v>7</v>
      </c>
      <c r="E52" s="145"/>
      <c r="F52" s="145"/>
      <c r="G52" s="145" t="s">
        <v>155</v>
      </c>
      <c r="H52" s="145"/>
      <c r="I52" s="145"/>
      <c r="J52" s="145"/>
      <c r="K52" s="146"/>
      <c r="L52" s="137"/>
      <c r="M52" s="135"/>
    </row>
    <row r="53" spans="1:13" ht="30" customHeight="1">
      <c r="A53" s="135"/>
      <c r="B53" s="136"/>
      <c r="C53" s="242">
        <v>7</v>
      </c>
      <c r="D53" s="196" t="s">
        <v>160</v>
      </c>
      <c r="E53" s="243"/>
      <c r="F53" s="243" t="s">
        <v>106</v>
      </c>
      <c r="G53" s="195" t="s">
        <v>156</v>
      </c>
      <c r="H53" s="202" t="s">
        <v>100</v>
      </c>
      <c r="I53" s="150">
        <v>24.5</v>
      </c>
      <c r="J53" s="151">
        <v>54670.96</v>
      </c>
      <c r="K53" s="152">
        <f t="shared" ref="K53:K56" si="4">(I53*J53)</f>
        <v>1339438.52</v>
      </c>
      <c r="L53" s="137"/>
      <c r="M53" s="135"/>
    </row>
    <row r="54" spans="1:13" ht="30" customHeight="1">
      <c r="A54" s="135"/>
      <c r="B54" s="136"/>
      <c r="C54" s="242">
        <v>7</v>
      </c>
      <c r="D54" s="196" t="s">
        <v>161</v>
      </c>
      <c r="E54" s="243"/>
      <c r="F54" s="243" t="s">
        <v>106</v>
      </c>
      <c r="G54" s="195" t="s">
        <v>157</v>
      </c>
      <c r="H54" s="202" t="s">
        <v>103</v>
      </c>
      <c r="I54" s="150">
        <v>1141.99</v>
      </c>
      <c r="J54" s="151">
        <v>9577.07</v>
      </c>
      <c r="K54" s="152">
        <f t="shared" si="4"/>
        <v>10936918.169299999</v>
      </c>
      <c r="L54" s="137"/>
      <c r="M54" s="135"/>
    </row>
    <row r="55" spans="1:13" ht="30" customHeight="1">
      <c r="A55" s="135"/>
      <c r="B55" s="136"/>
      <c r="C55" s="242">
        <v>7</v>
      </c>
      <c r="D55" s="196" t="s">
        <v>162</v>
      </c>
      <c r="E55" s="243"/>
      <c r="F55" s="243" t="s">
        <v>106</v>
      </c>
      <c r="G55" s="195" t="s">
        <v>158</v>
      </c>
      <c r="H55" s="202" t="s">
        <v>101</v>
      </c>
      <c r="I55" s="150">
        <v>11.63</v>
      </c>
      <c r="J55" s="151">
        <v>1100126.07</v>
      </c>
      <c r="K55" s="152">
        <f t="shared" si="4"/>
        <v>12794466.194100002</v>
      </c>
      <c r="L55" s="137"/>
      <c r="M55" s="135"/>
    </row>
    <row r="56" spans="1:13" ht="57.75" customHeight="1">
      <c r="A56" s="135"/>
      <c r="B56" s="136"/>
      <c r="C56" s="242">
        <v>7</v>
      </c>
      <c r="D56" s="196" t="s">
        <v>163</v>
      </c>
      <c r="E56" s="243"/>
      <c r="F56" s="243" t="s">
        <v>106</v>
      </c>
      <c r="G56" s="195" t="s">
        <v>159</v>
      </c>
      <c r="H56" s="202" t="s">
        <v>103</v>
      </c>
      <c r="I56" s="150">
        <v>10634.740000085456</v>
      </c>
      <c r="J56" s="151">
        <v>27683.46</v>
      </c>
      <c r="K56" s="152">
        <f t="shared" si="4"/>
        <v>294406399.40276569</v>
      </c>
      <c r="L56" s="137"/>
      <c r="M56" s="135"/>
    </row>
    <row r="57" spans="1:13" ht="30" customHeight="1" thickBot="1">
      <c r="A57" s="135"/>
      <c r="B57" s="136"/>
      <c r="C57" s="153"/>
      <c r="D57" s="251" t="s">
        <v>14</v>
      </c>
      <c r="E57" s="251"/>
      <c r="F57" s="251"/>
      <c r="G57" s="251"/>
      <c r="H57" s="251"/>
      <c r="I57" s="251"/>
      <c r="J57" s="252"/>
      <c r="K57" s="155">
        <f>SUM(K53:K56)</f>
        <v>319477222.28616571</v>
      </c>
      <c r="L57" s="137"/>
      <c r="M57" s="135"/>
    </row>
    <row r="58" spans="1:13" ht="30" customHeight="1" thickBot="1">
      <c r="A58" s="135"/>
      <c r="B58" s="136"/>
      <c r="C58" s="198"/>
      <c r="D58" s="209">
        <v>8</v>
      </c>
      <c r="E58" s="145"/>
      <c r="F58" s="145"/>
      <c r="G58" s="145" t="s">
        <v>165</v>
      </c>
      <c r="H58" s="145"/>
      <c r="I58" s="145"/>
      <c r="J58" s="145"/>
      <c r="K58" s="146"/>
      <c r="L58" s="137"/>
      <c r="M58" s="135"/>
    </row>
    <row r="59" spans="1:13" ht="39.6">
      <c r="A59" s="135"/>
      <c r="B59" s="136"/>
      <c r="C59" s="242">
        <v>8</v>
      </c>
      <c r="D59" s="196" t="s">
        <v>169</v>
      </c>
      <c r="E59" s="243"/>
      <c r="F59" s="243" t="s">
        <v>106</v>
      </c>
      <c r="G59" s="195" t="s">
        <v>166</v>
      </c>
      <c r="H59" s="202" t="s">
        <v>105</v>
      </c>
      <c r="I59" s="150">
        <v>1</v>
      </c>
      <c r="J59" s="151">
        <v>3366616.33</v>
      </c>
      <c r="K59" s="152">
        <f t="shared" ref="K59:K60" si="5">(I59*J59)</f>
        <v>3366616.33</v>
      </c>
      <c r="L59" s="137"/>
      <c r="M59" s="135"/>
    </row>
    <row r="60" spans="1:13" ht="30" customHeight="1">
      <c r="A60" s="135"/>
      <c r="B60" s="136"/>
      <c r="C60" s="242">
        <v>8</v>
      </c>
      <c r="D60" s="196" t="s">
        <v>170</v>
      </c>
      <c r="E60" s="243"/>
      <c r="F60" s="243" t="s">
        <v>106</v>
      </c>
      <c r="G60" s="195" t="s">
        <v>167</v>
      </c>
      <c r="H60" s="202" t="s">
        <v>105</v>
      </c>
      <c r="I60" s="150">
        <v>1</v>
      </c>
      <c r="J60" s="151">
        <v>3492346.33</v>
      </c>
      <c r="K60" s="152">
        <f t="shared" si="5"/>
        <v>3492346.33</v>
      </c>
      <c r="L60" s="137"/>
      <c r="M60" s="135"/>
    </row>
    <row r="61" spans="1:13" ht="30" customHeight="1" thickBot="1">
      <c r="A61" s="135"/>
      <c r="B61" s="136"/>
      <c r="C61" s="153"/>
      <c r="D61" s="251" t="s">
        <v>14</v>
      </c>
      <c r="E61" s="251"/>
      <c r="F61" s="251"/>
      <c r="G61" s="251"/>
      <c r="H61" s="251"/>
      <c r="I61" s="251"/>
      <c r="J61" s="252"/>
      <c r="K61" s="155">
        <f>SUM(K59:K60)</f>
        <v>6858962.6600000001</v>
      </c>
      <c r="L61" s="137"/>
      <c r="M61" s="135"/>
    </row>
    <row r="62" spans="1:13" ht="30" customHeight="1" thickBot="1">
      <c r="A62" s="135"/>
      <c r="B62" s="136"/>
      <c r="C62" s="198"/>
      <c r="D62" s="209">
        <v>9</v>
      </c>
      <c r="E62" s="145"/>
      <c r="F62" s="145"/>
      <c r="G62" s="145" t="s">
        <v>168</v>
      </c>
      <c r="H62" s="145"/>
      <c r="I62" s="145"/>
      <c r="J62" s="145"/>
      <c r="K62" s="146"/>
      <c r="L62" s="137"/>
      <c r="M62" s="135"/>
    </row>
    <row r="63" spans="1:13" ht="38.25" customHeight="1">
      <c r="A63" s="135"/>
      <c r="B63" s="136"/>
      <c r="C63" s="242">
        <v>9</v>
      </c>
      <c r="D63" s="196" t="s">
        <v>171</v>
      </c>
      <c r="E63" s="195"/>
      <c r="F63" s="243" t="s">
        <v>106</v>
      </c>
      <c r="G63" s="195" t="s">
        <v>173</v>
      </c>
      <c r="H63" s="202" t="s">
        <v>105</v>
      </c>
      <c r="I63" s="150">
        <v>12</v>
      </c>
      <c r="J63" s="151">
        <v>43917.87</v>
      </c>
      <c r="K63" s="152">
        <f t="shared" ref="K63:K64" si="6">(I63*J63)</f>
        <v>527014.44000000006</v>
      </c>
      <c r="L63" s="137"/>
      <c r="M63" s="135"/>
    </row>
    <row r="64" spans="1:13" ht="30" customHeight="1">
      <c r="A64" s="135"/>
      <c r="B64" s="136"/>
      <c r="C64" s="242">
        <v>9</v>
      </c>
      <c r="D64" s="196" t="s">
        <v>172</v>
      </c>
      <c r="E64" s="195"/>
      <c r="F64" s="243" t="s">
        <v>106</v>
      </c>
      <c r="G64" s="195" t="s">
        <v>174</v>
      </c>
      <c r="H64" s="202" t="s">
        <v>100</v>
      </c>
      <c r="I64" s="150">
        <v>100.15</v>
      </c>
      <c r="J64" s="151">
        <v>36268.660000000003</v>
      </c>
      <c r="K64" s="152">
        <f t="shared" si="6"/>
        <v>3632306.2990000006</v>
      </c>
      <c r="L64" s="137"/>
      <c r="M64" s="135"/>
    </row>
    <row r="65" spans="1:13" ht="30" customHeight="1" thickBot="1">
      <c r="A65" s="135"/>
      <c r="B65" s="136"/>
      <c r="C65" s="153"/>
      <c r="D65" s="251" t="s">
        <v>14</v>
      </c>
      <c r="E65" s="251"/>
      <c r="F65" s="251"/>
      <c r="G65" s="251"/>
      <c r="H65" s="251"/>
      <c r="I65" s="251"/>
      <c r="J65" s="252"/>
      <c r="K65" s="155">
        <f>SUM(K63:K64)</f>
        <v>4159320.7390000005</v>
      </c>
      <c r="L65" s="137"/>
      <c r="M65" s="135"/>
    </row>
    <row r="66" spans="1:13" ht="30" customHeight="1" thickBot="1">
      <c r="A66" s="135"/>
      <c r="B66" s="136"/>
      <c r="C66" s="198"/>
      <c r="D66" s="209">
        <v>10</v>
      </c>
      <c r="E66" s="145"/>
      <c r="F66" s="145"/>
      <c r="G66" s="145" t="s">
        <v>175</v>
      </c>
      <c r="H66" s="145"/>
      <c r="I66" s="145"/>
      <c r="J66" s="145"/>
      <c r="K66" s="146"/>
      <c r="L66" s="137"/>
      <c r="M66" s="135"/>
    </row>
    <row r="67" spans="1:13" ht="30" customHeight="1">
      <c r="A67" s="135"/>
      <c r="B67" s="136"/>
      <c r="C67" s="242">
        <v>10</v>
      </c>
      <c r="D67" s="196" t="s">
        <v>179</v>
      </c>
      <c r="E67" s="195"/>
      <c r="F67" s="243" t="s">
        <v>106</v>
      </c>
      <c r="G67" s="195" t="s">
        <v>176</v>
      </c>
      <c r="H67" s="202" t="s">
        <v>100</v>
      </c>
      <c r="I67" s="150">
        <v>57.75</v>
      </c>
      <c r="J67" s="151">
        <v>64193.42</v>
      </c>
      <c r="K67" s="152">
        <f t="shared" ref="K67:K69" si="7">(I67*J67)</f>
        <v>3707170.0049999999</v>
      </c>
      <c r="L67" s="137"/>
      <c r="M67" s="135"/>
    </row>
    <row r="68" spans="1:13" ht="30" customHeight="1">
      <c r="A68" s="135"/>
      <c r="B68" s="136"/>
      <c r="C68" s="242">
        <v>10</v>
      </c>
      <c r="D68" s="196" t="s">
        <v>180</v>
      </c>
      <c r="E68" s="195"/>
      <c r="F68" s="243" t="s">
        <v>106</v>
      </c>
      <c r="G68" s="195" t="s">
        <v>177</v>
      </c>
      <c r="H68" s="202" t="s">
        <v>104</v>
      </c>
      <c r="I68" s="150">
        <v>38.4</v>
      </c>
      <c r="J68" s="151">
        <v>20204.43</v>
      </c>
      <c r="K68" s="152">
        <f t="shared" si="7"/>
        <v>775850.11199999996</v>
      </c>
      <c r="L68" s="137"/>
      <c r="M68" s="135"/>
    </row>
    <row r="69" spans="1:13" ht="30" customHeight="1">
      <c r="A69" s="135"/>
      <c r="B69" s="136"/>
      <c r="C69" s="242">
        <v>10</v>
      </c>
      <c r="D69" s="196" t="s">
        <v>181</v>
      </c>
      <c r="E69" s="195"/>
      <c r="F69" s="243" t="s">
        <v>106</v>
      </c>
      <c r="G69" s="195" t="s">
        <v>178</v>
      </c>
      <c r="H69" s="202" t="s">
        <v>100</v>
      </c>
      <c r="I69" s="150">
        <v>3.53</v>
      </c>
      <c r="J69" s="151">
        <v>64193.42</v>
      </c>
      <c r="K69" s="152">
        <f t="shared" si="7"/>
        <v>226602.77259999997</v>
      </c>
      <c r="L69" s="137"/>
      <c r="M69" s="135"/>
    </row>
    <row r="70" spans="1:13" ht="30" customHeight="1" thickBot="1">
      <c r="A70" s="135"/>
      <c r="B70" s="136"/>
      <c r="C70" s="153"/>
      <c r="D70" s="264" t="s">
        <v>14</v>
      </c>
      <c r="E70" s="264"/>
      <c r="F70" s="264"/>
      <c r="G70" s="264"/>
      <c r="H70" s="264"/>
      <c r="I70" s="264"/>
      <c r="J70" s="265"/>
      <c r="K70" s="223">
        <f>SUM(K67:K69)</f>
        <v>4709622.8895999994</v>
      </c>
      <c r="L70" s="137"/>
      <c r="M70" s="135"/>
    </row>
    <row r="71" spans="1:13" ht="30" customHeight="1">
      <c r="A71" s="135"/>
      <c r="B71" s="136"/>
      <c r="C71" s="199"/>
      <c r="D71" s="250" t="s">
        <v>182</v>
      </c>
      <c r="E71" s="250"/>
      <c r="F71" s="250"/>
      <c r="G71" s="250"/>
      <c r="H71" s="250"/>
      <c r="I71" s="250"/>
      <c r="J71" s="250"/>
      <c r="K71" s="250"/>
      <c r="L71" s="137"/>
      <c r="M71" s="135"/>
    </row>
    <row r="72" spans="1:13" ht="30" customHeight="1" thickBot="1">
      <c r="A72" s="135"/>
      <c r="B72" s="136"/>
      <c r="C72" s="198"/>
      <c r="D72" s="212">
        <v>11</v>
      </c>
      <c r="E72" s="213"/>
      <c r="F72" s="213"/>
      <c r="G72" s="213" t="s">
        <v>92</v>
      </c>
      <c r="H72" s="213"/>
      <c r="I72" s="213"/>
      <c r="J72" s="213"/>
      <c r="K72" s="214"/>
      <c r="L72" s="137"/>
      <c r="M72" s="135"/>
    </row>
    <row r="73" spans="1:13" ht="30" customHeight="1">
      <c r="A73" s="135"/>
      <c r="B73" s="136"/>
      <c r="C73" s="242">
        <v>11</v>
      </c>
      <c r="D73" s="196" t="s">
        <v>184</v>
      </c>
      <c r="E73" s="243" t="s">
        <v>106</v>
      </c>
      <c r="F73" s="196"/>
      <c r="G73" s="200" t="s">
        <v>484</v>
      </c>
      <c r="H73" s="156" t="s">
        <v>100</v>
      </c>
      <c r="I73" s="150">
        <v>1401.72</v>
      </c>
      <c r="J73" s="151">
        <v>4420.87</v>
      </c>
      <c r="K73" s="152">
        <f t="shared" ref="K73:K74" si="8">(I73*J73)</f>
        <v>6196821.8964</v>
      </c>
      <c r="L73" s="137"/>
      <c r="M73" s="135"/>
    </row>
    <row r="74" spans="1:13" ht="30" customHeight="1">
      <c r="A74" s="135"/>
      <c r="B74" s="136"/>
      <c r="C74" s="242">
        <v>11</v>
      </c>
      <c r="D74" s="196" t="s">
        <v>185</v>
      </c>
      <c r="E74" s="243" t="s">
        <v>106</v>
      </c>
      <c r="F74" s="196"/>
      <c r="G74" s="200" t="s">
        <v>183</v>
      </c>
      <c r="H74" s="156" t="s">
        <v>101</v>
      </c>
      <c r="I74" s="150">
        <v>215.72000000598933</v>
      </c>
      <c r="J74" s="151">
        <v>106022.14</v>
      </c>
      <c r="K74" s="152">
        <f t="shared" si="8"/>
        <v>22871096.041435003</v>
      </c>
      <c r="L74" s="137"/>
      <c r="M74" s="135"/>
    </row>
    <row r="75" spans="1:13" ht="30" customHeight="1" thickBot="1">
      <c r="A75" s="135"/>
      <c r="B75" s="136"/>
      <c r="C75" s="153"/>
      <c r="D75" s="251" t="s">
        <v>14</v>
      </c>
      <c r="E75" s="251"/>
      <c r="F75" s="251"/>
      <c r="G75" s="251"/>
      <c r="H75" s="251"/>
      <c r="I75" s="251"/>
      <c r="J75" s="252"/>
      <c r="K75" s="155">
        <f>ROUND(SUM(K73:K74),2)</f>
        <v>29067917.940000001</v>
      </c>
      <c r="L75" s="137"/>
      <c r="M75" s="135"/>
    </row>
    <row r="76" spans="1:13" ht="30" customHeight="1" thickBot="1">
      <c r="A76" s="135"/>
      <c r="B76" s="136"/>
      <c r="C76" s="198"/>
      <c r="D76" s="209">
        <v>12</v>
      </c>
      <c r="E76" s="145"/>
      <c r="F76" s="145"/>
      <c r="G76" s="145" t="s">
        <v>110</v>
      </c>
      <c r="H76" s="145"/>
      <c r="I76" s="145"/>
      <c r="J76" s="145"/>
      <c r="K76" s="146"/>
      <c r="L76" s="137"/>
      <c r="M76" s="135"/>
    </row>
    <row r="77" spans="1:13" ht="30" customHeight="1">
      <c r="A77" s="135"/>
      <c r="B77" s="136"/>
      <c r="C77" s="242">
        <v>12</v>
      </c>
      <c r="D77" s="196">
        <v>12.1</v>
      </c>
      <c r="E77" s="201"/>
      <c r="F77" s="243" t="s">
        <v>106</v>
      </c>
      <c r="G77" s="201" t="s">
        <v>186</v>
      </c>
      <c r="H77" s="156" t="s">
        <v>101</v>
      </c>
      <c r="I77" s="150">
        <v>910.75</v>
      </c>
      <c r="J77" s="151">
        <v>103545.64</v>
      </c>
      <c r="K77" s="152">
        <f t="shared" ref="K77:K79" si="9">(I77*J77)</f>
        <v>94304191.629999995</v>
      </c>
      <c r="L77" s="137"/>
      <c r="M77" s="135"/>
    </row>
    <row r="78" spans="1:13" ht="30" customHeight="1">
      <c r="A78" s="135"/>
      <c r="B78" s="136"/>
      <c r="C78" s="242">
        <v>12</v>
      </c>
      <c r="D78" s="196">
        <v>12.2</v>
      </c>
      <c r="E78" s="201"/>
      <c r="F78" s="243" t="s">
        <v>106</v>
      </c>
      <c r="G78" s="201" t="s">
        <v>112</v>
      </c>
      <c r="H78" s="156" t="s">
        <v>101</v>
      </c>
      <c r="I78" s="150">
        <v>280.31</v>
      </c>
      <c r="J78" s="151">
        <v>157529.53</v>
      </c>
      <c r="K78" s="152">
        <f t="shared" si="9"/>
        <v>44157102.554300003</v>
      </c>
      <c r="L78" s="137"/>
      <c r="M78" s="135"/>
    </row>
    <row r="79" spans="1:13" ht="30" customHeight="1">
      <c r="A79" s="135"/>
      <c r="B79" s="136"/>
      <c r="C79" s="242">
        <v>12</v>
      </c>
      <c r="D79" s="196">
        <v>12.3</v>
      </c>
      <c r="E79" s="201"/>
      <c r="F79" s="243" t="s">
        <v>106</v>
      </c>
      <c r="G79" s="201" t="s">
        <v>111</v>
      </c>
      <c r="H79" s="156" t="s">
        <v>101</v>
      </c>
      <c r="I79" s="150">
        <v>139.19</v>
      </c>
      <c r="J79" s="151">
        <v>109162.85</v>
      </c>
      <c r="K79" s="152">
        <f t="shared" si="9"/>
        <v>15194377.091500001</v>
      </c>
      <c r="L79" s="137"/>
      <c r="M79" s="135"/>
    </row>
    <row r="80" spans="1:13" ht="30" customHeight="1" thickBot="1">
      <c r="A80" s="135"/>
      <c r="B80" s="136"/>
      <c r="C80" s="153"/>
      <c r="D80" s="251" t="s">
        <v>14</v>
      </c>
      <c r="E80" s="251"/>
      <c r="F80" s="251"/>
      <c r="G80" s="251"/>
      <c r="H80" s="251"/>
      <c r="I80" s="251"/>
      <c r="J80" s="252"/>
      <c r="K80" s="155">
        <f>ROUND(SUM(K77:K79),2)</f>
        <v>153655671.28</v>
      </c>
      <c r="L80" s="137"/>
      <c r="M80" s="135"/>
    </row>
    <row r="81" spans="1:13" ht="30" customHeight="1" thickBot="1">
      <c r="A81" s="135"/>
      <c r="B81" s="136"/>
      <c r="C81" s="198"/>
      <c r="D81" s="209">
        <v>13</v>
      </c>
      <c r="E81" s="145"/>
      <c r="F81" s="145"/>
      <c r="G81" s="145" t="s">
        <v>113</v>
      </c>
      <c r="H81" s="145"/>
      <c r="I81" s="145"/>
      <c r="J81" s="145"/>
      <c r="K81" s="146"/>
      <c r="L81" s="137"/>
      <c r="M81" s="135"/>
    </row>
    <row r="82" spans="1:13" ht="30" customHeight="1">
      <c r="A82" s="135"/>
      <c r="B82" s="136"/>
      <c r="C82" s="242">
        <v>13</v>
      </c>
      <c r="D82" s="196" t="s">
        <v>423</v>
      </c>
      <c r="E82" s="200"/>
      <c r="F82" s="243" t="s">
        <v>106</v>
      </c>
      <c r="G82" s="200" t="s">
        <v>114</v>
      </c>
      <c r="H82" s="156" t="s">
        <v>100</v>
      </c>
      <c r="I82" s="150">
        <v>39.020000000000003</v>
      </c>
      <c r="J82" s="151">
        <v>236936.28</v>
      </c>
      <c r="K82" s="152">
        <f t="shared" ref="K82:K94" si="10">(I82*J82)</f>
        <v>9245253.6456000004</v>
      </c>
      <c r="L82" s="137"/>
      <c r="M82" s="135"/>
    </row>
    <row r="83" spans="1:13" ht="30" customHeight="1">
      <c r="A83" s="135"/>
      <c r="B83" s="136"/>
      <c r="C83" s="242">
        <v>13</v>
      </c>
      <c r="D83" s="196" t="s">
        <v>424</v>
      </c>
      <c r="E83" s="243"/>
      <c r="F83" s="243" t="s">
        <v>106</v>
      </c>
      <c r="G83" s="195" t="s">
        <v>187</v>
      </c>
      <c r="H83" s="202" t="s">
        <v>100</v>
      </c>
      <c r="I83" s="150">
        <v>57.79</v>
      </c>
      <c r="J83" s="151">
        <v>230865.68</v>
      </c>
      <c r="K83" s="152">
        <f t="shared" si="10"/>
        <v>13341727.6472</v>
      </c>
      <c r="L83" s="137"/>
      <c r="M83" s="135"/>
    </row>
    <row r="84" spans="1:13" ht="30" customHeight="1">
      <c r="A84" s="135"/>
      <c r="B84" s="136"/>
      <c r="C84" s="242">
        <v>13</v>
      </c>
      <c r="D84" s="196" t="s">
        <v>425</v>
      </c>
      <c r="E84" s="243"/>
      <c r="F84" s="243" t="s">
        <v>106</v>
      </c>
      <c r="G84" s="195" t="s">
        <v>188</v>
      </c>
      <c r="H84" s="202" t="s">
        <v>100</v>
      </c>
      <c r="I84" s="150">
        <v>49.02</v>
      </c>
      <c r="J84" s="151">
        <v>236230.16</v>
      </c>
      <c r="K84" s="152">
        <f t="shared" si="10"/>
        <v>11580002.443200001</v>
      </c>
      <c r="L84" s="137"/>
      <c r="M84" s="135"/>
    </row>
    <row r="85" spans="1:13" ht="30" customHeight="1">
      <c r="A85" s="135"/>
      <c r="B85" s="136"/>
      <c r="C85" s="242">
        <v>13</v>
      </c>
      <c r="D85" s="196" t="s">
        <v>426</v>
      </c>
      <c r="E85" s="243"/>
      <c r="F85" s="243" t="s">
        <v>106</v>
      </c>
      <c r="G85" s="195" t="s">
        <v>117</v>
      </c>
      <c r="H85" s="202" t="s">
        <v>100</v>
      </c>
      <c r="I85" s="150">
        <v>55</v>
      </c>
      <c r="J85" s="151">
        <v>246325.39</v>
      </c>
      <c r="K85" s="152">
        <f t="shared" si="10"/>
        <v>13547896.450000001</v>
      </c>
      <c r="L85" s="137"/>
      <c r="M85" s="135"/>
    </row>
    <row r="86" spans="1:13" ht="30" customHeight="1">
      <c r="A86" s="135"/>
      <c r="B86" s="136"/>
      <c r="C86" s="242">
        <v>13</v>
      </c>
      <c r="D86" s="196" t="s">
        <v>427</v>
      </c>
      <c r="E86" s="243"/>
      <c r="F86" s="243" t="s">
        <v>106</v>
      </c>
      <c r="G86" s="195" t="s">
        <v>189</v>
      </c>
      <c r="H86" s="202" t="s">
        <v>100</v>
      </c>
      <c r="I86" s="150">
        <v>82.73</v>
      </c>
      <c r="J86" s="151">
        <v>195303.14</v>
      </c>
      <c r="K86" s="152">
        <f t="shared" si="10"/>
        <v>16157428.772200001</v>
      </c>
      <c r="L86" s="137"/>
      <c r="M86" s="135"/>
    </row>
    <row r="87" spans="1:13" ht="30" customHeight="1">
      <c r="A87" s="135"/>
      <c r="B87" s="136"/>
      <c r="C87" s="242">
        <v>13</v>
      </c>
      <c r="D87" s="196" t="s">
        <v>428</v>
      </c>
      <c r="E87" s="243"/>
      <c r="F87" s="243" t="s">
        <v>106</v>
      </c>
      <c r="G87" s="195" t="s">
        <v>190</v>
      </c>
      <c r="H87" s="202" t="s">
        <v>100</v>
      </c>
      <c r="I87" s="150">
        <v>48.85</v>
      </c>
      <c r="J87" s="151">
        <v>214772.24</v>
      </c>
      <c r="K87" s="152">
        <f t="shared" si="10"/>
        <v>10491623.924000001</v>
      </c>
      <c r="L87" s="137"/>
      <c r="M87" s="135"/>
    </row>
    <row r="88" spans="1:13" ht="30" customHeight="1">
      <c r="A88" s="135"/>
      <c r="B88" s="136"/>
      <c r="C88" s="242">
        <v>13</v>
      </c>
      <c r="D88" s="196" t="s">
        <v>429</v>
      </c>
      <c r="E88" s="243"/>
      <c r="F88" s="243" t="s">
        <v>106</v>
      </c>
      <c r="G88" s="195" t="s">
        <v>191</v>
      </c>
      <c r="H88" s="202" t="s">
        <v>100</v>
      </c>
      <c r="I88" s="150">
        <v>209.23</v>
      </c>
      <c r="J88" s="151">
        <v>197176.39</v>
      </c>
      <c r="K88" s="152">
        <f t="shared" si="10"/>
        <v>41255216.079700001</v>
      </c>
      <c r="L88" s="137"/>
      <c r="M88" s="135"/>
    </row>
    <row r="89" spans="1:13" ht="30" customHeight="1">
      <c r="A89" s="135"/>
      <c r="B89" s="136"/>
      <c r="C89" s="242">
        <v>13</v>
      </c>
      <c r="D89" s="196" t="s">
        <v>430</v>
      </c>
      <c r="E89" s="243"/>
      <c r="F89" s="243" t="s">
        <v>106</v>
      </c>
      <c r="G89" s="195" t="s">
        <v>192</v>
      </c>
      <c r="H89" s="202" t="s">
        <v>100</v>
      </c>
      <c r="I89" s="150">
        <v>178.31</v>
      </c>
      <c r="J89" s="151">
        <v>239175.29</v>
      </c>
      <c r="K89" s="152">
        <f t="shared" si="10"/>
        <v>42647345.959899999</v>
      </c>
      <c r="L89" s="137"/>
      <c r="M89" s="135"/>
    </row>
    <row r="90" spans="1:13" ht="30" customHeight="1">
      <c r="A90" s="135"/>
      <c r="B90" s="136"/>
      <c r="C90" s="242">
        <v>13</v>
      </c>
      <c r="D90" s="196" t="s">
        <v>431</v>
      </c>
      <c r="E90" s="243"/>
      <c r="F90" s="243" t="s">
        <v>106</v>
      </c>
      <c r="G90" s="195" t="s">
        <v>122</v>
      </c>
      <c r="H90" s="202" t="s">
        <v>101</v>
      </c>
      <c r="I90" s="150">
        <v>1.89</v>
      </c>
      <c r="J90" s="151">
        <v>310634.38</v>
      </c>
      <c r="K90" s="152">
        <f t="shared" si="10"/>
        <v>587098.97820000001</v>
      </c>
      <c r="L90" s="137"/>
      <c r="M90" s="135"/>
    </row>
    <row r="91" spans="1:13" ht="30" customHeight="1">
      <c r="A91" s="135"/>
      <c r="B91" s="136"/>
      <c r="C91" s="242">
        <v>13</v>
      </c>
      <c r="D91" s="196" t="s">
        <v>432</v>
      </c>
      <c r="E91" s="243"/>
      <c r="F91" s="243" t="s">
        <v>106</v>
      </c>
      <c r="G91" s="195" t="s">
        <v>193</v>
      </c>
      <c r="H91" s="202" t="s">
        <v>100</v>
      </c>
      <c r="I91" s="150">
        <v>6.79</v>
      </c>
      <c r="J91" s="151">
        <v>210978.75</v>
      </c>
      <c r="K91" s="152">
        <f t="shared" si="10"/>
        <v>1432545.7124999999</v>
      </c>
      <c r="L91" s="137"/>
      <c r="M91" s="135"/>
    </row>
    <row r="92" spans="1:13" ht="30" customHeight="1">
      <c r="A92" s="135"/>
      <c r="B92" s="136"/>
      <c r="C92" s="242">
        <v>13</v>
      </c>
      <c r="D92" s="196" t="s">
        <v>433</v>
      </c>
      <c r="E92" s="243"/>
      <c r="F92" s="243" t="s">
        <v>106</v>
      </c>
      <c r="G92" s="195" t="s">
        <v>194</v>
      </c>
      <c r="H92" s="202" t="s">
        <v>100</v>
      </c>
      <c r="I92" s="150">
        <v>67.91</v>
      </c>
      <c r="J92" s="151">
        <v>247013.73</v>
      </c>
      <c r="K92" s="152">
        <f t="shared" si="10"/>
        <v>16774702.404300001</v>
      </c>
      <c r="L92" s="137"/>
      <c r="M92" s="135"/>
    </row>
    <row r="93" spans="1:13" ht="30" customHeight="1">
      <c r="A93" s="135"/>
      <c r="B93" s="136"/>
      <c r="C93" s="242">
        <v>13</v>
      </c>
      <c r="D93" s="196" t="s">
        <v>434</v>
      </c>
      <c r="E93" s="243"/>
      <c r="F93" s="243" t="s">
        <v>106</v>
      </c>
      <c r="G93" s="195" t="s">
        <v>195</v>
      </c>
      <c r="H93" s="202" t="s">
        <v>100</v>
      </c>
      <c r="I93" s="150">
        <v>10.24</v>
      </c>
      <c r="J93" s="151">
        <v>159952.69</v>
      </c>
      <c r="K93" s="152">
        <f t="shared" si="10"/>
        <v>1637915.5456000001</v>
      </c>
      <c r="L93" s="137"/>
      <c r="M93" s="135"/>
    </row>
    <row r="94" spans="1:13" ht="30" customHeight="1">
      <c r="A94" s="135"/>
      <c r="B94" s="136"/>
      <c r="C94" s="242">
        <v>13</v>
      </c>
      <c r="D94" s="196" t="s">
        <v>435</v>
      </c>
      <c r="E94" s="200"/>
      <c r="F94" s="243" t="s">
        <v>106</v>
      </c>
      <c r="G94" s="200" t="s">
        <v>196</v>
      </c>
      <c r="H94" s="156" t="s">
        <v>100</v>
      </c>
      <c r="I94" s="150">
        <v>11.63</v>
      </c>
      <c r="J94" s="151">
        <v>171891.96</v>
      </c>
      <c r="K94" s="152">
        <f t="shared" si="10"/>
        <v>1999103.4948</v>
      </c>
      <c r="L94" s="137"/>
      <c r="M94" s="135"/>
    </row>
    <row r="95" spans="1:13" ht="30" customHeight="1" thickBot="1">
      <c r="A95" s="135"/>
      <c r="B95" s="136"/>
      <c r="C95" s="153"/>
      <c r="D95" s="251" t="s">
        <v>14</v>
      </c>
      <c r="E95" s="251"/>
      <c r="F95" s="251"/>
      <c r="G95" s="251"/>
      <c r="H95" s="251"/>
      <c r="I95" s="251"/>
      <c r="J95" s="252"/>
      <c r="K95" s="155">
        <f>ROUND(SUM(K82:K94),2)</f>
        <v>180697861.06</v>
      </c>
      <c r="L95" s="137"/>
      <c r="M95" s="135"/>
    </row>
    <row r="96" spans="1:13" ht="30" customHeight="1" thickBot="1">
      <c r="A96" s="135"/>
      <c r="B96" s="136"/>
      <c r="C96" s="198"/>
      <c r="D96" s="209">
        <v>14</v>
      </c>
      <c r="E96" s="145"/>
      <c r="F96" s="145"/>
      <c r="G96" s="145" t="s">
        <v>123</v>
      </c>
      <c r="H96" s="145"/>
      <c r="I96" s="145"/>
      <c r="J96" s="145"/>
      <c r="K96" s="146"/>
      <c r="L96" s="137"/>
      <c r="M96" s="135"/>
    </row>
    <row r="97" spans="1:13" ht="39.6">
      <c r="A97" s="135"/>
      <c r="B97" s="136"/>
      <c r="C97" s="242">
        <v>14</v>
      </c>
      <c r="D97" s="196" t="s">
        <v>200</v>
      </c>
      <c r="E97" s="200"/>
      <c r="F97" s="243" t="s">
        <v>106</v>
      </c>
      <c r="G97" s="200" t="s">
        <v>197</v>
      </c>
      <c r="H97" s="156" t="s">
        <v>104</v>
      </c>
      <c r="I97" s="150">
        <v>158.91999999999999</v>
      </c>
      <c r="J97" s="151">
        <v>86827.36</v>
      </c>
      <c r="K97" s="152">
        <f t="shared" ref="K97:K98" si="11">(I97*J97)</f>
        <v>13798604.051199999</v>
      </c>
      <c r="L97" s="137"/>
      <c r="M97" s="135"/>
    </row>
    <row r="98" spans="1:13" ht="30" customHeight="1">
      <c r="A98" s="135"/>
      <c r="B98" s="136"/>
      <c r="C98" s="242">
        <v>14</v>
      </c>
      <c r="D98" s="196" t="s">
        <v>201</v>
      </c>
      <c r="E98" s="243"/>
      <c r="F98" s="243" t="s">
        <v>106</v>
      </c>
      <c r="G98" s="195" t="s">
        <v>125</v>
      </c>
      <c r="H98" s="202" t="s">
        <v>104</v>
      </c>
      <c r="I98" s="150">
        <v>662.75</v>
      </c>
      <c r="J98" s="151">
        <v>68190.11</v>
      </c>
      <c r="K98" s="152">
        <f t="shared" si="11"/>
        <v>45192995.402500004</v>
      </c>
      <c r="L98" s="137"/>
      <c r="M98" s="135"/>
    </row>
    <row r="99" spans="1:13" ht="30" customHeight="1" thickBot="1">
      <c r="A99" s="135"/>
      <c r="B99" s="136"/>
      <c r="C99" s="153"/>
      <c r="D99" s="251" t="s">
        <v>14</v>
      </c>
      <c r="E99" s="251"/>
      <c r="F99" s="251"/>
      <c r="G99" s="251"/>
      <c r="H99" s="251"/>
      <c r="I99" s="251"/>
      <c r="J99" s="252"/>
      <c r="K99" s="155">
        <f>SUM(K97:K98)</f>
        <v>58991599.453700006</v>
      </c>
      <c r="L99" s="137"/>
      <c r="M99" s="135"/>
    </row>
    <row r="100" spans="1:13" ht="30" customHeight="1" thickBot="1">
      <c r="A100" s="135"/>
      <c r="B100" s="136"/>
      <c r="C100" s="198"/>
      <c r="D100" s="209">
        <v>15</v>
      </c>
      <c r="E100" s="145"/>
      <c r="F100" s="145"/>
      <c r="G100" s="145" t="s">
        <v>126</v>
      </c>
      <c r="H100" s="145"/>
      <c r="I100" s="145"/>
      <c r="J100" s="145"/>
      <c r="K100" s="146"/>
      <c r="L100" s="137"/>
      <c r="M100" s="135"/>
    </row>
    <row r="101" spans="1:13" ht="30" customHeight="1">
      <c r="A101" s="135"/>
      <c r="B101" s="136"/>
      <c r="C101" s="242">
        <v>15</v>
      </c>
      <c r="D101" s="196" t="s">
        <v>198</v>
      </c>
      <c r="E101" s="200"/>
      <c r="F101" s="243" t="s">
        <v>106</v>
      </c>
      <c r="G101" s="200" t="s">
        <v>202</v>
      </c>
      <c r="H101" s="156" t="s">
        <v>105</v>
      </c>
      <c r="I101" s="150">
        <v>1</v>
      </c>
      <c r="J101" s="151">
        <v>486675.43</v>
      </c>
      <c r="K101" s="152">
        <f t="shared" ref="K101:K121" si="12">(I101*J101)</f>
        <v>486675.43</v>
      </c>
      <c r="L101" s="137"/>
      <c r="M101" s="135"/>
    </row>
    <row r="102" spans="1:13" ht="30" customHeight="1">
      <c r="A102" s="135"/>
      <c r="B102" s="136"/>
      <c r="C102" s="242">
        <v>15</v>
      </c>
      <c r="D102" s="196" t="s">
        <v>199</v>
      </c>
      <c r="E102" s="243"/>
      <c r="F102" s="243" t="s">
        <v>106</v>
      </c>
      <c r="G102" s="195" t="s">
        <v>203</v>
      </c>
      <c r="H102" s="202" t="s">
        <v>105</v>
      </c>
      <c r="I102" s="150">
        <v>1</v>
      </c>
      <c r="J102" s="151">
        <v>400560.54</v>
      </c>
      <c r="K102" s="152">
        <f t="shared" si="12"/>
        <v>400560.54</v>
      </c>
      <c r="L102" s="137"/>
      <c r="M102" s="135"/>
    </row>
    <row r="103" spans="1:13" ht="30" customHeight="1">
      <c r="A103" s="135"/>
      <c r="B103" s="136"/>
      <c r="C103" s="242">
        <v>15</v>
      </c>
      <c r="D103" s="196" t="s">
        <v>436</v>
      </c>
      <c r="E103" s="243"/>
      <c r="F103" s="243" t="s">
        <v>106</v>
      </c>
      <c r="G103" s="195" t="s">
        <v>204</v>
      </c>
      <c r="H103" s="202" t="s">
        <v>105</v>
      </c>
      <c r="I103" s="150">
        <v>1</v>
      </c>
      <c r="J103" s="151">
        <v>466086.19</v>
      </c>
      <c r="K103" s="152">
        <f t="shared" si="12"/>
        <v>466086.19</v>
      </c>
      <c r="L103" s="137"/>
      <c r="M103" s="135"/>
    </row>
    <row r="104" spans="1:13" ht="30" customHeight="1">
      <c r="A104" s="135"/>
      <c r="B104" s="136"/>
      <c r="C104" s="242">
        <v>15</v>
      </c>
      <c r="D104" s="196" t="s">
        <v>437</v>
      </c>
      <c r="E104" s="243"/>
      <c r="F104" s="243" t="s">
        <v>106</v>
      </c>
      <c r="G104" s="195" t="s">
        <v>205</v>
      </c>
      <c r="H104" s="202" t="s">
        <v>105</v>
      </c>
      <c r="I104" s="150">
        <v>1</v>
      </c>
      <c r="J104" s="151">
        <v>1144767.8400000001</v>
      </c>
      <c r="K104" s="152">
        <f t="shared" si="12"/>
        <v>1144767.8400000001</v>
      </c>
      <c r="L104" s="137"/>
      <c r="M104" s="135"/>
    </row>
    <row r="105" spans="1:13" ht="30" customHeight="1">
      <c r="A105" s="135"/>
      <c r="B105" s="136"/>
      <c r="C105" s="242">
        <v>15</v>
      </c>
      <c r="D105" s="196" t="s">
        <v>438</v>
      </c>
      <c r="E105" s="243"/>
      <c r="F105" s="243" t="s">
        <v>106</v>
      </c>
      <c r="G105" s="195" t="s">
        <v>206</v>
      </c>
      <c r="H105" s="202" t="s">
        <v>105</v>
      </c>
      <c r="I105" s="150">
        <v>1</v>
      </c>
      <c r="J105" s="151">
        <v>836542.65</v>
      </c>
      <c r="K105" s="152">
        <f t="shared" si="12"/>
        <v>836542.65</v>
      </c>
      <c r="L105" s="137"/>
      <c r="M105" s="135"/>
    </row>
    <row r="106" spans="1:13" ht="30" customHeight="1">
      <c r="A106" s="135"/>
      <c r="B106" s="136"/>
      <c r="C106" s="242">
        <v>15</v>
      </c>
      <c r="D106" s="196" t="s">
        <v>439</v>
      </c>
      <c r="E106" s="243"/>
      <c r="F106" s="243" t="s">
        <v>106</v>
      </c>
      <c r="G106" s="195" t="s">
        <v>207</v>
      </c>
      <c r="H106" s="202" t="s">
        <v>105</v>
      </c>
      <c r="I106" s="150">
        <v>1</v>
      </c>
      <c r="J106" s="151">
        <v>745238.54</v>
      </c>
      <c r="K106" s="152">
        <f t="shared" si="12"/>
        <v>745238.54</v>
      </c>
      <c r="L106" s="137"/>
      <c r="M106" s="135"/>
    </row>
    <row r="107" spans="1:13" ht="30" customHeight="1">
      <c r="A107" s="135"/>
      <c r="B107" s="136"/>
      <c r="C107" s="242">
        <v>15</v>
      </c>
      <c r="D107" s="196" t="s">
        <v>440</v>
      </c>
      <c r="E107" s="243"/>
      <c r="F107" s="243" t="s">
        <v>106</v>
      </c>
      <c r="G107" s="195" t="s">
        <v>208</v>
      </c>
      <c r="H107" s="202" t="s">
        <v>105</v>
      </c>
      <c r="I107" s="150">
        <v>1</v>
      </c>
      <c r="J107" s="151">
        <v>2138169.46</v>
      </c>
      <c r="K107" s="152">
        <f t="shared" si="12"/>
        <v>2138169.46</v>
      </c>
      <c r="L107" s="137"/>
      <c r="M107" s="135"/>
    </row>
    <row r="108" spans="1:13" ht="30" customHeight="1">
      <c r="A108" s="135"/>
      <c r="B108" s="136"/>
      <c r="C108" s="242">
        <v>15</v>
      </c>
      <c r="D108" s="196" t="s">
        <v>441</v>
      </c>
      <c r="E108" s="243"/>
      <c r="F108" s="243" t="s">
        <v>106</v>
      </c>
      <c r="G108" s="195" t="s">
        <v>209</v>
      </c>
      <c r="H108" s="202" t="s">
        <v>105</v>
      </c>
      <c r="I108" s="150">
        <v>1</v>
      </c>
      <c r="J108" s="151">
        <v>1886459.27</v>
      </c>
      <c r="K108" s="152">
        <f t="shared" si="12"/>
        <v>1886459.27</v>
      </c>
      <c r="L108" s="137"/>
      <c r="M108" s="135"/>
    </row>
    <row r="109" spans="1:13" ht="30" customHeight="1">
      <c r="A109" s="135"/>
      <c r="B109" s="136"/>
      <c r="C109" s="242">
        <v>15</v>
      </c>
      <c r="D109" s="196" t="s">
        <v>442</v>
      </c>
      <c r="E109" s="243"/>
      <c r="F109" s="243" t="s">
        <v>106</v>
      </c>
      <c r="G109" s="195" t="s">
        <v>210</v>
      </c>
      <c r="H109" s="202" t="s">
        <v>105</v>
      </c>
      <c r="I109" s="150">
        <v>1</v>
      </c>
      <c r="J109" s="151">
        <v>1644525.54</v>
      </c>
      <c r="K109" s="152">
        <f t="shared" si="12"/>
        <v>1644525.54</v>
      </c>
      <c r="L109" s="137"/>
      <c r="M109" s="135"/>
    </row>
    <row r="110" spans="1:13" ht="30" customHeight="1">
      <c r="A110" s="135"/>
      <c r="B110" s="136"/>
      <c r="C110" s="242">
        <v>15</v>
      </c>
      <c r="D110" s="196" t="s">
        <v>443</v>
      </c>
      <c r="E110" s="243"/>
      <c r="F110" s="243" t="s">
        <v>106</v>
      </c>
      <c r="G110" s="195" t="s">
        <v>211</v>
      </c>
      <c r="H110" s="202" t="s">
        <v>105</v>
      </c>
      <c r="I110" s="150">
        <v>1</v>
      </c>
      <c r="J110" s="151">
        <v>5846494.5300000003</v>
      </c>
      <c r="K110" s="152">
        <f t="shared" si="12"/>
        <v>5846494.5300000003</v>
      </c>
      <c r="L110" s="137"/>
      <c r="M110" s="135"/>
    </row>
    <row r="111" spans="1:13" ht="30" customHeight="1">
      <c r="A111" s="135"/>
      <c r="B111" s="136"/>
      <c r="C111" s="242">
        <v>15</v>
      </c>
      <c r="D111" s="196" t="s">
        <v>444</v>
      </c>
      <c r="E111" s="243"/>
      <c r="F111" s="243" t="s">
        <v>106</v>
      </c>
      <c r="G111" s="195" t="s">
        <v>212</v>
      </c>
      <c r="H111" s="202" t="s">
        <v>105</v>
      </c>
      <c r="I111" s="150">
        <v>1</v>
      </c>
      <c r="J111" s="151">
        <v>692697.37</v>
      </c>
      <c r="K111" s="152">
        <f t="shared" si="12"/>
        <v>692697.37</v>
      </c>
      <c r="L111" s="137"/>
      <c r="M111" s="135"/>
    </row>
    <row r="112" spans="1:13" ht="30" customHeight="1">
      <c r="A112" s="135"/>
      <c r="B112" s="136"/>
      <c r="C112" s="242">
        <v>15</v>
      </c>
      <c r="D112" s="196" t="s">
        <v>445</v>
      </c>
      <c r="E112" s="243"/>
      <c r="F112" s="243" t="s">
        <v>106</v>
      </c>
      <c r="G112" s="195" t="s">
        <v>213</v>
      </c>
      <c r="H112" s="202" t="s">
        <v>105</v>
      </c>
      <c r="I112" s="150">
        <v>1</v>
      </c>
      <c r="J112" s="151">
        <v>409303.22000000003</v>
      </c>
      <c r="K112" s="152">
        <f t="shared" si="12"/>
        <v>409303.22000000003</v>
      </c>
      <c r="L112" s="137"/>
      <c r="M112" s="135"/>
    </row>
    <row r="113" spans="1:13" ht="30" customHeight="1">
      <c r="A113" s="135"/>
      <c r="B113" s="136"/>
      <c r="C113" s="242">
        <v>15</v>
      </c>
      <c r="D113" s="196" t="s">
        <v>446</v>
      </c>
      <c r="E113" s="243"/>
      <c r="F113" s="243" t="s">
        <v>106</v>
      </c>
      <c r="G113" s="195" t="s">
        <v>214</v>
      </c>
      <c r="H113" s="202" t="s">
        <v>105</v>
      </c>
      <c r="I113" s="150">
        <v>1</v>
      </c>
      <c r="J113" s="151">
        <v>1542126.71</v>
      </c>
      <c r="K113" s="152">
        <f t="shared" si="12"/>
        <v>1542126.71</v>
      </c>
      <c r="L113" s="137"/>
      <c r="M113" s="135"/>
    </row>
    <row r="114" spans="1:13" ht="30" customHeight="1">
      <c r="A114" s="135"/>
      <c r="B114" s="136"/>
      <c r="C114" s="242">
        <v>15</v>
      </c>
      <c r="D114" s="196" t="s">
        <v>447</v>
      </c>
      <c r="E114" s="243"/>
      <c r="F114" s="243" t="s">
        <v>106</v>
      </c>
      <c r="G114" s="195" t="s">
        <v>215</v>
      </c>
      <c r="H114" s="202" t="s">
        <v>105</v>
      </c>
      <c r="I114" s="150">
        <v>1</v>
      </c>
      <c r="J114" s="151">
        <v>1852738.23</v>
      </c>
      <c r="K114" s="152">
        <f t="shared" si="12"/>
        <v>1852738.23</v>
      </c>
      <c r="L114" s="137"/>
      <c r="M114" s="135"/>
    </row>
    <row r="115" spans="1:13" ht="30" customHeight="1">
      <c r="A115" s="135"/>
      <c r="B115" s="136"/>
      <c r="C115" s="242">
        <v>15</v>
      </c>
      <c r="D115" s="196" t="s">
        <v>448</v>
      </c>
      <c r="E115" s="243"/>
      <c r="F115" s="243" t="s">
        <v>106</v>
      </c>
      <c r="G115" s="195" t="s">
        <v>216</v>
      </c>
      <c r="H115" s="202" t="s">
        <v>105</v>
      </c>
      <c r="I115" s="150">
        <v>1</v>
      </c>
      <c r="J115" s="151">
        <v>1929375.11</v>
      </c>
      <c r="K115" s="152">
        <f t="shared" si="12"/>
        <v>1929375.11</v>
      </c>
      <c r="L115" s="137"/>
      <c r="M115" s="135"/>
    </row>
    <row r="116" spans="1:13" ht="30" customHeight="1">
      <c r="A116" s="135"/>
      <c r="B116" s="136"/>
      <c r="C116" s="242">
        <v>15</v>
      </c>
      <c r="D116" s="196" t="s">
        <v>449</v>
      </c>
      <c r="E116" s="243"/>
      <c r="F116" s="243" t="s">
        <v>106</v>
      </c>
      <c r="G116" s="195" t="s">
        <v>217</v>
      </c>
      <c r="H116" s="202" t="s">
        <v>105</v>
      </c>
      <c r="I116" s="150">
        <v>1</v>
      </c>
      <c r="J116" s="151">
        <v>1873015.05</v>
      </c>
      <c r="K116" s="152">
        <f t="shared" si="12"/>
        <v>1873015.05</v>
      </c>
      <c r="L116" s="137"/>
      <c r="M116" s="135"/>
    </row>
    <row r="117" spans="1:13" ht="30" customHeight="1">
      <c r="A117" s="135"/>
      <c r="B117" s="136"/>
      <c r="C117" s="242">
        <v>15</v>
      </c>
      <c r="D117" s="196" t="s">
        <v>450</v>
      </c>
      <c r="E117" s="243"/>
      <c r="F117" s="243" t="s">
        <v>106</v>
      </c>
      <c r="G117" s="195" t="s">
        <v>218</v>
      </c>
      <c r="H117" s="202" t="s">
        <v>105</v>
      </c>
      <c r="I117" s="150">
        <v>1</v>
      </c>
      <c r="J117" s="151">
        <v>2389110.0300000003</v>
      </c>
      <c r="K117" s="152">
        <f t="shared" si="12"/>
        <v>2389110.0300000003</v>
      </c>
      <c r="L117" s="137"/>
      <c r="M117" s="135"/>
    </row>
    <row r="118" spans="1:13" ht="30" customHeight="1">
      <c r="A118" s="135"/>
      <c r="B118" s="136"/>
      <c r="C118" s="242">
        <v>15</v>
      </c>
      <c r="D118" s="196" t="s">
        <v>451</v>
      </c>
      <c r="E118" s="243"/>
      <c r="F118" s="243" t="s">
        <v>106</v>
      </c>
      <c r="G118" s="195" t="s">
        <v>219</v>
      </c>
      <c r="H118" s="202" t="s">
        <v>105</v>
      </c>
      <c r="I118" s="150">
        <v>1</v>
      </c>
      <c r="J118" s="151">
        <v>2947602.69</v>
      </c>
      <c r="K118" s="152">
        <f t="shared" si="12"/>
        <v>2947602.69</v>
      </c>
      <c r="L118" s="137"/>
      <c r="M118" s="135"/>
    </row>
    <row r="119" spans="1:13" ht="30" customHeight="1">
      <c r="A119" s="135"/>
      <c r="B119" s="136"/>
      <c r="C119" s="242">
        <v>15</v>
      </c>
      <c r="D119" s="196" t="s">
        <v>452</v>
      </c>
      <c r="E119" s="243"/>
      <c r="F119" s="243" t="s">
        <v>106</v>
      </c>
      <c r="G119" s="195" t="s">
        <v>220</v>
      </c>
      <c r="H119" s="202" t="s">
        <v>105</v>
      </c>
      <c r="I119" s="150">
        <v>1</v>
      </c>
      <c r="J119" s="151">
        <v>828451.48</v>
      </c>
      <c r="K119" s="152">
        <f t="shared" si="12"/>
        <v>828451.48</v>
      </c>
      <c r="L119" s="137"/>
      <c r="M119" s="135"/>
    </row>
    <row r="120" spans="1:13" ht="30" customHeight="1">
      <c r="A120" s="135"/>
      <c r="B120" s="136"/>
      <c r="C120" s="242">
        <v>15</v>
      </c>
      <c r="D120" s="196" t="s">
        <v>453</v>
      </c>
      <c r="E120" s="243"/>
      <c r="F120" s="243" t="s">
        <v>106</v>
      </c>
      <c r="G120" s="195" t="s">
        <v>221</v>
      </c>
      <c r="H120" s="202" t="s">
        <v>105</v>
      </c>
      <c r="I120" s="150">
        <v>24</v>
      </c>
      <c r="J120" s="151">
        <v>1871550.74</v>
      </c>
      <c r="K120" s="152">
        <f t="shared" si="12"/>
        <v>44917217.759999998</v>
      </c>
      <c r="L120" s="137"/>
      <c r="M120" s="135"/>
    </row>
    <row r="121" spans="1:13" ht="30" customHeight="1">
      <c r="A121" s="135"/>
      <c r="B121" s="136"/>
      <c r="C121" s="242">
        <v>15</v>
      </c>
      <c r="D121" s="196" t="s">
        <v>454</v>
      </c>
      <c r="E121" s="243"/>
      <c r="F121" s="243" t="s">
        <v>106</v>
      </c>
      <c r="G121" s="195" t="s">
        <v>152</v>
      </c>
      <c r="H121" s="202" t="s">
        <v>105</v>
      </c>
      <c r="I121" s="150">
        <v>10</v>
      </c>
      <c r="J121" s="151">
        <v>4776290.93</v>
      </c>
      <c r="K121" s="152">
        <f t="shared" si="12"/>
        <v>47762909.299999997</v>
      </c>
      <c r="L121" s="137"/>
      <c r="M121" s="135"/>
    </row>
    <row r="122" spans="1:13" ht="30" customHeight="1" thickBot="1">
      <c r="A122" s="135"/>
      <c r="B122" s="136"/>
      <c r="C122" s="153"/>
      <c r="D122" s="251" t="s">
        <v>14</v>
      </c>
      <c r="E122" s="251"/>
      <c r="F122" s="251"/>
      <c r="G122" s="251"/>
      <c r="H122" s="251"/>
      <c r="I122" s="251"/>
      <c r="J122" s="252"/>
      <c r="K122" s="155">
        <f>SUM(K101:K121)</f>
        <v>122740066.94</v>
      </c>
      <c r="L122" s="137"/>
      <c r="M122" s="135"/>
    </row>
    <row r="123" spans="1:13" ht="30" customHeight="1" thickBot="1">
      <c r="A123" s="135"/>
      <c r="B123" s="136"/>
      <c r="C123" s="198"/>
      <c r="D123" s="209">
        <v>16</v>
      </c>
      <c r="E123" s="145"/>
      <c r="F123" s="145"/>
      <c r="G123" s="145" t="s">
        <v>153</v>
      </c>
      <c r="H123" s="145"/>
      <c r="I123" s="145"/>
      <c r="J123" s="145"/>
      <c r="K123" s="146"/>
      <c r="L123" s="137"/>
      <c r="M123" s="135"/>
    </row>
    <row r="124" spans="1:13" ht="30" customHeight="1">
      <c r="A124" s="135"/>
      <c r="B124" s="136"/>
      <c r="C124" s="242">
        <v>16</v>
      </c>
      <c r="D124" s="196" t="s">
        <v>455</v>
      </c>
      <c r="E124" s="200"/>
      <c r="F124" s="243" t="s">
        <v>106</v>
      </c>
      <c r="G124" s="200" t="s">
        <v>222</v>
      </c>
      <c r="H124" s="156" t="s">
        <v>100</v>
      </c>
      <c r="I124" s="150">
        <v>46.77</v>
      </c>
      <c r="J124" s="151">
        <v>259867.4</v>
      </c>
      <c r="K124" s="152">
        <f t="shared" ref="K124:K127" si="13">(I124*J124)</f>
        <v>12153998.298</v>
      </c>
      <c r="L124" s="137"/>
      <c r="M124" s="135"/>
    </row>
    <row r="125" spans="1:13" ht="30" customHeight="1">
      <c r="A125" s="135"/>
      <c r="B125" s="136"/>
      <c r="C125" s="242">
        <v>16</v>
      </c>
      <c r="D125" s="196" t="s">
        <v>456</v>
      </c>
      <c r="E125" s="243"/>
      <c r="F125" s="243" t="s">
        <v>106</v>
      </c>
      <c r="G125" s="195" t="s">
        <v>223</v>
      </c>
      <c r="H125" s="202" t="s">
        <v>101</v>
      </c>
      <c r="I125" s="150">
        <v>22.38</v>
      </c>
      <c r="J125" s="151">
        <v>1791051.79</v>
      </c>
      <c r="K125" s="152">
        <f t="shared" si="13"/>
        <v>40083739.060199998</v>
      </c>
      <c r="L125" s="137"/>
      <c r="M125" s="135"/>
    </row>
    <row r="126" spans="1:13" ht="30" customHeight="1">
      <c r="A126" s="135"/>
      <c r="B126" s="136"/>
      <c r="C126" s="242">
        <v>16</v>
      </c>
      <c r="D126" s="196" t="s">
        <v>457</v>
      </c>
      <c r="E126" s="243"/>
      <c r="F126" s="243" t="s">
        <v>106</v>
      </c>
      <c r="G126" s="195" t="s">
        <v>224</v>
      </c>
      <c r="H126" s="202" t="s">
        <v>100</v>
      </c>
      <c r="I126" s="150">
        <v>21.21</v>
      </c>
      <c r="J126" s="151">
        <v>259867.4</v>
      </c>
      <c r="K126" s="152">
        <f t="shared" si="13"/>
        <v>5511787.5540000005</v>
      </c>
      <c r="L126" s="137"/>
      <c r="M126" s="135"/>
    </row>
    <row r="127" spans="1:13" ht="30" customHeight="1">
      <c r="A127" s="135"/>
      <c r="B127" s="136"/>
      <c r="C127" s="242">
        <v>16</v>
      </c>
      <c r="D127" s="196" t="s">
        <v>458</v>
      </c>
      <c r="E127" s="243"/>
      <c r="F127" s="243" t="s">
        <v>106</v>
      </c>
      <c r="G127" s="195" t="s">
        <v>225</v>
      </c>
      <c r="H127" s="202" t="s">
        <v>100</v>
      </c>
      <c r="I127" s="150">
        <v>50.53</v>
      </c>
      <c r="J127" s="151">
        <v>221720.41</v>
      </c>
      <c r="K127" s="152">
        <f t="shared" si="13"/>
        <v>11203532.317300001</v>
      </c>
      <c r="L127" s="137"/>
      <c r="M127" s="135"/>
    </row>
    <row r="128" spans="1:13" ht="30" customHeight="1" thickBot="1">
      <c r="A128" s="135"/>
      <c r="B128" s="136"/>
      <c r="C128" s="153"/>
      <c r="D128" s="251" t="s">
        <v>14</v>
      </c>
      <c r="E128" s="251"/>
      <c r="F128" s="251"/>
      <c r="G128" s="251"/>
      <c r="H128" s="251"/>
      <c r="I128" s="251"/>
      <c r="J128" s="252"/>
      <c r="K128" s="155">
        <f>SUM(K124:K127)</f>
        <v>68953057.229499996</v>
      </c>
      <c r="L128" s="137"/>
      <c r="M128" s="135"/>
    </row>
    <row r="129" spans="1:13" ht="30" customHeight="1" thickBot="1">
      <c r="A129" s="135"/>
      <c r="B129" s="136"/>
      <c r="C129" s="198"/>
      <c r="D129" s="209">
        <v>17</v>
      </c>
      <c r="E129" s="145"/>
      <c r="F129" s="145"/>
      <c r="G129" s="145" t="s">
        <v>226</v>
      </c>
      <c r="H129" s="145"/>
      <c r="I129" s="145"/>
      <c r="J129" s="145"/>
      <c r="K129" s="146"/>
      <c r="L129" s="137"/>
      <c r="M129" s="135"/>
    </row>
    <row r="130" spans="1:13" ht="30" customHeight="1">
      <c r="A130" s="135"/>
      <c r="B130" s="136"/>
      <c r="C130" s="242">
        <v>17</v>
      </c>
      <c r="D130" s="196" t="s">
        <v>459</v>
      </c>
      <c r="E130" s="200"/>
      <c r="F130" s="243" t="s">
        <v>106</v>
      </c>
      <c r="G130" s="200" t="s">
        <v>227</v>
      </c>
      <c r="H130" s="156" t="s">
        <v>100</v>
      </c>
      <c r="I130" s="150">
        <v>25.74</v>
      </c>
      <c r="J130" s="151">
        <v>54670.96</v>
      </c>
      <c r="K130" s="152">
        <f t="shared" ref="K130:K133" si="14">(I130*J130)</f>
        <v>1407230.5103999998</v>
      </c>
      <c r="L130" s="137"/>
      <c r="M130" s="135"/>
    </row>
    <row r="131" spans="1:13" ht="30" customHeight="1">
      <c r="A131" s="135"/>
      <c r="B131" s="136"/>
      <c r="C131" s="242">
        <v>17</v>
      </c>
      <c r="D131" s="196" t="s">
        <v>460</v>
      </c>
      <c r="E131" s="243"/>
      <c r="F131" s="243" t="s">
        <v>106</v>
      </c>
      <c r="G131" s="195" t="s">
        <v>157</v>
      </c>
      <c r="H131" s="202" t="s">
        <v>103</v>
      </c>
      <c r="I131" s="150">
        <v>2305.3399999170097</v>
      </c>
      <c r="J131" s="151">
        <v>9577.07</v>
      </c>
      <c r="K131" s="152">
        <f t="shared" si="14"/>
        <v>22078402.553005196</v>
      </c>
      <c r="L131" s="137"/>
      <c r="M131" s="135"/>
    </row>
    <row r="132" spans="1:13" ht="30" customHeight="1">
      <c r="A132" s="135"/>
      <c r="B132" s="136"/>
      <c r="C132" s="242">
        <v>17</v>
      </c>
      <c r="D132" s="196" t="s">
        <v>461</v>
      </c>
      <c r="E132" s="243"/>
      <c r="F132" s="243" t="s">
        <v>106</v>
      </c>
      <c r="G132" s="195" t="s">
        <v>228</v>
      </c>
      <c r="H132" s="202" t="s">
        <v>101</v>
      </c>
      <c r="I132" s="150">
        <v>21.830000001878851</v>
      </c>
      <c r="J132" s="151">
        <v>1100126.07</v>
      </c>
      <c r="K132" s="152">
        <f t="shared" si="14"/>
        <v>24015752.110166974</v>
      </c>
      <c r="L132" s="137"/>
      <c r="M132" s="135"/>
    </row>
    <row r="133" spans="1:13" ht="52.8">
      <c r="A133" s="135"/>
      <c r="B133" s="136"/>
      <c r="C133" s="242">
        <v>17</v>
      </c>
      <c r="D133" s="196" t="s">
        <v>462</v>
      </c>
      <c r="E133" s="243"/>
      <c r="F133" s="243" t="s">
        <v>106</v>
      </c>
      <c r="G133" s="195" t="s">
        <v>159</v>
      </c>
      <c r="H133" s="202" t="s">
        <v>103</v>
      </c>
      <c r="I133" s="150">
        <v>10989.460000000001</v>
      </c>
      <c r="J133" s="151">
        <v>27683.46</v>
      </c>
      <c r="K133" s="152">
        <f t="shared" si="14"/>
        <v>304226276.33160001</v>
      </c>
      <c r="L133" s="137"/>
      <c r="M133" s="135"/>
    </row>
    <row r="134" spans="1:13" ht="30" customHeight="1" thickBot="1">
      <c r="A134" s="135"/>
      <c r="B134" s="136"/>
      <c r="C134" s="153"/>
      <c r="D134" s="251" t="s">
        <v>14</v>
      </c>
      <c r="E134" s="251"/>
      <c r="F134" s="251"/>
      <c r="G134" s="251"/>
      <c r="H134" s="251"/>
      <c r="I134" s="251"/>
      <c r="J134" s="252"/>
      <c r="K134" s="155">
        <f>SUM(K130:K133)</f>
        <v>351727661.50517219</v>
      </c>
      <c r="L134" s="137"/>
      <c r="M134" s="135"/>
    </row>
    <row r="135" spans="1:13" ht="30" customHeight="1" thickBot="1">
      <c r="A135" s="135"/>
      <c r="B135" s="136"/>
      <c r="C135" s="198"/>
      <c r="D135" s="209">
        <v>18</v>
      </c>
      <c r="E135" s="145"/>
      <c r="F135" s="145"/>
      <c r="G135" s="145" t="s">
        <v>229</v>
      </c>
      <c r="H135" s="145"/>
      <c r="I135" s="145"/>
      <c r="J135" s="145"/>
      <c r="K135" s="146"/>
      <c r="L135" s="137"/>
      <c r="M135" s="135"/>
    </row>
    <row r="136" spans="1:13" ht="30" customHeight="1">
      <c r="A136" s="135"/>
      <c r="B136" s="136"/>
      <c r="C136" s="242">
        <v>18</v>
      </c>
      <c r="D136" s="196" t="s">
        <v>463</v>
      </c>
      <c r="E136" s="200"/>
      <c r="F136" s="243" t="s">
        <v>106</v>
      </c>
      <c r="G136" s="200" t="s">
        <v>227</v>
      </c>
      <c r="H136" s="156" t="s">
        <v>100</v>
      </c>
      <c r="I136" s="150">
        <v>19</v>
      </c>
      <c r="J136" s="151">
        <v>54670.96</v>
      </c>
      <c r="K136" s="152">
        <f t="shared" ref="K136:K139" si="15">(I136*J136)</f>
        <v>1038748.24</v>
      </c>
      <c r="L136" s="137"/>
      <c r="M136" s="135"/>
    </row>
    <row r="137" spans="1:13" ht="30" customHeight="1">
      <c r="A137" s="135"/>
      <c r="B137" s="136"/>
      <c r="C137" s="242">
        <v>18</v>
      </c>
      <c r="D137" s="196" t="s">
        <v>464</v>
      </c>
      <c r="E137" s="243"/>
      <c r="F137" s="243" t="s">
        <v>106</v>
      </c>
      <c r="G137" s="195" t="s">
        <v>157</v>
      </c>
      <c r="H137" s="202" t="s">
        <v>103</v>
      </c>
      <c r="I137" s="150">
        <v>947.60000005984466</v>
      </c>
      <c r="J137" s="151">
        <v>9577.07</v>
      </c>
      <c r="K137" s="152">
        <f t="shared" si="15"/>
        <v>9075231.5325731356</v>
      </c>
      <c r="L137" s="137"/>
      <c r="M137" s="135"/>
    </row>
    <row r="138" spans="1:13" ht="30" customHeight="1">
      <c r="A138" s="135"/>
      <c r="B138" s="136"/>
      <c r="C138" s="242">
        <v>18</v>
      </c>
      <c r="D138" s="196" t="s">
        <v>465</v>
      </c>
      <c r="E138" s="243"/>
      <c r="F138" s="243" t="s">
        <v>106</v>
      </c>
      <c r="G138" s="195" t="s">
        <v>228</v>
      </c>
      <c r="H138" s="202" t="s">
        <v>101</v>
      </c>
      <c r="I138" s="150">
        <v>10.25</v>
      </c>
      <c r="J138" s="151">
        <v>1100126.07</v>
      </c>
      <c r="K138" s="152">
        <f t="shared" si="15"/>
        <v>11276292.217500001</v>
      </c>
      <c r="L138" s="137"/>
      <c r="M138" s="135"/>
    </row>
    <row r="139" spans="1:13" ht="30" customHeight="1">
      <c r="A139" s="135"/>
      <c r="B139" s="136"/>
      <c r="C139" s="242">
        <v>18</v>
      </c>
      <c r="D139" s="196" t="s">
        <v>466</v>
      </c>
      <c r="E139" s="243"/>
      <c r="F139" s="243" t="s">
        <v>106</v>
      </c>
      <c r="G139" s="195" t="s">
        <v>159</v>
      </c>
      <c r="H139" s="202" t="s">
        <v>103</v>
      </c>
      <c r="I139" s="150">
        <v>7781.16</v>
      </c>
      <c r="J139" s="151">
        <v>27683.46</v>
      </c>
      <c r="K139" s="152">
        <f t="shared" si="15"/>
        <v>215409431.61359999</v>
      </c>
      <c r="L139" s="137"/>
      <c r="M139" s="135"/>
    </row>
    <row r="140" spans="1:13" ht="30" customHeight="1" thickBot="1">
      <c r="A140" s="135"/>
      <c r="B140" s="136"/>
      <c r="C140" s="153"/>
      <c r="D140" s="251" t="s">
        <v>14</v>
      </c>
      <c r="E140" s="251"/>
      <c r="F140" s="251"/>
      <c r="G140" s="251"/>
      <c r="H140" s="251"/>
      <c r="I140" s="251"/>
      <c r="J140" s="252"/>
      <c r="K140" s="155">
        <f>SUM(K136:K139)</f>
        <v>236799703.60367313</v>
      </c>
      <c r="L140" s="137"/>
      <c r="M140" s="135"/>
    </row>
    <row r="141" spans="1:13" ht="30" customHeight="1" thickBot="1">
      <c r="A141" s="135"/>
      <c r="B141" s="136"/>
      <c r="C141" s="198"/>
      <c r="D141" s="209">
        <v>19</v>
      </c>
      <c r="E141" s="145"/>
      <c r="F141" s="145"/>
      <c r="G141" s="145" t="s">
        <v>230</v>
      </c>
      <c r="H141" s="145"/>
      <c r="I141" s="145"/>
      <c r="J141" s="145"/>
      <c r="K141" s="146"/>
      <c r="L141" s="137"/>
      <c r="M141" s="135"/>
    </row>
    <row r="142" spans="1:13" ht="30" customHeight="1">
      <c r="A142" s="135"/>
      <c r="B142" s="136"/>
      <c r="C142" s="242">
        <v>19</v>
      </c>
      <c r="D142" s="196" t="s">
        <v>467</v>
      </c>
      <c r="E142" s="200"/>
      <c r="F142" s="243" t="s">
        <v>106</v>
      </c>
      <c r="G142" s="200" t="s">
        <v>227</v>
      </c>
      <c r="H142" s="156" t="s">
        <v>100</v>
      </c>
      <c r="I142" s="150">
        <v>32.1</v>
      </c>
      <c r="J142" s="151">
        <v>54670.96</v>
      </c>
      <c r="K142" s="152">
        <f t="shared" ref="K142:K147" si="16">(I142*J142)</f>
        <v>1754937.8160000001</v>
      </c>
      <c r="L142" s="137"/>
      <c r="M142" s="135"/>
    </row>
    <row r="143" spans="1:13" ht="30" customHeight="1">
      <c r="A143" s="135"/>
      <c r="B143" s="136"/>
      <c r="C143" s="242">
        <v>19</v>
      </c>
      <c r="D143" s="196" t="s">
        <v>468</v>
      </c>
      <c r="E143" s="243"/>
      <c r="F143" s="243" t="s">
        <v>106</v>
      </c>
      <c r="G143" s="195" t="s">
        <v>157</v>
      </c>
      <c r="H143" s="202" t="s">
        <v>103</v>
      </c>
      <c r="I143" s="150">
        <v>10182.989999749318</v>
      </c>
      <c r="J143" s="151">
        <v>9577.07</v>
      </c>
      <c r="K143" s="152">
        <f t="shared" si="16"/>
        <v>97523208.036899194</v>
      </c>
      <c r="L143" s="137"/>
      <c r="M143" s="135"/>
    </row>
    <row r="144" spans="1:13" ht="30" customHeight="1">
      <c r="A144" s="135"/>
      <c r="B144" s="136"/>
      <c r="C144" s="242">
        <v>19</v>
      </c>
      <c r="D144" s="196" t="s">
        <v>469</v>
      </c>
      <c r="E144" s="243"/>
      <c r="F144" s="243" t="s">
        <v>106</v>
      </c>
      <c r="G144" s="195" t="s">
        <v>231</v>
      </c>
      <c r="H144" s="202" t="s">
        <v>101</v>
      </c>
      <c r="I144" s="150">
        <v>19.55</v>
      </c>
      <c r="J144" s="151">
        <v>1100126.07</v>
      </c>
      <c r="K144" s="152">
        <f t="shared" si="16"/>
        <v>21507464.668500002</v>
      </c>
      <c r="L144" s="137"/>
      <c r="M144" s="135"/>
    </row>
    <row r="145" spans="1:13" ht="30" customHeight="1">
      <c r="A145" s="135"/>
      <c r="B145" s="136"/>
      <c r="C145" s="242">
        <v>19</v>
      </c>
      <c r="D145" s="196" t="s">
        <v>470</v>
      </c>
      <c r="E145" s="243"/>
      <c r="F145" s="243" t="s">
        <v>106</v>
      </c>
      <c r="G145" s="195" t="s">
        <v>232</v>
      </c>
      <c r="H145" s="202" t="s">
        <v>101</v>
      </c>
      <c r="I145" s="150">
        <v>13.239999999952371</v>
      </c>
      <c r="J145" s="151">
        <v>1397041.91</v>
      </c>
      <c r="K145" s="152">
        <f t="shared" si="16"/>
        <v>18496834.888333458</v>
      </c>
      <c r="L145" s="137"/>
      <c r="M145" s="135"/>
    </row>
    <row r="146" spans="1:13" ht="30" customHeight="1">
      <c r="A146" s="135"/>
      <c r="B146" s="136"/>
      <c r="C146" s="242">
        <v>19</v>
      </c>
      <c r="D146" s="196" t="s">
        <v>471</v>
      </c>
      <c r="E146" s="243"/>
      <c r="F146" s="243" t="s">
        <v>106</v>
      </c>
      <c r="G146" s="195" t="s">
        <v>233</v>
      </c>
      <c r="H146" s="202" t="s">
        <v>100</v>
      </c>
      <c r="I146" s="150">
        <v>72.02</v>
      </c>
      <c r="J146" s="151">
        <v>324374.51</v>
      </c>
      <c r="K146" s="152">
        <f t="shared" si="16"/>
        <v>23361452.210200001</v>
      </c>
      <c r="L146" s="137"/>
      <c r="M146" s="135"/>
    </row>
    <row r="147" spans="1:13" ht="30" customHeight="1">
      <c r="A147" s="135"/>
      <c r="B147" s="136"/>
      <c r="C147" s="242">
        <v>19</v>
      </c>
      <c r="D147" s="196" t="s">
        <v>472</v>
      </c>
      <c r="E147" s="243"/>
      <c r="F147" s="243" t="s">
        <v>106</v>
      </c>
      <c r="G147" s="195" t="s">
        <v>234</v>
      </c>
      <c r="H147" s="202" t="s">
        <v>100</v>
      </c>
      <c r="I147" s="150">
        <v>72.02</v>
      </c>
      <c r="J147" s="151">
        <v>50893.98</v>
      </c>
      <c r="K147" s="152">
        <f t="shared" si="16"/>
        <v>3665384.4396000002</v>
      </c>
      <c r="L147" s="137"/>
      <c r="M147" s="135"/>
    </row>
    <row r="148" spans="1:13" ht="30" customHeight="1" thickBot="1">
      <c r="A148" s="135"/>
      <c r="B148" s="136"/>
      <c r="C148" s="153"/>
      <c r="D148" s="251" t="s">
        <v>14</v>
      </c>
      <c r="E148" s="251"/>
      <c r="F148" s="251"/>
      <c r="G148" s="251"/>
      <c r="H148" s="251"/>
      <c r="I148" s="251"/>
      <c r="J148" s="252"/>
      <c r="K148" s="155">
        <f>SUM(K142:K147)</f>
        <v>166309282.05953267</v>
      </c>
      <c r="L148" s="137"/>
      <c r="M148" s="135"/>
    </row>
    <row r="149" spans="1:13" ht="30" customHeight="1" thickBot="1">
      <c r="A149" s="135"/>
      <c r="B149" s="136"/>
      <c r="C149" s="198"/>
      <c r="D149" s="209">
        <v>20</v>
      </c>
      <c r="E149" s="145"/>
      <c r="F149" s="145"/>
      <c r="G149" s="145" t="s">
        <v>235</v>
      </c>
      <c r="H149" s="145"/>
      <c r="I149" s="145"/>
      <c r="J149" s="145"/>
      <c r="K149" s="146"/>
      <c r="L149" s="137"/>
      <c r="M149" s="135"/>
    </row>
    <row r="150" spans="1:13" ht="30" customHeight="1">
      <c r="A150" s="135"/>
      <c r="B150" s="136"/>
      <c r="C150" s="242">
        <v>20</v>
      </c>
      <c r="D150" s="196" t="s">
        <v>473</v>
      </c>
      <c r="E150" s="200"/>
      <c r="F150" s="243" t="s">
        <v>106</v>
      </c>
      <c r="G150" s="200" t="s">
        <v>227</v>
      </c>
      <c r="H150" s="156" t="s">
        <v>100</v>
      </c>
      <c r="I150" s="150">
        <v>42.87</v>
      </c>
      <c r="J150" s="151">
        <v>54670.96</v>
      </c>
      <c r="K150" s="152">
        <f t="shared" ref="K150:K156" si="17">(I150*J150)</f>
        <v>2343744.0551999998</v>
      </c>
      <c r="L150" s="137"/>
      <c r="M150" s="135"/>
    </row>
    <row r="151" spans="1:13" ht="30" customHeight="1">
      <c r="A151" s="135"/>
      <c r="B151" s="136"/>
      <c r="C151" s="242">
        <v>20</v>
      </c>
      <c r="D151" s="196" t="s">
        <v>474</v>
      </c>
      <c r="E151" s="243"/>
      <c r="F151" s="243" t="s">
        <v>106</v>
      </c>
      <c r="G151" s="195" t="s">
        <v>157</v>
      </c>
      <c r="H151" s="202" t="s">
        <v>103</v>
      </c>
      <c r="I151" s="150">
        <v>9026.3699995196039</v>
      </c>
      <c r="J151" s="151">
        <v>9577.07</v>
      </c>
      <c r="K151" s="152">
        <f t="shared" si="17"/>
        <v>86446177.331299216</v>
      </c>
      <c r="L151" s="137"/>
      <c r="M151" s="135"/>
    </row>
    <row r="152" spans="1:13" ht="30" customHeight="1">
      <c r="A152" s="135"/>
      <c r="B152" s="136"/>
      <c r="C152" s="242">
        <v>20</v>
      </c>
      <c r="D152" s="196" t="s">
        <v>475</v>
      </c>
      <c r="E152" s="243"/>
      <c r="F152" s="243" t="s">
        <v>106</v>
      </c>
      <c r="G152" s="195" t="s">
        <v>231</v>
      </c>
      <c r="H152" s="202" t="s">
        <v>101</v>
      </c>
      <c r="I152" s="150">
        <v>23.98</v>
      </c>
      <c r="J152" s="151">
        <v>1100126.07</v>
      </c>
      <c r="K152" s="152">
        <f t="shared" si="17"/>
        <v>26381023.158600003</v>
      </c>
      <c r="L152" s="137"/>
      <c r="M152" s="135"/>
    </row>
    <row r="153" spans="1:13" ht="30" customHeight="1">
      <c r="A153" s="135"/>
      <c r="B153" s="136"/>
      <c r="C153" s="242">
        <v>20</v>
      </c>
      <c r="D153" s="196" t="s">
        <v>476</v>
      </c>
      <c r="E153" s="243"/>
      <c r="F153" s="243" t="s">
        <v>106</v>
      </c>
      <c r="G153" s="195" t="s">
        <v>232</v>
      </c>
      <c r="H153" s="202" t="s">
        <v>101</v>
      </c>
      <c r="I153" s="150">
        <v>18.16</v>
      </c>
      <c r="J153" s="151">
        <v>1397041.91</v>
      </c>
      <c r="K153" s="152">
        <f t="shared" si="17"/>
        <v>25370281.0856</v>
      </c>
      <c r="L153" s="137"/>
      <c r="M153" s="135"/>
    </row>
    <row r="154" spans="1:13" ht="30" customHeight="1">
      <c r="A154" s="135"/>
      <c r="B154" s="136"/>
      <c r="C154" s="242">
        <v>20</v>
      </c>
      <c r="D154" s="196" t="s">
        <v>477</v>
      </c>
      <c r="E154" s="243"/>
      <c r="F154" s="243" t="s">
        <v>106</v>
      </c>
      <c r="G154" s="195" t="s">
        <v>233</v>
      </c>
      <c r="H154" s="202" t="s">
        <v>100</v>
      </c>
      <c r="I154" s="150">
        <v>48.86</v>
      </c>
      <c r="J154" s="151">
        <v>324374.51</v>
      </c>
      <c r="K154" s="152">
        <f t="shared" si="17"/>
        <v>15848938.558600001</v>
      </c>
      <c r="L154" s="137"/>
      <c r="M154" s="135"/>
    </row>
    <row r="155" spans="1:13" ht="30" customHeight="1">
      <c r="A155" s="135"/>
      <c r="B155" s="136"/>
      <c r="C155" s="242">
        <v>20</v>
      </c>
      <c r="D155" s="196" t="s">
        <v>478</v>
      </c>
      <c r="E155" s="243"/>
      <c r="F155" s="243" t="s">
        <v>106</v>
      </c>
      <c r="G155" s="195" t="s">
        <v>236</v>
      </c>
      <c r="H155" s="202" t="s">
        <v>101</v>
      </c>
      <c r="I155" s="150">
        <v>2.5300000010905204</v>
      </c>
      <c r="J155" s="151">
        <v>1472719.94</v>
      </c>
      <c r="K155" s="152">
        <f t="shared" si="17"/>
        <v>3725981.4498060308</v>
      </c>
      <c r="L155" s="137"/>
      <c r="M155" s="135"/>
    </row>
    <row r="156" spans="1:13" ht="30" customHeight="1">
      <c r="A156" s="135"/>
      <c r="B156" s="136"/>
      <c r="C156" s="242">
        <v>20</v>
      </c>
      <c r="D156" s="196" t="s">
        <v>479</v>
      </c>
      <c r="E156" s="243"/>
      <c r="F156" s="243" t="s">
        <v>106</v>
      </c>
      <c r="G156" s="195" t="s">
        <v>234</v>
      </c>
      <c r="H156" s="202" t="s">
        <v>100</v>
      </c>
      <c r="I156" s="150">
        <v>48.86</v>
      </c>
      <c r="J156" s="151">
        <v>50893.98</v>
      </c>
      <c r="K156" s="152">
        <f t="shared" si="17"/>
        <v>2486679.8628000002</v>
      </c>
      <c r="L156" s="137"/>
      <c r="M156" s="135"/>
    </row>
    <row r="157" spans="1:13" ht="30" customHeight="1" thickBot="1">
      <c r="A157" s="135"/>
      <c r="B157" s="136"/>
      <c r="C157" s="153"/>
      <c r="D157" s="251" t="s">
        <v>14</v>
      </c>
      <c r="E157" s="251"/>
      <c r="F157" s="251"/>
      <c r="G157" s="251"/>
      <c r="H157" s="251"/>
      <c r="I157" s="251"/>
      <c r="J157" s="252"/>
      <c r="K157" s="155">
        <f>SUM(K150:K156)</f>
        <v>162602825.50190526</v>
      </c>
      <c r="L157" s="137"/>
      <c r="M157" s="135"/>
    </row>
    <row r="158" spans="1:13" ht="30" customHeight="1" thickBot="1">
      <c r="A158" s="135"/>
      <c r="B158" s="136"/>
      <c r="C158" s="198"/>
      <c r="D158" s="209">
        <v>21</v>
      </c>
      <c r="E158" s="145"/>
      <c r="F158" s="145"/>
      <c r="G158" s="145" t="s">
        <v>237</v>
      </c>
      <c r="H158" s="145"/>
      <c r="I158" s="145"/>
      <c r="J158" s="145"/>
      <c r="K158" s="146"/>
      <c r="L158" s="137"/>
      <c r="M158" s="135"/>
    </row>
    <row r="159" spans="1:13" ht="30" customHeight="1">
      <c r="A159" s="135"/>
      <c r="B159" s="136"/>
      <c r="C159" s="242">
        <v>21</v>
      </c>
      <c r="D159" s="196">
        <v>21.1</v>
      </c>
      <c r="E159" s="200"/>
      <c r="F159" s="243" t="s">
        <v>106</v>
      </c>
      <c r="G159" s="200" t="s">
        <v>227</v>
      </c>
      <c r="H159" s="156" t="s">
        <v>100</v>
      </c>
      <c r="I159" s="150">
        <v>2.67</v>
      </c>
      <c r="J159" s="151">
        <v>54670.96</v>
      </c>
      <c r="K159" s="152">
        <f t="shared" ref="K159:K179" si="18">(I159*J159)</f>
        <v>145971.4632</v>
      </c>
      <c r="L159" s="152"/>
      <c r="M159" s="135"/>
    </row>
    <row r="160" spans="1:13" ht="30" customHeight="1">
      <c r="A160" s="135"/>
      <c r="B160" s="136"/>
      <c r="C160" s="242">
        <v>21</v>
      </c>
      <c r="D160" s="196">
        <v>21.2</v>
      </c>
      <c r="E160" s="200"/>
      <c r="F160" s="243" t="s">
        <v>106</v>
      </c>
      <c r="G160" s="200" t="s">
        <v>157</v>
      </c>
      <c r="H160" s="156" t="s">
        <v>103</v>
      </c>
      <c r="I160" s="150">
        <v>330.53999999999996</v>
      </c>
      <c r="J160" s="151">
        <v>9577.07</v>
      </c>
      <c r="K160" s="152">
        <f t="shared" si="18"/>
        <v>3165604.7177999998</v>
      </c>
      <c r="L160" s="152"/>
      <c r="M160" s="135"/>
    </row>
    <row r="161" spans="1:13" ht="30" customHeight="1">
      <c r="A161" s="135"/>
      <c r="B161" s="136"/>
      <c r="C161" s="242">
        <v>21</v>
      </c>
      <c r="D161" s="196">
        <v>21.3</v>
      </c>
      <c r="E161" s="200"/>
      <c r="F161" s="243" t="s">
        <v>106</v>
      </c>
      <c r="G161" s="200" t="s">
        <v>238</v>
      </c>
      <c r="H161" s="156" t="s">
        <v>101</v>
      </c>
      <c r="I161" s="150">
        <v>1.47</v>
      </c>
      <c r="J161" s="151">
        <v>1081096.3900000001</v>
      </c>
      <c r="K161" s="152">
        <f t="shared" si="18"/>
        <v>1589211.6933000002</v>
      </c>
      <c r="L161" s="152"/>
      <c r="M161" s="135"/>
    </row>
    <row r="162" spans="1:13" ht="30" customHeight="1">
      <c r="A162" s="135"/>
      <c r="B162" s="136"/>
      <c r="C162" s="242">
        <v>21</v>
      </c>
      <c r="D162" s="196">
        <v>21.4</v>
      </c>
      <c r="E162" s="200"/>
      <c r="F162" s="243" t="s">
        <v>106</v>
      </c>
      <c r="G162" s="200" t="s">
        <v>485</v>
      </c>
      <c r="H162" s="156" t="s">
        <v>100</v>
      </c>
      <c r="I162" s="150">
        <v>24.06</v>
      </c>
      <c r="J162" s="151">
        <v>122260.36</v>
      </c>
      <c r="K162" s="152">
        <f t="shared" si="18"/>
        <v>2941584.2615999999</v>
      </c>
      <c r="L162" s="152"/>
      <c r="M162" s="135"/>
    </row>
    <row r="163" spans="1:13" ht="30" customHeight="1">
      <c r="A163" s="135"/>
      <c r="B163" s="136"/>
      <c r="C163" s="242">
        <v>21</v>
      </c>
      <c r="D163" s="196">
        <v>21.5</v>
      </c>
      <c r="E163" s="200"/>
      <c r="F163" s="243" t="s">
        <v>106</v>
      </c>
      <c r="G163" s="200" t="s">
        <v>239</v>
      </c>
      <c r="H163" s="156" t="s">
        <v>104</v>
      </c>
      <c r="I163" s="150">
        <v>71.5</v>
      </c>
      <c r="J163" s="151">
        <v>21361.4</v>
      </c>
      <c r="K163" s="152">
        <f t="shared" si="18"/>
        <v>1527340.1</v>
      </c>
      <c r="L163" s="152"/>
      <c r="M163" s="135"/>
    </row>
    <row r="164" spans="1:13" ht="30" customHeight="1">
      <c r="A164" s="135"/>
      <c r="B164" s="136"/>
      <c r="C164" s="242">
        <v>21</v>
      </c>
      <c r="D164" s="196">
        <v>21.6</v>
      </c>
      <c r="E164" s="200"/>
      <c r="F164" s="243" t="s">
        <v>106</v>
      </c>
      <c r="G164" s="200" t="s">
        <v>240</v>
      </c>
      <c r="H164" s="156" t="s">
        <v>100</v>
      </c>
      <c r="I164" s="150">
        <v>28.5</v>
      </c>
      <c r="J164" s="151">
        <v>41616.629999999997</v>
      </c>
      <c r="K164" s="152">
        <f t="shared" si="18"/>
        <v>1186073.9549999998</v>
      </c>
      <c r="L164" s="152"/>
      <c r="M164" s="135"/>
    </row>
    <row r="165" spans="1:13" ht="30" customHeight="1">
      <c r="A165" s="135"/>
      <c r="B165" s="136"/>
      <c r="C165" s="242">
        <v>21</v>
      </c>
      <c r="D165" s="196">
        <v>21.7</v>
      </c>
      <c r="E165" s="200"/>
      <c r="F165" s="243" t="s">
        <v>106</v>
      </c>
      <c r="G165" s="200" t="s">
        <v>241</v>
      </c>
      <c r="H165" s="156" t="s">
        <v>100</v>
      </c>
      <c r="I165" s="150">
        <v>28.5</v>
      </c>
      <c r="J165" s="151">
        <v>44973.24</v>
      </c>
      <c r="K165" s="152">
        <f t="shared" si="18"/>
        <v>1281737.3399999999</v>
      </c>
      <c r="L165" s="152"/>
      <c r="M165" s="135"/>
    </row>
    <row r="166" spans="1:13" ht="30" customHeight="1">
      <c r="A166" s="135"/>
      <c r="B166" s="136"/>
      <c r="C166" s="242"/>
      <c r="D166" s="196"/>
      <c r="E166" s="200"/>
      <c r="F166" s="243"/>
      <c r="G166" s="224" t="s">
        <v>242</v>
      </c>
      <c r="H166" s="156"/>
      <c r="I166" s="150"/>
      <c r="J166" s="151">
        <v>0</v>
      </c>
      <c r="K166" s="152">
        <f t="shared" si="18"/>
        <v>0</v>
      </c>
      <c r="L166" s="152"/>
      <c r="M166" s="135"/>
    </row>
    <row r="167" spans="1:13" ht="30" customHeight="1">
      <c r="A167" s="135"/>
      <c r="B167" s="136"/>
      <c r="C167" s="242">
        <v>21</v>
      </c>
      <c r="D167" s="196">
        <v>21.8</v>
      </c>
      <c r="E167" s="200"/>
      <c r="F167" s="243" t="s">
        <v>106</v>
      </c>
      <c r="G167" s="200" t="s">
        <v>227</v>
      </c>
      <c r="H167" s="156" t="s">
        <v>100</v>
      </c>
      <c r="I167" s="150">
        <v>5.21</v>
      </c>
      <c r="J167" s="151">
        <v>54670.96</v>
      </c>
      <c r="K167" s="152">
        <f t="shared" si="18"/>
        <v>284835.70159999997</v>
      </c>
      <c r="L167" s="152"/>
      <c r="M167" s="135"/>
    </row>
    <row r="168" spans="1:13" ht="30" customHeight="1">
      <c r="A168" s="135"/>
      <c r="B168" s="136"/>
      <c r="C168" s="242">
        <v>21</v>
      </c>
      <c r="D168" s="196">
        <v>21.9</v>
      </c>
      <c r="E168" s="200"/>
      <c r="F168" s="243" t="s">
        <v>106</v>
      </c>
      <c r="G168" s="200" t="s">
        <v>157</v>
      </c>
      <c r="H168" s="156" t="s">
        <v>103</v>
      </c>
      <c r="I168" s="150">
        <v>98.11</v>
      </c>
      <c r="J168" s="151">
        <v>9577.07</v>
      </c>
      <c r="K168" s="152">
        <f t="shared" si="18"/>
        <v>939606.33769999992</v>
      </c>
      <c r="L168" s="152"/>
      <c r="M168" s="135"/>
    </row>
    <row r="169" spans="1:13" ht="30" customHeight="1">
      <c r="A169" s="135"/>
      <c r="B169" s="136"/>
      <c r="C169" s="242">
        <v>21</v>
      </c>
      <c r="D169" s="196" t="s">
        <v>496</v>
      </c>
      <c r="E169" s="200"/>
      <c r="F169" s="243" t="s">
        <v>106</v>
      </c>
      <c r="G169" s="200" t="s">
        <v>238</v>
      </c>
      <c r="H169" s="156" t="s">
        <v>101</v>
      </c>
      <c r="I169" s="150">
        <v>1.56</v>
      </c>
      <c r="J169" s="151">
        <v>1081096.3900000001</v>
      </c>
      <c r="K169" s="152">
        <f t="shared" si="18"/>
        <v>1686510.3684000003</v>
      </c>
      <c r="L169" s="152"/>
      <c r="M169" s="135"/>
    </row>
    <row r="170" spans="1:13" ht="30" customHeight="1">
      <c r="A170" s="135"/>
      <c r="B170" s="136"/>
      <c r="C170" s="242">
        <v>21</v>
      </c>
      <c r="D170" s="196">
        <v>21.11</v>
      </c>
      <c r="E170" s="200"/>
      <c r="F170" s="243" t="s">
        <v>106</v>
      </c>
      <c r="G170" s="200" t="s">
        <v>486</v>
      </c>
      <c r="H170" s="156" t="s">
        <v>100</v>
      </c>
      <c r="I170" s="150">
        <v>20.83</v>
      </c>
      <c r="J170" s="151">
        <v>88863.17</v>
      </c>
      <c r="K170" s="152">
        <f t="shared" si="18"/>
        <v>1851019.8310999998</v>
      </c>
      <c r="L170" s="152"/>
      <c r="M170" s="135"/>
    </row>
    <row r="171" spans="1:13" ht="30" customHeight="1">
      <c r="A171" s="135"/>
      <c r="B171" s="136"/>
      <c r="C171" s="242">
        <v>21</v>
      </c>
      <c r="D171" s="196">
        <v>21.12</v>
      </c>
      <c r="E171" s="200"/>
      <c r="F171" s="243" t="s">
        <v>106</v>
      </c>
      <c r="G171" s="200" t="s">
        <v>243</v>
      </c>
      <c r="H171" s="156" t="s">
        <v>100</v>
      </c>
      <c r="I171" s="150">
        <v>44.62</v>
      </c>
      <c r="J171" s="151">
        <v>41616.629999999997</v>
      </c>
      <c r="K171" s="152">
        <f t="shared" si="18"/>
        <v>1856934.0305999997</v>
      </c>
      <c r="L171" s="152"/>
      <c r="M171" s="135"/>
    </row>
    <row r="172" spans="1:13" ht="30" customHeight="1">
      <c r="A172" s="135"/>
      <c r="B172" s="136"/>
      <c r="C172" s="242">
        <v>21</v>
      </c>
      <c r="D172" s="196">
        <v>21.13</v>
      </c>
      <c r="E172" s="200"/>
      <c r="F172" s="243" t="s">
        <v>106</v>
      </c>
      <c r="G172" s="200" t="s">
        <v>244</v>
      </c>
      <c r="H172" s="156" t="s">
        <v>100</v>
      </c>
      <c r="I172" s="150">
        <v>44.62</v>
      </c>
      <c r="J172" s="151">
        <v>52444.65</v>
      </c>
      <c r="K172" s="152">
        <f t="shared" si="18"/>
        <v>2340080.2829999998</v>
      </c>
      <c r="L172" s="152"/>
      <c r="M172" s="135"/>
    </row>
    <row r="173" spans="1:13" ht="30" customHeight="1">
      <c r="A173" s="135"/>
      <c r="B173" s="136"/>
      <c r="C173" s="242"/>
      <c r="D173" s="196"/>
      <c r="E173" s="200"/>
      <c r="F173" s="243"/>
      <c r="G173" s="224" t="s">
        <v>245</v>
      </c>
      <c r="H173" s="156"/>
      <c r="I173" s="150"/>
      <c r="J173" s="151">
        <v>0</v>
      </c>
      <c r="K173" s="152">
        <f t="shared" si="18"/>
        <v>0</v>
      </c>
      <c r="L173" s="152"/>
      <c r="M173" s="135"/>
    </row>
    <row r="174" spans="1:13" ht="30" customHeight="1">
      <c r="A174" s="135"/>
      <c r="B174" s="136"/>
      <c r="C174" s="242">
        <v>21</v>
      </c>
      <c r="D174" s="196">
        <v>21.14</v>
      </c>
      <c r="E174" s="200"/>
      <c r="F174" s="243" t="s">
        <v>106</v>
      </c>
      <c r="G174" s="200" t="s">
        <v>246</v>
      </c>
      <c r="H174" s="156" t="s">
        <v>100</v>
      </c>
      <c r="I174" s="150">
        <v>34.29</v>
      </c>
      <c r="J174" s="151">
        <v>54670.96</v>
      </c>
      <c r="K174" s="152">
        <f t="shared" si="18"/>
        <v>1874667.2183999999</v>
      </c>
      <c r="L174" s="152"/>
      <c r="M174" s="135"/>
    </row>
    <row r="175" spans="1:13" ht="30" customHeight="1">
      <c r="A175" s="135"/>
      <c r="B175" s="136"/>
      <c r="C175" s="242">
        <v>21</v>
      </c>
      <c r="D175" s="196">
        <v>21.15</v>
      </c>
      <c r="E175" s="200"/>
      <c r="F175" s="243" t="s">
        <v>106</v>
      </c>
      <c r="G175" s="200" t="s">
        <v>247</v>
      </c>
      <c r="H175" s="156" t="s">
        <v>101</v>
      </c>
      <c r="I175" s="150">
        <v>11.49</v>
      </c>
      <c r="J175" s="151">
        <v>1100126.07</v>
      </c>
      <c r="K175" s="152">
        <f t="shared" si="18"/>
        <v>12640448.544300001</v>
      </c>
      <c r="L175" s="152"/>
      <c r="M175" s="135"/>
    </row>
    <row r="176" spans="1:13" ht="30" customHeight="1">
      <c r="A176" s="135"/>
      <c r="B176" s="136"/>
      <c r="C176" s="242">
        <v>21</v>
      </c>
      <c r="D176" s="196">
        <v>21.16</v>
      </c>
      <c r="E176" s="200"/>
      <c r="F176" s="243" t="s">
        <v>106</v>
      </c>
      <c r="G176" s="200" t="s">
        <v>248</v>
      </c>
      <c r="H176" s="156" t="s">
        <v>101</v>
      </c>
      <c r="I176" s="150">
        <v>9.48</v>
      </c>
      <c r="J176" s="151">
        <v>1397041.91</v>
      </c>
      <c r="K176" s="152">
        <f t="shared" si="18"/>
        <v>13243957.3068</v>
      </c>
      <c r="L176" s="152"/>
      <c r="M176" s="135"/>
    </row>
    <row r="177" spans="1:13" ht="30" customHeight="1">
      <c r="A177" s="135"/>
      <c r="B177" s="136"/>
      <c r="C177" s="242">
        <v>21</v>
      </c>
      <c r="D177" s="196">
        <v>21.17</v>
      </c>
      <c r="E177" s="243"/>
      <c r="F177" s="243" t="s">
        <v>106</v>
      </c>
      <c r="G177" s="195" t="s">
        <v>157</v>
      </c>
      <c r="H177" s="202" t="s">
        <v>103</v>
      </c>
      <c r="I177" s="150">
        <v>1548.73</v>
      </c>
      <c r="J177" s="151">
        <v>9577.07</v>
      </c>
      <c r="K177" s="152">
        <f t="shared" si="18"/>
        <v>14832295.621099999</v>
      </c>
      <c r="L177" s="152"/>
      <c r="M177" s="135"/>
    </row>
    <row r="178" spans="1:13" ht="30" customHeight="1">
      <c r="A178" s="135"/>
      <c r="B178" s="136"/>
      <c r="C178" s="242">
        <v>21</v>
      </c>
      <c r="D178" s="196">
        <v>21.18</v>
      </c>
      <c r="E178" s="243"/>
      <c r="F178" s="243" t="s">
        <v>106</v>
      </c>
      <c r="G178" s="195" t="s">
        <v>243</v>
      </c>
      <c r="H178" s="202" t="s">
        <v>100</v>
      </c>
      <c r="I178" s="150">
        <v>49.55</v>
      </c>
      <c r="J178" s="151">
        <v>41616.629999999997</v>
      </c>
      <c r="K178" s="152">
        <f t="shared" si="18"/>
        <v>2062104.0164999997</v>
      </c>
      <c r="L178" s="152"/>
      <c r="M178" s="135"/>
    </row>
    <row r="179" spans="1:13" ht="30" customHeight="1">
      <c r="A179" s="135"/>
      <c r="B179" s="136"/>
      <c r="C179" s="242">
        <v>21</v>
      </c>
      <c r="D179" s="196">
        <v>21.19</v>
      </c>
      <c r="E179" s="243"/>
      <c r="F179" s="243" t="s">
        <v>106</v>
      </c>
      <c r="G179" s="195" t="s">
        <v>244</v>
      </c>
      <c r="H179" s="202" t="s">
        <v>100</v>
      </c>
      <c r="I179" s="150">
        <v>49.55</v>
      </c>
      <c r="J179" s="151">
        <v>52444.65</v>
      </c>
      <c r="K179" s="152">
        <f t="shared" si="18"/>
        <v>2598632.4074999997</v>
      </c>
      <c r="L179" s="152"/>
      <c r="M179" s="135"/>
    </row>
    <row r="180" spans="1:13" ht="30" customHeight="1" thickBot="1">
      <c r="A180" s="135"/>
      <c r="B180" s="136"/>
      <c r="C180" s="153"/>
      <c r="D180" s="251" t="s">
        <v>14</v>
      </c>
      <c r="E180" s="251"/>
      <c r="F180" s="251"/>
      <c r="G180" s="251"/>
      <c r="H180" s="251"/>
      <c r="I180" s="251"/>
      <c r="J180" s="252"/>
      <c r="K180" s="155">
        <f>SUM(K159:K179)</f>
        <v>68048615.197899997</v>
      </c>
      <c r="L180" s="137"/>
      <c r="M180" s="135"/>
    </row>
    <row r="181" spans="1:13" ht="30" customHeight="1" thickBot="1">
      <c r="A181" s="135"/>
      <c r="B181" s="136"/>
      <c r="C181" s="198"/>
      <c r="D181" s="209">
        <v>22</v>
      </c>
      <c r="E181" s="145"/>
      <c r="F181" s="145"/>
      <c r="G181" s="145" t="s">
        <v>165</v>
      </c>
      <c r="H181" s="145"/>
      <c r="I181" s="145"/>
      <c r="J181" s="145"/>
      <c r="K181" s="146"/>
      <c r="L181" s="137"/>
      <c r="M181" s="135"/>
    </row>
    <row r="182" spans="1:13" ht="40.5" customHeight="1">
      <c r="A182" s="135"/>
      <c r="B182" s="136"/>
      <c r="C182" s="242">
        <v>22</v>
      </c>
      <c r="D182" s="196">
        <v>22.1</v>
      </c>
      <c r="E182" s="200"/>
      <c r="F182" s="243" t="s">
        <v>106</v>
      </c>
      <c r="G182" s="200" t="s">
        <v>249</v>
      </c>
      <c r="H182" s="156" t="s">
        <v>105</v>
      </c>
      <c r="I182" s="150">
        <v>1</v>
      </c>
      <c r="J182" s="151">
        <v>3366616.33</v>
      </c>
      <c r="K182" s="152">
        <f t="shared" ref="K182:K188" si="19">(I182*J182)</f>
        <v>3366616.33</v>
      </c>
      <c r="L182" s="137"/>
      <c r="M182" s="135"/>
    </row>
    <row r="183" spans="1:13" ht="30" customHeight="1">
      <c r="A183" s="135"/>
      <c r="B183" s="136"/>
      <c r="C183" s="242">
        <v>22</v>
      </c>
      <c r="D183" s="196">
        <v>22.2</v>
      </c>
      <c r="E183" s="243"/>
      <c r="F183" s="243" t="s">
        <v>106</v>
      </c>
      <c r="G183" s="195" t="s">
        <v>250</v>
      </c>
      <c r="H183" s="202" t="s">
        <v>105</v>
      </c>
      <c r="I183" s="150">
        <v>1</v>
      </c>
      <c r="J183" s="151">
        <v>3492346.33</v>
      </c>
      <c r="K183" s="152">
        <f t="shared" si="19"/>
        <v>3492346.33</v>
      </c>
      <c r="L183" s="137"/>
      <c r="M183" s="135"/>
    </row>
    <row r="184" spans="1:13" ht="30" customHeight="1">
      <c r="A184" s="135"/>
      <c r="B184" s="136"/>
      <c r="C184" s="242">
        <v>22</v>
      </c>
      <c r="D184" s="196">
        <v>22.3</v>
      </c>
      <c r="E184" s="243"/>
      <c r="F184" s="243" t="s">
        <v>106</v>
      </c>
      <c r="G184" s="195" t="s">
        <v>251</v>
      </c>
      <c r="H184" s="202" t="s">
        <v>105</v>
      </c>
      <c r="I184" s="150">
        <v>2</v>
      </c>
      <c r="J184" s="151">
        <v>3778590.36</v>
      </c>
      <c r="K184" s="152">
        <f t="shared" si="19"/>
        <v>7557180.7199999997</v>
      </c>
      <c r="L184" s="137"/>
      <c r="M184" s="135"/>
    </row>
    <row r="185" spans="1:13" ht="30" customHeight="1">
      <c r="A185" s="135"/>
      <c r="B185" s="136"/>
      <c r="C185" s="242">
        <v>22</v>
      </c>
      <c r="D185" s="196">
        <v>22.4</v>
      </c>
      <c r="E185" s="243"/>
      <c r="F185" s="243" t="s">
        <v>106</v>
      </c>
      <c r="G185" s="195" t="s">
        <v>252</v>
      </c>
      <c r="H185" s="202" t="s">
        <v>105</v>
      </c>
      <c r="I185" s="150">
        <v>1</v>
      </c>
      <c r="J185" s="151">
        <v>3708740.36</v>
      </c>
      <c r="K185" s="152">
        <f t="shared" si="19"/>
        <v>3708740.36</v>
      </c>
      <c r="L185" s="137"/>
      <c r="M185" s="135"/>
    </row>
    <row r="186" spans="1:13" ht="30" customHeight="1">
      <c r="A186" s="135"/>
      <c r="B186" s="136"/>
      <c r="C186" s="242">
        <v>22</v>
      </c>
      <c r="D186" s="196">
        <v>22.5</v>
      </c>
      <c r="E186" s="243"/>
      <c r="F186" s="243" t="s">
        <v>106</v>
      </c>
      <c r="G186" s="195" t="s">
        <v>253</v>
      </c>
      <c r="H186" s="202" t="s">
        <v>105</v>
      </c>
      <c r="I186" s="150">
        <v>1</v>
      </c>
      <c r="J186" s="151">
        <v>3415592.61</v>
      </c>
      <c r="K186" s="152">
        <f t="shared" si="19"/>
        <v>3415592.61</v>
      </c>
      <c r="L186" s="137"/>
      <c r="M186" s="135"/>
    </row>
    <row r="187" spans="1:13" ht="30" customHeight="1">
      <c r="A187" s="135"/>
      <c r="B187" s="136"/>
      <c r="C187" s="242">
        <v>22</v>
      </c>
      <c r="D187" s="196">
        <v>22.6</v>
      </c>
      <c r="E187" s="243"/>
      <c r="F187" s="243" t="s">
        <v>106</v>
      </c>
      <c r="G187" s="195" t="s">
        <v>254</v>
      </c>
      <c r="H187" s="202" t="s">
        <v>105</v>
      </c>
      <c r="I187" s="150">
        <v>1</v>
      </c>
      <c r="J187" s="151">
        <v>2730840.36</v>
      </c>
      <c r="K187" s="152">
        <f t="shared" si="19"/>
        <v>2730840.36</v>
      </c>
      <c r="L187" s="137"/>
      <c r="M187" s="135"/>
    </row>
    <row r="188" spans="1:13" ht="30" customHeight="1">
      <c r="A188" s="135"/>
      <c r="B188" s="136"/>
      <c r="C188" s="242">
        <v>22</v>
      </c>
      <c r="D188" s="196">
        <v>22.7</v>
      </c>
      <c r="E188" s="243"/>
      <c r="F188" s="243" t="s">
        <v>106</v>
      </c>
      <c r="G188" s="195" t="s">
        <v>255</v>
      </c>
      <c r="H188" s="202" t="s">
        <v>105</v>
      </c>
      <c r="I188" s="150">
        <v>1</v>
      </c>
      <c r="J188" s="151">
        <v>3599774.36</v>
      </c>
      <c r="K188" s="152">
        <f t="shared" si="19"/>
        <v>3599774.36</v>
      </c>
      <c r="L188" s="137"/>
      <c r="M188" s="135"/>
    </row>
    <row r="189" spans="1:13" ht="30" customHeight="1" thickBot="1">
      <c r="A189" s="135"/>
      <c r="B189" s="136"/>
      <c r="C189" s="153"/>
      <c r="D189" s="251" t="s">
        <v>14</v>
      </c>
      <c r="E189" s="251"/>
      <c r="F189" s="251"/>
      <c r="G189" s="251"/>
      <c r="H189" s="251"/>
      <c r="I189" s="251"/>
      <c r="J189" s="252"/>
      <c r="K189" s="155">
        <f>SUM(K182:K188)</f>
        <v>27871091.069999997</v>
      </c>
      <c r="L189" s="137"/>
      <c r="M189" s="135"/>
    </row>
    <row r="190" spans="1:13" ht="30" customHeight="1" thickBot="1">
      <c r="A190" s="135"/>
      <c r="B190" s="136"/>
      <c r="C190" s="198"/>
      <c r="D190" s="209">
        <v>23</v>
      </c>
      <c r="E190" s="145"/>
      <c r="F190" s="145"/>
      <c r="G190" s="145" t="s">
        <v>256</v>
      </c>
      <c r="H190" s="145"/>
      <c r="I190" s="145"/>
      <c r="J190" s="145"/>
      <c r="K190" s="146"/>
      <c r="L190" s="137"/>
      <c r="M190" s="135"/>
    </row>
    <row r="191" spans="1:13" ht="30" customHeight="1">
      <c r="A191" s="135"/>
      <c r="B191" s="136"/>
      <c r="C191" s="242">
        <v>23</v>
      </c>
      <c r="D191" s="196">
        <v>23.1</v>
      </c>
      <c r="E191" s="200"/>
      <c r="F191" s="243" t="s">
        <v>106</v>
      </c>
      <c r="G191" s="200" t="s">
        <v>227</v>
      </c>
      <c r="H191" s="156" t="s">
        <v>100</v>
      </c>
      <c r="I191" s="238">
        <v>10</v>
      </c>
      <c r="J191" s="239">
        <v>54670.96</v>
      </c>
      <c r="K191" s="152">
        <f t="shared" ref="K191:K200" si="20">(I191*J191)</f>
        <v>546709.6</v>
      </c>
      <c r="L191" s="137"/>
      <c r="M191" s="135"/>
    </row>
    <row r="192" spans="1:13" ht="30" customHeight="1">
      <c r="A192" s="135"/>
      <c r="B192" s="136"/>
      <c r="C192" s="242">
        <v>23</v>
      </c>
      <c r="D192" s="196">
        <v>23.2</v>
      </c>
      <c r="E192" s="243"/>
      <c r="F192" s="243" t="s">
        <v>106</v>
      </c>
      <c r="G192" s="195" t="s">
        <v>257</v>
      </c>
      <c r="H192" s="202" t="s">
        <v>103</v>
      </c>
      <c r="I192" s="238">
        <v>688.9</v>
      </c>
      <c r="J192" s="239">
        <v>9577.07</v>
      </c>
      <c r="K192" s="152">
        <f t="shared" si="20"/>
        <v>6597643.523</v>
      </c>
      <c r="L192" s="137"/>
      <c r="M192" s="135"/>
    </row>
    <row r="193" spans="1:13" ht="30" customHeight="1">
      <c r="A193" s="135"/>
      <c r="B193" s="136"/>
      <c r="C193" s="242">
        <v>23</v>
      </c>
      <c r="D193" s="196">
        <v>23.17</v>
      </c>
      <c r="E193" s="243"/>
      <c r="F193" s="243" t="s">
        <v>106</v>
      </c>
      <c r="G193" s="195" t="s">
        <v>258</v>
      </c>
      <c r="H193" s="202" t="s">
        <v>100</v>
      </c>
      <c r="I193" s="150">
        <v>9.3000000000000007</v>
      </c>
      <c r="J193" s="239">
        <v>87586.82</v>
      </c>
      <c r="K193" s="152">
        <f t="shared" si="20"/>
        <v>814557.42600000009</v>
      </c>
      <c r="L193" s="137"/>
      <c r="M193" s="135"/>
    </row>
    <row r="194" spans="1:13" ht="30" customHeight="1">
      <c r="A194" s="135"/>
      <c r="B194" s="136"/>
      <c r="C194" s="242">
        <v>23</v>
      </c>
      <c r="D194" s="196">
        <v>23.18</v>
      </c>
      <c r="E194" s="243"/>
      <c r="F194" s="243" t="s">
        <v>106</v>
      </c>
      <c r="G194" s="195" t="s">
        <v>259</v>
      </c>
      <c r="H194" s="202" t="s">
        <v>103</v>
      </c>
      <c r="I194" s="150">
        <v>232.56</v>
      </c>
      <c r="J194" s="239">
        <v>26854.15</v>
      </c>
      <c r="K194" s="152">
        <f t="shared" si="20"/>
        <v>6245201.1240000008</v>
      </c>
      <c r="L194" s="137"/>
      <c r="M194" s="135"/>
    </row>
    <row r="195" spans="1:13" ht="30" customHeight="1">
      <c r="A195" s="135"/>
      <c r="B195" s="136"/>
      <c r="C195" s="242">
        <v>23</v>
      </c>
      <c r="D195" s="196">
        <v>23.19</v>
      </c>
      <c r="E195" s="243"/>
      <c r="F195" s="243" t="s">
        <v>106</v>
      </c>
      <c r="G195" s="195" t="s">
        <v>260</v>
      </c>
      <c r="H195" s="202" t="s">
        <v>100</v>
      </c>
      <c r="I195" s="150">
        <v>9.24</v>
      </c>
      <c r="J195" s="239">
        <v>108659.93000000001</v>
      </c>
      <c r="K195" s="152">
        <f t="shared" si="20"/>
        <v>1004017.7532</v>
      </c>
      <c r="L195" s="137"/>
      <c r="M195" s="135"/>
    </row>
    <row r="196" spans="1:13" ht="30" customHeight="1">
      <c r="A196" s="135"/>
      <c r="B196" s="136"/>
      <c r="C196" s="242">
        <v>23</v>
      </c>
      <c r="D196" s="196">
        <v>23.2</v>
      </c>
      <c r="E196" s="243"/>
      <c r="F196" s="243" t="s">
        <v>106</v>
      </c>
      <c r="G196" s="195" t="s">
        <v>261</v>
      </c>
      <c r="H196" s="202" t="s">
        <v>262</v>
      </c>
      <c r="I196" s="150">
        <v>2</v>
      </c>
      <c r="J196" s="239">
        <v>208673.7</v>
      </c>
      <c r="K196" s="152">
        <f t="shared" si="20"/>
        <v>417347.4</v>
      </c>
      <c r="L196" s="137"/>
      <c r="M196" s="135"/>
    </row>
    <row r="197" spans="1:13" ht="30" customHeight="1">
      <c r="A197" s="135"/>
      <c r="B197" s="136"/>
      <c r="C197" s="242">
        <v>23</v>
      </c>
      <c r="D197" s="196">
        <v>23.21</v>
      </c>
      <c r="E197" s="243"/>
      <c r="F197" s="243" t="s">
        <v>106</v>
      </c>
      <c r="G197" s="195" t="s">
        <v>263</v>
      </c>
      <c r="H197" s="202" t="s">
        <v>262</v>
      </c>
      <c r="I197" s="150">
        <v>2</v>
      </c>
      <c r="J197" s="239">
        <v>962013.57000000007</v>
      </c>
      <c r="K197" s="152">
        <f t="shared" si="20"/>
        <v>1924027.1400000001</v>
      </c>
      <c r="L197" s="137"/>
      <c r="M197" s="135"/>
    </row>
    <row r="198" spans="1:13" ht="30" customHeight="1">
      <c r="A198" s="135"/>
      <c r="B198" s="136"/>
      <c r="C198" s="242">
        <v>23</v>
      </c>
      <c r="D198" s="196">
        <v>23.22</v>
      </c>
      <c r="E198" s="243"/>
      <c r="F198" s="243" t="s">
        <v>106</v>
      </c>
      <c r="G198" s="195" t="s">
        <v>264</v>
      </c>
      <c r="H198" s="202" t="s">
        <v>262</v>
      </c>
      <c r="I198" s="150">
        <v>2</v>
      </c>
      <c r="J198" s="239">
        <v>553344.07999999996</v>
      </c>
      <c r="K198" s="152">
        <f t="shared" si="20"/>
        <v>1106688.1599999999</v>
      </c>
      <c r="L198" s="137"/>
      <c r="M198" s="135"/>
    </row>
    <row r="199" spans="1:13" ht="30" customHeight="1">
      <c r="A199" s="135"/>
      <c r="B199" s="136"/>
      <c r="C199" s="242">
        <v>23</v>
      </c>
      <c r="D199" s="196">
        <v>23.23</v>
      </c>
      <c r="E199" s="243"/>
      <c r="F199" s="243" t="s">
        <v>106</v>
      </c>
      <c r="G199" s="195" t="s">
        <v>265</v>
      </c>
      <c r="H199" s="202" t="s">
        <v>105</v>
      </c>
      <c r="I199" s="150">
        <v>2</v>
      </c>
      <c r="J199" s="239">
        <v>514264.91000000003</v>
      </c>
      <c r="K199" s="152">
        <f t="shared" si="20"/>
        <v>1028529.8200000001</v>
      </c>
      <c r="L199" s="137"/>
      <c r="M199" s="135"/>
    </row>
    <row r="200" spans="1:13" ht="30" customHeight="1">
      <c r="A200" s="135"/>
      <c r="B200" s="136"/>
      <c r="C200" s="242">
        <v>23</v>
      </c>
      <c r="D200" s="196">
        <v>23.24</v>
      </c>
      <c r="E200" s="243"/>
      <c r="F200" s="243" t="s">
        <v>106</v>
      </c>
      <c r="G200" s="195" t="s">
        <v>266</v>
      </c>
      <c r="H200" s="202" t="s">
        <v>105</v>
      </c>
      <c r="I200" s="150">
        <v>4</v>
      </c>
      <c r="J200" s="239">
        <v>355514.91000000003</v>
      </c>
      <c r="K200" s="152">
        <f t="shared" si="20"/>
        <v>1422059.6400000001</v>
      </c>
      <c r="L200" s="137"/>
      <c r="M200" s="135"/>
    </row>
    <row r="201" spans="1:13" ht="30" customHeight="1" thickBot="1">
      <c r="A201" s="135"/>
      <c r="B201" s="136"/>
      <c r="C201" s="153"/>
      <c r="D201" s="251" t="s">
        <v>14</v>
      </c>
      <c r="E201" s="251"/>
      <c r="F201" s="251"/>
      <c r="G201" s="251"/>
      <c r="H201" s="251"/>
      <c r="I201" s="251"/>
      <c r="J201" s="252"/>
      <c r="K201" s="155">
        <f>SUM(K191:K200)</f>
        <v>21106781.586200003</v>
      </c>
      <c r="L201" s="137"/>
      <c r="M201" s="135"/>
    </row>
    <row r="202" spans="1:13" ht="30" customHeight="1" thickBot="1">
      <c r="A202" s="135"/>
      <c r="B202" s="136"/>
      <c r="C202" s="198"/>
      <c r="D202" s="209">
        <v>24</v>
      </c>
      <c r="E202" s="145"/>
      <c r="F202" s="145"/>
      <c r="G202" s="145" t="s">
        <v>267</v>
      </c>
      <c r="H202" s="145"/>
      <c r="I202" s="145"/>
      <c r="J202" s="145"/>
      <c r="K202" s="146"/>
      <c r="L202" s="137"/>
      <c r="M202" s="135"/>
    </row>
    <row r="203" spans="1:13" ht="66">
      <c r="A203" s="135"/>
      <c r="B203" s="136"/>
      <c r="C203" s="242">
        <v>24</v>
      </c>
      <c r="D203" s="196">
        <v>24.1</v>
      </c>
      <c r="E203" s="200"/>
      <c r="F203" s="243" t="s">
        <v>106</v>
      </c>
      <c r="G203" s="248" t="s">
        <v>497</v>
      </c>
      <c r="H203" s="156" t="s">
        <v>105</v>
      </c>
      <c r="I203" s="150">
        <v>10</v>
      </c>
      <c r="J203" s="151">
        <v>8924886.9000000004</v>
      </c>
      <c r="K203" s="152">
        <f t="shared" ref="K203:K205" si="21">(I203*J203)</f>
        <v>89248869</v>
      </c>
      <c r="L203" s="137"/>
      <c r="M203" s="135"/>
    </row>
    <row r="204" spans="1:13" ht="26.4">
      <c r="A204" s="135"/>
      <c r="B204" s="136"/>
      <c r="C204" s="242">
        <v>24</v>
      </c>
      <c r="D204" s="196">
        <v>24.2</v>
      </c>
      <c r="E204" s="243"/>
      <c r="F204" s="243" t="s">
        <v>106</v>
      </c>
      <c r="G204" s="249" t="s">
        <v>268</v>
      </c>
      <c r="H204" s="202" t="s">
        <v>105</v>
      </c>
      <c r="I204" s="150">
        <v>8</v>
      </c>
      <c r="J204" s="151">
        <v>3673076.22</v>
      </c>
      <c r="K204" s="152">
        <f t="shared" si="21"/>
        <v>29384609.760000002</v>
      </c>
      <c r="L204" s="137"/>
      <c r="M204" s="135"/>
    </row>
    <row r="205" spans="1:13" ht="30" customHeight="1">
      <c r="A205" s="135"/>
      <c r="B205" s="136"/>
      <c r="C205" s="242">
        <v>24</v>
      </c>
      <c r="D205" s="196">
        <v>24.3</v>
      </c>
      <c r="E205" s="243"/>
      <c r="F205" s="243" t="s">
        <v>106</v>
      </c>
      <c r="G205" s="249" t="s">
        <v>269</v>
      </c>
      <c r="H205" s="202" t="s">
        <v>105</v>
      </c>
      <c r="I205" s="150">
        <v>8</v>
      </c>
      <c r="J205" s="151">
        <v>463110.58</v>
      </c>
      <c r="K205" s="152">
        <f t="shared" si="21"/>
        <v>3704884.64</v>
      </c>
      <c r="L205" s="137"/>
      <c r="M205" s="135"/>
    </row>
    <row r="206" spans="1:13" ht="30" customHeight="1" thickBot="1">
      <c r="A206" s="135"/>
      <c r="B206" s="136"/>
      <c r="C206" s="153"/>
      <c r="D206" s="251" t="s">
        <v>14</v>
      </c>
      <c r="E206" s="251"/>
      <c r="F206" s="251"/>
      <c r="G206" s="251"/>
      <c r="H206" s="251"/>
      <c r="I206" s="251"/>
      <c r="J206" s="252"/>
      <c r="K206" s="155">
        <f>SUM(K203:K205)</f>
        <v>122338363.40000001</v>
      </c>
      <c r="L206" s="137"/>
      <c r="M206" s="135"/>
    </row>
    <row r="207" spans="1:13" ht="30" customHeight="1" thickBot="1">
      <c r="A207" s="135"/>
      <c r="B207" s="136"/>
      <c r="C207" s="198"/>
      <c r="D207" s="209">
        <v>25</v>
      </c>
      <c r="E207" s="145"/>
      <c r="F207" s="145"/>
      <c r="G207" s="145" t="s">
        <v>168</v>
      </c>
      <c r="H207" s="145"/>
      <c r="I207" s="145"/>
      <c r="J207" s="145"/>
      <c r="K207" s="146"/>
      <c r="L207" s="137"/>
      <c r="M207" s="135"/>
    </row>
    <row r="208" spans="1:13" ht="30" customHeight="1">
      <c r="A208" s="135"/>
      <c r="B208" s="136"/>
      <c r="C208" s="242">
        <v>25</v>
      </c>
      <c r="D208" s="196" t="s">
        <v>275</v>
      </c>
      <c r="E208" s="200"/>
      <c r="F208" s="243" t="s">
        <v>106</v>
      </c>
      <c r="G208" s="200" t="s">
        <v>173</v>
      </c>
      <c r="H208" s="156" t="s">
        <v>105</v>
      </c>
      <c r="I208" s="150">
        <v>6</v>
      </c>
      <c r="J208" s="151">
        <v>43917.87</v>
      </c>
      <c r="K208" s="152">
        <f t="shared" ref="K208:K209" si="22">(I208*J208)</f>
        <v>263507.22000000003</v>
      </c>
      <c r="L208" s="137"/>
      <c r="M208" s="135"/>
    </row>
    <row r="209" spans="1:13" ht="30" customHeight="1">
      <c r="A209" s="135"/>
      <c r="B209" s="136"/>
      <c r="C209" s="242">
        <v>25</v>
      </c>
      <c r="D209" s="196" t="s">
        <v>276</v>
      </c>
      <c r="E209" s="243"/>
      <c r="F209" s="243" t="s">
        <v>106</v>
      </c>
      <c r="G209" s="195" t="s">
        <v>174</v>
      </c>
      <c r="H209" s="202" t="s">
        <v>100</v>
      </c>
      <c r="I209" s="150">
        <v>225</v>
      </c>
      <c r="J209" s="151">
        <v>36268.660000000003</v>
      </c>
      <c r="K209" s="152">
        <f t="shared" si="22"/>
        <v>8160448.5000000009</v>
      </c>
      <c r="L209" s="137"/>
      <c r="M209" s="135"/>
    </row>
    <row r="210" spans="1:13" ht="30" customHeight="1" thickBot="1">
      <c r="A210" s="135"/>
      <c r="B210" s="136"/>
      <c r="C210" s="153"/>
      <c r="D210" s="251" t="s">
        <v>14</v>
      </c>
      <c r="E210" s="251"/>
      <c r="F210" s="251"/>
      <c r="G210" s="251"/>
      <c r="H210" s="251"/>
      <c r="I210" s="251"/>
      <c r="J210" s="252"/>
      <c r="K210" s="155">
        <f>SUM(K208:K209)</f>
        <v>8423955.7200000007</v>
      </c>
      <c r="L210" s="137"/>
      <c r="M210" s="135"/>
    </row>
    <row r="211" spans="1:13" ht="30" customHeight="1" thickBot="1">
      <c r="A211" s="135"/>
      <c r="B211" s="136"/>
      <c r="C211" s="198"/>
      <c r="D211" s="209">
        <v>26</v>
      </c>
      <c r="E211" s="145"/>
      <c r="F211" s="145"/>
      <c r="G211" s="145" t="s">
        <v>175</v>
      </c>
      <c r="H211" s="145"/>
      <c r="I211" s="145"/>
      <c r="J211" s="145"/>
      <c r="K211" s="146"/>
      <c r="L211" s="137"/>
      <c r="M211" s="135"/>
    </row>
    <row r="212" spans="1:13" ht="30" customHeight="1">
      <c r="A212" s="135"/>
      <c r="B212" s="136"/>
      <c r="C212" s="242">
        <v>26</v>
      </c>
      <c r="D212" s="196">
        <v>26.1</v>
      </c>
      <c r="E212" s="200"/>
      <c r="F212" s="243" t="s">
        <v>106</v>
      </c>
      <c r="G212" s="200" t="s">
        <v>176</v>
      </c>
      <c r="H212" s="156" t="s">
        <v>100</v>
      </c>
      <c r="I212" s="150">
        <v>94.78</v>
      </c>
      <c r="J212" s="151">
        <v>29547.82</v>
      </c>
      <c r="K212" s="152">
        <f t="shared" ref="K212:K217" si="23">(I212*J212)</f>
        <v>2800542.3796000001</v>
      </c>
      <c r="L212" s="137"/>
      <c r="M212" s="135"/>
    </row>
    <row r="213" spans="1:13" ht="30" customHeight="1">
      <c r="A213" s="135"/>
      <c r="B213" s="136"/>
      <c r="C213" s="242">
        <v>26</v>
      </c>
      <c r="D213" s="196">
        <v>26.2</v>
      </c>
      <c r="E213" s="243"/>
      <c r="F213" s="243" t="s">
        <v>106</v>
      </c>
      <c r="G213" s="195" t="s">
        <v>270</v>
      </c>
      <c r="H213" s="202" t="s">
        <v>104</v>
      </c>
      <c r="I213" s="150">
        <v>105.4</v>
      </c>
      <c r="J213" s="151">
        <v>20204.43</v>
      </c>
      <c r="K213" s="152">
        <f t="shared" si="23"/>
        <v>2129546.9220000003</v>
      </c>
      <c r="L213" s="137"/>
      <c r="M213" s="135"/>
    </row>
    <row r="214" spans="1:13" ht="30" customHeight="1">
      <c r="A214" s="135"/>
      <c r="B214" s="136"/>
      <c r="C214" s="242">
        <v>26</v>
      </c>
      <c r="D214" s="196">
        <v>26.3</v>
      </c>
      <c r="E214" s="243"/>
      <c r="F214" s="243" t="s">
        <v>106</v>
      </c>
      <c r="G214" s="195" t="s">
        <v>271</v>
      </c>
      <c r="H214" s="202" t="s">
        <v>100</v>
      </c>
      <c r="I214" s="150">
        <v>8.84</v>
      </c>
      <c r="J214" s="151">
        <v>64193.42</v>
      </c>
      <c r="K214" s="152">
        <f t="shared" si="23"/>
        <v>567469.83279999997</v>
      </c>
      <c r="L214" s="137"/>
      <c r="M214" s="135"/>
    </row>
    <row r="215" spans="1:13" ht="30" customHeight="1">
      <c r="A215" s="135"/>
      <c r="B215" s="136"/>
      <c r="C215" s="242">
        <v>26</v>
      </c>
      <c r="D215" s="196">
        <v>26.4</v>
      </c>
      <c r="E215" s="243"/>
      <c r="F215" s="243" t="s">
        <v>106</v>
      </c>
      <c r="G215" s="195" t="s">
        <v>272</v>
      </c>
      <c r="H215" s="202" t="s">
        <v>105</v>
      </c>
      <c r="I215" s="150">
        <v>8</v>
      </c>
      <c r="J215" s="151">
        <v>103880.6787</v>
      </c>
      <c r="K215" s="152">
        <f t="shared" si="23"/>
        <v>831045.42960000003</v>
      </c>
      <c r="L215" s="137"/>
      <c r="M215" s="135"/>
    </row>
    <row r="216" spans="1:13" ht="30" customHeight="1">
      <c r="A216" s="135"/>
      <c r="B216" s="136"/>
      <c r="C216" s="242">
        <v>26</v>
      </c>
      <c r="D216" s="196">
        <v>26.5</v>
      </c>
      <c r="E216" s="243"/>
      <c r="F216" s="243" t="s">
        <v>106</v>
      </c>
      <c r="G216" s="195" t="s">
        <v>273</v>
      </c>
      <c r="H216" s="202" t="s">
        <v>100</v>
      </c>
      <c r="I216" s="150">
        <v>22.85</v>
      </c>
      <c r="J216" s="151">
        <v>64498.22</v>
      </c>
      <c r="K216" s="152">
        <f t="shared" si="23"/>
        <v>1473784.327</v>
      </c>
      <c r="L216" s="137"/>
      <c r="M216" s="135"/>
    </row>
    <row r="217" spans="1:13" ht="30" customHeight="1">
      <c r="A217" s="135"/>
      <c r="B217" s="136"/>
      <c r="C217" s="242">
        <v>26</v>
      </c>
      <c r="D217" s="196">
        <v>26.6</v>
      </c>
      <c r="E217" s="243"/>
      <c r="F217" s="243" t="s">
        <v>106</v>
      </c>
      <c r="G217" s="195" t="s">
        <v>274</v>
      </c>
      <c r="H217" s="202" t="s">
        <v>105</v>
      </c>
      <c r="I217" s="150">
        <v>1</v>
      </c>
      <c r="J217" s="151">
        <v>1116655.1200000001</v>
      </c>
      <c r="K217" s="152">
        <f t="shared" si="23"/>
        <v>1116655.1200000001</v>
      </c>
      <c r="L217" s="137"/>
      <c r="M217" s="135"/>
    </row>
    <row r="218" spans="1:13" ht="30" customHeight="1" thickBot="1">
      <c r="A218" s="135"/>
      <c r="B218" s="136"/>
      <c r="C218" s="153"/>
      <c r="D218" s="251" t="s">
        <v>14</v>
      </c>
      <c r="E218" s="251"/>
      <c r="F218" s="251"/>
      <c r="G218" s="251"/>
      <c r="H218" s="251"/>
      <c r="I218" s="251"/>
      <c r="J218" s="252"/>
      <c r="K218" s="155">
        <f>SUM(K212:K217)</f>
        <v>8919044.0109999999</v>
      </c>
      <c r="L218" s="137"/>
      <c r="M218" s="135"/>
    </row>
    <row r="219" spans="1:13" ht="30" customHeight="1" thickBot="1">
      <c r="A219" s="135"/>
      <c r="B219" s="136"/>
      <c r="C219" s="198"/>
      <c r="D219" s="209">
        <v>27</v>
      </c>
      <c r="E219" s="145"/>
      <c r="F219" s="145"/>
      <c r="G219" s="145" t="s">
        <v>277</v>
      </c>
      <c r="H219" s="145"/>
      <c r="I219" s="145"/>
      <c r="J219" s="145"/>
      <c r="K219" s="146"/>
      <c r="L219" s="137"/>
      <c r="M219" s="135"/>
    </row>
    <row r="220" spans="1:13" ht="30" customHeight="1">
      <c r="A220" s="135"/>
      <c r="B220" s="136"/>
      <c r="C220" s="242"/>
      <c r="D220" s="196"/>
      <c r="E220" s="200"/>
      <c r="F220" s="243" t="s">
        <v>106</v>
      </c>
      <c r="G220" s="224" t="s">
        <v>278</v>
      </c>
      <c r="H220" s="156"/>
      <c r="I220" s="150"/>
      <c r="J220" s="151"/>
      <c r="K220" s="152"/>
      <c r="L220" s="137"/>
      <c r="M220" s="135"/>
    </row>
    <row r="221" spans="1:13" ht="30" customHeight="1">
      <c r="A221" s="135"/>
      <c r="B221" s="136"/>
      <c r="C221" s="242">
        <v>27</v>
      </c>
      <c r="D221" s="196">
        <v>27.1</v>
      </c>
      <c r="E221" s="200"/>
      <c r="F221" s="243" t="s">
        <v>106</v>
      </c>
      <c r="G221" s="200" t="s">
        <v>95</v>
      </c>
      <c r="H221" s="156" t="s">
        <v>101</v>
      </c>
      <c r="I221" s="150">
        <v>90</v>
      </c>
      <c r="J221" s="151">
        <v>43487.340000000004</v>
      </c>
      <c r="K221" s="152">
        <f t="shared" ref="K221:K269" si="24">(I221*J221)</f>
        <v>3913860.6000000006</v>
      </c>
      <c r="L221" s="137"/>
      <c r="M221" s="135"/>
    </row>
    <row r="222" spans="1:13" ht="30" customHeight="1">
      <c r="A222" s="135"/>
      <c r="B222" s="136"/>
      <c r="C222" s="242">
        <v>27</v>
      </c>
      <c r="D222" s="196">
        <v>27.2</v>
      </c>
      <c r="E222" s="200"/>
      <c r="F222" s="243" t="s">
        <v>106</v>
      </c>
      <c r="G222" s="200" t="s">
        <v>279</v>
      </c>
      <c r="H222" s="156" t="s">
        <v>101</v>
      </c>
      <c r="I222" s="150">
        <v>22.5</v>
      </c>
      <c r="J222" s="151">
        <v>147535.9</v>
      </c>
      <c r="K222" s="152">
        <f t="shared" si="24"/>
        <v>3319557.75</v>
      </c>
      <c r="L222" s="137"/>
      <c r="M222" s="135"/>
    </row>
    <row r="223" spans="1:13" ht="30" customHeight="1">
      <c r="A223" s="135"/>
      <c r="B223" s="136"/>
      <c r="C223" s="242">
        <v>27</v>
      </c>
      <c r="D223" s="196">
        <v>27.3</v>
      </c>
      <c r="E223" s="200"/>
      <c r="F223" s="243" t="s">
        <v>106</v>
      </c>
      <c r="G223" s="200" t="s">
        <v>112</v>
      </c>
      <c r="H223" s="156" t="s">
        <v>101</v>
      </c>
      <c r="I223" s="150">
        <v>45.2</v>
      </c>
      <c r="J223" s="151">
        <v>117749.32</v>
      </c>
      <c r="K223" s="152">
        <f t="shared" si="24"/>
        <v>5322269.2640000004</v>
      </c>
      <c r="L223" s="137"/>
      <c r="M223" s="135"/>
    </row>
    <row r="224" spans="1:13" ht="30" customHeight="1">
      <c r="A224" s="135"/>
      <c r="B224" s="136"/>
      <c r="C224" s="242">
        <v>27</v>
      </c>
      <c r="D224" s="196">
        <v>27.4</v>
      </c>
      <c r="E224" s="200"/>
      <c r="F224" s="243" t="s">
        <v>106</v>
      </c>
      <c r="G224" s="200" t="s">
        <v>280</v>
      </c>
      <c r="H224" s="156" t="s">
        <v>101</v>
      </c>
      <c r="I224" s="150">
        <v>56</v>
      </c>
      <c r="J224" s="151">
        <v>53473.35</v>
      </c>
      <c r="K224" s="152">
        <f t="shared" si="24"/>
        <v>2994507.6</v>
      </c>
      <c r="L224" s="137"/>
      <c r="M224" s="135"/>
    </row>
    <row r="225" spans="1:13" ht="30" customHeight="1">
      <c r="A225" s="135"/>
      <c r="B225" s="136"/>
      <c r="C225" s="242"/>
      <c r="D225" s="196"/>
      <c r="E225" s="200"/>
      <c r="F225" s="243" t="s">
        <v>106</v>
      </c>
      <c r="G225" s="224" t="s">
        <v>281</v>
      </c>
      <c r="H225" s="156"/>
      <c r="I225" s="150"/>
      <c r="J225" s="151">
        <v>0</v>
      </c>
      <c r="K225" s="152">
        <f t="shared" si="24"/>
        <v>0</v>
      </c>
      <c r="L225" s="137"/>
      <c r="M225" s="135"/>
    </row>
    <row r="226" spans="1:13" ht="30" customHeight="1">
      <c r="A226" s="135"/>
      <c r="B226" s="136"/>
      <c r="C226" s="242">
        <v>27</v>
      </c>
      <c r="D226" s="196">
        <v>27.5</v>
      </c>
      <c r="E226" s="200"/>
      <c r="F226" s="243" t="s">
        <v>106</v>
      </c>
      <c r="G226" s="200" t="s">
        <v>282</v>
      </c>
      <c r="H226" s="156" t="s">
        <v>105</v>
      </c>
      <c r="I226" s="150">
        <v>3</v>
      </c>
      <c r="J226" s="151">
        <v>546728.65</v>
      </c>
      <c r="K226" s="152">
        <f t="shared" si="24"/>
        <v>1640185.9500000002</v>
      </c>
      <c r="L226" s="137"/>
      <c r="M226" s="135"/>
    </row>
    <row r="227" spans="1:13" ht="30" customHeight="1">
      <c r="A227" s="135"/>
      <c r="B227" s="136"/>
      <c r="C227" s="242"/>
      <c r="D227" s="196"/>
      <c r="E227" s="200"/>
      <c r="F227" s="243" t="s">
        <v>106</v>
      </c>
      <c r="G227" s="224" t="s">
        <v>283</v>
      </c>
      <c r="H227" s="156"/>
      <c r="I227" s="150"/>
      <c r="J227" s="151">
        <v>0</v>
      </c>
      <c r="K227" s="152">
        <f t="shared" si="24"/>
        <v>0</v>
      </c>
      <c r="L227" s="137"/>
      <c r="M227" s="135"/>
    </row>
    <row r="228" spans="1:13" ht="30" customHeight="1">
      <c r="A228" s="135"/>
      <c r="B228" s="136"/>
      <c r="C228" s="242">
        <v>27</v>
      </c>
      <c r="D228" s="196">
        <v>27.6</v>
      </c>
      <c r="E228" s="200"/>
      <c r="F228" s="243" t="s">
        <v>106</v>
      </c>
      <c r="G228" s="200" t="s">
        <v>284</v>
      </c>
      <c r="H228" s="156" t="s">
        <v>104</v>
      </c>
      <c r="I228" s="150">
        <v>151.57</v>
      </c>
      <c r="J228" s="151">
        <v>15289.53</v>
      </c>
      <c r="K228" s="152">
        <f t="shared" si="24"/>
        <v>2317434.0621000002</v>
      </c>
      <c r="L228" s="137"/>
      <c r="M228" s="135"/>
    </row>
    <row r="229" spans="1:13" ht="30" customHeight="1">
      <c r="A229" s="135"/>
      <c r="B229" s="136"/>
      <c r="C229" s="242">
        <v>27</v>
      </c>
      <c r="D229" s="196">
        <v>27.7</v>
      </c>
      <c r="E229" s="200"/>
      <c r="F229" s="243" t="s">
        <v>106</v>
      </c>
      <c r="G229" s="200" t="s">
        <v>285</v>
      </c>
      <c r="H229" s="156" t="s">
        <v>104</v>
      </c>
      <c r="I229" s="150">
        <v>22</v>
      </c>
      <c r="J229" s="151">
        <v>20861.02</v>
      </c>
      <c r="K229" s="152">
        <f t="shared" si="24"/>
        <v>458942.44</v>
      </c>
      <c r="L229" s="137"/>
      <c r="M229" s="135"/>
    </row>
    <row r="230" spans="1:13" ht="30" customHeight="1">
      <c r="A230" s="135"/>
      <c r="B230" s="136"/>
      <c r="C230" s="242">
        <v>27</v>
      </c>
      <c r="D230" s="196">
        <v>27.8</v>
      </c>
      <c r="E230" s="200"/>
      <c r="F230" s="243" t="s">
        <v>106</v>
      </c>
      <c r="G230" s="200" t="s">
        <v>286</v>
      </c>
      <c r="H230" s="156" t="s">
        <v>105</v>
      </c>
      <c r="I230" s="150">
        <v>14</v>
      </c>
      <c r="J230" s="151">
        <v>73063.100000000006</v>
      </c>
      <c r="K230" s="152">
        <f t="shared" si="24"/>
        <v>1022883.4000000001</v>
      </c>
      <c r="L230" s="137"/>
      <c r="M230" s="135"/>
    </row>
    <row r="231" spans="1:13" ht="30" customHeight="1">
      <c r="A231" s="135"/>
      <c r="B231" s="136"/>
      <c r="C231" s="242"/>
      <c r="D231" s="196"/>
      <c r="E231" s="200"/>
      <c r="F231" s="243" t="s">
        <v>106</v>
      </c>
      <c r="G231" s="224" t="s">
        <v>287</v>
      </c>
      <c r="H231" s="156"/>
      <c r="I231" s="150"/>
      <c r="J231" s="151">
        <v>0</v>
      </c>
      <c r="K231" s="152">
        <f t="shared" si="24"/>
        <v>0</v>
      </c>
      <c r="L231" s="137"/>
      <c r="M231" s="135"/>
    </row>
    <row r="232" spans="1:13" ht="30" customHeight="1">
      <c r="A232" s="135"/>
      <c r="B232" s="136"/>
      <c r="C232" s="242">
        <v>27</v>
      </c>
      <c r="D232" s="196">
        <v>27.9</v>
      </c>
      <c r="E232" s="200"/>
      <c r="F232" s="243" t="s">
        <v>106</v>
      </c>
      <c r="G232" s="200" t="s">
        <v>288</v>
      </c>
      <c r="H232" s="156" t="s">
        <v>105</v>
      </c>
      <c r="I232" s="150">
        <v>19</v>
      </c>
      <c r="J232" s="151">
        <v>3221.9900000000002</v>
      </c>
      <c r="K232" s="152">
        <f t="shared" si="24"/>
        <v>61217.810000000005</v>
      </c>
      <c r="L232" s="137"/>
      <c r="M232" s="135"/>
    </row>
    <row r="233" spans="1:13" ht="30" customHeight="1">
      <c r="A233" s="135"/>
      <c r="B233" s="136"/>
      <c r="C233" s="242">
        <v>27</v>
      </c>
      <c r="D233" s="196">
        <v>27.1</v>
      </c>
      <c r="E233" s="200"/>
      <c r="F233" s="243" t="s">
        <v>106</v>
      </c>
      <c r="G233" s="200" t="s">
        <v>289</v>
      </c>
      <c r="H233" s="156" t="s">
        <v>105</v>
      </c>
      <c r="I233" s="150">
        <v>5</v>
      </c>
      <c r="J233" s="151">
        <v>3520.44</v>
      </c>
      <c r="K233" s="152">
        <f t="shared" si="24"/>
        <v>17602.2</v>
      </c>
      <c r="L233" s="137"/>
      <c r="M233" s="135"/>
    </row>
    <row r="234" spans="1:13" ht="30" customHeight="1">
      <c r="A234" s="135"/>
      <c r="B234" s="136"/>
      <c r="C234" s="242">
        <v>27</v>
      </c>
      <c r="D234" s="196">
        <v>27.11</v>
      </c>
      <c r="E234" s="200"/>
      <c r="F234" s="243" t="s">
        <v>106</v>
      </c>
      <c r="G234" s="200" t="s">
        <v>290</v>
      </c>
      <c r="H234" s="156" t="s">
        <v>105</v>
      </c>
      <c r="I234" s="150">
        <v>3</v>
      </c>
      <c r="J234" s="151">
        <v>5452.11</v>
      </c>
      <c r="K234" s="152">
        <f t="shared" si="24"/>
        <v>16356.329999999998</v>
      </c>
      <c r="L234" s="137"/>
      <c r="M234" s="135"/>
    </row>
    <row r="235" spans="1:13" ht="30" customHeight="1">
      <c r="A235" s="135"/>
      <c r="B235" s="136"/>
      <c r="C235" s="242">
        <v>27</v>
      </c>
      <c r="D235" s="196">
        <v>27.12</v>
      </c>
      <c r="E235" s="200"/>
      <c r="F235" s="243" t="s">
        <v>106</v>
      </c>
      <c r="G235" s="200" t="s">
        <v>291</v>
      </c>
      <c r="H235" s="156" t="s">
        <v>105</v>
      </c>
      <c r="I235" s="150">
        <v>71</v>
      </c>
      <c r="J235" s="151">
        <v>4794.25</v>
      </c>
      <c r="K235" s="152">
        <f t="shared" si="24"/>
        <v>340391.75</v>
      </c>
      <c r="L235" s="137"/>
      <c r="M235" s="135"/>
    </row>
    <row r="236" spans="1:13" ht="30" customHeight="1">
      <c r="A236" s="135"/>
      <c r="B236" s="136"/>
      <c r="C236" s="242">
        <v>27</v>
      </c>
      <c r="D236" s="196">
        <v>27.13</v>
      </c>
      <c r="E236" s="200"/>
      <c r="F236" s="243" t="s">
        <v>106</v>
      </c>
      <c r="G236" s="200" t="s">
        <v>292</v>
      </c>
      <c r="H236" s="156" t="s">
        <v>105</v>
      </c>
      <c r="I236" s="150">
        <v>13</v>
      </c>
      <c r="J236" s="151">
        <v>6588.76</v>
      </c>
      <c r="K236" s="152">
        <f t="shared" si="24"/>
        <v>85653.88</v>
      </c>
      <c r="L236" s="137"/>
      <c r="M236" s="135"/>
    </row>
    <row r="237" spans="1:13" ht="30" customHeight="1">
      <c r="A237" s="135"/>
      <c r="B237" s="136"/>
      <c r="C237" s="242">
        <v>27</v>
      </c>
      <c r="D237" s="196">
        <v>27.14</v>
      </c>
      <c r="E237" s="200"/>
      <c r="F237" s="243" t="s">
        <v>106</v>
      </c>
      <c r="G237" s="200" t="s">
        <v>293</v>
      </c>
      <c r="H237" s="156" t="s">
        <v>105</v>
      </c>
      <c r="I237" s="150">
        <v>35</v>
      </c>
      <c r="J237" s="151">
        <v>5222.24</v>
      </c>
      <c r="K237" s="152">
        <f t="shared" si="24"/>
        <v>182778.4</v>
      </c>
      <c r="L237" s="137"/>
      <c r="M237" s="135"/>
    </row>
    <row r="238" spans="1:13" ht="30" customHeight="1">
      <c r="A238" s="135"/>
      <c r="B238" s="136"/>
      <c r="C238" s="242">
        <v>27</v>
      </c>
      <c r="D238" s="196">
        <v>27.15</v>
      </c>
      <c r="E238" s="200"/>
      <c r="F238" s="243" t="s">
        <v>106</v>
      </c>
      <c r="G238" s="200" t="s">
        <v>294</v>
      </c>
      <c r="H238" s="156" t="s">
        <v>105</v>
      </c>
      <c r="I238" s="150">
        <v>6</v>
      </c>
      <c r="J238" s="151">
        <v>6301.74</v>
      </c>
      <c r="K238" s="152">
        <f t="shared" si="24"/>
        <v>37810.44</v>
      </c>
      <c r="L238" s="137"/>
      <c r="M238" s="135"/>
    </row>
    <row r="239" spans="1:13" ht="30" customHeight="1">
      <c r="A239" s="135"/>
      <c r="B239" s="136"/>
      <c r="C239" s="242">
        <v>27</v>
      </c>
      <c r="D239" s="196">
        <v>27.16</v>
      </c>
      <c r="E239" s="200"/>
      <c r="F239" s="243" t="s">
        <v>106</v>
      </c>
      <c r="G239" s="200" t="s">
        <v>295</v>
      </c>
      <c r="H239" s="156" t="s">
        <v>105</v>
      </c>
      <c r="I239" s="150">
        <v>12</v>
      </c>
      <c r="J239" s="151">
        <v>4182.1099999999997</v>
      </c>
      <c r="K239" s="152">
        <f t="shared" si="24"/>
        <v>50185.319999999992</v>
      </c>
      <c r="L239" s="137"/>
      <c r="M239" s="135"/>
    </row>
    <row r="240" spans="1:13" ht="30" customHeight="1">
      <c r="A240" s="135"/>
      <c r="B240" s="136"/>
      <c r="C240" s="242">
        <v>27</v>
      </c>
      <c r="D240" s="196"/>
      <c r="E240" s="200"/>
      <c r="F240" s="243" t="s">
        <v>106</v>
      </c>
      <c r="G240" s="224" t="s">
        <v>296</v>
      </c>
      <c r="H240" s="156"/>
      <c r="I240" s="150"/>
      <c r="J240" s="151">
        <v>0</v>
      </c>
      <c r="K240" s="152">
        <f t="shared" si="24"/>
        <v>0</v>
      </c>
      <c r="L240" s="137"/>
      <c r="M240" s="135"/>
    </row>
    <row r="241" spans="1:13" ht="30" customHeight="1">
      <c r="A241" s="135"/>
      <c r="B241" s="136"/>
      <c r="C241" s="242">
        <v>27</v>
      </c>
      <c r="D241" s="196">
        <v>27.17</v>
      </c>
      <c r="E241" s="200"/>
      <c r="F241" s="243" t="s">
        <v>106</v>
      </c>
      <c r="G241" s="200" t="s">
        <v>297</v>
      </c>
      <c r="H241" s="156" t="s">
        <v>105</v>
      </c>
      <c r="I241" s="150">
        <v>10</v>
      </c>
      <c r="J241" s="151">
        <v>73478.39</v>
      </c>
      <c r="K241" s="152">
        <f t="shared" si="24"/>
        <v>734783.9</v>
      </c>
      <c r="L241" s="137"/>
      <c r="M241" s="135"/>
    </row>
    <row r="242" spans="1:13" ht="30" customHeight="1">
      <c r="A242" s="135"/>
      <c r="B242" s="136"/>
      <c r="C242" s="242"/>
      <c r="D242" s="196"/>
      <c r="E242" s="200"/>
      <c r="F242" s="243" t="s">
        <v>106</v>
      </c>
      <c r="G242" s="224" t="s">
        <v>298</v>
      </c>
      <c r="H242" s="156"/>
      <c r="I242" s="150"/>
      <c r="J242" s="151">
        <v>0</v>
      </c>
      <c r="K242" s="152">
        <f t="shared" si="24"/>
        <v>0</v>
      </c>
      <c r="L242" s="137"/>
      <c r="M242" s="135"/>
    </row>
    <row r="243" spans="1:13" ht="30" customHeight="1">
      <c r="A243" s="135"/>
      <c r="B243" s="136"/>
      <c r="C243" s="242">
        <v>27</v>
      </c>
      <c r="D243" s="196">
        <v>27.18</v>
      </c>
      <c r="E243" s="200"/>
      <c r="F243" s="243" t="s">
        <v>106</v>
      </c>
      <c r="G243" s="200" t="s">
        <v>299</v>
      </c>
      <c r="H243" s="156" t="s">
        <v>105</v>
      </c>
      <c r="I243" s="150">
        <v>8</v>
      </c>
      <c r="J243" s="151">
        <v>106132.63</v>
      </c>
      <c r="K243" s="152">
        <f t="shared" si="24"/>
        <v>849061.04</v>
      </c>
      <c r="L243" s="137"/>
      <c r="M243" s="135"/>
    </row>
    <row r="244" spans="1:13" ht="30" customHeight="1">
      <c r="A244" s="135"/>
      <c r="B244" s="136"/>
      <c r="C244" s="242">
        <v>27</v>
      </c>
      <c r="D244" s="196">
        <v>27.19</v>
      </c>
      <c r="E244" s="200"/>
      <c r="F244" s="243" t="s">
        <v>106</v>
      </c>
      <c r="G244" s="200" t="s">
        <v>300</v>
      </c>
      <c r="H244" s="156" t="s">
        <v>105</v>
      </c>
      <c r="I244" s="150">
        <v>8</v>
      </c>
      <c r="J244" s="151">
        <v>829449.7</v>
      </c>
      <c r="K244" s="152">
        <f t="shared" si="24"/>
        <v>6635597.5999999996</v>
      </c>
      <c r="L244" s="137"/>
      <c r="M244" s="135"/>
    </row>
    <row r="245" spans="1:13" ht="30" customHeight="1">
      <c r="A245" s="135"/>
      <c r="B245" s="136"/>
      <c r="C245" s="242">
        <v>27</v>
      </c>
      <c r="D245" s="196">
        <v>27.2</v>
      </c>
      <c r="E245" s="200"/>
      <c r="F245" s="243" t="s">
        <v>106</v>
      </c>
      <c r="G245" s="200" t="s">
        <v>301</v>
      </c>
      <c r="H245" s="156" t="s">
        <v>105</v>
      </c>
      <c r="I245" s="150">
        <v>8</v>
      </c>
      <c r="J245" s="151">
        <v>107842.05</v>
      </c>
      <c r="K245" s="152">
        <f t="shared" si="24"/>
        <v>862736.4</v>
      </c>
      <c r="L245" s="137"/>
      <c r="M245" s="135"/>
    </row>
    <row r="246" spans="1:13" ht="30" customHeight="1">
      <c r="A246" s="135"/>
      <c r="B246" s="136"/>
      <c r="C246" s="242"/>
      <c r="D246" s="196"/>
      <c r="E246" s="200"/>
      <c r="F246" s="243" t="s">
        <v>106</v>
      </c>
      <c r="G246" s="224" t="s">
        <v>302</v>
      </c>
      <c r="H246" s="156"/>
      <c r="I246" s="150"/>
      <c r="J246" s="151">
        <v>0</v>
      </c>
      <c r="K246" s="152">
        <f t="shared" si="24"/>
        <v>0</v>
      </c>
      <c r="L246" s="137"/>
      <c r="M246" s="135"/>
    </row>
    <row r="247" spans="1:13" ht="30" customHeight="1">
      <c r="A247" s="135"/>
      <c r="B247" s="136"/>
      <c r="C247" s="242">
        <v>27</v>
      </c>
      <c r="D247" s="196">
        <v>27.21</v>
      </c>
      <c r="E247" s="200"/>
      <c r="F247" s="243" t="s">
        <v>106</v>
      </c>
      <c r="G247" s="200" t="s">
        <v>487</v>
      </c>
      <c r="H247" s="156" t="s">
        <v>105</v>
      </c>
      <c r="I247" s="150">
        <v>10</v>
      </c>
      <c r="J247" s="151">
        <v>81909.919999999998</v>
      </c>
      <c r="K247" s="152">
        <f t="shared" si="24"/>
        <v>819099.2</v>
      </c>
      <c r="L247" s="137"/>
      <c r="M247" s="135"/>
    </row>
    <row r="248" spans="1:13" ht="30" customHeight="1">
      <c r="A248" s="135"/>
      <c r="B248" s="136"/>
      <c r="C248" s="242">
        <v>27</v>
      </c>
      <c r="D248" s="196">
        <v>27.22</v>
      </c>
      <c r="E248" s="200"/>
      <c r="F248" s="243" t="s">
        <v>106</v>
      </c>
      <c r="G248" s="200" t="s">
        <v>488</v>
      </c>
      <c r="H248" s="156" t="s">
        <v>105</v>
      </c>
      <c r="I248" s="150">
        <v>10</v>
      </c>
      <c r="J248" s="151">
        <v>105517.95</v>
      </c>
      <c r="K248" s="152">
        <f t="shared" si="24"/>
        <v>1055179.5</v>
      </c>
      <c r="L248" s="137"/>
      <c r="M248" s="135"/>
    </row>
    <row r="249" spans="1:13" ht="30" customHeight="1">
      <c r="A249" s="135"/>
      <c r="B249" s="136"/>
      <c r="C249" s="242">
        <v>27</v>
      </c>
      <c r="D249" s="196">
        <v>27.23</v>
      </c>
      <c r="E249" s="200"/>
      <c r="F249" s="243" t="s">
        <v>106</v>
      </c>
      <c r="G249" s="200" t="s">
        <v>489</v>
      </c>
      <c r="H249" s="156" t="s">
        <v>105</v>
      </c>
      <c r="I249" s="150">
        <v>2</v>
      </c>
      <c r="J249" s="151">
        <v>131878.07</v>
      </c>
      <c r="K249" s="152">
        <f t="shared" si="24"/>
        <v>263756.14</v>
      </c>
      <c r="L249" s="137"/>
      <c r="M249" s="135"/>
    </row>
    <row r="250" spans="1:13" ht="30" customHeight="1">
      <c r="A250" s="135"/>
      <c r="B250" s="136"/>
      <c r="C250" s="242">
        <v>27</v>
      </c>
      <c r="D250" s="196">
        <v>27.24</v>
      </c>
      <c r="E250" s="200"/>
      <c r="F250" s="243" t="s">
        <v>106</v>
      </c>
      <c r="G250" s="200" t="s">
        <v>490</v>
      </c>
      <c r="H250" s="156" t="s">
        <v>104</v>
      </c>
      <c r="I250" s="150">
        <v>45</v>
      </c>
      <c r="J250" s="151">
        <v>31963.360000000001</v>
      </c>
      <c r="K250" s="152">
        <f t="shared" si="24"/>
        <v>1438351.2</v>
      </c>
      <c r="L250" s="137"/>
      <c r="M250" s="135"/>
    </row>
    <row r="251" spans="1:13" ht="30" customHeight="1">
      <c r="A251" s="135"/>
      <c r="B251" s="136"/>
      <c r="C251" s="242">
        <v>27</v>
      </c>
      <c r="D251" s="196">
        <v>27.25</v>
      </c>
      <c r="E251" s="200"/>
      <c r="F251" s="243" t="s">
        <v>106</v>
      </c>
      <c r="G251" s="200" t="s">
        <v>491</v>
      </c>
      <c r="H251" s="156" t="s">
        <v>104</v>
      </c>
      <c r="I251" s="150">
        <v>38</v>
      </c>
      <c r="J251" s="151">
        <v>44035.98</v>
      </c>
      <c r="K251" s="152">
        <f t="shared" si="24"/>
        <v>1673367.2400000002</v>
      </c>
      <c r="L251" s="137"/>
      <c r="M251" s="135"/>
    </row>
    <row r="252" spans="1:13" ht="30" customHeight="1">
      <c r="A252" s="135"/>
      <c r="B252" s="136"/>
      <c r="C252" s="242">
        <v>27</v>
      </c>
      <c r="D252" s="196">
        <v>27.26</v>
      </c>
      <c r="E252" s="200"/>
      <c r="F252" s="243" t="s">
        <v>106</v>
      </c>
      <c r="G252" s="200" t="s">
        <v>492</v>
      </c>
      <c r="H252" s="156" t="s">
        <v>104</v>
      </c>
      <c r="I252" s="150">
        <v>20</v>
      </c>
      <c r="J252" s="151">
        <v>59160.41</v>
      </c>
      <c r="K252" s="152">
        <f t="shared" si="24"/>
        <v>1183208.2000000002</v>
      </c>
      <c r="L252" s="137"/>
      <c r="M252" s="135"/>
    </row>
    <row r="253" spans="1:13" ht="30" customHeight="1">
      <c r="A253" s="135"/>
      <c r="B253" s="136"/>
      <c r="C253" s="242">
        <v>27</v>
      </c>
      <c r="D253" s="196">
        <v>27.27</v>
      </c>
      <c r="E253" s="200"/>
      <c r="F253" s="243" t="s">
        <v>106</v>
      </c>
      <c r="G253" s="200" t="s">
        <v>493</v>
      </c>
      <c r="H253" s="156" t="s">
        <v>104</v>
      </c>
      <c r="I253" s="150">
        <v>20</v>
      </c>
      <c r="J253" s="151">
        <v>80966.31</v>
      </c>
      <c r="K253" s="152">
        <f t="shared" si="24"/>
        <v>1619326.2</v>
      </c>
      <c r="L253" s="137"/>
      <c r="M253" s="135"/>
    </row>
    <row r="254" spans="1:13" ht="30" customHeight="1">
      <c r="A254" s="135"/>
      <c r="B254" s="136"/>
      <c r="C254" s="242"/>
      <c r="D254" s="196"/>
      <c r="E254" s="200"/>
      <c r="F254" s="243" t="s">
        <v>106</v>
      </c>
      <c r="G254" s="224" t="s">
        <v>287</v>
      </c>
      <c r="H254" s="156"/>
      <c r="I254" s="150"/>
      <c r="J254" s="151">
        <v>0</v>
      </c>
      <c r="K254" s="152">
        <f t="shared" si="24"/>
        <v>0</v>
      </c>
      <c r="L254" s="137"/>
      <c r="M254" s="135"/>
    </row>
    <row r="255" spans="1:13" ht="30" customHeight="1">
      <c r="A255" s="135"/>
      <c r="B255" s="136"/>
      <c r="C255" s="242">
        <v>27</v>
      </c>
      <c r="D255" s="196">
        <v>27.28</v>
      </c>
      <c r="E255" s="200"/>
      <c r="F255" s="243" t="s">
        <v>106</v>
      </c>
      <c r="G255" s="200" t="s">
        <v>303</v>
      </c>
      <c r="H255" s="156" t="s">
        <v>105</v>
      </c>
      <c r="I255" s="150">
        <v>18</v>
      </c>
      <c r="J255" s="151">
        <v>6410.96</v>
      </c>
      <c r="K255" s="152">
        <f t="shared" si="24"/>
        <v>115397.28</v>
      </c>
      <c r="L255" s="137"/>
      <c r="M255" s="135"/>
    </row>
    <row r="256" spans="1:13" ht="30" customHeight="1">
      <c r="A256" s="135"/>
      <c r="B256" s="136"/>
      <c r="C256" s="242">
        <v>27</v>
      </c>
      <c r="D256" s="196">
        <v>27.29</v>
      </c>
      <c r="E256" s="200"/>
      <c r="F256" s="243" t="s">
        <v>106</v>
      </c>
      <c r="G256" s="200" t="s">
        <v>304</v>
      </c>
      <c r="H256" s="156" t="s">
        <v>105</v>
      </c>
      <c r="I256" s="150">
        <v>2</v>
      </c>
      <c r="J256" s="151">
        <v>26074.37</v>
      </c>
      <c r="K256" s="152">
        <f t="shared" si="24"/>
        <v>52148.74</v>
      </c>
      <c r="L256" s="137"/>
      <c r="M256" s="135"/>
    </row>
    <row r="257" spans="1:13" ht="30" customHeight="1">
      <c r="A257" s="135"/>
      <c r="B257" s="136"/>
      <c r="C257" s="242">
        <v>27</v>
      </c>
      <c r="D257" s="196">
        <v>27.3</v>
      </c>
      <c r="E257" s="200"/>
      <c r="F257" s="243" t="s">
        <v>106</v>
      </c>
      <c r="G257" s="200" t="s">
        <v>305</v>
      </c>
      <c r="H257" s="156" t="s">
        <v>105</v>
      </c>
      <c r="I257" s="150">
        <v>4</v>
      </c>
      <c r="J257" s="151">
        <v>28910.28</v>
      </c>
      <c r="K257" s="152">
        <f t="shared" si="24"/>
        <v>115641.12</v>
      </c>
      <c r="L257" s="137"/>
      <c r="M257" s="135"/>
    </row>
    <row r="258" spans="1:13" ht="30" customHeight="1">
      <c r="A258" s="135"/>
      <c r="B258" s="136"/>
      <c r="C258" s="242">
        <v>27</v>
      </c>
      <c r="D258" s="196">
        <v>27.31</v>
      </c>
      <c r="E258" s="200"/>
      <c r="F258" s="243" t="s">
        <v>106</v>
      </c>
      <c r="G258" s="200" t="s">
        <v>306</v>
      </c>
      <c r="H258" s="156" t="s">
        <v>105</v>
      </c>
      <c r="I258" s="150">
        <v>26</v>
      </c>
      <c r="J258" s="151">
        <v>15416.53</v>
      </c>
      <c r="K258" s="152">
        <f t="shared" si="24"/>
        <v>400829.78</v>
      </c>
      <c r="L258" s="137"/>
      <c r="M258" s="135"/>
    </row>
    <row r="259" spans="1:13" ht="30" customHeight="1">
      <c r="A259" s="135"/>
      <c r="B259" s="136"/>
      <c r="C259" s="242">
        <v>27</v>
      </c>
      <c r="D259" s="196">
        <v>27.32</v>
      </c>
      <c r="E259" s="200"/>
      <c r="F259" s="243" t="s">
        <v>106</v>
      </c>
      <c r="G259" s="200" t="s">
        <v>307</v>
      </c>
      <c r="H259" s="156" t="s">
        <v>105</v>
      </c>
      <c r="I259" s="150">
        <v>16</v>
      </c>
      <c r="J259" s="151">
        <v>7570.47</v>
      </c>
      <c r="K259" s="152">
        <f t="shared" si="24"/>
        <v>121127.52</v>
      </c>
      <c r="L259" s="137"/>
      <c r="M259" s="135"/>
    </row>
    <row r="260" spans="1:13" ht="30" customHeight="1">
      <c r="A260" s="135"/>
      <c r="B260" s="136"/>
      <c r="C260" s="242">
        <v>27</v>
      </c>
      <c r="D260" s="196">
        <v>27.33</v>
      </c>
      <c r="E260" s="200"/>
      <c r="F260" s="243" t="s">
        <v>106</v>
      </c>
      <c r="G260" s="200" t="s">
        <v>308</v>
      </c>
      <c r="H260" s="156" t="s">
        <v>105</v>
      </c>
      <c r="I260" s="150">
        <v>16</v>
      </c>
      <c r="J260" s="151">
        <v>13329.92</v>
      </c>
      <c r="K260" s="152">
        <f t="shared" si="24"/>
        <v>213278.72</v>
      </c>
      <c r="L260" s="137"/>
      <c r="M260" s="135"/>
    </row>
    <row r="261" spans="1:13" ht="30" customHeight="1">
      <c r="A261" s="135"/>
      <c r="B261" s="136"/>
      <c r="C261" s="242">
        <v>27</v>
      </c>
      <c r="D261" s="196">
        <v>27.34</v>
      </c>
      <c r="E261" s="200"/>
      <c r="F261" s="243" t="s">
        <v>106</v>
      </c>
      <c r="G261" s="200" t="s">
        <v>309</v>
      </c>
      <c r="H261" s="156" t="s">
        <v>105</v>
      </c>
      <c r="I261" s="150">
        <v>16</v>
      </c>
      <c r="J261" s="151">
        <v>27463.75</v>
      </c>
      <c r="K261" s="152">
        <f t="shared" si="24"/>
        <v>439420</v>
      </c>
      <c r="L261" s="137"/>
      <c r="M261" s="135"/>
    </row>
    <row r="262" spans="1:13" ht="30" customHeight="1">
      <c r="A262" s="135"/>
      <c r="B262" s="136"/>
      <c r="C262" s="242">
        <v>27</v>
      </c>
      <c r="D262" s="196">
        <v>27.35</v>
      </c>
      <c r="E262" s="200"/>
      <c r="F262" s="243" t="s">
        <v>106</v>
      </c>
      <c r="G262" s="200" t="s">
        <v>310</v>
      </c>
      <c r="H262" s="156" t="s">
        <v>105</v>
      </c>
      <c r="I262" s="150">
        <v>4</v>
      </c>
      <c r="J262" s="151">
        <v>50224.69</v>
      </c>
      <c r="K262" s="152">
        <f t="shared" si="24"/>
        <v>200898.76</v>
      </c>
      <c r="L262" s="137"/>
      <c r="M262" s="135"/>
    </row>
    <row r="263" spans="1:13" ht="30" customHeight="1">
      <c r="A263" s="135"/>
      <c r="B263" s="136"/>
      <c r="C263" s="242">
        <v>27</v>
      </c>
      <c r="D263" s="196">
        <v>27.36</v>
      </c>
      <c r="E263" s="200"/>
      <c r="F263" s="243" t="s">
        <v>106</v>
      </c>
      <c r="G263" s="200" t="s">
        <v>311</v>
      </c>
      <c r="H263" s="156" t="s">
        <v>105</v>
      </c>
      <c r="I263" s="150">
        <v>5</v>
      </c>
      <c r="J263" s="151">
        <v>61452.76</v>
      </c>
      <c r="K263" s="152">
        <f t="shared" si="24"/>
        <v>307263.8</v>
      </c>
      <c r="L263" s="137"/>
      <c r="M263" s="135"/>
    </row>
    <row r="264" spans="1:13" ht="30" customHeight="1">
      <c r="A264" s="135"/>
      <c r="B264" s="136"/>
      <c r="C264" s="242">
        <v>27</v>
      </c>
      <c r="D264" s="196">
        <v>27.37</v>
      </c>
      <c r="E264" s="200"/>
      <c r="F264" s="243" t="s">
        <v>106</v>
      </c>
      <c r="G264" s="200" t="s">
        <v>312</v>
      </c>
      <c r="H264" s="156" t="s">
        <v>105</v>
      </c>
      <c r="I264" s="150">
        <v>5</v>
      </c>
      <c r="J264" s="151">
        <v>14635.48</v>
      </c>
      <c r="K264" s="152">
        <f t="shared" si="24"/>
        <v>73177.399999999994</v>
      </c>
      <c r="L264" s="137"/>
      <c r="M264" s="135"/>
    </row>
    <row r="265" spans="1:13" ht="30" customHeight="1">
      <c r="A265" s="135"/>
      <c r="B265" s="136"/>
      <c r="C265" s="242">
        <v>27</v>
      </c>
      <c r="D265" s="196">
        <v>27.38</v>
      </c>
      <c r="E265" s="200"/>
      <c r="F265" s="243" t="s">
        <v>106</v>
      </c>
      <c r="G265" s="200" t="s">
        <v>313</v>
      </c>
      <c r="H265" s="156" t="s">
        <v>105</v>
      </c>
      <c r="I265" s="150">
        <v>5</v>
      </c>
      <c r="J265" s="151">
        <v>7649.21</v>
      </c>
      <c r="K265" s="152">
        <f t="shared" si="24"/>
        <v>38246.050000000003</v>
      </c>
      <c r="L265" s="137"/>
      <c r="M265" s="135"/>
    </row>
    <row r="266" spans="1:13" ht="30" customHeight="1">
      <c r="A266" s="135"/>
      <c r="B266" s="136"/>
      <c r="C266" s="242">
        <v>27</v>
      </c>
      <c r="D266" s="196">
        <v>27.39</v>
      </c>
      <c r="E266" s="200"/>
      <c r="F266" s="243" t="s">
        <v>106</v>
      </c>
      <c r="G266" s="200" t="s">
        <v>314</v>
      </c>
      <c r="H266" s="156" t="s">
        <v>105</v>
      </c>
      <c r="I266" s="150">
        <v>10</v>
      </c>
      <c r="J266" s="151">
        <v>5425.4400000000005</v>
      </c>
      <c r="K266" s="152">
        <f t="shared" si="24"/>
        <v>54254.400000000009</v>
      </c>
      <c r="L266" s="137"/>
      <c r="M266" s="135"/>
    </row>
    <row r="267" spans="1:13" ht="30" customHeight="1">
      <c r="A267" s="135"/>
      <c r="B267" s="136"/>
      <c r="C267" s="242"/>
      <c r="D267" s="196"/>
      <c r="E267" s="200"/>
      <c r="F267" s="243" t="s">
        <v>106</v>
      </c>
      <c r="G267" s="224" t="s">
        <v>315</v>
      </c>
      <c r="H267" s="156"/>
      <c r="I267" s="150"/>
      <c r="J267" s="151">
        <v>0</v>
      </c>
      <c r="K267" s="152">
        <f t="shared" si="24"/>
        <v>0</v>
      </c>
      <c r="L267" s="137"/>
      <c r="M267" s="135"/>
    </row>
    <row r="268" spans="1:13" ht="30" customHeight="1">
      <c r="A268" s="135"/>
      <c r="B268" s="136"/>
      <c r="C268" s="242">
        <v>27</v>
      </c>
      <c r="D268" s="196">
        <v>27.4</v>
      </c>
      <c r="E268" s="200"/>
      <c r="F268" s="243" t="s">
        <v>106</v>
      </c>
      <c r="G268" s="200" t="s">
        <v>316</v>
      </c>
      <c r="H268" s="156" t="s">
        <v>104</v>
      </c>
      <c r="I268" s="150">
        <v>80</v>
      </c>
      <c r="J268" s="151">
        <v>40106.6</v>
      </c>
      <c r="K268" s="152">
        <f t="shared" si="24"/>
        <v>3208528</v>
      </c>
      <c r="L268" s="137"/>
      <c r="M268" s="135"/>
    </row>
    <row r="269" spans="1:13" ht="30" customHeight="1">
      <c r="A269" s="135"/>
      <c r="B269" s="136"/>
      <c r="C269" s="242">
        <v>27</v>
      </c>
      <c r="D269" s="196">
        <v>27.41</v>
      </c>
      <c r="E269" s="200"/>
      <c r="F269" s="243" t="s">
        <v>106</v>
      </c>
      <c r="G269" s="200" t="s">
        <v>317</v>
      </c>
      <c r="H269" s="156" t="s">
        <v>105</v>
      </c>
      <c r="I269" s="150">
        <v>10</v>
      </c>
      <c r="J269" s="151">
        <v>17094.2</v>
      </c>
      <c r="K269" s="152">
        <f t="shared" si="24"/>
        <v>170942</v>
      </c>
      <c r="L269" s="137"/>
      <c r="M269" s="135"/>
    </row>
    <row r="270" spans="1:13" ht="30" customHeight="1" thickBot="1">
      <c r="A270" s="135"/>
      <c r="B270" s="136"/>
      <c r="C270" s="153"/>
      <c r="D270" s="251" t="s">
        <v>14</v>
      </c>
      <c r="E270" s="251"/>
      <c r="F270" s="251"/>
      <c r="G270" s="251"/>
      <c r="H270" s="251"/>
      <c r="I270" s="251"/>
      <c r="J270" s="252"/>
      <c r="K270" s="155">
        <f>SUM(K221:K269)</f>
        <v>44427257.386099994</v>
      </c>
      <c r="L270" s="137"/>
      <c r="M270" s="135"/>
    </row>
    <row r="271" spans="1:13" ht="30" customHeight="1" thickBot="1">
      <c r="A271" s="135"/>
      <c r="B271" s="136"/>
      <c r="C271" s="198"/>
      <c r="D271" s="209">
        <v>28</v>
      </c>
      <c r="E271" s="145"/>
      <c r="F271" s="145"/>
      <c r="G271" s="145" t="s">
        <v>318</v>
      </c>
      <c r="H271" s="145"/>
      <c r="I271" s="145"/>
      <c r="J271" s="145"/>
      <c r="K271" s="146"/>
      <c r="L271" s="137"/>
      <c r="M271" s="135"/>
    </row>
    <row r="272" spans="1:13" ht="16.2">
      <c r="A272" s="135"/>
      <c r="B272" s="136"/>
      <c r="C272" s="242"/>
      <c r="D272" s="196"/>
      <c r="E272" s="243"/>
      <c r="F272" s="243" t="s">
        <v>106</v>
      </c>
      <c r="G272" s="225" t="s">
        <v>319</v>
      </c>
      <c r="H272" s="202"/>
      <c r="I272" s="150"/>
      <c r="J272" s="151"/>
      <c r="K272" s="152"/>
      <c r="L272" s="137"/>
      <c r="M272" s="135"/>
    </row>
    <row r="273" spans="1:13" ht="30" customHeight="1">
      <c r="A273" s="135"/>
      <c r="B273" s="136"/>
      <c r="C273" s="242">
        <v>28</v>
      </c>
      <c r="D273" s="196">
        <v>28.1</v>
      </c>
      <c r="E273" s="243"/>
      <c r="F273" s="243" t="s">
        <v>106</v>
      </c>
      <c r="G273" s="195" t="s">
        <v>320</v>
      </c>
      <c r="H273" s="202" t="s">
        <v>105</v>
      </c>
      <c r="I273" s="150">
        <v>7</v>
      </c>
      <c r="J273" s="151">
        <v>768521.45</v>
      </c>
      <c r="K273" s="152">
        <f t="shared" ref="K273:K322" si="25">(I273*J273)</f>
        <v>5379650.1499999994</v>
      </c>
      <c r="L273" s="137"/>
      <c r="M273" s="135"/>
    </row>
    <row r="274" spans="1:13" ht="30" customHeight="1">
      <c r="A274" s="135"/>
      <c r="B274" s="136"/>
      <c r="C274" s="242">
        <v>28</v>
      </c>
      <c r="D274" s="196">
        <v>28.2</v>
      </c>
      <c r="E274" s="243"/>
      <c r="F274" s="243" t="s">
        <v>106</v>
      </c>
      <c r="G274" s="195" t="s">
        <v>321</v>
      </c>
      <c r="H274" s="202" t="s">
        <v>104</v>
      </c>
      <c r="I274" s="150">
        <v>100</v>
      </c>
      <c r="J274" s="151">
        <v>9569.4500000000007</v>
      </c>
      <c r="K274" s="152">
        <f t="shared" si="25"/>
        <v>956945.00000000012</v>
      </c>
      <c r="L274" s="137"/>
      <c r="M274" s="135"/>
    </row>
    <row r="275" spans="1:13" ht="16.2">
      <c r="A275" s="135"/>
      <c r="B275" s="136"/>
      <c r="C275" s="242"/>
      <c r="D275" s="196"/>
      <c r="E275" s="243"/>
      <c r="F275" s="243" t="s">
        <v>106</v>
      </c>
      <c r="G275" s="225" t="s">
        <v>322</v>
      </c>
      <c r="H275" s="202"/>
      <c r="I275" s="150"/>
      <c r="J275" s="151">
        <v>0</v>
      </c>
      <c r="K275" s="152">
        <f t="shared" si="25"/>
        <v>0</v>
      </c>
      <c r="L275" s="137"/>
      <c r="M275" s="135"/>
    </row>
    <row r="276" spans="1:13" ht="30" customHeight="1">
      <c r="A276" s="135"/>
      <c r="B276" s="136"/>
      <c r="C276" s="242">
        <v>28</v>
      </c>
      <c r="D276" s="196">
        <v>28.3</v>
      </c>
      <c r="E276" s="243"/>
      <c r="F276" s="243" t="s">
        <v>106</v>
      </c>
      <c r="G276" s="195" t="s">
        <v>323</v>
      </c>
      <c r="H276" s="202" t="s">
        <v>105</v>
      </c>
      <c r="I276" s="150">
        <v>1</v>
      </c>
      <c r="J276" s="151">
        <v>1507595.41</v>
      </c>
      <c r="K276" s="152">
        <f t="shared" si="25"/>
        <v>1507595.41</v>
      </c>
      <c r="L276" s="137"/>
      <c r="M276" s="135"/>
    </row>
    <row r="277" spans="1:13" ht="16.2">
      <c r="A277" s="135"/>
      <c r="B277" s="136"/>
      <c r="C277" s="242"/>
      <c r="D277" s="196"/>
      <c r="E277" s="243"/>
      <c r="F277" s="243" t="s">
        <v>106</v>
      </c>
      <c r="G277" s="225" t="s">
        <v>324</v>
      </c>
      <c r="H277" s="202"/>
      <c r="I277" s="150"/>
      <c r="J277" s="151">
        <v>0</v>
      </c>
      <c r="K277" s="152">
        <f t="shared" si="25"/>
        <v>0</v>
      </c>
      <c r="L277" s="137"/>
      <c r="M277" s="135"/>
    </row>
    <row r="278" spans="1:13" ht="30" customHeight="1">
      <c r="A278" s="135"/>
      <c r="B278" s="136"/>
      <c r="C278" s="242">
        <v>28</v>
      </c>
      <c r="D278" s="196">
        <v>28.4</v>
      </c>
      <c r="E278" s="243"/>
      <c r="F278" s="243" t="s">
        <v>106</v>
      </c>
      <c r="G278" s="195" t="s">
        <v>325</v>
      </c>
      <c r="H278" s="202" t="s">
        <v>105</v>
      </c>
      <c r="I278" s="150">
        <v>1</v>
      </c>
      <c r="J278" s="151">
        <v>11760073</v>
      </c>
      <c r="K278" s="152">
        <f t="shared" si="25"/>
        <v>11760073</v>
      </c>
      <c r="L278" s="137"/>
      <c r="M278" s="135"/>
    </row>
    <row r="279" spans="1:13" ht="39.6">
      <c r="A279" s="135"/>
      <c r="B279" s="136"/>
      <c r="C279" s="242">
        <v>28</v>
      </c>
      <c r="D279" s="196">
        <v>28.5</v>
      </c>
      <c r="E279" s="243"/>
      <c r="F279" s="243" t="s">
        <v>106</v>
      </c>
      <c r="G279" s="195" t="s">
        <v>326</v>
      </c>
      <c r="H279" s="202" t="s">
        <v>105</v>
      </c>
      <c r="I279" s="150">
        <v>1</v>
      </c>
      <c r="J279" s="151">
        <v>1913823.96</v>
      </c>
      <c r="K279" s="152">
        <f t="shared" si="25"/>
        <v>1913823.96</v>
      </c>
      <c r="L279" s="137"/>
      <c r="M279" s="135"/>
    </row>
    <row r="280" spans="1:13" ht="16.2">
      <c r="A280" s="135"/>
      <c r="B280" s="136"/>
      <c r="C280" s="242"/>
      <c r="D280" s="196"/>
      <c r="E280" s="243"/>
      <c r="F280" s="243" t="s">
        <v>106</v>
      </c>
      <c r="G280" s="225" t="s">
        <v>327</v>
      </c>
      <c r="H280" s="202"/>
      <c r="I280" s="150"/>
      <c r="J280" s="151">
        <v>0</v>
      </c>
      <c r="K280" s="152">
        <f t="shared" si="25"/>
        <v>0</v>
      </c>
      <c r="L280" s="137"/>
      <c r="M280" s="135"/>
    </row>
    <row r="281" spans="1:13" ht="30" customHeight="1">
      <c r="A281" s="135"/>
      <c r="B281" s="136"/>
      <c r="C281" s="242">
        <v>28</v>
      </c>
      <c r="D281" s="196">
        <v>28.6</v>
      </c>
      <c r="E281" s="243"/>
      <c r="F281" s="243" t="s">
        <v>106</v>
      </c>
      <c r="G281" s="195" t="s">
        <v>328</v>
      </c>
      <c r="H281" s="202" t="s">
        <v>105</v>
      </c>
      <c r="I281" s="150">
        <v>2</v>
      </c>
      <c r="J281" s="151">
        <v>105816.40000000001</v>
      </c>
      <c r="K281" s="152">
        <f t="shared" si="25"/>
        <v>211632.80000000002</v>
      </c>
      <c r="L281" s="137"/>
      <c r="M281" s="135"/>
    </row>
    <row r="282" spans="1:13" ht="16.2">
      <c r="A282" s="135"/>
      <c r="B282" s="136"/>
      <c r="C282" s="242"/>
      <c r="D282" s="196"/>
      <c r="E282" s="243"/>
      <c r="F282" s="243" t="s">
        <v>106</v>
      </c>
      <c r="G282" s="225" t="s">
        <v>329</v>
      </c>
      <c r="H282" s="202"/>
      <c r="I282" s="150"/>
      <c r="J282" s="151">
        <v>0</v>
      </c>
      <c r="K282" s="152">
        <f t="shared" si="25"/>
        <v>0</v>
      </c>
      <c r="L282" s="137"/>
      <c r="M282" s="135"/>
    </row>
    <row r="283" spans="1:13" ht="30" customHeight="1">
      <c r="A283" s="135"/>
      <c r="B283" s="136"/>
      <c r="C283" s="242">
        <v>28</v>
      </c>
      <c r="D283" s="196">
        <v>28.7</v>
      </c>
      <c r="E283" s="243"/>
      <c r="F283" s="243" t="s">
        <v>106</v>
      </c>
      <c r="G283" s="195" t="s">
        <v>330</v>
      </c>
      <c r="H283" s="202" t="s">
        <v>331</v>
      </c>
      <c r="I283" s="150">
        <v>2</v>
      </c>
      <c r="J283" s="151">
        <v>3294415.56</v>
      </c>
      <c r="K283" s="152">
        <f t="shared" si="25"/>
        <v>6588831.1200000001</v>
      </c>
      <c r="L283" s="137"/>
      <c r="M283" s="135"/>
    </row>
    <row r="284" spans="1:13" ht="30" customHeight="1">
      <c r="A284" s="135"/>
      <c r="B284" s="136"/>
      <c r="C284" s="242">
        <v>28</v>
      </c>
      <c r="D284" s="196">
        <v>28.8</v>
      </c>
      <c r="E284" s="243"/>
      <c r="F284" s="243" t="s">
        <v>106</v>
      </c>
      <c r="G284" s="195" t="s">
        <v>332</v>
      </c>
      <c r="H284" s="202" t="s">
        <v>105</v>
      </c>
      <c r="I284" s="150">
        <v>1</v>
      </c>
      <c r="J284" s="151">
        <v>3137471.5</v>
      </c>
      <c r="K284" s="152">
        <f t="shared" si="25"/>
        <v>3137471.5</v>
      </c>
      <c r="L284" s="137"/>
      <c r="M284" s="135"/>
    </row>
    <row r="285" spans="1:13" ht="39.6">
      <c r="A285" s="135"/>
      <c r="B285" s="136"/>
      <c r="C285" s="242">
        <v>28</v>
      </c>
      <c r="D285" s="196">
        <v>28.9</v>
      </c>
      <c r="E285" s="243"/>
      <c r="F285" s="243" t="s">
        <v>106</v>
      </c>
      <c r="G285" s="195" t="s">
        <v>333</v>
      </c>
      <c r="H285" s="202" t="s">
        <v>105</v>
      </c>
      <c r="I285" s="150">
        <v>1</v>
      </c>
      <c r="J285" s="151">
        <v>3294345.71</v>
      </c>
      <c r="K285" s="152">
        <f t="shared" si="25"/>
        <v>3294345.71</v>
      </c>
      <c r="L285" s="137"/>
      <c r="M285" s="135"/>
    </row>
    <row r="286" spans="1:13" ht="30" customHeight="1">
      <c r="A286" s="135"/>
      <c r="B286" s="136"/>
      <c r="C286" s="242">
        <v>28</v>
      </c>
      <c r="D286" s="196">
        <v>28.1</v>
      </c>
      <c r="E286" s="243"/>
      <c r="F286" s="243" t="s">
        <v>106</v>
      </c>
      <c r="G286" s="195" t="s">
        <v>334</v>
      </c>
      <c r="H286" s="202" t="s">
        <v>105</v>
      </c>
      <c r="I286" s="150">
        <v>1</v>
      </c>
      <c r="J286" s="151">
        <v>3488129.93</v>
      </c>
      <c r="K286" s="152">
        <f t="shared" si="25"/>
        <v>3488129.93</v>
      </c>
      <c r="L286" s="137"/>
      <c r="M286" s="135"/>
    </row>
    <row r="287" spans="1:13" ht="16.2">
      <c r="A287" s="135"/>
      <c r="B287" s="136"/>
      <c r="C287" s="242"/>
      <c r="D287" s="196"/>
      <c r="E287" s="243"/>
      <c r="F287" s="243" t="s">
        <v>106</v>
      </c>
      <c r="G287" s="225" t="s">
        <v>335</v>
      </c>
      <c r="H287" s="202"/>
      <c r="I287" s="150"/>
      <c r="J287" s="151">
        <v>0</v>
      </c>
      <c r="K287" s="152">
        <f t="shared" si="25"/>
        <v>0</v>
      </c>
      <c r="L287" s="137"/>
      <c r="M287" s="135"/>
    </row>
    <row r="288" spans="1:13" ht="30" customHeight="1">
      <c r="A288" s="135"/>
      <c r="B288" s="136"/>
      <c r="C288" s="242">
        <v>28</v>
      </c>
      <c r="D288" s="196">
        <v>28.11</v>
      </c>
      <c r="E288" s="243"/>
      <c r="F288" s="243" t="s">
        <v>106</v>
      </c>
      <c r="G288" s="195" t="s">
        <v>336</v>
      </c>
      <c r="H288" s="202" t="s">
        <v>104</v>
      </c>
      <c r="I288" s="150">
        <v>50</v>
      </c>
      <c r="J288" s="151">
        <v>119951.5</v>
      </c>
      <c r="K288" s="152">
        <f t="shared" si="25"/>
        <v>5997575</v>
      </c>
      <c r="L288" s="137"/>
      <c r="M288" s="135"/>
    </row>
    <row r="289" spans="1:13" ht="30" customHeight="1">
      <c r="A289" s="135"/>
      <c r="B289" s="136"/>
      <c r="C289" s="242">
        <v>28</v>
      </c>
      <c r="D289" s="196">
        <v>28.12</v>
      </c>
      <c r="E289" s="243"/>
      <c r="F289" s="243" t="s">
        <v>106</v>
      </c>
      <c r="G289" s="195" t="s">
        <v>337</v>
      </c>
      <c r="H289" s="202" t="s">
        <v>104</v>
      </c>
      <c r="I289" s="150">
        <v>8</v>
      </c>
      <c r="J289" s="151">
        <v>185493.66</v>
      </c>
      <c r="K289" s="152">
        <f t="shared" si="25"/>
        <v>1483949.28</v>
      </c>
      <c r="L289" s="137"/>
      <c r="M289" s="135"/>
    </row>
    <row r="290" spans="1:13" ht="30" customHeight="1">
      <c r="A290" s="135"/>
      <c r="B290" s="136"/>
      <c r="C290" s="242">
        <v>28</v>
      </c>
      <c r="D290" s="196">
        <v>28.13</v>
      </c>
      <c r="E290" s="243"/>
      <c r="F290" s="243" t="s">
        <v>106</v>
      </c>
      <c r="G290" s="195" t="s">
        <v>338</v>
      </c>
      <c r="H290" s="202" t="s">
        <v>104</v>
      </c>
      <c r="I290" s="150">
        <v>35</v>
      </c>
      <c r="J290" s="151">
        <v>47777.4</v>
      </c>
      <c r="K290" s="152">
        <f t="shared" si="25"/>
        <v>1672209</v>
      </c>
      <c r="L290" s="137"/>
      <c r="M290" s="135"/>
    </row>
    <row r="291" spans="1:13" ht="30" customHeight="1">
      <c r="A291" s="135"/>
      <c r="B291" s="136"/>
      <c r="C291" s="242">
        <v>28</v>
      </c>
      <c r="D291" s="196">
        <v>28.14</v>
      </c>
      <c r="E291" s="243"/>
      <c r="F291" s="243" t="s">
        <v>106</v>
      </c>
      <c r="G291" s="195" t="s">
        <v>339</v>
      </c>
      <c r="H291" s="202" t="s">
        <v>105</v>
      </c>
      <c r="I291" s="150">
        <v>4</v>
      </c>
      <c r="J291" s="151">
        <v>1138220.99</v>
      </c>
      <c r="K291" s="152">
        <f t="shared" si="25"/>
        <v>4552883.96</v>
      </c>
      <c r="L291" s="137"/>
      <c r="M291" s="135"/>
    </row>
    <row r="292" spans="1:13" ht="30" customHeight="1">
      <c r="A292" s="135"/>
      <c r="B292" s="136"/>
      <c r="C292" s="242">
        <v>28</v>
      </c>
      <c r="D292" s="196">
        <v>28.15</v>
      </c>
      <c r="E292" s="243"/>
      <c r="F292" s="243" t="s">
        <v>106</v>
      </c>
      <c r="G292" s="195" t="s">
        <v>340</v>
      </c>
      <c r="H292" s="202" t="s">
        <v>104</v>
      </c>
      <c r="I292" s="150">
        <v>35</v>
      </c>
      <c r="J292" s="151">
        <v>32461.200000000001</v>
      </c>
      <c r="K292" s="152">
        <f t="shared" si="25"/>
        <v>1136142</v>
      </c>
      <c r="L292" s="137"/>
      <c r="M292" s="135"/>
    </row>
    <row r="293" spans="1:13" ht="39.6">
      <c r="A293" s="135"/>
      <c r="B293" s="136"/>
      <c r="C293" s="242">
        <v>28</v>
      </c>
      <c r="D293" s="196">
        <v>28.16</v>
      </c>
      <c r="E293" s="243"/>
      <c r="F293" s="243" t="s">
        <v>106</v>
      </c>
      <c r="G293" s="195" t="s">
        <v>341</v>
      </c>
      <c r="H293" s="202" t="s">
        <v>105</v>
      </c>
      <c r="I293" s="150">
        <v>1</v>
      </c>
      <c r="J293" s="151">
        <v>16446790.83</v>
      </c>
      <c r="K293" s="152">
        <f t="shared" si="25"/>
        <v>16446790.83</v>
      </c>
      <c r="L293" s="137"/>
      <c r="M293" s="135"/>
    </row>
    <row r="294" spans="1:13" ht="30" customHeight="1">
      <c r="A294" s="135"/>
      <c r="B294" s="136"/>
      <c r="C294" s="242">
        <v>28</v>
      </c>
      <c r="D294" s="196">
        <v>28.17</v>
      </c>
      <c r="E294" s="243"/>
      <c r="F294" s="243" t="s">
        <v>106</v>
      </c>
      <c r="G294" s="195" t="s">
        <v>342</v>
      </c>
      <c r="H294" s="202" t="s">
        <v>105</v>
      </c>
      <c r="I294" s="150">
        <v>3</v>
      </c>
      <c r="J294" s="151">
        <v>715916.78</v>
      </c>
      <c r="K294" s="152">
        <f t="shared" si="25"/>
        <v>2147750.34</v>
      </c>
      <c r="L294" s="137"/>
      <c r="M294" s="135"/>
    </row>
    <row r="295" spans="1:13" ht="30" customHeight="1">
      <c r="A295" s="135"/>
      <c r="B295" s="136"/>
      <c r="C295" s="242">
        <v>28</v>
      </c>
      <c r="D295" s="196">
        <v>28.18</v>
      </c>
      <c r="E295" s="243"/>
      <c r="F295" s="243" t="s">
        <v>106</v>
      </c>
      <c r="G295" s="195" t="s">
        <v>343</v>
      </c>
      <c r="H295" s="202" t="s">
        <v>104</v>
      </c>
      <c r="I295" s="150">
        <v>15</v>
      </c>
      <c r="J295" s="151">
        <v>50909.22</v>
      </c>
      <c r="K295" s="152">
        <f t="shared" si="25"/>
        <v>763638.3</v>
      </c>
      <c r="L295" s="137"/>
      <c r="M295" s="135"/>
    </row>
    <row r="296" spans="1:13" ht="16.2">
      <c r="A296" s="135"/>
      <c r="B296" s="136"/>
      <c r="C296" s="242"/>
      <c r="D296" s="196"/>
      <c r="E296" s="243"/>
      <c r="F296" s="243" t="s">
        <v>106</v>
      </c>
      <c r="G296" s="225" t="s">
        <v>344</v>
      </c>
      <c r="H296" s="202"/>
      <c r="I296" s="150"/>
      <c r="J296" s="151">
        <v>0</v>
      </c>
      <c r="K296" s="152">
        <f t="shared" si="25"/>
        <v>0</v>
      </c>
      <c r="L296" s="137"/>
      <c r="M296" s="135"/>
    </row>
    <row r="297" spans="1:13" ht="30" customHeight="1">
      <c r="A297" s="135"/>
      <c r="B297" s="136"/>
      <c r="C297" s="242">
        <v>28</v>
      </c>
      <c r="D297" s="196">
        <v>28.19</v>
      </c>
      <c r="E297" s="243"/>
      <c r="F297" s="243" t="s">
        <v>106</v>
      </c>
      <c r="G297" s="195" t="s">
        <v>345</v>
      </c>
      <c r="H297" s="202" t="s">
        <v>105</v>
      </c>
      <c r="I297" s="150">
        <v>1</v>
      </c>
      <c r="J297" s="151">
        <v>3808097.54</v>
      </c>
      <c r="K297" s="152">
        <f t="shared" si="25"/>
        <v>3808097.54</v>
      </c>
      <c r="L297" s="137"/>
      <c r="M297" s="135"/>
    </row>
    <row r="298" spans="1:13" ht="30" customHeight="1">
      <c r="A298" s="135"/>
      <c r="B298" s="136"/>
      <c r="C298" s="242">
        <v>28</v>
      </c>
      <c r="D298" s="196">
        <v>28.2</v>
      </c>
      <c r="E298" s="243"/>
      <c r="F298" s="243" t="s">
        <v>106</v>
      </c>
      <c r="G298" s="195" t="s">
        <v>346</v>
      </c>
      <c r="H298" s="202" t="s">
        <v>104</v>
      </c>
      <c r="I298" s="150">
        <v>250</v>
      </c>
      <c r="J298" s="151">
        <v>49449.99</v>
      </c>
      <c r="K298" s="152">
        <f t="shared" si="25"/>
        <v>12362497.5</v>
      </c>
      <c r="L298" s="137"/>
      <c r="M298" s="135"/>
    </row>
    <row r="299" spans="1:13" ht="30" customHeight="1">
      <c r="A299" s="135"/>
      <c r="B299" s="136"/>
      <c r="C299" s="242">
        <v>28</v>
      </c>
      <c r="D299" s="196">
        <v>28.21</v>
      </c>
      <c r="E299" s="243"/>
      <c r="F299" s="243" t="s">
        <v>106</v>
      </c>
      <c r="G299" s="195" t="s">
        <v>347</v>
      </c>
      <c r="H299" s="202" t="s">
        <v>104</v>
      </c>
      <c r="I299" s="150">
        <v>250</v>
      </c>
      <c r="J299" s="151">
        <v>32553.91</v>
      </c>
      <c r="K299" s="152">
        <f t="shared" si="25"/>
        <v>8138477.5</v>
      </c>
      <c r="L299" s="137"/>
      <c r="M299" s="135"/>
    </row>
    <row r="300" spans="1:13" ht="30" customHeight="1">
      <c r="A300" s="135"/>
      <c r="B300" s="136"/>
      <c r="C300" s="242">
        <v>28</v>
      </c>
      <c r="D300" s="196">
        <v>28.22</v>
      </c>
      <c r="E300" s="243"/>
      <c r="F300" s="243" t="s">
        <v>106</v>
      </c>
      <c r="G300" s="195" t="s">
        <v>348</v>
      </c>
      <c r="H300" s="202" t="s">
        <v>105</v>
      </c>
      <c r="I300" s="150">
        <v>21</v>
      </c>
      <c r="J300" s="151">
        <v>695647.58</v>
      </c>
      <c r="K300" s="152">
        <f t="shared" si="25"/>
        <v>14608599.18</v>
      </c>
      <c r="L300" s="137"/>
      <c r="M300" s="135"/>
    </row>
    <row r="301" spans="1:13" ht="30" customHeight="1">
      <c r="A301" s="135"/>
      <c r="B301" s="136"/>
      <c r="C301" s="242">
        <v>28</v>
      </c>
      <c r="D301" s="196">
        <v>28.23</v>
      </c>
      <c r="E301" s="243"/>
      <c r="F301" s="243" t="s">
        <v>106</v>
      </c>
      <c r="G301" s="195" t="s">
        <v>340</v>
      </c>
      <c r="H301" s="202" t="s">
        <v>104</v>
      </c>
      <c r="I301" s="150">
        <v>250</v>
      </c>
      <c r="J301" s="151">
        <v>32461.200000000001</v>
      </c>
      <c r="K301" s="152">
        <f t="shared" si="25"/>
        <v>8115300</v>
      </c>
      <c r="L301" s="137"/>
      <c r="M301" s="135"/>
    </row>
    <row r="302" spans="1:13" ht="39.6">
      <c r="A302" s="135"/>
      <c r="B302" s="136"/>
      <c r="C302" s="242">
        <v>28</v>
      </c>
      <c r="D302" s="196">
        <v>28.24</v>
      </c>
      <c r="E302" s="243"/>
      <c r="F302" s="243" t="s">
        <v>106</v>
      </c>
      <c r="G302" s="195" t="s">
        <v>349</v>
      </c>
      <c r="H302" s="202" t="s">
        <v>105</v>
      </c>
      <c r="I302" s="150">
        <v>17</v>
      </c>
      <c r="J302" s="151">
        <v>3893334.86</v>
      </c>
      <c r="K302" s="152">
        <f t="shared" si="25"/>
        <v>66186692.619999997</v>
      </c>
      <c r="L302" s="137"/>
      <c r="M302" s="135"/>
    </row>
    <row r="303" spans="1:13" ht="39.6">
      <c r="A303" s="135"/>
      <c r="B303" s="136"/>
      <c r="C303" s="242">
        <v>28</v>
      </c>
      <c r="D303" s="196">
        <v>28.25</v>
      </c>
      <c r="E303" s="243"/>
      <c r="F303" s="243" t="s">
        <v>106</v>
      </c>
      <c r="G303" s="195" t="s">
        <v>350</v>
      </c>
      <c r="H303" s="202" t="s">
        <v>105</v>
      </c>
      <c r="I303" s="150">
        <v>4</v>
      </c>
      <c r="J303" s="151">
        <v>5789720.4500000002</v>
      </c>
      <c r="K303" s="152">
        <f t="shared" si="25"/>
        <v>23158881.800000001</v>
      </c>
      <c r="L303" s="137"/>
      <c r="M303" s="135"/>
    </row>
    <row r="304" spans="1:13" ht="16.2">
      <c r="A304" s="135"/>
      <c r="B304" s="136"/>
      <c r="C304" s="242"/>
      <c r="D304" s="196"/>
      <c r="E304" s="243"/>
      <c r="F304" s="243" t="s">
        <v>106</v>
      </c>
      <c r="G304" s="225" t="s">
        <v>351</v>
      </c>
      <c r="H304" s="202"/>
      <c r="I304" s="150"/>
      <c r="J304" s="151">
        <v>0</v>
      </c>
      <c r="K304" s="152">
        <f t="shared" si="25"/>
        <v>0</v>
      </c>
      <c r="L304" s="137"/>
      <c r="M304" s="135"/>
    </row>
    <row r="305" spans="1:13" ht="30" customHeight="1">
      <c r="A305" s="135"/>
      <c r="B305" s="136"/>
      <c r="C305" s="242">
        <v>28</v>
      </c>
      <c r="D305" s="196">
        <v>28.29</v>
      </c>
      <c r="E305" s="243"/>
      <c r="F305" s="243" t="s">
        <v>106</v>
      </c>
      <c r="G305" s="195" t="s">
        <v>352</v>
      </c>
      <c r="H305" s="202" t="s">
        <v>104</v>
      </c>
      <c r="I305" s="150">
        <v>200</v>
      </c>
      <c r="J305" s="151">
        <v>14189.710000000001</v>
      </c>
      <c r="K305" s="152">
        <f t="shared" si="25"/>
        <v>2837942</v>
      </c>
      <c r="L305" s="137"/>
      <c r="M305" s="135"/>
    </row>
    <row r="306" spans="1:13" ht="30" customHeight="1">
      <c r="A306" s="135"/>
      <c r="B306" s="136"/>
      <c r="C306" s="242">
        <v>28</v>
      </c>
      <c r="D306" s="196">
        <v>28.3</v>
      </c>
      <c r="E306" s="243"/>
      <c r="F306" s="243" t="s">
        <v>106</v>
      </c>
      <c r="G306" s="195" t="s">
        <v>353</v>
      </c>
      <c r="H306" s="202" t="s">
        <v>104</v>
      </c>
      <c r="I306" s="150">
        <v>200</v>
      </c>
      <c r="J306" s="151">
        <v>22735.54</v>
      </c>
      <c r="K306" s="152">
        <f t="shared" si="25"/>
        <v>4547108</v>
      </c>
      <c r="L306" s="137"/>
      <c r="M306" s="135"/>
    </row>
    <row r="307" spans="1:13" ht="30" customHeight="1">
      <c r="A307" s="135"/>
      <c r="B307" s="136"/>
      <c r="C307" s="242">
        <v>28</v>
      </c>
      <c r="D307" s="196">
        <v>28.31</v>
      </c>
      <c r="E307" s="243"/>
      <c r="F307" s="243" t="s">
        <v>106</v>
      </c>
      <c r="G307" s="195" t="s">
        <v>340</v>
      </c>
      <c r="H307" s="202" t="s">
        <v>104</v>
      </c>
      <c r="I307" s="150">
        <v>200</v>
      </c>
      <c r="J307" s="151">
        <v>32461.200000000001</v>
      </c>
      <c r="K307" s="152">
        <f t="shared" si="25"/>
        <v>6492240</v>
      </c>
      <c r="L307" s="137"/>
      <c r="M307" s="135"/>
    </row>
    <row r="308" spans="1:13" ht="30" customHeight="1">
      <c r="A308" s="135"/>
      <c r="B308" s="136"/>
      <c r="C308" s="242">
        <v>28</v>
      </c>
      <c r="D308" s="196">
        <v>28.32</v>
      </c>
      <c r="E308" s="243"/>
      <c r="F308" s="243" t="s">
        <v>106</v>
      </c>
      <c r="G308" s="195" t="s">
        <v>354</v>
      </c>
      <c r="H308" s="202" t="s">
        <v>105</v>
      </c>
      <c r="I308" s="150">
        <v>18</v>
      </c>
      <c r="J308" s="151">
        <v>176416.97</v>
      </c>
      <c r="K308" s="152">
        <f t="shared" si="25"/>
        <v>3175505.46</v>
      </c>
      <c r="L308" s="137"/>
      <c r="M308" s="135"/>
    </row>
    <row r="309" spans="1:13" ht="30" customHeight="1">
      <c r="A309" s="135"/>
      <c r="B309" s="136"/>
      <c r="C309" s="242">
        <v>28</v>
      </c>
      <c r="D309" s="196">
        <v>28.33</v>
      </c>
      <c r="E309" s="243"/>
      <c r="F309" s="243" t="s">
        <v>106</v>
      </c>
      <c r="G309" s="195" t="s">
        <v>355</v>
      </c>
      <c r="H309" s="202" t="s">
        <v>105</v>
      </c>
      <c r="I309" s="150">
        <v>16</v>
      </c>
      <c r="J309" s="151">
        <v>133362.70000000001</v>
      </c>
      <c r="K309" s="152">
        <f t="shared" si="25"/>
        <v>2133803.2000000002</v>
      </c>
      <c r="L309" s="137"/>
      <c r="M309" s="135"/>
    </row>
    <row r="310" spans="1:13" ht="30" customHeight="1">
      <c r="A310" s="135"/>
      <c r="B310" s="136"/>
      <c r="C310" s="242">
        <v>28</v>
      </c>
      <c r="D310" s="196">
        <v>28.34</v>
      </c>
      <c r="E310" s="243"/>
      <c r="F310" s="243" t="s">
        <v>106</v>
      </c>
      <c r="G310" s="195" t="s">
        <v>356</v>
      </c>
      <c r="H310" s="202" t="s">
        <v>105</v>
      </c>
      <c r="I310" s="150">
        <v>8</v>
      </c>
      <c r="J310" s="151">
        <v>162692.08000000002</v>
      </c>
      <c r="K310" s="152">
        <f t="shared" si="25"/>
        <v>1301536.6400000001</v>
      </c>
      <c r="L310" s="137"/>
      <c r="M310" s="135"/>
    </row>
    <row r="311" spans="1:13" ht="30" customHeight="1">
      <c r="A311" s="135"/>
      <c r="B311" s="136"/>
      <c r="C311" s="242">
        <v>28</v>
      </c>
      <c r="D311" s="196">
        <v>28.35</v>
      </c>
      <c r="E311" s="243"/>
      <c r="F311" s="243" t="s">
        <v>106</v>
      </c>
      <c r="G311" s="195" t="s">
        <v>357</v>
      </c>
      <c r="H311" s="202" t="s">
        <v>105</v>
      </c>
      <c r="I311" s="150">
        <v>16</v>
      </c>
      <c r="J311" s="151">
        <v>50029.11</v>
      </c>
      <c r="K311" s="152">
        <f t="shared" si="25"/>
        <v>800465.76</v>
      </c>
      <c r="L311" s="137"/>
      <c r="M311" s="135"/>
    </row>
    <row r="312" spans="1:13" ht="30" customHeight="1">
      <c r="A312" s="135"/>
      <c r="B312" s="136"/>
      <c r="C312" s="242">
        <v>28</v>
      </c>
      <c r="D312" s="196">
        <v>28.36</v>
      </c>
      <c r="E312" s="243"/>
      <c r="F312" s="243" t="s">
        <v>106</v>
      </c>
      <c r="G312" s="195" t="s">
        <v>358</v>
      </c>
      <c r="H312" s="202" t="s">
        <v>104</v>
      </c>
      <c r="I312" s="150">
        <v>40</v>
      </c>
      <c r="J312" s="151">
        <v>27849.83</v>
      </c>
      <c r="K312" s="152">
        <f t="shared" si="25"/>
        <v>1113993.2000000002</v>
      </c>
      <c r="L312" s="137"/>
      <c r="M312" s="135"/>
    </row>
    <row r="313" spans="1:13" ht="30" customHeight="1">
      <c r="A313" s="135"/>
      <c r="B313" s="136"/>
      <c r="C313" s="242">
        <v>28</v>
      </c>
      <c r="D313" s="196">
        <v>28.37</v>
      </c>
      <c r="E313" s="243"/>
      <c r="F313" s="243" t="s">
        <v>106</v>
      </c>
      <c r="G313" s="195" t="s">
        <v>359</v>
      </c>
      <c r="H313" s="202" t="s">
        <v>104</v>
      </c>
      <c r="I313" s="150">
        <v>40</v>
      </c>
      <c r="J313" s="151">
        <v>33828.99</v>
      </c>
      <c r="K313" s="152">
        <f t="shared" si="25"/>
        <v>1353159.5999999999</v>
      </c>
      <c r="L313" s="137"/>
      <c r="M313" s="135"/>
    </row>
    <row r="314" spans="1:13" ht="16.2">
      <c r="A314" s="135"/>
      <c r="B314" s="136"/>
      <c r="C314" s="242"/>
      <c r="D314" s="196"/>
      <c r="E314" s="243"/>
      <c r="F314" s="243" t="s">
        <v>106</v>
      </c>
      <c r="G314" s="225" t="s">
        <v>360</v>
      </c>
      <c r="H314" s="202"/>
      <c r="I314" s="150"/>
      <c r="J314" s="151">
        <v>0</v>
      </c>
      <c r="K314" s="152">
        <f t="shared" si="25"/>
        <v>0</v>
      </c>
      <c r="L314" s="137"/>
      <c r="M314" s="135"/>
    </row>
    <row r="315" spans="1:13" ht="30" customHeight="1">
      <c r="A315" s="135"/>
      <c r="B315" s="136"/>
      <c r="C315" s="242">
        <v>28</v>
      </c>
      <c r="D315" s="196">
        <v>28.38</v>
      </c>
      <c r="E315" s="243"/>
      <c r="F315" s="243" t="s">
        <v>106</v>
      </c>
      <c r="G315" s="195" t="s">
        <v>361</v>
      </c>
      <c r="H315" s="202" t="s">
        <v>105</v>
      </c>
      <c r="I315" s="150">
        <v>1</v>
      </c>
      <c r="J315" s="151">
        <v>3808097.54</v>
      </c>
      <c r="K315" s="152">
        <f t="shared" si="25"/>
        <v>3808097.54</v>
      </c>
      <c r="L315" s="137"/>
      <c r="M315" s="135"/>
    </row>
    <row r="316" spans="1:13" ht="30" customHeight="1">
      <c r="A316" s="135"/>
      <c r="B316" s="136"/>
      <c r="C316" s="242">
        <v>28</v>
      </c>
      <c r="D316" s="196">
        <v>28.39</v>
      </c>
      <c r="E316" s="243"/>
      <c r="F316" s="243" t="s">
        <v>106</v>
      </c>
      <c r="G316" s="195" t="s">
        <v>362</v>
      </c>
      <c r="H316" s="202" t="s">
        <v>104</v>
      </c>
      <c r="I316" s="150">
        <v>135</v>
      </c>
      <c r="J316" s="151">
        <v>31014.670000000002</v>
      </c>
      <c r="K316" s="152">
        <f t="shared" si="25"/>
        <v>4186980.45</v>
      </c>
      <c r="L316" s="137"/>
      <c r="M316" s="135"/>
    </row>
    <row r="317" spans="1:13" ht="30" customHeight="1">
      <c r="A317" s="135"/>
      <c r="B317" s="136"/>
      <c r="C317" s="242">
        <v>28</v>
      </c>
      <c r="D317" s="196">
        <v>28.4</v>
      </c>
      <c r="E317" s="243"/>
      <c r="F317" s="243" t="s">
        <v>106</v>
      </c>
      <c r="G317" s="195" t="s">
        <v>363</v>
      </c>
      <c r="H317" s="202" t="s">
        <v>104</v>
      </c>
      <c r="I317" s="150">
        <v>135</v>
      </c>
      <c r="J317" s="151">
        <v>13416.28</v>
      </c>
      <c r="K317" s="152">
        <f t="shared" si="25"/>
        <v>1811197.8</v>
      </c>
      <c r="L317" s="137"/>
      <c r="M317" s="135"/>
    </row>
    <row r="318" spans="1:13" ht="30" customHeight="1">
      <c r="A318" s="135"/>
      <c r="B318" s="136"/>
      <c r="C318" s="242">
        <v>28</v>
      </c>
      <c r="D318" s="196">
        <v>28.41</v>
      </c>
      <c r="E318" s="243"/>
      <c r="F318" s="243" t="s">
        <v>106</v>
      </c>
      <c r="G318" s="195" t="s">
        <v>364</v>
      </c>
      <c r="H318" s="202" t="s">
        <v>105</v>
      </c>
      <c r="I318" s="150">
        <v>12</v>
      </c>
      <c r="J318" s="151">
        <v>695647.58</v>
      </c>
      <c r="K318" s="152">
        <f t="shared" si="25"/>
        <v>8347770.959999999</v>
      </c>
      <c r="L318" s="137"/>
      <c r="M318" s="135"/>
    </row>
    <row r="319" spans="1:13" ht="30" customHeight="1">
      <c r="A319" s="135"/>
      <c r="B319" s="136"/>
      <c r="C319" s="242">
        <v>28</v>
      </c>
      <c r="D319" s="196">
        <v>28.42</v>
      </c>
      <c r="E319" s="243"/>
      <c r="F319" s="243" t="s">
        <v>106</v>
      </c>
      <c r="G319" s="195" t="s">
        <v>340</v>
      </c>
      <c r="H319" s="202" t="s">
        <v>104</v>
      </c>
      <c r="I319" s="150">
        <v>135</v>
      </c>
      <c r="J319" s="151">
        <v>32461.200000000001</v>
      </c>
      <c r="K319" s="152">
        <f t="shared" si="25"/>
        <v>4382262</v>
      </c>
      <c r="L319" s="137"/>
      <c r="M319" s="135"/>
    </row>
    <row r="320" spans="1:13" ht="39.6">
      <c r="A320" s="135"/>
      <c r="B320" s="136"/>
      <c r="C320" s="242">
        <v>28</v>
      </c>
      <c r="D320" s="196">
        <v>28.43</v>
      </c>
      <c r="E320" s="243"/>
      <c r="F320" s="243" t="s">
        <v>106</v>
      </c>
      <c r="G320" s="195" t="s">
        <v>365</v>
      </c>
      <c r="H320" s="202" t="s">
        <v>105</v>
      </c>
      <c r="I320" s="150">
        <v>9</v>
      </c>
      <c r="J320" s="151">
        <v>2969065.69</v>
      </c>
      <c r="K320" s="152">
        <f t="shared" si="25"/>
        <v>26721591.210000001</v>
      </c>
      <c r="L320" s="137"/>
      <c r="M320" s="135"/>
    </row>
    <row r="321" spans="1:13" ht="39.6">
      <c r="A321" s="135"/>
      <c r="B321" s="136"/>
      <c r="C321" s="242">
        <v>28</v>
      </c>
      <c r="D321" s="196">
        <v>28.44</v>
      </c>
      <c r="E321" s="243"/>
      <c r="F321" s="243" t="s">
        <v>106</v>
      </c>
      <c r="G321" s="195" t="s">
        <v>366</v>
      </c>
      <c r="H321" s="202" t="s">
        <v>105</v>
      </c>
      <c r="I321" s="150">
        <v>2</v>
      </c>
      <c r="J321" s="151">
        <v>3893334.86</v>
      </c>
      <c r="K321" s="152">
        <f t="shared" si="25"/>
        <v>7786669.7199999997</v>
      </c>
      <c r="L321" s="137"/>
      <c r="M321" s="135"/>
    </row>
    <row r="322" spans="1:13" ht="39.6">
      <c r="A322" s="135"/>
      <c r="B322" s="136"/>
      <c r="C322" s="242">
        <v>28</v>
      </c>
      <c r="D322" s="196">
        <v>28.45</v>
      </c>
      <c r="E322" s="243"/>
      <c r="F322" s="243" t="s">
        <v>106</v>
      </c>
      <c r="G322" s="195" t="s">
        <v>367</v>
      </c>
      <c r="H322" s="202" t="s">
        <v>105</v>
      </c>
      <c r="I322" s="150">
        <v>1</v>
      </c>
      <c r="J322" s="151">
        <v>5789720.4500000002</v>
      </c>
      <c r="K322" s="152">
        <f t="shared" si="25"/>
        <v>5789720.4500000002</v>
      </c>
      <c r="L322" s="137"/>
      <c r="M322" s="135"/>
    </row>
    <row r="323" spans="1:13" ht="30" customHeight="1" thickBot="1">
      <c r="A323" s="135"/>
      <c r="B323" s="136"/>
      <c r="C323" s="153"/>
      <c r="D323" s="251" t="s">
        <v>14</v>
      </c>
      <c r="E323" s="251"/>
      <c r="F323" s="251"/>
      <c r="G323" s="251"/>
      <c r="H323" s="251"/>
      <c r="I323" s="251"/>
      <c r="J323" s="252"/>
      <c r="K323" s="155">
        <f>SUM(K273:K322)</f>
        <v>295408027.42000002</v>
      </c>
      <c r="L323" s="137"/>
      <c r="M323" s="135"/>
    </row>
    <row r="324" spans="1:13" ht="30" customHeight="1" thickBot="1">
      <c r="A324" s="135"/>
      <c r="B324" s="136"/>
      <c r="C324" s="199"/>
      <c r="D324" s="250" t="s">
        <v>368</v>
      </c>
      <c r="E324" s="250"/>
      <c r="F324" s="250"/>
      <c r="G324" s="250"/>
      <c r="H324" s="250"/>
      <c r="I324" s="250"/>
      <c r="J324" s="250"/>
      <c r="K324" s="250"/>
      <c r="L324" s="137"/>
      <c r="M324" s="135"/>
    </row>
    <row r="325" spans="1:13" ht="30" customHeight="1" thickBot="1">
      <c r="A325" s="135"/>
      <c r="B325" s="136"/>
      <c r="C325" s="198"/>
      <c r="D325" s="209">
        <v>29</v>
      </c>
      <c r="E325" s="145"/>
      <c r="F325" s="145"/>
      <c r="G325" s="145" t="s">
        <v>92</v>
      </c>
      <c r="H325" s="145"/>
      <c r="I325" s="145"/>
      <c r="J325" s="145"/>
      <c r="K325" s="146"/>
      <c r="L325" s="137"/>
      <c r="M325" s="135"/>
    </row>
    <row r="326" spans="1:13" ht="30" customHeight="1">
      <c r="A326" s="135"/>
      <c r="B326" s="136"/>
      <c r="C326" s="242">
        <v>29</v>
      </c>
      <c r="D326" s="196" t="s">
        <v>480</v>
      </c>
      <c r="E326" s="243" t="s">
        <v>106</v>
      </c>
      <c r="F326" s="243"/>
      <c r="G326" s="200" t="s">
        <v>484</v>
      </c>
      <c r="H326" s="156" t="s">
        <v>100</v>
      </c>
      <c r="I326" s="150">
        <v>546.62</v>
      </c>
      <c r="J326" s="151">
        <v>4420.87</v>
      </c>
      <c r="K326" s="152">
        <f t="shared" ref="K326:K327" si="26">(I326*J326)</f>
        <v>2416535.9594000001</v>
      </c>
      <c r="L326" s="137"/>
      <c r="M326" s="135"/>
    </row>
    <row r="327" spans="1:13" ht="30" customHeight="1">
      <c r="A327" s="135"/>
      <c r="B327" s="136"/>
      <c r="C327" s="242">
        <v>29</v>
      </c>
      <c r="D327" s="196" t="s">
        <v>481</v>
      </c>
      <c r="E327" s="243" t="s">
        <v>106</v>
      </c>
      <c r="F327" s="243"/>
      <c r="G327" s="195" t="s">
        <v>108</v>
      </c>
      <c r="H327" s="202" t="s">
        <v>101</v>
      </c>
      <c r="I327" s="150">
        <v>232.24</v>
      </c>
      <c r="J327" s="151">
        <v>184970.42</v>
      </c>
      <c r="K327" s="152">
        <f t="shared" si="26"/>
        <v>42957530.340800002</v>
      </c>
      <c r="L327" s="137"/>
      <c r="M327" s="135"/>
    </row>
    <row r="328" spans="1:13" ht="30" customHeight="1" thickBot="1">
      <c r="A328" s="135"/>
      <c r="B328" s="136"/>
      <c r="C328" s="153"/>
      <c r="D328" s="251" t="s">
        <v>14</v>
      </c>
      <c r="E328" s="251"/>
      <c r="F328" s="251"/>
      <c r="G328" s="251"/>
      <c r="H328" s="251"/>
      <c r="I328" s="251"/>
      <c r="J328" s="252"/>
      <c r="K328" s="155">
        <f>SUM(K326:K327)</f>
        <v>45374066.3002</v>
      </c>
      <c r="L328" s="137"/>
      <c r="M328" s="135"/>
    </row>
    <row r="329" spans="1:13" ht="30" customHeight="1" thickBot="1">
      <c r="A329" s="135"/>
      <c r="B329" s="136"/>
      <c r="C329" s="198"/>
      <c r="D329" s="209">
        <v>30</v>
      </c>
      <c r="E329" s="145"/>
      <c r="F329" s="145"/>
      <c r="G329" s="145" t="s">
        <v>110</v>
      </c>
      <c r="H329" s="145"/>
      <c r="I329" s="145"/>
      <c r="J329" s="145"/>
      <c r="K329" s="146"/>
      <c r="L329" s="137"/>
      <c r="M329" s="135"/>
    </row>
    <row r="330" spans="1:13" ht="30" customHeight="1">
      <c r="A330" s="135"/>
      <c r="B330" s="136"/>
      <c r="C330" s="242">
        <v>30</v>
      </c>
      <c r="D330" s="196" t="s">
        <v>482</v>
      </c>
      <c r="E330" s="200"/>
      <c r="F330" s="243" t="s">
        <v>106</v>
      </c>
      <c r="G330" s="200" t="s">
        <v>111</v>
      </c>
      <c r="H330" s="156" t="s">
        <v>101</v>
      </c>
      <c r="I330" s="150">
        <v>0.84</v>
      </c>
      <c r="J330" s="151">
        <v>109162.85</v>
      </c>
      <c r="K330" s="152">
        <f t="shared" ref="K330:K331" si="27">(I330*J330)</f>
        <v>91696.793999999994</v>
      </c>
      <c r="L330" s="137"/>
      <c r="M330" s="135"/>
    </row>
    <row r="331" spans="1:13" ht="30" customHeight="1">
      <c r="A331" s="135"/>
      <c r="B331" s="136"/>
      <c r="C331" s="242">
        <v>30</v>
      </c>
      <c r="D331" s="196" t="s">
        <v>483</v>
      </c>
      <c r="E331" s="243"/>
      <c r="F331" s="243" t="s">
        <v>106</v>
      </c>
      <c r="G331" s="195" t="s">
        <v>112</v>
      </c>
      <c r="H331" s="202" t="s">
        <v>101</v>
      </c>
      <c r="I331" s="150">
        <v>185.78</v>
      </c>
      <c r="J331" s="151">
        <v>157529.53</v>
      </c>
      <c r="K331" s="152">
        <f t="shared" si="27"/>
        <v>29265836.0834</v>
      </c>
      <c r="L331" s="137"/>
      <c r="M331" s="135"/>
    </row>
    <row r="332" spans="1:13" ht="30" customHeight="1" thickBot="1">
      <c r="A332" s="135"/>
      <c r="B332" s="136"/>
      <c r="C332" s="153"/>
      <c r="D332" s="251" t="s">
        <v>14</v>
      </c>
      <c r="E332" s="251"/>
      <c r="F332" s="251"/>
      <c r="G332" s="251"/>
      <c r="H332" s="251"/>
      <c r="I332" s="251"/>
      <c r="J332" s="252"/>
      <c r="K332" s="155">
        <f>SUM(K330:K331)</f>
        <v>29357532.8774</v>
      </c>
      <c r="L332" s="137"/>
      <c r="M332" s="135"/>
    </row>
    <row r="333" spans="1:13" ht="30" customHeight="1" thickBot="1">
      <c r="A333" s="135"/>
      <c r="B333" s="136"/>
      <c r="C333" s="198"/>
      <c r="D333" s="209">
        <v>31</v>
      </c>
      <c r="E333" s="145"/>
      <c r="F333" s="145"/>
      <c r="G333" s="145" t="s">
        <v>369</v>
      </c>
      <c r="H333" s="145"/>
      <c r="I333" s="145"/>
      <c r="J333" s="145"/>
      <c r="K333" s="146"/>
      <c r="L333" s="137"/>
      <c r="M333" s="135"/>
    </row>
    <row r="334" spans="1:13" ht="30" customHeight="1">
      <c r="A334" s="135"/>
      <c r="B334" s="136"/>
      <c r="C334" s="242">
        <v>31</v>
      </c>
      <c r="D334" s="196">
        <v>31.1</v>
      </c>
      <c r="E334" s="200"/>
      <c r="F334" s="243" t="s">
        <v>106</v>
      </c>
      <c r="G334" s="200" t="s">
        <v>370</v>
      </c>
      <c r="H334" s="156" t="s">
        <v>101</v>
      </c>
      <c r="I334" s="150">
        <v>70.28</v>
      </c>
      <c r="J334" s="151">
        <v>236846.11000000002</v>
      </c>
      <c r="K334" s="152">
        <f t="shared" ref="K334:K337" si="28">(I334*J334)</f>
        <v>16645544.610800002</v>
      </c>
      <c r="L334" s="137"/>
      <c r="M334" s="135"/>
    </row>
    <row r="335" spans="1:13" ht="30" customHeight="1">
      <c r="A335" s="135"/>
      <c r="B335" s="136"/>
      <c r="C335" s="242">
        <v>31</v>
      </c>
      <c r="D335" s="196">
        <v>31.2</v>
      </c>
      <c r="E335" s="243"/>
      <c r="F335" s="243" t="s">
        <v>106</v>
      </c>
      <c r="G335" s="195" t="s">
        <v>371</v>
      </c>
      <c r="H335" s="202" t="s">
        <v>101</v>
      </c>
      <c r="I335" s="150">
        <v>84.17</v>
      </c>
      <c r="J335" s="151">
        <v>1528306.57</v>
      </c>
      <c r="K335" s="152">
        <f t="shared" si="28"/>
        <v>128637563.99690001</v>
      </c>
      <c r="L335" s="137"/>
      <c r="M335" s="135"/>
    </row>
    <row r="336" spans="1:13" ht="30" customHeight="1">
      <c r="A336" s="135"/>
      <c r="B336" s="136"/>
      <c r="C336" s="242">
        <v>31</v>
      </c>
      <c r="D336" s="196">
        <v>31.3</v>
      </c>
      <c r="E336" s="243"/>
      <c r="F336" s="243" t="s">
        <v>106</v>
      </c>
      <c r="G336" s="195" t="s">
        <v>372</v>
      </c>
      <c r="H336" s="202" t="s">
        <v>103</v>
      </c>
      <c r="I336" s="150">
        <v>1245.45</v>
      </c>
      <c r="J336" s="151">
        <v>9577.07</v>
      </c>
      <c r="K336" s="152">
        <f t="shared" si="28"/>
        <v>11927761.831499999</v>
      </c>
      <c r="L336" s="137"/>
      <c r="M336" s="135"/>
    </row>
    <row r="337" spans="1:13" ht="30" customHeight="1">
      <c r="A337" s="135"/>
      <c r="B337" s="136"/>
      <c r="C337" s="242">
        <v>31</v>
      </c>
      <c r="D337" s="196">
        <v>31.4</v>
      </c>
      <c r="E337" s="243"/>
      <c r="F337" s="243" t="s">
        <v>106</v>
      </c>
      <c r="G337" s="195" t="s">
        <v>373</v>
      </c>
      <c r="H337" s="202" t="s">
        <v>104</v>
      </c>
      <c r="I337" s="150">
        <v>216.24</v>
      </c>
      <c r="J337" s="151">
        <v>38412.42</v>
      </c>
      <c r="K337" s="152">
        <f t="shared" si="28"/>
        <v>8306301.7007999998</v>
      </c>
      <c r="L337" s="137"/>
      <c r="M337" s="135"/>
    </row>
    <row r="338" spans="1:13" ht="30" customHeight="1" thickBot="1">
      <c r="A338" s="135"/>
      <c r="B338" s="136"/>
      <c r="C338" s="153"/>
      <c r="D338" s="251" t="s">
        <v>14</v>
      </c>
      <c r="E338" s="251"/>
      <c r="F338" s="251"/>
      <c r="G338" s="251"/>
      <c r="H338" s="251"/>
      <c r="I338" s="251"/>
      <c r="J338" s="252"/>
      <c r="K338" s="155">
        <f>SUM(K334:K337)</f>
        <v>165517172.14000002</v>
      </c>
      <c r="L338" s="137"/>
      <c r="M338" s="135"/>
    </row>
    <row r="339" spans="1:13" ht="30" customHeight="1" thickBot="1">
      <c r="A339" s="135"/>
      <c r="B339" s="136"/>
      <c r="C339" s="198"/>
      <c r="D339" s="209">
        <v>32</v>
      </c>
      <c r="E339" s="145"/>
      <c r="F339" s="145"/>
      <c r="G339" s="145" t="s">
        <v>123</v>
      </c>
      <c r="H339" s="145"/>
      <c r="I339" s="145"/>
      <c r="J339" s="145"/>
      <c r="K339" s="146"/>
      <c r="L339" s="137"/>
      <c r="M339" s="135"/>
    </row>
    <row r="340" spans="1:13" ht="39.6">
      <c r="A340" s="135"/>
      <c r="B340" s="136"/>
      <c r="C340" s="242">
        <v>32</v>
      </c>
      <c r="D340" s="196">
        <v>32.1</v>
      </c>
      <c r="E340" s="200"/>
      <c r="F340" s="243" t="s">
        <v>106</v>
      </c>
      <c r="G340" s="200" t="s">
        <v>124</v>
      </c>
      <c r="H340" s="156" t="s">
        <v>104</v>
      </c>
      <c r="I340" s="150">
        <v>37.19</v>
      </c>
      <c r="J340" s="151">
        <v>86827.36</v>
      </c>
      <c r="K340" s="152">
        <f t="shared" ref="K340:K341" si="29">(I340*J340)</f>
        <v>3229109.5183999999</v>
      </c>
      <c r="L340" s="137"/>
      <c r="M340" s="135"/>
    </row>
    <row r="341" spans="1:13" ht="30" customHeight="1">
      <c r="A341" s="135"/>
      <c r="B341" s="136"/>
      <c r="C341" s="242">
        <v>32</v>
      </c>
      <c r="D341" s="196">
        <v>32.200000000000003</v>
      </c>
      <c r="E341" s="243"/>
      <c r="F341" s="243" t="s">
        <v>106</v>
      </c>
      <c r="G341" s="195" t="s">
        <v>374</v>
      </c>
      <c r="H341" s="202" t="s">
        <v>104</v>
      </c>
      <c r="I341" s="150">
        <v>126.9</v>
      </c>
      <c r="J341" s="151">
        <v>85855.81</v>
      </c>
      <c r="K341" s="152">
        <f t="shared" si="29"/>
        <v>10895102.289000001</v>
      </c>
      <c r="L341" s="137"/>
      <c r="M341" s="135"/>
    </row>
    <row r="342" spans="1:13" ht="30" customHeight="1" thickBot="1">
      <c r="A342" s="135"/>
      <c r="B342" s="136"/>
      <c r="C342" s="153"/>
      <c r="D342" s="251" t="s">
        <v>14</v>
      </c>
      <c r="E342" s="251"/>
      <c r="F342" s="251"/>
      <c r="G342" s="251"/>
      <c r="H342" s="251"/>
      <c r="I342" s="251"/>
      <c r="J342" s="252"/>
      <c r="K342" s="155">
        <f>SUM(K340:K341)</f>
        <v>14124211.807400001</v>
      </c>
      <c r="L342" s="137"/>
      <c r="M342" s="135"/>
    </row>
    <row r="343" spans="1:13" ht="30" customHeight="1" thickBot="1">
      <c r="A343" s="135"/>
      <c r="B343" s="136"/>
      <c r="C343" s="198"/>
      <c r="D343" s="209">
        <v>33</v>
      </c>
      <c r="E343" s="145"/>
      <c r="F343" s="145"/>
      <c r="G343" s="145" t="s">
        <v>375</v>
      </c>
      <c r="H343" s="145"/>
      <c r="I343" s="145"/>
      <c r="J343" s="145"/>
      <c r="K343" s="146"/>
      <c r="L343" s="137"/>
      <c r="M343" s="135"/>
    </row>
    <row r="344" spans="1:13" ht="30" customHeight="1">
      <c r="A344" s="135"/>
      <c r="B344" s="136"/>
      <c r="C344" s="242">
        <v>33</v>
      </c>
      <c r="D344" s="196">
        <v>33.1</v>
      </c>
      <c r="E344" s="200"/>
      <c r="F344" s="243" t="s">
        <v>106</v>
      </c>
      <c r="G344" s="200" t="s">
        <v>380</v>
      </c>
      <c r="H344" s="156" t="s">
        <v>100</v>
      </c>
      <c r="I344" s="150">
        <v>93.78</v>
      </c>
      <c r="J344" s="151">
        <v>366690.91000000003</v>
      </c>
      <c r="K344" s="152">
        <f t="shared" ref="K344:K345" si="30">(I344*J344)</f>
        <v>34388273.539800003</v>
      </c>
      <c r="L344" s="137"/>
      <c r="M344" s="135"/>
    </row>
    <row r="345" spans="1:13" ht="30" customHeight="1">
      <c r="A345" s="135"/>
      <c r="B345" s="136"/>
      <c r="C345" s="242">
        <v>33</v>
      </c>
      <c r="D345" s="196">
        <v>33.200000000000003</v>
      </c>
      <c r="E345" s="243"/>
      <c r="F345" s="243" t="s">
        <v>106</v>
      </c>
      <c r="G345" s="195" t="s">
        <v>381</v>
      </c>
      <c r="H345" s="202" t="s">
        <v>105</v>
      </c>
      <c r="I345" s="150">
        <v>7</v>
      </c>
      <c r="J345" s="151">
        <v>209556.35</v>
      </c>
      <c r="K345" s="152">
        <f t="shared" si="30"/>
        <v>1466894.45</v>
      </c>
      <c r="L345" s="137"/>
      <c r="M345" s="135"/>
    </row>
    <row r="346" spans="1:13" ht="30" customHeight="1" thickBot="1">
      <c r="A346" s="135"/>
      <c r="B346" s="136"/>
      <c r="C346" s="153"/>
      <c r="D346" s="251" t="s">
        <v>14</v>
      </c>
      <c r="E346" s="251"/>
      <c r="F346" s="251"/>
      <c r="G346" s="251"/>
      <c r="H346" s="251"/>
      <c r="I346" s="251"/>
      <c r="J346" s="252"/>
      <c r="K346" s="155">
        <f>SUM(K344:K345)</f>
        <v>35855167.989800006</v>
      </c>
      <c r="L346" s="137"/>
      <c r="M346" s="135"/>
    </row>
    <row r="347" spans="1:13" ht="30" customHeight="1" thickBot="1">
      <c r="A347" s="135"/>
      <c r="B347" s="136"/>
      <c r="C347" s="198"/>
      <c r="D347" s="209">
        <v>34</v>
      </c>
      <c r="E347" s="145"/>
      <c r="F347" s="145"/>
      <c r="G347" s="145" t="s">
        <v>175</v>
      </c>
      <c r="H347" s="145"/>
      <c r="I347" s="145"/>
      <c r="J347" s="145"/>
      <c r="K347" s="146"/>
      <c r="L347" s="137"/>
      <c r="M347" s="135"/>
    </row>
    <row r="348" spans="1:13" ht="30" customHeight="1">
      <c r="A348" s="135"/>
      <c r="B348" s="136"/>
      <c r="C348" s="242">
        <v>34</v>
      </c>
      <c r="D348" s="196">
        <v>34.1</v>
      </c>
      <c r="E348" s="200"/>
      <c r="F348" s="243" t="s">
        <v>106</v>
      </c>
      <c r="G348" s="200" t="s">
        <v>376</v>
      </c>
      <c r="H348" s="156" t="s">
        <v>105</v>
      </c>
      <c r="I348" s="150">
        <v>7</v>
      </c>
      <c r="J348" s="151">
        <v>165210.49</v>
      </c>
      <c r="K348" s="152">
        <f t="shared" ref="K348:K352" si="31">(I348*J348)</f>
        <v>1156473.43</v>
      </c>
      <c r="L348" s="137"/>
      <c r="M348" s="135"/>
    </row>
    <row r="349" spans="1:13" ht="30" customHeight="1">
      <c r="A349" s="135"/>
      <c r="B349" s="136"/>
      <c r="C349" s="242">
        <v>34</v>
      </c>
      <c r="D349" s="196">
        <v>34.200000000000003</v>
      </c>
      <c r="E349" s="243"/>
      <c r="F349" s="243" t="s">
        <v>106</v>
      </c>
      <c r="G349" s="195" t="s">
        <v>377</v>
      </c>
      <c r="H349" s="202" t="s">
        <v>100</v>
      </c>
      <c r="I349" s="150">
        <v>14.74</v>
      </c>
      <c r="J349" s="151">
        <v>64193.42</v>
      </c>
      <c r="K349" s="152">
        <f t="shared" si="31"/>
        <v>946211.01079999993</v>
      </c>
      <c r="L349" s="137"/>
      <c r="M349" s="135"/>
    </row>
    <row r="350" spans="1:13" ht="30" customHeight="1">
      <c r="A350" s="135"/>
      <c r="B350" s="136"/>
      <c r="C350" s="242">
        <v>34</v>
      </c>
      <c r="D350" s="196">
        <v>34.299999999999997</v>
      </c>
      <c r="E350" s="243"/>
      <c r="F350" s="243" t="s">
        <v>106</v>
      </c>
      <c r="G350" s="195" t="s">
        <v>378</v>
      </c>
      <c r="H350" s="202" t="s">
        <v>102</v>
      </c>
      <c r="I350" s="150">
        <v>20</v>
      </c>
      <c r="J350" s="151">
        <v>748452.91</v>
      </c>
      <c r="K350" s="152">
        <f t="shared" si="31"/>
        <v>14969058.200000001</v>
      </c>
      <c r="L350" s="137"/>
      <c r="M350" s="135"/>
    </row>
    <row r="351" spans="1:13" ht="30" customHeight="1">
      <c r="A351" s="135"/>
      <c r="B351" s="136"/>
      <c r="C351" s="242">
        <v>34</v>
      </c>
      <c r="D351" s="196">
        <v>34.4</v>
      </c>
      <c r="E351" s="243"/>
      <c r="F351" s="243" t="s">
        <v>106</v>
      </c>
      <c r="G351" s="195" t="s">
        <v>176</v>
      </c>
      <c r="H351" s="202" t="s">
        <v>100</v>
      </c>
      <c r="I351" s="150">
        <v>24.5</v>
      </c>
      <c r="J351" s="151">
        <v>64193.42</v>
      </c>
      <c r="K351" s="152">
        <f t="shared" si="31"/>
        <v>1572738.79</v>
      </c>
      <c r="L351" s="137"/>
      <c r="M351" s="135"/>
    </row>
    <row r="352" spans="1:13" ht="30" customHeight="1">
      <c r="A352" s="135"/>
      <c r="B352" s="136"/>
      <c r="C352" s="242">
        <v>34</v>
      </c>
      <c r="D352" s="196">
        <v>34.5</v>
      </c>
      <c r="E352" s="243"/>
      <c r="F352" s="243" t="s">
        <v>106</v>
      </c>
      <c r="G352" s="195" t="s">
        <v>379</v>
      </c>
      <c r="H352" s="202" t="s">
        <v>100</v>
      </c>
      <c r="I352" s="150">
        <v>17.399999999999999</v>
      </c>
      <c r="J352" s="151">
        <v>64193.42</v>
      </c>
      <c r="K352" s="152">
        <f t="shared" si="31"/>
        <v>1116965.5079999999</v>
      </c>
      <c r="L352" s="137"/>
      <c r="M352" s="135"/>
    </row>
    <row r="353" spans="1:13" ht="30" customHeight="1" thickBot="1">
      <c r="A353" s="135"/>
      <c r="B353" s="136"/>
      <c r="C353" s="153"/>
      <c r="D353" s="251" t="s">
        <v>14</v>
      </c>
      <c r="E353" s="251"/>
      <c r="F353" s="251"/>
      <c r="G353" s="251"/>
      <c r="H353" s="251"/>
      <c r="I353" s="251"/>
      <c r="J353" s="252"/>
      <c r="K353" s="155">
        <f>SUM(K348:K352)</f>
        <v>19761446.9388</v>
      </c>
      <c r="L353" s="137"/>
      <c r="M353" s="135"/>
    </row>
    <row r="354" spans="1:13" ht="30" customHeight="1" thickBot="1">
      <c r="A354" s="135"/>
      <c r="B354" s="136"/>
      <c r="C354" s="199"/>
      <c r="D354" s="250" t="s">
        <v>382</v>
      </c>
      <c r="E354" s="250"/>
      <c r="F354" s="250"/>
      <c r="G354" s="250"/>
      <c r="H354" s="250"/>
      <c r="I354" s="250"/>
      <c r="J354" s="250"/>
      <c r="K354" s="250"/>
      <c r="L354" s="137"/>
      <c r="M354" s="135"/>
    </row>
    <row r="355" spans="1:13" ht="30" customHeight="1" thickBot="1">
      <c r="A355" s="135"/>
      <c r="B355" s="136"/>
      <c r="C355" s="198"/>
      <c r="D355" s="209">
        <v>35</v>
      </c>
      <c r="E355" s="145"/>
      <c r="F355" s="145"/>
      <c r="G355" s="145" t="s">
        <v>92</v>
      </c>
      <c r="H355" s="145"/>
      <c r="I355" s="145"/>
      <c r="J355" s="145"/>
      <c r="K355" s="146"/>
      <c r="L355" s="137"/>
      <c r="M355" s="135"/>
    </row>
    <row r="356" spans="1:13" ht="30" customHeight="1">
      <c r="A356" s="135"/>
      <c r="B356" s="136"/>
      <c r="C356" s="242">
        <v>35</v>
      </c>
      <c r="D356" s="196">
        <v>35.1</v>
      </c>
      <c r="E356" s="243" t="s">
        <v>106</v>
      </c>
      <c r="F356" s="196"/>
      <c r="G356" s="200" t="s">
        <v>484</v>
      </c>
      <c r="H356" s="156" t="s">
        <v>100</v>
      </c>
      <c r="I356" s="150">
        <v>1319.17</v>
      </c>
      <c r="J356" s="151">
        <v>4420.87</v>
      </c>
      <c r="K356" s="152">
        <f t="shared" ref="K356:K357" si="32">(I356*J356)</f>
        <v>5831879.0778999999</v>
      </c>
      <c r="L356" s="137"/>
      <c r="M356" s="135"/>
    </row>
    <row r="357" spans="1:13" ht="30" customHeight="1">
      <c r="A357" s="135"/>
      <c r="B357" s="136"/>
      <c r="C357" s="242">
        <v>35</v>
      </c>
      <c r="D357" s="196">
        <v>35.200000000000003</v>
      </c>
      <c r="E357" s="243" t="s">
        <v>106</v>
      </c>
      <c r="F357" s="243"/>
      <c r="G357" s="195" t="s">
        <v>183</v>
      </c>
      <c r="H357" s="202" t="s">
        <v>101</v>
      </c>
      <c r="I357" s="150">
        <v>119.19</v>
      </c>
      <c r="J357" s="151">
        <v>110779.56</v>
      </c>
      <c r="K357" s="152">
        <f t="shared" si="32"/>
        <v>13203815.7564</v>
      </c>
      <c r="L357" s="137"/>
      <c r="M357" s="135"/>
    </row>
    <row r="358" spans="1:13" ht="30" customHeight="1" thickBot="1">
      <c r="A358" s="135"/>
      <c r="B358" s="136"/>
      <c r="C358" s="153"/>
      <c r="D358" s="251" t="s">
        <v>14</v>
      </c>
      <c r="E358" s="251"/>
      <c r="F358" s="251"/>
      <c r="G358" s="251"/>
      <c r="H358" s="251"/>
      <c r="I358" s="251"/>
      <c r="J358" s="252"/>
      <c r="K358" s="155">
        <f>SUM(K356:K357)</f>
        <v>19035694.8343</v>
      </c>
      <c r="L358" s="137"/>
      <c r="M358" s="135"/>
    </row>
    <row r="359" spans="1:13" ht="30" customHeight="1" thickBot="1">
      <c r="A359" s="135"/>
      <c r="B359" s="136"/>
      <c r="C359" s="198"/>
      <c r="D359" s="209">
        <v>36</v>
      </c>
      <c r="E359" s="145"/>
      <c r="F359" s="145"/>
      <c r="G359" s="145" t="s">
        <v>110</v>
      </c>
      <c r="H359" s="145"/>
      <c r="I359" s="145"/>
      <c r="J359" s="145"/>
      <c r="K359" s="146"/>
      <c r="L359" s="137"/>
      <c r="M359" s="135"/>
    </row>
    <row r="360" spans="1:13" ht="30" customHeight="1">
      <c r="A360" s="135"/>
      <c r="B360" s="136"/>
      <c r="C360" s="242">
        <v>36</v>
      </c>
      <c r="D360" s="196">
        <v>36.1</v>
      </c>
      <c r="E360" s="200"/>
      <c r="F360" s="243" t="s">
        <v>106</v>
      </c>
      <c r="G360" s="200" t="s">
        <v>186</v>
      </c>
      <c r="H360" s="156" t="s">
        <v>101</v>
      </c>
      <c r="I360" s="150">
        <v>180.03</v>
      </c>
      <c r="J360" s="151">
        <v>103545.64</v>
      </c>
      <c r="K360" s="152">
        <f t="shared" ref="K360:K362" si="33">(I360*J360)</f>
        <v>18641321.569200002</v>
      </c>
      <c r="L360" s="137"/>
      <c r="M360" s="135"/>
    </row>
    <row r="361" spans="1:13" ht="30" customHeight="1">
      <c r="A361" s="135"/>
      <c r="B361" s="136"/>
      <c r="C361" s="242">
        <v>36</v>
      </c>
      <c r="D361" s="196">
        <v>36.200000000000003</v>
      </c>
      <c r="E361" s="243"/>
      <c r="F361" s="243" t="s">
        <v>106</v>
      </c>
      <c r="G361" s="195" t="s">
        <v>111</v>
      </c>
      <c r="H361" s="202" t="s">
        <v>101</v>
      </c>
      <c r="I361" s="150">
        <v>4.72</v>
      </c>
      <c r="J361" s="151">
        <v>109162.85</v>
      </c>
      <c r="K361" s="152">
        <f t="shared" si="33"/>
        <v>515248.652</v>
      </c>
      <c r="L361" s="137"/>
      <c r="M361" s="135"/>
    </row>
    <row r="362" spans="1:13" ht="30" customHeight="1">
      <c r="A362" s="135"/>
      <c r="B362" s="136"/>
      <c r="C362" s="242">
        <v>36</v>
      </c>
      <c r="D362" s="196">
        <v>36.299999999999997</v>
      </c>
      <c r="E362" s="243"/>
      <c r="F362" s="243" t="s">
        <v>106</v>
      </c>
      <c r="G362" s="195" t="s">
        <v>112</v>
      </c>
      <c r="H362" s="202" t="s">
        <v>101</v>
      </c>
      <c r="I362" s="150">
        <v>158.91</v>
      </c>
      <c r="J362" s="151">
        <v>157529.53</v>
      </c>
      <c r="K362" s="152">
        <f t="shared" si="33"/>
        <v>25033017.612300001</v>
      </c>
      <c r="L362" s="137"/>
      <c r="M362" s="135"/>
    </row>
    <row r="363" spans="1:13" ht="30" customHeight="1" thickBot="1">
      <c r="A363" s="135"/>
      <c r="B363" s="136"/>
      <c r="C363" s="153"/>
      <c r="D363" s="251" t="s">
        <v>14</v>
      </c>
      <c r="E363" s="251"/>
      <c r="F363" s="251"/>
      <c r="G363" s="251"/>
      <c r="H363" s="251"/>
      <c r="I363" s="251"/>
      <c r="J363" s="252"/>
      <c r="K363" s="155">
        <f>SUM(K360:K362)</f>
        <v>44189587.833499998</v>
      </c>
      <c r="L363" s="137"/>
      <c r="M363" s="135"/>
    </row>
    <row r="364" spans="1:13" ht="30" customHeight="1" thickBot="1">
      <c r="A364" s="135"/>
      <c r="B364" s="136"/>
      <c r="C364" s="198"/>
      <c r="D364" s="209">
        <v>37</v>
      </c>
      <c r="E364" s="145"/>
      <c r="F364" s="145"/>
      <c r="G364" s="145" t="s">
        <v>113</v>
      </c>
      <c r="H364" s="145"/>
      <c r="I364" s="145"/>
      <c r="J364" s="145"/>
      <c r="K364" s="146"/>
      <c r="L364" s="137"/>
      <c r="M364" s="135"/>
    </row>
    <row r="365" spans="1:13" ht="30" customHeight="1">
      <c r="A365" s="135"/>
      <c r="B365" s="136"/>
      <c r="C365" s="242">
        <v>37</v>
      </c>
      <c r="D365" s="196">
        <v>37.1</v>
      </c>
      <c r="E365" s="200"/>
      <c r="F365" s="243" t="s">
        <v>106</v>
      </c>
      <c r="G365" s="200" t="s">
        <v>190</v>
      </c>
      <c r="H365" s="156" t="s">
        <v>100</v>
      </c>
      <c r="I365" s="150">
        <v>69.95</v>
      </c>
      <c r="J365" s="151">
        <v>214772.24</v>
      </c>
      <c r="K365" s="152">
        <f t="shared" ref="K365:K367" si="34">(I365*J365)</f>
        <v>15023318.187999999</v>
      </c>
      <c r="L365" s="137"/>
      <c r="M365" s="135"/>
    </row>
    <row r="366" spans="1:13" ht="30" customHeight="1">
      <c r="A366" s="135"/>
      <c r="B366" s="136"/>
      <c r="C366" s="242">
        <v>37</v>
      </c>
      <c r="D366" s="196">
        <v>37.200000000000003</v>
      </c>
      <c r="E366" s="243"/>
      <c r="F366" s="243" t="s">
        <v>106</v>
      </c>
      <c r="G366" s="195" t="s">
        <v>191</v>
      </c>
      <c r="H366" s="202" t="s">
        <v>100</v>
      </c>
      <c r="I366" s="150">
        <v>352.05</v>
      </c>
      <c r="J366" s="151">
        <v>197176.39</v>
      </c>
      <c r="K366" s="152">
        <f t="shared" si="34"/>
        <v>69415948.0995</v>
      </c>
      <c r="L366" s="137"/>
      <c r="M366" s="135"/>
    </row>
    <row r="367" spans="1:13" ht="30" customHeight="1">
      <c r="A367" s="135"/>
      <c r="B367" s="136"/>
      <c r="C367" s="242">
        <v>37</v>
      </c>
      <c r="D367" s="196">
        <v>37.299999999999997</v>
      </c>
      <c r="E367" s="243"/>
      <c r="F367" s="243" t="s">
        <v>106</v>
      </c>
      <c r="G367" s="195" t="s">
        <v>196</v>
      </c>
      <c r="H367" s="202" t="s">
        <v>100</v>
      </c>
      <c r="I367" s="150">
        <v>71.25</v>
      </c>
      <c r="J367" s="151">
        <v>214772.24</v>
      </c>
      <c r="K367" s="152">
        <f t="shared" si="34"/>
        <v>15302522.1</v>
      </c>
      <c r="L367" s="137"/>
      <c r="M367" s="135"/>
    </row>
    <row r="368" spans="1:13" ht="30" customHeight="1" thickBot="1">
      <c r="A368" s="135"/>
      <c r="B368" s="136"/>
      <c r="C368" s="153"/>
      <c r="D368" s="251" t="s">
        <v>14</v>
      </c>
      <c r="E368" s="251"/>
      <c r="F368" s="251"/>
      <c r="G368" s="251"/>
      <c r="H368" s="251"/>
      <c r="I368" s="251"/>
      <c r="J368" s="252"/>
      <c r="K368" s="155">
        <f>SUM(K365:K367)</f>
        <v>99741788.387499988</v>
      </c>
      <c r="L368" s="137"/>
      <c r="M368" s="135"/>
    </row>
    <row r="369" spans="1:13" ht="30" customHeight="1" thickBot="1">
      <c r="A369" s="135"/>
      <c r="B369" s="136"/>
      <c r="C369" s="198"/>
      <c r="D369" s="209">
        <v>38</v>
      </c>
      <c r="E369" s="145"/>
      <c r="F369" s="145"/>
      <c r="G369" s="145" t="s">
        <v>123</v>
      </c>
      <c r="H369" s="145"/>
      <c r="I369" s="145"/>
      <c r="J369" s="145"/>
      <c r="K369" s="146"/>
      <c r="L369" s="137"/>
      <c r="M369" s="135"/>
    </row>
    <row r="370" spans="1:13" ht="42" customHeight="1">
      <c r="A370" s="135"/>
      <c r="B370" s="136"/>
      <c r="C370" s="242">
        <v>38</v>
      </c>
      <c r="D370" s="196">
        <v>38.1</v>
      </c>
      <c r="E370" s="200"/>
      <c r="F370" s="243" t="s">
        <v>106</v>
      </c>
      <c r="G370" s="200" t="s">
        <v>124</v>
      </c>
      <c r="H370" s="156" t="s">
        <v>104</v>
      </c>
      <c r="I370" s="150">
        <v>198.98</v>
      </c>
      <c r="J370" s="151">
        <v>86827.36</v>
      </c>
      <c r="K370" s="152">
        <f t="shared" ref="K370:K371" si="35">(I370*J370)</f>
        <v>17276908.092799999</v>
      </c>
      <c r="L370" s="137"/>
      <c r="M370" s="135"/>
    </row>
    <row r="371" spans="1:13" ht="30" customHeight="1">
      <c r="A371" s="135"/>
      <c r="B371" s="136"/>
      <c r="C371" s="242">
        <v>38</v>
      </c>
      <c r="D371" s="196">
        <v>38.200000000000003</v>
      </c>
      <c r="E371" s="243"/>
      <c r="F371" s="243" t="s">
        <v>106</v>
      </c>
      <c r="G371" s="195" t="s">
        <v>125</v>
      </c>
      <c r="H371" s="202" t="s">
        <v>104</v>
      </c>
      <c r="I371" s="150">
        <v>120.4</v>
      </c>
      <c r="J371" s="151">
        <v>68190.11</v>
      </c>
      <c r="K371" s="152">
        <f t="shared" si="35"/>
        <v>8210089.2440000009</v>
      </c>
      <c r="L371" s="137"/>
      <c r="M371" s="135"/>
    </row>
    <row r="372" spans="1:13" ht="30" customHeight="1" thickBot="1">
      <c r="A372" s="135"/>
      <c r="B372" s="136"/>
      <c r="C372" s="153"/>
      <c r="D372" s="251" t="s">
        <v>14</v>
      </c>
      <c r="E372" s="251"/>
      <c r="F372" s="251"/>
      <c r="G372" s="251"/>
      <c r="H372" s="251"/>
      <c r="I372" s="251"/>
      <c r="J372" s="252"/>
      <c r="K372" s="155">
        <f>SUM(K370:K371)</f>
        <v>25486997.336800002</v>
      </c>
      <c r="L372" s="137"/>
      <c r="M372" s="135"/>
    </row>
    <row r="373" spans="1:13" ht="30" customHeight="1" thickBot="1">
      <c r="A373" s="135"/>
      <c r="B373" s="136"/>
      <c r="C373" s="198"/>
      <c r="D373" s="209">
        <v>39</v>
      </c>
      <c r="E373" s="145"/>
      <c r="F373" s="145"/>
      <c r="G373" s="145" t="s">
        <v>383</v>
      </c>
      <c r="H373" s="145"/>
      <c r="I373" s="145"/>
      <c r="J373" s="145"/>
      <c r="K373" s="146"/>
      <c r="L373" s="137"/>
      <c r="M373" s="135"/>
    </row>
    <row r="374" spans="1:13" ht="30" customHeight="1">
      <c r="A374" s="135"/>
      <c r="B374" s="136"/>
      <c r="C374" s="242">
        <v>39</v>
      </c>
      <c r="D374" s="196">
        <v>39.1</v>
      </c>
      <c r="E374" s="200"/>
      <c r="F374" s="243" t="s">
        <v>106</v>
      </c>
      <c r="G374" s="200" t="s">
        <v>370</v>
      </c>
      <c r="H374" s="156" t="s">
        <v>101</v>
      </c>
      <c r="I374" s="150">
        <v>117.8</v>
      </c>
      <c r="J374" s="151">
        <v>236846.11000000002</v>
      </c>
      <c r="K374" s="152">
        <f>(I374*J374)</f>
        <v>27900471.758000001</v>
      </c>
      <c r="L374" s="137"/>
      <c r="M374" s="135"/>
    </row>
    <row r="375" spans="1:13" ht="30" customHeight="1">
      <c r="A375" s="135"/>
      <c r="B375" s="136"/>
      <c r="C375" s="242">
        <v>39</v>
      </c>
      <c r="D375" s="196">
        <v>39.200000000000003</v>
      </c>
      <c r="E375" s="243"/>
      <c r="F375" s="243" t="s">
        <v>106</v>
      </c>
      <c r="G375" s="195" t="s">
        <v>384</v>
      </c>
      <c r="H375" s="202" t="s">
        <v>101</v>
      </c>
      <c r="I375" s="150">
        <v>146.86000000000001</v>
      </c>
      <c r="J375" s="151">
        <v>1348312.01</v>
      </c>
      <c r="K375" s="152">
        <f t="shared" ref="K375:K377" si="36">ROUND(I375*J375,2)</f>
        <v>198013101.78999999</v>
      </c>
      <c r="L375" s="137"/>
      <c r="M375" s="135"/>
    </row>
    <row r="376" spans="1:13" ht="30" customHeight="1">
      <c r="A376" s="135"/>
      <c r="B376" s="136"/>
      <c r="C376" s="242">
        <v>39</v>
      </c>
      <c r="D376" s="196">
        <v>39.299999999999997</v>
      </c>
      <c r="E376" s="243"/>
      <c r="F376" s="243" t="s">
        <v>106</v>
      </c>
      <c r="G376" s="195" t="s">
        <v>372</v>
      </c>
      <c r="H376" s="202" t="s">
        <v>103</v>
      </c>
      <c r="I376" s="150">
        <v>2194.37</v>
      </c>
      <c r="J376" s="151">
        <v>9577.07</v>
      </c>
      <c r="K376" s="152">
        <f t="shared" si="36"/>
        <v>21015635.100000001</v>
      </c>
      <c r="L376" s="137"/>
      <c r="M376" s="135"/>
    </row>
    <row r="377" spans="1:13" ht="30" customHeight="1">
      <c r="A377" s="135"/>
      <c r="B377" s="136"/>
      <c r="C377" s="242">
        <v>39</v>
      </c>
      <c r="D377" s="196">
        <v>39.4</v>
      </c>
      <c r="E377" s="243"/>
      <c r="F377" s="243" t="s">
        <v>106</v>
      </c>
      <c r="G377" s="195" t="s">
        <v>385</v>
      </c>
      <c r="H377" s="202" t="s">
        <v>104</v>
      </c>
      <c r="I377" s="150">
        <v>382</v>
      </c>
      <c r="J377" s="151">
        <v>38412.42</v>
      </c>
      <c r="K377" s="152">
        <f t="shared" si="36"/>
        <v>14673544.439999999</v>
      </c>
      <c r="L377" s="137"/>
      <c r="M377" s="135"/>
    </row>
    <row r="378" spans="1:13" ht="30" customHeight="1" thickBot="1">
      <c r="A378" s="135"/>
      <c r="B378" s="136"/>
      <c r="C378" s="153"/>
      <c r="D378" s="251" t="s">
        <v>14</v>
      </c>
      <c r="E378" s="251"/>
      <c r="F378" s="251"/>
      <c r="G378" s="251"/>
      <c r="H378" s="251"/>
      <c r="I378" s="251"/>
      <c r="J378" s="252"/>
      <c r="K378" s="240">
        <f>ROUND(SUM(K374:K377),2)</f>
        <v>261602753.09</v>
      </c>
      <c r="L378" s="137"/>
      <c r="M378" s="135"/>
    </row>
    <row r="379" spans="1:13" ht="30" customHeight="1" thickBot="1">
      <c r="A379" s="135"/>
      <c r="B379" s="136"/>
      <c r="C379" s="198"/>
      <c r="D379" s="209">
        <v>40</v>
      </c>
      <c r="E379" s="145"/>
      <c r="F379" s="145"/>
      <c r="G379" s="145" t="s">
        <v>175</v>
      </c>
      <c r="H379" s="145"/>
      <c r="I379" s="145"/>
      <c r="J379" s="145"/>
      <c r="K379" s="146"/>
      <c r="L379" s="137"/>
      <c r="M379" s="135"/>
    </row>
    <row r="380" spans="1:13" ht="30" customHeight="1">
      <c r="A380" s="135"/>
      <c r="B380" s="136"/>
      <c r="C380" s="242">
        <v>40</v>
      </c>
      <c r="D380" s="196" t="s">
        <v>388</v>
      </c>
      <c r="E380" s="200"/>
      <c r="F380" s="243" t="s">
        <v>106</v>
      </c>
      <c r="G380" s="200" t="s">
        <v>386</v>
      </c>
      <c r="H380" s="156" t="s">
        <v>104</v>
      </c>
      <c r="I380" s="150">
        <v>57.3</v>
      </c>
      <c r="J380" s="151">
        <v>20204.43</v>
      </c>
      <c r="K380" s="152">
        <f t="shared" ref="K380:K381" si="37">(I380*J380)</f>
        <v>1157713.8389999999</v>
      </c>
      <c r="L380" s="137"/>
      <c r="M380" s="135"/>
    </row>
    <row r="381" spans="1:13" ht="30" customHeight="1">
      <c r="A381" s="135"/>
      <c r="B381" s="136"/>
      <c r="C381" s="242">
        <v>40</v>
      </c>
      <c r="D381" s="196" t="s">
        <v>389</v>
      </c>
      <c r="E381" s="243"/>
      <c r="F381" s="243" t="s">
        <v>106</v>
      </c>
      <c r="G381" s="195" t="s">
        <v>387</v>
      </c>
      <c r="H381" s="202" t="s">
        <v>104</v>
      </c>
      <c r="I381" s="150">
        <v>108</v>
      </c>
      <c r="J381" s="151">
        <v>60209.43</v>
      </c>
      <c r="K381" s="152">
        <f t="shared" si="37"/>
        <v>6502618.4400000004</v>
      </c>
      <c r="L381" s="137"/>
      <c r="M381" s="135"/>
    </row>
    <row r="382" spans="1:13" ht="30" customHeight="1" thickBot="1">
      <c r="A382" s="135"/>
      <c r="B382" s="136"/>
      <c r="C382" s="153"/>
      <c r="D382" s="251" t="s">
        <v>14</v>
      </c>
      <c r="E382" s="251"/>
      <c r="F382" s="251"/>
      <c r="G382" s="251"/>
      <c r="H382" s="251"/>
      <c r="I382" s="251"/>
      <c r="J382" s="252"/>
      <c r="K382" s="155">
        <f>ROUND(SUM(K380:K381),2)</f>
        <v>7660332.2800000003</v>
      </c>
      <c r="L382" s="137"/>
      <c r="M382" s="135"/>
    </row>
    <row r="383" spans="1:13" ht="30" customHeight="1" thickBot="1">
      <c r="A383" s="135"/>
      <c r="B383" s="136"/>
      <c r="C383" s="199"/>
      <c r="D383" s="250" t="s">
        <v>390</v>
      </c>
      <c r="E383" s="250"/>
      <c r="F383" s="250"/>
      <c r="G383" s="250"/>
      <c r="H383" s="250"/>
      <c r="I383" s="250"/>
      <c r="J383" s="250"/>
      <c r="K383" s="250"/>
      <c r="L383" s="137"/>
      <c r="M383" s="135"/>
    </row>
    <row r="384" spans="1:13" ht="30" customHeight="1" thickBot="1">
      <c r="A384" s="135"/>
      <c r="B384" s="136"/>
      <c r="C384" s="198"/>
      <c r="D384" s="209">
        <v>41</v>
      </c>
      <c r="E384" s="145"/>
      <c r="F384" s="145"/>
      <c r="G384" s="145" t="s">
        <v>391</v>
      </c>
      <c r="H384" s="145"/>
      <c r="I384" s="145"/>
      <c r="J384" s="145"/>
      <c r="K384" s="146"/>
      <c r="L384" s="137"/>
      <c r="M384" s="135"/>
    </row>
    <row r="385" spans="1:13" ht="30" customHeight="1">
      <c r="A385" s="135"/>
      <c r="B385" s="136"/>
      <c r="C385" s="242">
        <v>41</v>
      </c>
      <c r="D385" s="196">
        <v>41.1</v>
      </c>
      <c r="E385" s="243"/>
      <c r="F385" s="243" t="s">
        <v>106</v>
      </c>
      <c r="G385" s="195" t="s">
        <v>484</v>
      </c>
      <c r="H385" s="202" t="s">
        <v>104</v>
      </c>
      <c r="I385" s="150">
        <v>301.42</v>
      </c>
      <c r="J385" s="151">
        <v>2635.25</v>
      </c>
      <c r="K385" s="152">
        <f t="shared" ref="K385:K399" si="38">(I385*J385)</f>
        <v>794317.05500000005</v>
      </c>
      <c r="L385" s="137"/>
      <c r="M385" s="135"/>
    </row>
    <row r="386" spans="1:13" ht="30" customHeight="1">
      <c r="A386" s="135"/>
      <c r="B386" s="136"/>
      <c r="C386" s="242">
        <v>41</v>
      </c>
      <c r="D386" s="196">
        <v>41.2</v>
      </c>
      <c r="E386" s="243"/>
      <c r="F386" s="243" t="s">
        <v>106</v>
      </c>
      <c r="G386" s="195" t="s">
        <v>392</v>
      </c>
      <c r="H386" s="202" t="s">
        <v>101</v>
      </c>
      <c r="I386" s="150">
        <v>286.95</v>
      </c>
      <c r="J386" s="151">
        <v>45511.72</v>
      </c>
      <c r="K386" s="152">
        <f t="shared" si="38"/>
        <v>13059588.054</v>
      </c>
      <c r="L386" s="137"/>
      <c r="M386" s="135"/>
    </row>
    <row r="387" spans="1:13" ht="30" customHeight="1">
      <c r="A387" s="135"/>
      <c r="B387" s="136"/>
      <c r="C387" s="242">
        <v>41</v>
      </c>
      <c r="D387" s="196">
        <v>41.3</v>
      </c>
      <c r="E387" s="243"/>
      <c r="F387" s="243" t="s">
        <v>106</v>
      </c>
      <c r="G387" s="195" t="s">
        <v>393</v>
      </c>
      <c r="H387" s="202" t="s">
        <v>101</v>
      </c>
      <c r="I387" s="150">
        <v>21.1</v>
      </c>
      <c r="J387" s="151">
        <v>146828.51</v>
      </c>
      <c r="K387" s="152">
        <f t="shared" si="38"/>
        <v>3098081.5610000002</v>
      </c>
      <c r="L387" s="137"/>
      <c r="M387" s="135"/>
    </row>
    <row r="388" spans="1:13" ht="30" customHeight="1">
      <c r="A388" s="135"/>
      <c r="B388" s="136"/>
      <c r="C388" s="242">
        <v>41</v>
      </c>
      <c r="D388" s="196">
        <v>41.4</v>
      </c>
      <c r="E388" s="243"/>
      <c r="F388" s="243" t="s">
        <v>106</v>
      </c>
      <c r="G388" s="195" t="s">
        <v>394</v>
      </c>
      <c r="H388" s="202" t="s">
        <v>101</v>
      </c>
      <c r="I388" s="150">
        <v>75.11</v>
      </c>
      <c r="J388" s="151">
        <v>203514.96</v>
      </c>
      <c r="K388" s="152">
        <f t="shared" si="38"/>
        <v>15286008.645599999</v>
      </c>
      <c r="L388" s="137"/>
      <c r="M388" s="135"/>
    </row>
    <row r="389" spans="1:13" ht="30" customHeight="1">
      <c r="A389" s="135"/>
      <c r="B389" s="136"/>
      <c r="C389" s="242">
        <v>41</v>
      </c>
      <c r="D389" s="196">
        <v>41.5</v>
      </c>
      <c r="E389" s="243"/>
      <c r="F389" s="243" t="s">
        <v>106</v>
      </c>
      <c r="G389" s="195" t="s">
        <v>395</v>
      </c>
      <c r="H389" s="202" t="s">
        <v>101</v>
      </c>
      <c r="I389" s="150">
        <v>189.89</v>
      </c>
      <c r="J389" s="151">
        <v>47330.36</v>
      </c>
      <c r="K389" s="152">
        <f t="shared" si="38"/>
        <v>8987562.0603999998</v>
      </c>
      <c r="L389" s="137"/>
      <c r="M389" s="135"/>
    </row>
    <row r="390" spans="1:13" ht="30" customHeight="1">
      <c r="A390" s="135"/>
      <c r="B390" s="136"/>
      <c r="C390" s="242">
        <v>41</v>
      </c>
      <c r="D390" s="196">
        <v>41.6</v>
      </c>
      <c r="E390" s="243"/>
      <c r="F390" s="243" t="s">
        <v>106</v>
      </c>
      <c r="G390" s="195" t="s">
        <v>396</v>
      </c>
      <c r="H390" s="202" t="s">
        <v>101</v>
      </c>
      <c r="I390" s="150">
        <v>97.06</v>
      </c>
      <c r="J390" s="151">
        <v>53473.35</v>
      </c>
      <c r="K390" s="152">
        <f t="shared" si="38"/>
        <v>5190123.3509999998</v>
      </c>
      <c r="L390" s="137"/>
      <c r="M390" s="135"/>
    </row>
    <row r="391" spans="1:13" ht="30" customHeight="1">
      <c r="A391" s="135"/>
      <c r="B391" s="136"/>
      <c r="C391" s="242">
        <v>41</v>
      </c>
      <c r="D391" s="196">
        <v>41.7</v>
      </c>
      <c r="E391" s="243"/>
      <c r="F391" s="243" t="s">
        <v>106</v>
      </c>
      <c r="G391" s="195" t="s">
        <v>397</v>
      </c>
      <c r="H391" s="202" t="s">
        <v>104</v>
      </c>
      <c r="I391" s="150">
        <v>301.42</v>
      </c>
      <c r="J391" s="151">
        <v>27534.87</v>
      </c>
      <c r="K391" s="152">
        <f t="shared" si="38"/>
        <v>8299560.5153999999</v>
      </c>
      <c r="L391" s="137"/>
      <c r="M391" s="135"/>
    </row>
    <row r="392" spans="1:13" ht="30" customHeight="1">
      <c r="A392" s="135"/>
      <c r="B392" s="136"/>
      <c r="C392" s="242">
        <v>41</v>
      </c>
      <c r="D392" s="196">
        <v>41.8</v>
      </c>
      <c r="E392" s="243"/>
      <c r="F392" s="243" t="s">
        <v>106</v>
      </c>
      <c r="G392" s="195" t="s">
        <v>398</v>
      </c>
      <c r="H392" s="202" t="s">
        <v>105</v>
      </c>
      <c r="I392" s="150">
        <v>2</v>
      </c>
      <c r="J392" s="151">
        <v>163163.25</v>
      </c>
      <c r="K392" s="152">
        <f t="shared" si="38"/>
        <v>326326.5</v>
      </c>
      <c r="L392" s="137"/>
      <c r="M392" s="135"/>
    </row>
    <row r="393" spans="1:13" ht="30" customHeight="1">
      <c r="A393" s="135"/>
      <c r="B393" s="136"/>
      <c r="C393" s="242">
        <v>41</v>
      </c>
      <c r="D393" s="196">
        <v>41.9</v>
      </c>
      <c r="E393" s="243"/>
      <c r="F393" s="243" t="s">
        <v>106</v>
      </c>
      <c r="G393" s="195" t="s">
        <v>399</v>
      </c>
      <c r="H393" s="202" t="s">
        <v>105</v>
      </c>
      <c r="I393" s="150">
        <v>1</v>
      </c>
      <c r="J393" s="151">
        <v>160047.94</v>
      </c>
      <c r="K393" s="152">
        <f t="shared" si="38"/>
        <v>160047.94</v>
      </c>
      <c r="L393" s="137"/>
      <c r="M393" s="135"/>
    </row>
    <row r="394" spans="1:13" ht="30" customHeight="1">
      <c r="A394" s="135"/>
      <c r="B394" s="136"/>
      <c r="C394" s="242">
        <v>41</v>
      </c>
      <c r="D394" s="196">
        <v>41.1</v>
      </c>
      <c r="E394" s="243"/>
      <c r="F394" s="243" t="s">
        <v>106</v>
      </c>
      <c r="G394" s="195" t="s">
        <v>400</v>
      </c>
      <c r="H394" s="202" t="s">
        <v>105</v>
      </c>
      <c r="I394" s="150">
        <v>1</v>
      </c>
      <c r="J394" s="151">
        <v>145637.25</v>
      </c>
      <c r="K394" s="152">
        <f t="shared" si="38"/>
        <v>145637.25</v>
      </c>
      <c r="L394" s="137"/>
      <c r="M394" s="135"/>
    </row>
    <row r="395" spans="1:13" ht="30" customHeight="1">
      <c r="A395" s="135"/>
      <c r="B395" s="136"/>
      <c r="C395" s="242">
        <v>41</v>
      </c>
      <c r="D395" s="196">
        <v>41.11</v>
      </c>
      <c r="E395" s="243"/>
      <c r="F395" s="243" t="s">
        <v>106</v>
      </c>
      <c r="G395" s="195" t="s">
        <v>401</v>
      </c>
      <c r="H395" s="202" t="s">
        <v>105</v>
      </c>
      <c r="I395" s="150">
        <v>4</v>
      </c>
      <c r="J395" s="151">
        <v>686677.57000000007</v>
      </c>
      <c r="K395" s="152">
        <f t="shared" si="38"/>
        <v>2746710.2800000003</v>
      </c>
      <c r="L395" s="137"/>
      <c r="M395" s="135"/>
    </row>
    <row r="396" spans="1:13" ht="30" customHeight="1">
      <c r="A396" s="135"/>
      <c r="B396" s="136"/>
      <c r="C396" s="242">
        <v>41</v>
      </c>
      <c r="D396" s="196">
        <v>41.12</v>
      </c>
      <c r="E396" s="243"/>
      <c r="F396" s="243" t="s">
        <v>106</v>
      </c>
      <c r="G396" s="195" t="s">
        <v>402</v>
      </c>
      <c r="H396" s="202" t="s">
        <v>105</v>
      </c>
      <c r="I396" s="150">
        <v>1</v>
      </c>
      <c r="J396" s="151">
        <v>159124.65</v>
      </c>
      <c r="K396" s="152">
        <f t="shared" si="38"/>
        <v>159124.65</v>
      </c>
      <c r="L396" s="137"/>
      <c r="M396" s="135"/>
    </row>
    <row r="397" spans="1:13" ht="30" customHeight="1">
      <c r="A397" s="135"/>
      <c r="B397" s="136"/>
      <c r="C397" s="242">
        <v>41</v>
      </c>
      <c r="D397" s="196">
        <v>41.13</v>
      </c>
      <c r="E397" s="243"/>
      <c r="F397" s="243" t="s">
        <v>106</v>
      </c>
      <c r="G397" s="195" t="s">
        <v>403</v>
      </c>
      <c r="H397" s="202" t="s">
        <v>105</v>
      </c>
      <c r="I397" s="150">
        <v>5</v>
      </c>
      <c r="J397" s="151">
        <v>536924.25</v>
      </c>
      <c r="K397" s="152">
        <f t="shared" si="38"/>
        <v>2684621.25</v>
      </c>
      <c r="L397" s="137"/>
      <c r="M397" s="135"/>
    </row>
    <row r="398" spans="1:13" ht="30" customHeight="1">
      <c r="A398" s="135"/>
      <c r="B398" s="136"/>
      <c r="C398" s="242">
        <v>41</v>
      </c>
      <c r="D398" s="196">
        <v>41.14</v>
      </c>
      <c r="E398" s="243"/>
      <c r="F398" s="243" t="s">
        <v>106</v>
      </c>
      <c r="G398" s="195" t="s">
        <v>404</v>
      </c>
      <c r="H398" s="202" t="s">
        <v>105</v>
      </c>
      <c r="I398" s="150">
        <v>5</v>
      </c>
      <c r="J398" s="151">
        <v>1118852.22</v>
      </c>
      <c r="K398" s="152">
        <f t="shared" si="38"/>
        <v>5594261.0999999996</v>
      </c>
      <c r="L398" s="137"/>
      <c r="M398" s="135"/>
    </row>
    <row r="399" spans="1:13" ht="30" customHeight="1">
      <c r="A399" s="135"/>
      <c r="B399" s="136"/>
      <c r="C399" s="242">
        <v>41</v>
      </c>
      <c r="D399" s="196">
        <v>41.15</v>
      </c>
      <c r="E399" s="243"/>
      <c r="F399" s="243" t="s">
        <v>106</v>
      </c>
      <c r="G399" s="195" t="s">
        <v>405</v>
      </c>
      <c r="H399" s="202" t="s">
        <v>101</v>
      </c>
      <c r="I399" s="150">
        <v>1.96</v>
      </c>
      <c r="J399" s="151">
        <v>1252999.78</v>
      </c>
      <c r="K399" s="152">
        <f t="shared" si="38"/>
        <v>2455879.5688</v>
      </c>
      <c r="L399" s="137"/>
      <c r="M399" s="135"/>
    </row>
    <row r="400" spans="1:13" ht="30" customHeight="1" thickBot="1">
      <c r="A400" s="135"/>
      <c r="B400" s="136"/>
      <c r="C400" s="153"/>
      <c r="D400" s="251" t="s">
        <v>14</v>
      </c>
      <c r="E400" s="251"/>
      <c r="F400" s="251"/>
      <c r="G400" s="251"/>
      <c r="H400" s="251"/>
      <c r="I400" s="251"/>
      <c r="J400" s="252"/>
      <c r="K400" s="241">
        <f>ROUND(SUM(K385:K399),2)</f>
        <v>68987849.780000001</v>
      </c>
      <c r="L400" s="137"/>
      <c r="M400" s="135"/>
    </row>
    <row r="401" spans="1:13" ht="30" customHeight="1" thickBot="1">
      <c r="A401" s="135"/>
      <c r="B401" s="136"/>
      <c r="C401" s="198"/>
      <c r="D401" s="209">
        <v>42</v>
      </c>
      <c r="E401" s="145"/>
      <c r="F401" s="145"/>
      <c r="G401" s="145" t="s">
        <v>406</v>
      </c>
      <c r="H401" s="145"/>
      <c r="I401" s="145"/>
      <c r="J401" s="145"/>
      <c r="K401" s="146"/>
      <c r="L401" s="137"/>
      <c r="M401" s="135"/>
    </row>
    <row r="402" spans="1:13" ht="30" customHeight="1">
      <c r="A402" s="135"/>
      <c r="B402" s="136"/>
      <c r="C402" s="242">
        <v>42</v>
      </c>
      <c r="D402" s="196">
        <v>42.1</v>
      </c>
      <c r="E402" s="243"/>
      <c r="F402" s="243" t="s">
        <v>106</v>
      </c>
      <c r="G402" s="195" t="s">
        <v>484</v>
      </c>
      <c r="H402" s="202" t="s">
        <v>104</v>
      </c>
      <c r="I402" s="150">
        <v>300</v>
      </c>
      <c r="J402" s="151">
        <v>2635.25</v>
      </c>
      <c r="K402" s="152">
        <f t="shared" ref="K402:K411" si="39">(I402*J402)</f>
        <v>790575</v>
      </c>
      <c r="L402" s="137"/>
      <c r="M402" s="135"/>
    </row>
    <row r="403" spans="1:13" ht="30" customHeight="1">
      <c r="A403" s="135"/>
      <c r="B403" s="136"/>
      <c r="C403" s="242">
        <v>42</v>
      </c>
      <c r="D403" s="196">
        <v>42.2</v>
      </c>
      <c r="E403" s="200"/>
      <c r="F403" s="243" t="s">
        <v>106</v>
      </c>
      <c r="G403" s="200" t="s">
        <v>392</v>
      </c>
      <c r="H403" s="156" t="s">
        <v>101</v>
      </c>
      <c r="I403" s="150">
        <v>293.91000000000003</v>
      </c>
      <c r="J403" s="151">
        <v>45511.72</v>
      </c>
      <c r="K403" s="152">
        <f t="shared" si="39"/>
        <v>13376349.625200002</v>
      </c>
      <c r="L403" s="137"/>
      <c r="M403" s="135"/>
    </row>
    <row r="404" spans="1:13" ht="30" customHeight="1">
      <c r="A404" s="135"/>
      <c r="B404" s="136"/>
      <c r="C404" s="242">
        <v>42</v>
      </c>
      <c r="D404" s="196">
        <v>42.3</v>
      </c>
      <c r="E404" s="243"/>
      <c r="F404" s="243" t="s">
        <v>106</v>
      </c>
      <c r="G404" s="195" t="s">
        <v>393</v>
      </c>
      <c r="H404" s="202" t="s">
        <v>101</v>
      </c>
      <c r="I404" s="150">
        <v>21</v>
      </c>
      <c r="J404" s="151">
        <v>146828.51</v>
      </c>
      <c r="K404" s="152">
        <f t="shared" si="39"/>
        <v>3083398.71</v>
      </c>
      <c r="L404" s="137"/>
      <c r="M404" s="135"/>
    </row>
    <row r="405" spans="1:13" ht="30" customHeight="1">
      <c r="A405" s="135"/>
      <c r="B405" s="136"/>
      <c r="C405" s="242">
        <v>42</v>
      </c>
      <c r="D405" s="196">
        <v>42.4</v>
      </c>
      <c r="E405" s="243"/>
      <c r="F405" s="243" t="s">
        <v>106</v>
      </c>
      <c r="G405" s="195" t="s">
        <v>407</v>
      </c>
      <c r="H405" s="202" t="s">
        <v>101</v>
      </c>
      <c r="I405" s="150">
        <v>116.37</v>
      </c>
      <c r="J405" s="151">
        <v>203514.96</v>
      </c>
      <c r="K405" s="152">
        <f t="shared" si="39"/>
        <v>23683035.895199999</v>
      </c>
      <c r="L405" s="137"/>
      <c r="M405" s="135"/>
    </row>
    <row r="406" spans="1:13" ht="30" customHeight="1">
      <c r="A406" s="135"/>
      <c r="B406" s="136"/>
      <c r="C406" s="242">
        <v>42</v>
      </c>
      <c r="D406" s="196">
        <v>42.5</v>
      </c>
      <c r="E406" s="243"/>
      <c r="F406" s="243" t="s">
        <v>106</v>
      </c>
      <c r="G406" s="195" t="s">
        <v>408</v>
      </c>
      <c r="H406" s="202" t="s">
        <v>101</v>
      </c>
      <c r="I406" s="150">
        <v>143.76</v>
      </c>
      <c r="J406" s="151">
        <v>47330.36</v>
      </c>
      <c r="K406" s="152">
        <f t="shared" si="39"/>
        <v>6804212.5535999993</v>
      </c>
      <c r="L406" s="137"/>
      <c r="M406" s="135"/>
    </row>
    <row r="407" spans="1:13" ht="30" customHeight="1">
      <c r="A407" s="135"/>
      <c r="B407" s="136"/>
      <c r="C407" s="242">
        <v>42</v>
      </c>
      <c r="D407" s="196">
        <v>42.6</v>
      </c>
      <c r="E407" s="243"/>
      <c r="F407" s="243" t="s">
        <v>106</v>
      </c>
      <c r="G407" s="195" t="s">
        <v>396</v>
      </c>
      <c r="H407" s="202" t="s">
        <v>101</v>
      </c>
      <c r="I407" s="150">
        <v>150.15</v>
      </c>
      <c r="J407" s="151">
        <v>53473.35</v>
      </c>
      <c r="K407" s="152">
        <f t="shared" si="39"/>
        <v>8029023.5025000004</v>
      </c>
      <c r="L407" s="137"/>
      <c r="M407" s="135"/>
    </row>
    <row r="408" spans="1:13" ht="30" customHeight="1">
      <c r="A408" s="135"/>
      <c r="B408" s="136"/>
      <c r="C408" s="242">
        <v>42</v>
      </c>
      <c r="D408" s="196">
        <v>42.7</v>
      </c>
      <c r="E408" s="200"/>
      <c r="F408" s="243" t="s">
        <v>106</v>
      </c>
      <c r="G408" s="200" t="s">
        <v>409</v>
      </c>
      <c r="H408" s="156" t="s">
        <v>104</v>
      </c>
      <c r="I408" s="150">
        <v>224.77</v>
      </c>
      <c r="J408" s="151">
        <v>115683.03</v>
      </c>
      <c r="K408" s="152">
        <f t="shared" si="39"/>
        <v>26002074.653100003</v>
      </c>
      <c r="L408" s="137"/>
      <c r="M408" s="135"/>
    </row>
    <row r="409" spans="1:13" ht="30" customHeight="1">
      <c r="A409" s="135"/>
      <c r="B409" s="136"/>
      <c r="C409" s="242">
        <v>42</v>
      </c>
      <c r="D409" s="196">
        <v>42.8</v>
      </c>
      <c r="E409" s="243"/>
      <c r="F409" s="243" t="s">
        <v>106</v>
      </c>
      <c r="G409" s="195" t="s">
        <v>410</v>
      </c>
      <c r="H409" s="202" t="s">
        <v>104</v>
      </c>
      <c r="I409" s="150">
        <v>75.23</v>
      </c>
      <c r="J409" s="151">
        <v>227963.73</v>
      </c>
      <c r="K409" s="152">
        <f t="shared" si="39"/>
        <v>17149711.407900002</v>
      </c>
      <c r="L409" s="137"/>
      <c r="M409" s="135"/>
    </row>
    <row r="410" spans="1:13" ht="30" customHeight="1">
      <c r="A410" s="135"/>
      <c r="B410" s="136"/>
      <c r="C410" s="242">
        <v>42</v>
      </c>
      <c r="D410" s="196">
        <v>42.9</v>
      </c>
      <c r="E410" s="243"/>
      <c r="F410" s="243" t="s">
        <v>106</v>
      </c>
      <c r="G410" s="195" t="s">
        <v>411</v>
      </c>
      <c r="H410" s="202" t="s">
        <v>105</v>
      </c>
      <c r="I410" s="150">
        <v>6</v>
      </c>
      <c r="J410" s="151">
        <v>4425569</v>
      </c>
      <c r="K410" s="152">
        <f t="shared" si="39"/>
        <v>26553414</v>
      </c>
      <c r="L410" s="137"/>
      <c r="M410" s="135"/>
    </row>
    <row r="411" spans="1:13" ht="30" customHeight="1">
      <c r="A411" s="135"/>
      <c r="B411" s="136"/>
      <c r="C411" s="242">
        <v>42</v>
      </c>
      <c r="D411" s="196">
        <v>42.1</v>
      </c>
      <c r="E411" s="243"/>
      <c r="F411" s="243" t="s">
        <v>106</v>
      </c>
      <c r="G411" s="195" t="s">
        <v>494</v>
      </c>
      <c r="H411" s="202" t="s">
        <v>105</v>
      </c>
      <c r="I411" s="150">
        <v>16</v>
      </c>
      <c r="J411" s="151">
        <v>1196971.6218000001</v>
      </c>
      <c r="K411" s="152">
        <f t="shared" si="39"/>
        <v>19151545.948800001</v>
      </c>
      <c r="L411" s="137"/>
      <c r="M411" s="135"/>
    </row>
    <row r="412" spans="1:13" ht="30" customHeight="1" thickBot="1">
      <c r="A412" s="135"/>
      <c r="B412" s="136"/>
      <c r="C412" s="153"/>
      <c r="D412" s="251" t="s">
        <v>14</v>
      </c>
      <c r="E412" s="251"/>
      <c r="F412" s="251"/>
      <c r="G412" s="251"/>
      <c r="H412" s="251"/>
      <c r="I412" s="251"/>
      <c r="J412" s="252"/>
      <c r="K412" s="155">
        <f>ROUND(SUM(K402:K411),2)</f>
        <v>144623341.30000001</v>
      </c>
      <c r="L412" s="137"/>
      <c r="M412" s="135"/>
    </row>
    <row r="413" spans="1:13" s="161" customFormat="1" ht="16.2">
      <c r="A413" s="158"/>
      <c r="B413" s="159"/>
      <c r="C413" s="162"/>
      <c r="D413" s="226"/>
      <c r="E413" s="162"/>
      <c r="F413" s="162"/>
      <c r="G413" s="162"/>
      <c r="H413" s="162"/>
      <c r="I413" s="162"/>
      <c r="J413" s="162"/>
      <c r="K413" s="163"/>
      <c r="L413" s="160"/>
      <c r="M413" s="158"/>
    </row>
    <row r="414" spans="1:13" s="161" customFormat="1" ht="30" customHeight="1">
      <c r="A414" s="158"/>
      <c r="B414" s="159"/>
      <c r="C414" s="164"/>
      <c r="D414" s="253" t="s">
        <v>15</v>
      </c>
      <c r="E414" s="253"/>
      <c r="F414" s="253"/>
      <c r="G414" s="253"/>
      <c r="H414" s="253"/>
      <c r="I414" s="253"/>
      <c r="J414" s="253"/>
      <c r="K414" s="230">
        <f>ROUNDUP(K412+K400+K382+K378+K372+K368+K363+K358+K353+K346+K342+K338+K332+K328+K323+K270+K218+K210+K206+K201+K189+K180+K157+K148+K140+K134+K128+K122+K99+K95+K80+K75+K70+K65+K61+K57+K51+K48+K32+K28+K17+K13,2)</f>
        <v>3656723235.98</v>
      </c>
      <c r="L414" s="160"/>
      <c r="M414" s="158"/>
    </row>
    <row r="415" spans="1:13" s="161" customFormat="1" ht="30" customHeight="1">
      <c r="A415" s="158"/>
      <c r="B415" s="159"/>
      <c r="C415" s="164"/>
      <c r="D415" s="233"/>
      <c r="E415" s="234"/>
      <c r="F415" s="234"/>
      <c r="G415" s="231" t="s">
        <v>413</v>
      </c>
      <c r="H415" s="204"/>
      <c r="I415" s="204"/>
      <c r="J415" s="151"/>
      <c r="K415" s="235"/>
      <c r="L415" s="160"/>
      <c r="M415" s="158"/>
    </row>
    <row r="416" spans="1:13" s="161" customFormat="1" ht="30" customHeight="1">
      <c r="A416" s="158"/>
      <c r="B416" s="159"/>
      <c r="C416" s="234">
        <v>28</v>
      </c>
      <c r="D416" s="233">
        <v>28.49</v>
      </c>
      <c r="E416" s="156" t="s">
        <v>106</v>
      </c>
      <c r="F416" s="234"/>
      <c r="G416" s="204" t="s">
        <v>414</v>
      </c>
      <c r="H416" s="204" t="s">
        <v>105</v>
      </c>
      <c r="I416" s="204">
        <v>1</v>
      </c>
      <c r="J416" s="151">
        <v>5236042</v>
      </c>
      <c r="K416" s="235">
        <v>5236042</v>
      </c>
      <c r="L416" s="160"/>
      <c r="M416" s="158"/>
    </row>
    <row r="417" spans="1:13" s="161" customFormat="1" ht="30" customHeight="1">
      <c r="A417" s="158"/>
      <c r="B417" s="159"/>
      <c r="C417" s="234">
        <v>28</v>
      </c>
      <c r="D417" s="233">
        <v>28.5</v>
      </c>
      <c r="E417" s="156" t="s">
        <v>106</v>
      </c>
      <c r="F417" s="234"/>
      <c r="G417" s="204" t="s">
        <v>415</v>
      </c>
      <c r="H417" s="204" t="s">
        <v>105</v>
      </c>
      <c r="I417" s="204">
        <v>1</v>
      </c>
      <c r="J417" s="151">
        <v>2992024</v>
      </c>
      <c r="K417" s="235">
        <v>2992024</v>
      </c>
      <c r="L417" s="160"/>
      <c r="M417" s="158"/>
    </row>
    <row r="418" spans="1:13" s="161" customFormat="1" ht="30" customHeight="1">
      <c r="A418" s="158"/>
      <c r="B418" s="159"/>
      <c r="C418" s="234">
        <v>28</v>
      </c>
      <c r="D418" s="233">
        <v>28.51</v>
      </c>
      <c r="E418" s="156" t="s">
        <v>106</v>
      </c>
      <c r="F418" s="234"/>
      <c r="G418" s="204" t="s">
        <v>416</v>
      </c>
      <c r="H418" s="204" t="s">
        <v>105</v>
      </c>
      <c r="I418" s="204">
        <v>1</v>
      </c>
      <c r="J418" s="151">
        <v>3740030</v>
      </c>
      <c r="K418" s="235">
        <v>3740030</v>
      </c>
      <c r="L418" s="160"/>
      <c r="M418" s="158"/>
    </row>
    <row r="419" spans="1:13" s="161" customFormat="1" ht="30" customHeight="1">
      <c r="A419" s="158"/>
      <c r="B419" s="159"/>
      <c r="C419" s="234">
        <v>28</v>
      </c>
      <c r="D419" s="233">
        <v>28.52</v>
      </c>
      <c r="E419" s="156" t="s">
        <v>106</v>
      </c>
      <c r="F419" s="234"/>
      <c r="G419" s="204" t="s">
        <v>417</v>
      </c>
      <c r="H419" s="204" t="s">
        <v>105</v>
      </c>
      <c r="I419" s="204">
        <v>1</v>
      </c>
      <c r="J419" s="151">
        <v>3740030</v>
      </c>
      <c r="K419" s="235">
        <v>3740030</v>
      </c>
      <c r="L419" s="160"/>
      <c r="M419" s="158"/>
    </row>
    <row r="420" spans="1:13" s="161" customFormat="1" ht="30" customHeight="1">
      <c r="A420" s="158"/>
      <c r="B420" s="159"/>
      <c r="C420" s="234">
        <v>28</v>
      </c>
      <c r="D420" s="233">
        <v>28.53</v>
      </c>
      <c r="E420" s="156" t="s">
        <v>106</v>
      </c>
      <c r="F420" s="244"/>
      <c r="G420" s="245" t="s">
        <v>418</v>
      </c>
      <c r="H420" s="245" t="s">
        <v>105</v>
      </c>
      <c r="I420" s="245">
        <v>8</v>
      </c>
      <c r="J420" s="246">
        <v>1196810</v>
      </c>
      <c r="K420" s="247">
        <v>9574480</v>
      </c>
      <c r="L420" s="160"/>
      <c r="M420" s="158"/>
    </row>
    <row r="421" spans="1:13" s="161" customFormat="1" ht="30" customHeight="1">
      <c r="A421" s="158"/>
      <c r="B421" s="159"/>
      <c r="C421" s="234">
        <v>28</v>
      </c>
      <c r="D421" s="233">
        <v>28.54</v>
      </c>
      <c r="E421" s="156" t="s">
        <v>106</v>
      </c>
      <c r="F421" s="234"/>
      <c r="G421" s="236" t="s">
        <v>419</v>
      </c>
      <c r="H421" s="203" t="s">
        <v>105</v>
      </c>
      <c r="I421" s="204">
        <v>1</v>
      </c>
      <c r="J421" s="151">
        <v>5355038.8199999994</v>
      </c>
      <c r="K421" s="235">
        <v>5355038.82</v>
      </c>
      <c r="L421" s="160"/>
      <c r="M421" s="158"/>
    </row>
    <row r="422" spans="1:13" s="161" customFormat="1" ht="30" customHeight="1">
      <c r="A422" s="158"/>
      <c r="B422" s="159"/>
      <c r="C422" s="164"/>
      <c r="D422" s="254" t="s">
        <v>420</v>
      </c>
      <c r="E422" s="255"/>
      <c r="F422" s="255"/>
      <c r="G422" s="255"/>
      <c r="H422" s="255"/>
      <c r="I422" s="255"/>
      <c r="J422" s="256"/>
      <c r="K422" s="237">
        <v>58872795.200000003</v>
      </c>
      <c r="L422" s="160"/>
      <c r="M422" s="158"/>
    </row>
    <row r="423" spans="1:13" s="161" customFormat="1" ht="30" customHeight="1">
      <c r="A423" s="158"/>
      <c r="B423" s="159"/>
      <c r="C423" s="164"/>
      <c r="D423" s="254" t="s">
        <v>421</v>
      </c>
      <c r="E423" s="255"/>
      <c r="F423" s="255"/>
      <c r="G423" s="255"/>
      <c r="H423" s="255"/>
      <c r="I423" s="255"/>
      <c r="J423" s="256"/>
      <c r="K423" s="237">
        <v>32338200</v>
      </c>
      <c r="L423" s="160"/>
      <c r="M423" s="158"/>
    </row>
    <row r="424" spans="1:13" s="161" customFormat="1" ht="30" customHeight="1">
      <c r="A424" s="158"/>
      <c r="B424" s="159"/>
      <c r="C424" s="164"/>
      <c r="D424" s="254" t="s">
        <v>422</v>
      </c>
      <c r="E424" s="255"/>
      <c r="F424" s="255"/>
      <c r="G424" s="255"/>
      <c r="H424" s="255"/>
      <c r="I424" s="255"/>
      <c r="J424" s="256"/>
      <c r="K424" s="237">
        <v>16728987.699999999</v>
      </c>
      <c r="L424" s="160"/>
      <c r="M424" s="158"/>
    </row>
    <row r="425" spans="1:13" s="161" customFormat="1" ht="30" customHeight="1" thickBot="1">
      <c r="A425" s="158"/>
      <c r="B425" s="159"/>
      <c r="C425" s="164"/>
      <c r="D425" s="165"/>
      <c r="E425" s="164"/>
      <c r="F425" s="164"/>
      <c r="G425" s="288" t="s">
        <v>16</v>
      </c>
      <c r="H425" s="289"/>
      <c r="I425" s="289"/>
      <c r="J425" s="290"/>
      <c r="K425" s="232">
        <f>SUM(K414:K424)</f>
        <v>3795300863.6999998</v>
      </c>
      <c r="L425" s="160"/>
      <c r="M425" s="158"/>
    </row>
    <row r="426" spans="1:13" s="161" customFormat="1" ht="16.8" thickBot="1">
      <c r="A426" s="158"/>
      <c r="B426" s="159"/>
      <c r="C426" s="164"/>
      <c r="D426" s="165"/>
      <c r="E426" s="165"/>
      <c r="F426" s="165"/>
      <c r="G426" s="164"/>
      <c r="H426" s="164"/>
      <c r="I426" s="166"/>
      <c r="J426" s="167"/>
      <c r="K426" s="168"/>
      <c r="L426" s="160"/>
      <c r="M426" s="158"/>
    </row>
    <row r="427" spans="1:13" s="161" customFormat="1" ht="16.2">
      <c r="A427" s="158"/>
      <c r="B427" s="159"/>
      <c r="C427" s="169"/>
      <c r="D427" s="278"/>
      <c r="E427" s="278"/>
      <c r="F427" s="278"/>
      <c r="G427" s="278"/>
      <c r="H427" s="278"/>
      <c r="I427" s="278"/>
      <c r="J427" s="278"/>
      <c r="K427" s="279"/>
      <c r="L427" s="170"/>
      <c r="M427" s="158"/>
    </row>
    <row r="428" spans="1:13" s="161" customFormat="1" ht="46.5" customHeight="1">
      <c r="A428" s="158"/>
      <c r="B428" s="159"/>
      <c r="C428" s="268" t="s">
        <v>17</v>
      </c>
      <c r="D428" s="269"/>
      <c r="E428" s="269"/>
      <c r="F428" s="269"/>
      <c r="G428" s="269"/>
      <c r="H428" s="277" t="s">
        <v>18</v>
      </c>
      <c r="I428" s="277"/>
      <c r="J428" s="277"/>
      <c r="K428" s="171" t="s">
        <v>19</v>
      </c>
      <c r="L428" s="172"/>
      <c r="M428" s="158"/>
    </row>
    <row r="429" spans="1:13" s="161" customFormat="1" ht="56.25" customHeight="1">
      <c r="A429" s="158"/>
      <c r="B429" s="159"/>
      <c r="C429" s="268" t="s">
        <v>20</v>
      </c>
      <c r="D429" s="269"/>
      <c r="E429" s="269"/>
      <c r="F429" s="269"/>
      <c r="G429" s="269"/>
      <c r="H429" s="273" t="s">
        <v>21</v>
      </c>
      <c r="I429" s="273"/>
      <c r="J429" s="173" t="s">
        <v>22</v>
      </c>
      <c r="K429" s="174">
        <v>0.21</v>
      </c>
      <c r="L429" s="172"/>
      <c r="M429" s="158"/>
    </row>
    <row r="430" spans="1:13" s="161" customFormat="1" ht="30" customHeight="1">
      <c r="A430" s="158"/>
      <c r="B430" s="159"/>
      <c r="C430" s="268" t="s">
        <v>23</v>
      </c>
      <c r="D430" s="269"/>
      <c r="E430" s="269"/>
      <c r="F430" s="269"/>
      <c r="G430" s="269"/>
      <c r="H430" s="270" t="s">
        <v>24</v>
      </c>
      <c r="I430" s="271"/>
      <c r="J430" s="173" t="s">
        <v>25</v>
      </c>
      <c r="K430" s="174">
        <v>0.01</v>
      </c>
      <c r="L430" s="172"/>
      <c r="M430" s="158"/>
    </row>
    <row r="431" spans="1:13" s="176" customFormat="1" ht="58.5" customHeight="1">
      <c r="A431" s="158"/>
      <c r="B431" s="159"/>
      <c r="C431" s="175"/>
      <c r="D431" s="227"/>
      <c r="E431" s="177"/>
      <c r="F431" s="177"/>
      <c r="G431" s="178"/>
      <c r="H431" s="272" t="s">
        <v>26</v>
      </c>
      <c r="I431" s="273"/>
      <c r="J431" s="173" t="s">
        <v>27</v>
      </c>
      <c r="K431" s="174">
        <v>0.05</v>
      </c>
      <c r="L431" s="160"/>
      <c r="M431" s="158"/>
    </row>
    <row r="432" spans="1:13" ht="57" customHeight="1">
      <c r="A432" s="135"/>
      <c r="B432" s="136"/>
      <c r="C432" s="179"/>
      <c r="D432" s="228"/>
      <c r="E432" s="180"/>
      <c r="F432" s="180"/>
      <c r="G432" s="181"/>
      <c r="H432" s="273" t="s">
        <v>28</v>
      </c>
      <c r="I432" s="273"/>
      <c r="J432" s="173" t="s">
        <v>29</v>
      </c>
      <c r="K432" s="174">
        <f>SUM(K429:K431)</f>
        <v>0.27</v>
      </c>
      <c r="L432" s="137"/>
      <c r="M432" s="135"/>
    </row>
    <row r="433" spans="1:13" ht="16.8" thickBot="1">
      <c r="A433" s="135"/>
      <c r="B433" s="136"/>
      <c r="C433" s="182"/>
      <c r="D433" s="229"/>
      <c r="E433" s="183"/>
      <c r="F433" s="183"/>
      <c r="G433" s="184"/>
      <c r="H433" s="266"/>
      <c r="I433" s="266"/>
      <c r="J433" s="266"/>
      <c r="K433" s="267"/>
      <c r="L433" s="137"/>
      <c r="M433" s="135"/>
    </row>
    <row r="434" spans="1:13" ht="16.8" thickBot="1">
      <c r="A434" s="135"/>
      <c r="B434" s="185"/>
      <c r="C434" s="186"/>
      <c r="D434" s="187"/>
      <c r="E434" s="187"/>
      <c r="F434" s="186"/>
      <c r="G434" s="188"/>
      <c r="H434" s="186"/>
      <c r="I434" s="186"/>
      <c r="J434" s="186"/>
      <c r="K434" s="186"/>
      <c r="L434" s="189"/>
      <c r="M434" s="135"/>
    </row>
    <row r="435" spans="1:13" ht="16.8" thickTop="1">
      <c r="A435" s="135"/>
      <c r="B435" s="135"/>
      <c r="C435" s="135"/>
      <c r="D435" s="190"/>
      <c r="E435" s="190"/>
      <c r="F435" s="135"/>
      <c r="G435" s="135"/>
      <c r="H435" s="135"/>
      <c r="I435" s="135"/>
      <c r="J435" s="135"/>
      <c r="K435" s="135"/>
      <c r="L435" s="135"/>
      <c r="M435" s="135"/>
    </row>
  </sheetData>
  <mergeCells count="74">
    <mergeCell ref="H7:H8"/>
    <mergeCell ref="E7:F7"/>
    <mergeCell ref="C3:K4"/>
    <mergeCell ref="C5:K5"/>
    <mergeCell ref="C1:F1"/>
    <mergeCell ref="C429:G429"/>
    <mergeCell ref="C6:K6"/>
    <mergeCell ref="C428:G428"/>
    <mergeCell ref="H428:J428"/>
    <mergeCell ref="H429:I429"/>
    <mergeCell ref="D427:K427"/>
    <mergeCell ref="I7:I8"/>
    <mergeCell ref="J7:J8"/>
    <mergeCell ref="K7:K8"/>
    <mergeCell ref="C7:C8"/>
    <mergeCell ref="D7:D8"/>
    <mergeCell ref="D32:I32"/>
    <mergeCell ref="G425:J425"/>
    <mergeCell ref="G7:G8"/>
    <mergeCell ref="D95:J95"/>
    <mergeCell ref="D80:J80"/>
    <mergeCell ref="H433:K433"/>
    <mergeCell ref="C430:G430"/>
    <mergeCell ref="H430:I430"/>
    <mergeCell ref="H431:I431"/>
    <mergeCell ref="H432:I432"/>
    <mergeCell ref="D75:J75"/>
    <mergeCell ref="D70:J70"/>
    <mergeCell ref="D65:J65"/>
    <mergeCell ref="D61:J61"/>
    <mergeCell ref="D57:J57"/>
    <mergeCell ref="D48:I48"/>
    <mergeCell ref="D9:K9"/>
    <mergeCell ref="D71:K71"/>
    <mergeCell ref="D17:J17"/>
    <mergeCell ref="D28:J28"/>
    <mergeCell ref="D51:J51"/>
    <mergeCell ref="C13:J13"/>
    <mergeCell ref="D99:J99"/>
    <mergeCell ref="D122:J122"/>
    <mergeCell ref="D128:J128"/>
    <mergeCell ref="D134:J134"/>
    <mergeCell ref="D140:J140"/>
    <mergeCell ref="D148:J148"/>
    <mergeCell ref="D157:J157"/>
    <mergeCell ref="D180:J180"/>
    <mergeCell ref="D189:J189"/>
    <mergeCell ref="D201:J201"/>
    <mergeCell ref="D206:J206"/>
    <mergeCell ref="D210:J210"/>
    <mergeCell ref="D218:J218"/>
    <mergeCell ref="D270:J270"/>
    <mergeCell ref="D323:J323"/>
    <mergeCell ref="D414:J414"/>
    <mergeCell ref="D422:J422"/>
    <mergeCell ref="D423:J423"/>
    <mergeCell ref="D424:J424"/>
    <mergeCell ref="D382:J382"/>
    <mergeCell ref="D400:J400"/>
    <mergeCell ref="D412:J412"/>
    <mergeCell ref="D324:K324"/>
    <mergeCell ref="D346:J346"/>
    <mergeCell ref="D354:K354"/>
    <mergeCell ref="D383:K383"/>
    <mergeCell ref="D358:J358"/>
    <mergeCell ref="D363:J363"/>
    <mergeCell ref="D368:J368"/>
    <mergeCell ref="D372:J372"/>
    <mergeCell ref="D378:J378"/>
    <mergeCell ref="D328:J328"/>
    <mergeCell ref="D332:J332"/>
    <mergeCell ref="D338:J338"/>
    <mergeCell ref="D342:J342"/>
    <mergeCell ref="D353:J353"/>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8A9B6-1F67-4893-94CA-98843DD31A49}">
  <dimension ref="A1:N452"/>
  <sheetViews>
    <sheetView showGridLines="0" tabSelected="1" topLeftCell="A160" zoomScale="70" zoomScaleNormal="70" zoomScaleSheetLayoutView="100" zoomScalePageLayoutView="55" workbookViewId="0">
      <selection activeCell="D173" sqref="D173"/>
    </sheetView>
  </sheetViews>
  <sheetFormatPr baseColWidth="10" defaultColWidth="11.44140625" defaultRowHeight="13.8"/>
  <cols>
    <col min="1" max="2" width="3.44140625" style="138" customWidth="1"/>
    <col min="3" max="3" width="5.109375" style="138" customWidth="1"/>
    <col min="4" max="4" width="15.44140625" style="191" customWidth="1"/>
    <col min="5" max="5" width="16.109375" style="191" customWidth="1"/>
    <col min="6" max="6" width="17.44140625" style="138" customWidth="1"/>
    <col min="7" max="7" width="73.44140625" style="138" customWidth="1"/>
    <col min="8" max="8" width="8.5546875" style="138" customWidth="1"/>
    <col min="9" max="9" width="18.5546875" style="138" customWidth="1"/>
    <col min="10" max="10" width="23.5546875" style="138" customWidth="1"/>
    <col min="11" max="11" width="30" style="138" customWidth="1"/>
    <col min="12" max="12" width="1.33203125" style="138" customWidth="1"/>
    <col min="13" max="13" width="2.5546875" style="138" customWidth="1"/>
    <col min="14" max="14" width="20" style="138" bestFit="1" customWidth="1"/>
    <col min="15" max="16384" width="11.44140625" style="138"/>
  </cols>
  <sheetData>
    <row r="1" spans="1:14" s="1" customFormat="1" ht="16.2" thickBot="1">
      <c r="A1" s="2"/>
      <c r="B1" s="2"/>
      <c r="C1" s="2"/>
      <c r="D1" s="2"/>
      <c r="E1" s="3"/>
      <c r="F1" s="3"/>
      <c r="G1" s="2"/>
      <c r="H1" s="2"/>
      <c r="I1" s="206"/>
      <c r="J1" s="2"/>
      <c r="K1" s="2"/>
      <c r="L1" s="2"/>
      <c r="M1" s="2"/>
    </row>
    <row r="2" spans="1:14" s="1" customFormat="1" ht="16.2" thickTop="1">
      <c r="A2" s="2"/>
      <c r="B2" s="4"/>
      <c r="C2" s="131"/>
      <c r="D2" s="131"/>
      <c r="E2" s="132"/>
      <c r="F2" s="132"/>
      <c r="G2" s="131"/>
      <c r="H2" s="131"/>
      <c r="I2" s="207"/>
      <c r="J2" s="131"/>
      <c r="K2" s="131"/>
      <c r="L2" s="5"/>
      <c r="M2" s="2"/>
    </row>
    <row r="3" spans="1:14" s="1" customFormat="1" ht="26.25" customHeight="1">
      <c r="A3" s="2"/>
      <c r="B3" s="6"/>
      <c r="C3" s="302" t="s">
        <v>0</v>
      </c>
      <c r="D3" s="303"/>
      <c r="E3" s="303"/>
      <c r="F3" s="303"/>
      <c r="G3" s="2"/>
      <c r="H3" s="2"/>
      <c r="I3" s="206"/>
      <c r="J3" s="2"/>
      <c r="K3" s="2"/>
      <c r="L3" s="7"/>
      <c r="M3" s="2"/>
    </row>
    <row r="4" spans="1:14" s="1" customFormat="1" ht="15.6">
      <c r="A4" s="2"/>
      <c r="B4" s="6"/>
      <c r="C4" s="119"/>
      <c r="D4" s="120" t="s">
        <v>1</v>
      </c>
      <c r="E4" s="119"/>
      <c r="F4" s="208"/>
      <c r="G4" s="2"/>
      <c r="H4" s="2"/>
      <c r="I4" s="206"/>
      <c r="J4" s="2"/>
      <c r="K4" s="2"/>
      <c r="L4" s="7"/>
      <c r="M4" s="2"/>
    </row>
    <row r="5" spans="1:14" s="1" customFormat="1" ht="15.6">
      <c r="A5" s="2"/>
      <c r="B5" s="6"/>
      <c r="C5" s="318" t="s">
        <v>30</v>
      </c>
      <c r="D5" s="318"/>
      <c r="E5" s="318"/>
      <c r="F5" s="318"/>
      <c r="G5" s="318"/>
      <c r="H5" s="318"/>
      <c r="I5" s="318"/>
      <c r="J5" s="318"/>
      <c r="K5" s="318"/>
      <c r="L5" s="7"/>
      <c r="M5" s="2"/>
    </row>
    <row r="6" spans="1:14" s="1" customFormat="1" ht="16.2" thickBot="1">
      <c r="A6" s="2"/>
      <c r="B6" s="6"/>
      <c r="C6" s="304" t="s">
        <v>31</v>
      </c>
      <c r="D6" s="304"/>
      <c r="E6" s="304"/>
      <c r="F6" s="304"/>
      <c r="G6" s="304"/>
      <c r="H6" s="304"/>
      <c r="I6" s="304"/>
      <c r="J6" s="304"/>
      <c r="K6" s="304"/>
      <c r="L6" s="7"/>
      <c r="M6" s="2"/>
    </row>
    <row r="7" spans="1:14" s="10" customFormat="1" ht="16.5" customHeight="1">
      <c r="A7" s="9"/>
      <c r="B7" s="123"/>
      <c r="C7" s="305" t="s">
        <v>32</v>
      </c>
      <c r="D7" s="306"/>
      <c r="E7" s="306"/>
      <c r="F7" s="306"/>
      <c r="G7" s="306"/>
      <c r="H7" s="306"/>
      <c r="I7" s="306"/>
      <c r="J7" s="306"/>
      <c r="K7" s="307"/>
      <c r="L7" s="11"/>
      <c r="M7" s="9"/>
    </row>
    <row r="8" spans="1:14" s="1" customFormat="1" ht="74.25" customHeight="1" thickBot="1">
      <c r="A8" s="2"/>
      <c r="B8" s="124"/>
      <c r="C8" s="308"/>
      <c r="D8" s="309"/>
      <c r="E8" s="309"/>
      <c r="F8" s="309"/>
      <c r="G8" s="309"/>
      <c r="H8" s="309"/>
      <c r="I8" s="309"/>
      <c r="J8" s="309"/>
      <c r="K8" s="310"/>
      <c r="L8" s="7"/>
      <c r="M8" s="2"/>
    </row>
    <row r="9" spans="1:14" s="1" customFormat="1" ht="34.5" customHeight="1">
      <c r="A9" s="2"/>
      <c r="B9" s="124"/>
      <c r="C9" s="319" t="s">
        <v>33</v>
      </c>
      <c r="D9" s="320"/>
      <c r="E9" s="320"/>
      <c r="F9" s="320"/>
      <c r="G9" s="320"/>
      <c r="H9" s="320"/>
      <c r="I9" s="320"/>
      <c r="J9" s="320"/>
      <c r="K9" s="321"/>
      <c r="L9" s="7"/>
      <c r="M9" s="2"/>
    </row>
    <row r="10" spans="1:14" s="1" customFormat="1" ht="30" customHeight="1" thickBot="1">
      <c r="A10" s="2"/>
      <c r="B10" s="124"/>
      <c r="C10" s="311"/>
      <c r="D10" s="311"/>
      <c r="E10" s="311"/>
      <c r="F10" s="311"/>
      <c r="G10" s="311"/>
      <c r="H10" s="311"/>
      <c r="I10" s="311"/>
      <c r="J10" s="311"/>
      <c r="K10" s="312"/>
      <c r="L10" s="7"/>
      <c r="M10" s="2"/>
    </row>
    <row r="11" spans="1:14" s="1" customFormat="1" ht="30" customHeight="1">
      <c r="A11" s="2"/>
      <c r="B11" s="6"/>
      <c r="C11" s="313" t="s">
        <v>4</v>
      </c>
      <c r="D11" s="315" t="s">
        <v>5</v>
      </c>
      <c r="E11" s="317" t="s">
        <v>6</v>
      </c>
      <c r="F11" s="317"/>
      <c r="G11" s="313" t="s">
        <v>7</v>
      </c>
      <c r="H11" s="315" t="s">
        <v>8</v>
      </c>
      <c r="I11" s="315" t="s">
        <v>9</v>
      </c>
      <c r="J11" s="322" t="s">
        <v>10</v>
      </c>
      <c r="K11" s="324" t="s">
        <v>11</v>
      </c>
      <c r="L11" s="7"/>
      <c r="M11" s="2"/>
    </row>
    <row r="12" spans="1:14" s="1" customFormat="1" ht="30" customHeight="1" thickBot="1">
      <c r="A12" s="2"/>
      <c r="B12" s="6"/>
      <c r="C12" s="314"/>
      <c r="D12" s="316"/>
      <c r="E12" s="118" t="s">
        <v>12</v>
      </c>
      <c r="F12" s="118" t="s">
        <v>13</v>
      </c>
      <c r="G12" s="314"/>
      <c r="H12" s="316"/>
      <c r="I12" s="316"/>
      <c r="J12" s="323"/>
      <c r="K12" s="325"/>
      <c r="L12" s="7"/>
      <c r="M12" s="2"/>
    </row>
    <row r="13" spans="1:14" ht="30" customHeight="1" thickBot="1">
      <c r="A13" s="135"/>
      <c r="B13" s="136"/>
      <c r="C13" s="144"/>
      <c r="D13" s="212">
        <v>1</v>
      </c>
      <c r="E13" s="213"/>
      <c r="F13" s="213"/>
      <c r="G13" s="213" t="s">
        <v>92</v>
      </c>
      <c r="H13" s="213"/>
      <c r="I13" s="213"/>
      <c r="J13" s="213"/>
      <c r="K13" s="214"/>
      <c r="L13" s="137"/>
      <c r="M13" s="135"/>
    </row>
    <row r="14" spans="1:14" ht="30" customHeight="1">
      <c r="A14" s="135"/>
      <c r="B14" s="136"/>
      <c r="C14" s="147">
        <v>1</v>
      </c>
      <c r="D14" s="148">
        <v>1.1000000000000001</v>
      </c>
      <c r="E14" s="148" t="s">
        <v>106</v>
      </c>
      <c r="F14" s="148"/>
      <c r="G14" s="149" t="s">
        <v>484</v>
      </c>
      <c r="H14" s="148" t="s">
        <v>100</v>
      </c>
      <c r="I14" s="150">
        <v>382.04</v>
      </c>
      <c r="J14" s="151"/>
      <c r="K14" s="152"/>
      <c r="L14" s="137"/>
      <c r="M14" s="135"/>
    </row>
    <row r="15" spans="1:14" ht="30" customHeight="1">
      <c r="A15" s="135"/>
      <c r="B15" s="136"/>
      <c r="C15" s="156">
        <v>1</v>
      </c>
      <c r="D15" s="148">
        <v>1.2</v>
      </c>
      <c r="E15" s="148"/>
      <c r="F15" s="148" t="s">
        <v>106</v>
      </c>
      <c r="G15" s="149" t="s">
        <v>108</v>
      </c>
      <c r="H15" s="148" t="s">
        <v>101</v>
      </c>
      <c r="I15" s="150">
        <v>97.91</v>
      </c>
      <c r="J15" s="151"/>
      <c r="K15" s="152"/>
      <c r="L15" s="137"/>
      <c r="M15" s="135"/>
    </row>
    <row r="16" spans="1:14" ht="30" customHeight="1" thickBot="1">
      <c r="A16" s="135"/>
      <c r="B16" s="136"/>
      <c r="C16" s="261" t="s">
        <v>14</v>
      </c>
      <c r="D16" s="262"/>
      <c r="E16" s="262"/>
      <c r="F16" s="262"/>
      <c r="G16" s="262"/>
      <c r="H16" s="262"/>
      <c r="I16" s="262"/>
      <c r="J16" s="263"/>
      <c r="K16" s="155"/>
      <c r="L16" s="137"/>
      <c r="M16" s="135"/>
      <c r="N16" s="205"/>
    </row>
    <row r="17" spans="1:14" ht="30" customHeight="1" thickBot="1">
      <c r="A17" s="135"/>
      <c r="B17" s="136"/>
      <c r="C17" s="144"/>
      <c r="D17" s="209">
        <v>2</v>
      </c>
      <c r="E17" s="145"/>
      <c r="F17" s="145"/>
      <c r="G17" s="145" t="s">
        <v>110</v>
      </c>
      <c r="H17" s="145"/>
      <c r="I17" s="145"/>
      <c r="J17" s="145"/>
      <c r="K17" s="146"/>
      <c r="L17" s="137"/>
      <c r="M17" s="135"/>
    </row>
    <row r="18" spans="1:14" ht="30" customHeight="1">
      <c r="A18" s="135"/>
      <c r="B18" s="136"/>
      <c r="C18" s="147">
        <v>2</v>
      </c>
      <c r="D18" s="194" t="s">
        <v>93</v>
      </c>
      <c r="E18" s="148" t="s">
        <v>106</v>
      </c>
      <c r="F18" s="148"/>
      <c r="G18" s="195" t="s">
        <v>111</v>
      </c>
      <c r="H18" s="148" t="s">
        <v>101</v>
      </c>
      <c r="I18" s="150">
        <v>30.92</v>
      </c>
      <c r="J18" s="151"/>
      <c r="K18" s="152"/>
      <c r="L18" s="137"/>
      <c r="M18" s="135"/>
      <c r="N18" s="205"/>
    </row>
    <row r="19" spans="1:14" ht="30" customHeight="1">
      <c r="A19" s="135"/>
      <c r="B19" s="136"/>
      <c r="C19" s="147">
        <v>2</v>
      </c>
      <c r="D19" s="194" t="s">
        <v>94</v>
      </c>
      <c r="E19" s="148" t="s">
        <v>106</v>
      </c>
      <c r="F19" s="148"/>
      <c r="G19" s="195" t="s">
        <v>112</v>
      </c>
      <c r="H19" s="148" t="s">
        <v>101</v>
      </c>
      <c r="I19" s="150">
        <v>78.33</v>
      </c>
      <c r="J19" s="151"/>
      <c r="K19" s="152"/>
      <c r="L19" s="137"/>
      <c r="M19" s="135"/>
    </row>
    <row r="20" spans="1:14" ht="30" customHeight="1" thickBot="1">
      <c r="A20" s="135"/>
      <c r="B20" s="136"/>
      <c r="C20" s="153"/>
      <c r="D20" s="251" t="s">
        <v>14</v>
      </c>
      <c r="E20" s="251"/>
      <c r="F20" s="251"/>
      <c r="G20" s="251"/>
      <c r="H20" s="251"/>
      <c r="I20" s="251"/>
      <c r="J20" s="252"/>
      <c r="K20" s="155"/>
      <c r="L20" s="137"/>
      <c r="M20" s="135"/>
    </row>
    <row r="21" spans="1:14" ht="30" customHeight="1" thickBot="1">
      <c r="A21" s="135"/>
      <c r="B21" s="136"/>
      <c r="C21" s="144"/>
      <c r="D21" s="217">
        <v>3</v>
      </c>
      <c r="E21" s="215"/>
      <c r="F21" s="215"/>
      <c r="G21" s="215" t="s">
        <v>113</v>
      </c>
      <c r="H21" s="215"/>
      <c r="I21" s="215"/>
      <c r="J21" s="215"/>
      <c r="K21" s="146"/>
      <c r="L21" s="137"/>
      <c r="M21" s="135"/>
    </row>
    <row r="22" spans="1:14" ht="42.75" customHeight="1">
      <c r="A22" s="135"/>
      <c r="B22" s="136"/>
      <c r="C22" s="216">
        <v>3</v>
      </c>
      <c r="D22" s="222">
        <v>3.1</v>
      </c>
      <c r="E22" s="218"/>
      <c r="F22" s="219" t="s">
        <v>106</v>
      </c>
      <c r="G22" s="221" t="s">
        <v>114</v>
      </c>
      <c r="H22" s="156" t="s">
        <v>100</v>
      </c>
      <c r="I22" s="150"/>
      <c r="J22" s="151"/>
      <c r="K22" s="152"/>
      <c r="L22" s="137"/>
      <c r="M22" s="135"/>
    </row>
    <row r="23" spans="1:14" ht="42.75" customHeight="1">
      <c r="A23" s="135"/>
      <c r="B23" s="136"/>
      <c r="C23" s="216">
        <v>3</v>
      </c>
      <c r="D23" s="222">
        <v>3.2</v>
      </c>
      <c r="E23" s="218"/>
      <c r="F23" s="219" t="s">
        <v>106</v>
      </c>
      <c r="G23" s="221" t="s">
        <v>115</v>
      </c>
      <c r="H23" s="156" t="s">
        <v>100</v>
      </c>
      <c r="I23" s="150"/>
      <c r="J23" s="151"/>
      <c r="K23" s="152"/>
      <c r="L23" s="137"/>
      <c r="M23" s="135"/>
    </row>
    <row r="24" spans="1:14" ht="42.75" customHeight="1">
      <c r="A24" s="135"/>
      <c r="B24" s="136"/>
      <c r="C24" s="216">
        <v>3</v>
      </c>
      <c r="D24" s="222">
        <v>3.3</v>
      </c>
      <c r="E24" s="218"/>
      <c r="F24" s="219" t="s">
        <v>106</v>
      </c>
      <c r="G24" s="221" t="s">
        <v>116</v>
      </c>
      <c r="H24" s="156" t="s">
        <v>100</v>
      </c>
      <c r="I24" s="150"/>
      <c r="J24" s="151"/>
      <c r="K24" s="152"/>
      <c r="L24" s="137"/>
      <c r="M24" s="135"/>
    </row>
    <row r="25" spans="1:14" ht="42.75" customHeight="1">
      <c r="A25" s="135"/>
      <c r="B25" s="136"/>
      <c r="C25" s="216">
        <v>3</v>
      </c>
      <c r="D25" s="222">
        <v>3.4</v>
      </c>
      <c r="E25" s="218"/>
      <c r="F25" s="219" t="s">
        <v>106</v>
      </c>
      <c r="G25" s="221" t="s">
        <v>117</v>
      </c>
      <c r="H25" s="156" t="s">
        <v>100</v>
      </c>
      <c r="I25" s="150"/>
      <c r="J25" s="151"/>
      <c r="K25" s="152"/>
      <c r="L25" s="137"/>
      <c r="M25" s="135"/>
    </row>
    <row r="26" spans="1:14" ht="42.75" customHeight="1">
      <c r="A26" s="135"/>
      <c r="B26" s="136"/>
      <c r="C26" s="216">
        <v>3</v>
      </c>
      <c r="D26" s="222">
        <v>3.5</v>
      </c>
      <c r="E26" s="218"/>
      <c r="F26" s="219" t="s">
        <v>106</v>
      </c>
      <c r="G26" s="221" t="s">
        <v>118</v>
      </c>
      <c r="H26" s="156" t="s">
        <v>100</v>
      </c>
      <c r="I26" s="150"/>
      <c r="J26" s="151"/>
      <c r="K26" s="152"/>
      <c r="L26" s="137"/>
      <c r="M26" s="135"/>
    </row>
    <row r="27" spans="1:14" ht="42.75" customHeight="1">
      <c r="A27" s="135"/>
      <c r="B27" s="136"/>
      <c r="C27" s="216">
        <v>3</v>
      </c>
      <c r="D27" s="222">
        <v>3.6</v>
      </c>
      <c r="E27" s="218"/>
      <c r="F27" s="219" t="s">
        <v>106</v>
      </c>
      <c r="G27" s="221" t="s">
        <v>119</v>
      </c>
      <c r="H27" s="156" t="s">
        <v>100</v>
      </c>
      <c r="I27" s="150"/>
      <c r="J27" s="151"/>
      <c r="K27" s="152"/>
      <c r="L27" s="137"/>
      <c r="M27" s="135"/>
    </row>
    <row r="28" spans="1:14" ht="42.75" customHeight="1">
      <c r="A28" s="135"/>
      <c r="B28" s="136"/>
      <c r="C28" s="216">
        <v>3</v>
      </c>
      <c r="D28" s="222">
        <v>3.7</v>
      </c>
      <c r="E28" s="218"/>
      <c r="F28" s="219" t="s">
        <v>106</v>
      </c>
      <c r="G28" s="221" t="s">
        <v>120</v>
      </c>
      <c r="H28" s="156" t="s">
        <v>100</v>
      </c>
      <c r="I28" s="150"/>
      <c r="J28" s="151"/>
      <c r="K28" s="152"/>
      <c r="L28" s="137"/>
      <c r="M28" s="135"/>
    </row>
    <row r="29" spans="1:14" ht="42.75" customHeight="1">
      <c r="A29" s="135"/>
      <c r="B29" s="136"/>
      <c r="C29" s="216">
        <v>3</v>
      </c>
      <c r="D29" s="222">
        <v>3.8</v>
      </c>
      <c r="E29" s="218"/>
      <c r="F29" s="219" t="s">
        <v>106</v>
      </c>
      <c r="G29" s="221" t="s">
        <v>121</v>
      </c>
      <c r="H29" s="156" t="s">
        <v>100</v>
      </c>
      <c r="I29" s="150"/>
      <c r="J29" s="151"/>
      <c r="K29" s="152"/>
      <c r="L29" s="137"/>
      <c r="M29" s="135"/>
    </row>
    <row r="30" spans="1:14" ht="42.75" customHeight="1">
      <c r="A30" s="135"/>
      <c r="B30" s="136"/>
      <c r="C30" s="216">
        <v>3</v>
      </c>
      <c r="D30" s="222">
        <v>3.9</v>
      </c>
      <c r="E30" s="220"/>
      <c r="F30" s="219" t="s">
        <v>106</v>
      </c>
      <c r="G30" s="221" t="s">
        <v>122</v>
      </c>
      <c r="H30" s="156" t="s">
        <v>101</v>
      </c>
      <c r="I30" s="150"/>
      <c r="J30" s="151"/>
      <c r="K30" s="152"/>
      <c r="L30" s="137"/>
      <c r="M30" s="135"/>
    </row>
    <row r="31" spans="1:14" ht="30" customHeight="1" thickBot="1">
      <c r="A31" s="135"/>
      <c r="B31" s="136"/>
      <c r="C31" s="157"/>
      <c r="D31" s="260" t="s">
        <v>14</v>
      </c>
      <c r="E31" s="251"/>
      <c r="F31" s="251"/>
      <c r="G31" s="251"/>
      <c r="H31" s="251"/>
      <c r="I31" s="251"/>
      <c r="J31" s="252"/>
      <c r="K31" s="155"/>
      <c r="L31" s="137"/>
      <c r="M31" s="135"/>
    </row>
    <row r="32" spans="1:14" ht="30" customHeight="1" thickBot="1">
      <c r="A32" s="135"/>
      <c r="B32" s="136"/>
      <c r="C32" s="144"/>
      <c r="D32" s="209">
        <v>4</v>
      </c>
      <c r="E32" s="145"/>
      <c r="F32" s="145"/>
      <c r="G32" s="145" t="s">
        <v>123</v>
      </c>
      <c r="H32" s="145"/>
      <c r="I32" s="145"/>
      <c r="J32" s="145"/>
      <c r="K32" s="146"/>
      <c r="L32" s="137"/>
      <c r="M32" s="135"/>
    </row>
    <row r="33" spans="1:14" ht="45" customHeight="1">
      <c r="A33" s="135"/>
      <c r="B33" s="136"/>
      <c r="C33" s="147">
        <v>4</v>
      </c>
      <c r="D33" s="196" t="s">
        <v>96</v>
      </c>
      <c r="E33" s="156"/>
      <c r="F33" s="156" t="s">
        <v>106</v>
      </c>
      <c r="G33" s="197" t="s">
        <v>124</v>
      </c>
      <c r="H33" s="156" t="s">
        <v>104</v>
      </c>
      <c r="I33" s="150">
        <v>86.98</v>
      </c>
      <c r="J33" s="151"/>
      <c r="K33" s="152"/>
      <c r="L33" s="137"/>
      <c r="M33" s="135"/>
      <c r="N33" s="205"/>
    </row>
    <row r="34" spans="1:14" ht="30" customHeight="1">
      <c r="A34" s="135"/>
      <c r="B34" s="136"/>
      <c r="C34" s="147">
        <v>4</v>
      </c>
      <c r="D34" s="196" t="s">
        <v>97</v>
      </c>
      <c r="E34" s="156"/>
      <c r="F34" s="156" t="s">
        <v>106</v>
      </c>
      <c r="G34" s="195" t="s">
        <v>125</v>
      </c>
      <c r="H34" s="156" t="s">
        <v>104</v>
      </c>
      <c r="I34" s="150">
        <v>247.57</v>
      </c>
      <c r="J34" s="151"/>
      <c r="K34" s="152"/>
      <c r="L34" s="137"/>
      <c r="M34" s="135"/>
    </row>
    <row r="35" spans="1:14" ht="30" customHeight="1" thickBot="1">
      <c r="A35" s="135"/>
      <c r="B35" s="136"/>
      <c r="C35" s="153"/>
      <c r="D35" s="251" t="s">
        <v>14</v>
      </c>
      <c r="E35" s="251"/>
      <c r="F35" s="251"/>
      <c r="G35" s="251"/>
      <c r="H35" s="251"/>
      <c r="I35" s="252"/>
      <c r="J35" s="154"/>
      <c r="K35" s="155"/>
      <c r="L35" s="137"/>
      <c r="M35" s="135"/>
    </row>
    <row r="36" spans="1:14" ht="30" customHeight="1" thickBot="1">
      <c r="A36" s="135"/>
      <c r="B36" s="136"/>
      <c r="C36" s="144"/>
      <c r="D36" s="209">
        <v>5</v>
      </c>
      <c r="E36" s="145"/>
      <c r="F36" s="145"/>
      <c r="G36" s="145" t="s">
        <v>126</v>
      </c>
      <c r="H36" s="145"/>
      <c r="I36" s="145"/>
      <c r="J36" s="145"/>
      <c r="K36" s="146"/>
      <c r="L36" s="137"/>
      <c r="M36" s="135"/>
    </row>
    <row r="37" spans="1:14" ht="30" customHeight="1">
      <c r="A37" s="135"/>
      <c r="B37" s="136"/>
      <c r="C37" s="147">
        <v>5</v>
      </c>
      <c r="D37" s="196" t="s">
        <v>98</v>
      </c>
      <c r="E37" s="156"/>
      <c r="F37" s="156" t="s">
        <v>106</v>
      </c>
      <c r="G37" s="195" t="s">
        <v>139</v>
      </c>
      <c r="H37" s="202" t="s">
        <v>105</v>
      </c>
      <c r="I37" s="150">
        <v>1</v>
      </c>
      <c r="J37" s="151"/>
      <c r="K37" s="152"/>
      <c r="L37" s="137"/>
      <c r="M37" s="135"/>
    </row>
    <row r="38" spans="1:14" ht="30" customHeight="1">
      <c r="A38" s="135"/>
      <c r="B38" s="136"/>
      <c r="C38" s="147">
        <v>5</v>
      </c>
      <c r="D38" s="196" t="s">
        <v>99</v>
      </c>
      <c r="E38" s="156"/>
      <c r="F38" s="156" t="s">
        <v>106</v>
      </c>
      <c r="G38" s="195" t="s">
        <v>140</v>
      </c>
      <c r="H38" s="202" t="s">
        <v>105</v>
      </c>
      <c r="I38" s="150">
        <v>1</v>
      </c>
      <c r="J38" s="151"/>
      <c r="K38" s="152"/>
      <c r="L38" s="137"/>
      <c r="M38" s="135"/>
    </row>
    <row r="39" spans="1:14" ht="30" customHeight="1">
      <c r="A39" s="135"/>
      <c r="B39" s="136"/>
      <c r="C39" s="147">
        <v>5</v>
      </c>
      <c r="D39" s="196" t="s">
        <v>127</v>
      </c>
      <c r="E39" s="156"/>
      <c r="F39" s="156" t="s">
        <v>106</v>
      </c>
      <c r="G39" s="195" t="s">
        <v>141</v>
      </c>
      <c r="H39" s="202" t="s">
        <v>105</v>
      </c>
      <c r="I39" s="150">
        <v>1</v>
      </c>
      <c r="J39" s="151"/>
      <c r="K39" s="152"/>
      <c r="L39" s="137"/>
      <c r="M39" s="135"/>
    </row>
    <row r="40" spans="1:14" ht="30" customHeight="1">
      <c r="A40" s="135"/>
      <c r="B40" s="136"/>
      <c r="C40" s="147">
        <v>5</v>
      </c>
      <c r="D40" s="196" t="s">
        <v>128</v>
      </c>
      <c r="E40" s="156"/>
      <c r="F40" s="156" t="s">
        <v>106</v>
      </c>
      <c r="G40" s="195" t="s">
        <v>142</v>
      </c>
      <c r="H40" s="202" t="s">
        <v>105</v>
      </c>
      <c r="I40" s="150">
        <v>1</v>
      </c>
      <c r="J40" s="151"/>
      <c r="K40" s="152"/>
      <c r="L40" s="137"/>
      <c r="M40" s="135"/>
    </row>
    <row r="41" spans="1:14" ht="30" customHeight="1">
      <c r="A41" s="135"/>
      <c r="B41" s="136"/>
      <c r="C41" s="147">
        <v>5</v>
      </c>
      <c r="D41" s="196" t="s">
        <v>129</v>
      </c>
      <c r="E41" s="156"/>
      <c r="F41" s="156" t="s">
        <v>106</v>
      </c>
      <c r="G41" s="195" t="s">
        <v>143</v>
      </c>
      <c r="H41" s="202" t="s">
        <v>105</v>
      </c>
      <c r="I41" s="150">
        <v>1</v>
      </c>
      <c r="J41" s="151"/>
      <c r="K41" s="152"/>
      <c r="L41" s="137"/>
      <c r="M41" s="135"/>
    </row>
    <row r="42" spans="1:14" ht="30" customHeight="1">
      <c r="A42" s="135"/>
      <c r="B42" s="136"/>
      <c r="C42" s="147">
        <v>5</v>
      </c>
      <c r="D42" s="196" t="s">
        <v>130</v>
      </c>
      <c r="E42" s="156"/>
      <c r="F42" s="156" t="s">
        <v>106</v>
      </c>
      <c r="G42" s="195" t="s">
        <v>144</v>
      </c>
      <c r="H42" s="202" t="s">
        <v>105</v>
      </c>
      <c r="I42" s="150">
        <v>1</v>
      </c>
      <c r="J42" s="151"/>
      <c r="K42" s="152"/>
      <c r="L42" s="137"/>
      <c r="M42" s="135"/>
    </row>
    <row r="43" spans="1:14" ht="30" customHeight="1">
      <c r="A43" s="135"/>
      <c r="B43" s="136"/>
      <c r="C43" s="147">
        <v>5</v>
      </c>
      <c r="D43" s="196" t="s">
        <v>131</v>
      </c>
      <c r="E43" s="156"/>
      <c r="F43" s="156" t="s">
        <v>106</v>
      </c>
      <c r="G43" s="195" t="s">
        <v>145</v>
      </c>
      <c r="H43" s="202" t="s">
        <v>105</v>
      </c>
      <c r="I43" s="150">
        <v>1</v>
      </c>
      <c r="J43" s="151"/>
      <c r="K43" s="152"/>
      <c r="L43" s="137"/>
      <c r="M43" s="135"/>
    </row>
    <row r="44" spans="1:14" ht="30" customHeight="1">
      <c r="A44" s="135"/>
      <c r="B44" s="136"/>
      <c r="C44" s="147">
        <v>5</v>
      </c>
      <c r="D44" s="196" t="s">
        <v>132</v>
      </c>
      <c r="E44" s="156"/>
      <c r="F44" s="156" t="s">
        <v>106</v>
      </c>
      <c r="G44" s="195" t="s">
        <v>146</v>
      </c>
      <c r="H44" s="202" t="s">
        <v>105</v>
      </c>
      <c r="I44" s="150">
        <v>1</v>
      </c>
      <c r="J44" s="151"/>
      <c r="K44" s="152"/>
      <c r="L44" s="137"/>
      <c r="M44" s="135"/>
    </row>
    <row r="45" spans="1:14" ht="30" customHeight="1">
      <c r="A45" s="135"/>
      <c r="B45" s="136"/>
      <c r="C45" s="147">
        <v>5</v>
      </c>
      <c r="D45" s="196" t="s">
        <v>133</v>
      </c>
      <c r="E45" s="156"/>
      <c r="F45" s="156" t="s">
        <v>106</v>
      </c>
      <c r="G45" s="195" t="s">
        <v>147</v>
      </c>
      <c r="H45" s="202" t="s">
        <v>105</v>
      </c>
      <c r="I45" s="150">
        <v>1</v>
      </c>
      <c r="J45" s="151"/>
      <c r="K45" s="152"/>
      <c r="L45" s="137"/>
      <c r="M45" s="135"/>
    </row>
    <row r="46" spans="1:14" ht="30" customHeight="1">
      <c r="A46" s="135"/>
      <c r="B46" s="136"/>
      <c r="C46" s="147">
        <v>5</v>
      </c>
      <c r="D46" s="196" t="s">
        <v>134</v>
      </c>
      <c r="E46" s="156"/>
      <c r="F46" s="156" t="s">
        <v>106</v>
      </c>
      <c r="G46" s="195" t="s">
        <v>148</v>
      </c>
      <c r="H46" s="202" t="s">
        <v>105</v>
      </c>
      <c r="I46" s="150">
        <v>1</v>
      </c>
      <c r="J46" s="151"/>
      <c r="K46" s="152"/>
      <c r="L46" s="137"/>
      <c r="M46" s="135"/>
    </row>
    <row r="47" spans="1:14" ht="30" customHeight="1">
      <c r="A47" s="135"/>
      <c r="B47" s="136"/>
      <c r="C47" s="147">
        <v>5</v>
      </c>
      <c r="D47" s="196" t="s">
        <v>135</v>
      </c>
      <c r="E47" s="156"/>
      <c r="F47" s="156" t="s">
        <v>106</v>
      </c>
      <c r="G47" s="195" t="s">
        <v>149</v>
      </c>
      <c r="H47" s="202" t="s">
        <v>105</v>
      </c>
      <c r="I47" s="150">
        <v>1</v>
      </c>
      <c r="J47" s="151"/>
      <c r="K47" s="152"/>
      <c r="L47" s="137"/>
      <c r="M47" s="135"/>
    </row>
    <row r="48" spans="1:14" ht="30" customHeight="1">
      <c r="A48" s="135"/>
      <c r="B48" s="136"/>
      <c r="C48" s="147">
        <v>5</v>
      </c>
      <c r="D48" s="196" t="s">
        <v>136</v>
      </c>
      <c r="E48" s="156"/>
      <c r="F48" s="156" t="s">
        <v>106</v>
      </c>
      <c r="G48" s="195" t="s">
        <v>150</v>
      </c>
      <c r="H48" s="202" t="s">
        <v>105</v>
      </c>
      <c r="I48" s="150">
        <v>1</v>
      </c>
      <c r="J48" s="151"/>
      <c r="K48" s="152"/>
      <c r="L48" s="137"/>
      <c r="M48" s="135"/>
    </row>
    <row r="49" spans="1:13" ht="30" customHeight="1">
      <c r="A49" s="135"/>
      <c r="B49" s="136"/>
      <c r="C49" s="147">
        <v>5</v>
      </c>
      <c r="D49" s="196" t="s">
        <v>137</v>
      </c>
      <c r="E49" s="156"/>
      <c r="F49" s="156" t="s">
        <v>106</v>
      </c>
      <c r="G49" s="195" t="s">
        <v>151</v>
      </c>
      <c r="H49" s="202" t="s">
        <v>105</v>
      </c>
      <c r="I49" s="150">
        <v>13</v>
      </c>
      <c r="J49" s="151"/>
      <c r="K49" s="152"/>
      <c r="L49" s="137"/>
      <c r="M49" s="135"/>
    </row>
    <row r="50" spans="1:13" ht="30" customHeight="1">
      <c r="A50" s="135"/>
      <c r="B50" s="136"/>
      <c r="C50" s="147">
        <v>5</v>
      </c>
      <c r="D50" s="196" t="s">
        <v>138</v>
      </c>
      <c r="E50" s="156"/>
      <c r="F50" s="156" t="s">
        <v>106</v>
      </c>
      <c r="G50" s="195" t="s">
        <v>152</v>
      </c>
      <c r="H50" s="202" t="s">
        <v>105</v>
      </c>
      <c r="I50" s="150">
        <v>4</v>
      </c>
      <c r="J50" s="151"/>
      <c r="K50" s="152"/>
      <c r="L50" s="137"/>
      <c r="M50" s="135"/>
    </row>
    <row r="51" spans="1:13" ht="30" customHeight="1" thickBot="1">
      <c r="A51" s="135"/>
      <c r="B51" s="136"/>
      <c r="C51" s="153"/>
      <c r="D51" s="251" t="s">
        <v>14</v>
      </c>
      <c r="E51" s="251"/>
      <c r="F51" s="251"/>
      <c r="G51" s="251"/>
      <c r="H51" s="251"/>
      <c r="I51" s="252"/>
      <c r="J51" s="154"/>
      <c r="K51" s="155"/>
      <c r="L51" s="137"/>
      <c r="M51" s="135"/>
    </row>
    <row r="52" spans="1:13" ht="30" customHeight="1" thickBot="1">
      <c r="A52" s="135"/>
      <c r="B52" s="136"/>
      <c r="C52" s="153"/>
      <c r="D52" s="209">
        <v>6</v>
      </c>
      <c r="E52" s="145"/>
      <c r="F52" s="145"/>
      <c r="G52" s="145" t="s">
        <v>153</v>
      </c>
      <c r="H52" s="145"/>
      <c r="I52" s="145"/>
      <c r="J52" s="145"/>
      <c r="K52" s="146"/>
      <c r="L52" s="137"/>
      <c r="M52" s="135"/>
    </row>
    <row r="53" spans="1:13" ht="30" customHeight="1">
      <c r="A53" s="135"/>
      <c r="B53" s="136"/>
      <c r="C53" s="147">
        <v>6</v>
      </c>
      <c r="D53" s="196" t="s">
        <v>164</v>
      </c>
      <c r="E53" s="156"/>
      <c r="F53" s="156" t="s">
        <v>106</v>
      </c>
      <c r="G53" s="195" t="s">
        <v>154</v>
      </c>
      <c r="H53" s="202" t="s">
        <v>100</v>
      </c>
      <c r="I53" s="150">
        <v>133.85</v>
      </c>
      <c r="J53" s="151"/>
      <c r="K53" s="152"/>
      <c r="L53" s="137"/>
      <c r="M53" s="135"/>
    </row>
    <row r="54" spans="1:13" ht="30" customHeight="1" thickBot="1">
      <c r="A54" s="135"/>
      <c r="B54" s="136"/>
      <c r="C54" s="153"/>
      <c r="D54" s="251" t="s">
        <v>14</v>
      </c>
      <c r="E54" s="251"/>
      <c r="F54" s="251"/>
      <c r="G54" s="251"/>
      <c r="H54" s="251"/>
      <c r="I54" s="251"/>
      <c r="J54" s="252"/>
      <c r="K54" s="155"/>
      <c r="L54" s="137"/>
      <c r="M54" s="135"/>
    </row>
    <row r="55" spans="1:13" ht="30" customHeight="1" thickBot="1">
      <c r="A55" s="135"/>
      <c r="B55" s="136"/>
      <c r="C55" s="198"/>
      <c r="D55" s="209">
        <v>7</v>
      </c>
      <c r="E55" s="145"/>
      <c r="F55" s="145"/>
      <c r="G55" s="145" t="s">
        <v>155</v>
      </c>
      <c r="H55" s="145"/>
      <c r="I55" s="145"/>
      <c r="J55" s="145"/>
      <c r="K55" s="146"/>
      <c r="L55" s="137"/>
      <c r="M55" s="135"/>
    </row>
    <row r="56" spans="1:13" ht="30" customHeight="1">
      <c r="A56" s="135"/>
      <c r="B56" s="136"/>
      <c r="C56" s="242">
        <v>7</v>
      </c>
      <c r="D56" s="196" t="s">
        <v>160</v>
      </c>
      <c r="E56" s="243"/>
      <c r="F56" s="243" t="s">
        <v>106</v>
      </c>
      <c r="G56" s="195" t="s">
        <v>156</v>
      </c>
      <c r="H56" s="202" t="s">
        <v>100</v>
      </c>
      <c r="I56" s="150">
        <v>24.5</v>
      </c>
      <c r="J56" s="151"/>
      <c r="K56" s="152"/>
      <c r="L56" s="137"/>
      <c r="M56" s="135"/>
    </row>
    <row r="57" spans="1:13" ht="30" customHeight="1">
      <c r="A57" s="135"/>
      <c r="B57" s="136"/>
      <c r="C57" s="242">
        <v>7</v>
      </c>
      <c r="D57" s="196" t="s">
        <v>161</v>
      </c>
      <c r="E57" s="243"/>
      <c r="F57" s="243" t="s">
        <v>106</v>
      </c>
      <c r="G57" s="195" t="s">
        <v>157</v>
      </c>
      <c r="H57" s="202" t="s">
        <v>103</v>
      </c>
      <c r="I57" s="150">
        <v>1141.99</v>
      </c>
      <c r="J57" s="151"/>
      <c r="K57" s="152"/>
      <c r="L57" s="137"/>
      <c r="M57" s="135"/>
    </row>
    <row r="58" spans="1:13" ht="30" customHeight="1">
      <c r="A58" s="135"/>
      <c r="B58" s="136"/>
      <c r="C58" s="242">
        <v>7</v>
      </c>
      <c r="D58" s="196" t="s">
        <v>162</v>
      </c>
      <c r="E58" s="243"/>
      <c r="F58" s="243" t="s">
        <v>106</v>
      </c>
      <c r="G58" s="195" t="s">
        <v>158</v>
      </c>
      <c r="H58" s="202" t="s">
        <v>101</v>
      </c>
      <c r="I58" s="150">
        <v>11.63</v>
      </c>
      <c r="J58" s="151"/>
      <c r="K58" s="152"/>
      <c r="L58" s="137"/>
      <c r="M58" s="135"/>
    </row>
    <row r="59" spans="1:13" ht="57.75" customHeight="1">
      <c r="A59" s="135"/>
      <c r="B59" s="136"/>
      <c r="C59" s="242">
        <v>7</v>
      </c>
      <c r="D59" s="196" t="s">
        <v>163</v>
      </c>
      <c r="E59" s="243"/>
      <c r="F59" s="243" t="s">
        <v>106</v>
      </c>
      <c r="G59" s="195" t="s">
        <v>159</v>
      </c>
      <c r="H59" s="202" t="s">
        <v>103</v>
      </c>
      <c r="I59" s="150">
        <v>10634.740000085456</v>
      </c>
      <c r="J59" s="151"/>
      <c r="K59" s="152"/>
      <c r="L59" s="137"/>
      <c r="M59" s="135"/>
    </row>
    <row r="60" spans="1:13" ht="30" customHeight="1" thickBot="1">
      <c r="A60" s="135"/>
      <c r="B60" s="136"/>
      <c r="C60" s="153"/>
      <c r="D60" s="251" t="s">
        <v>14</v>
      </c>
      <c r="E60" s="251"/>
      <c r="F60" s="251"/>
      <c r="G60" s="251"/>
      <c r="H60" s="251"/>
      <c r="I60" s="251"/>
      <c r="J60" s="252"/>
      <c r="K60" s="155"/>
      <c r="L60" s="137"/>
      <c r="M60" s="135"/>
    </row>
    <row r="61" spans="1:13" ht="30" customHeight="1" thickBot="1">
      <c r="A61" s="135"/>
      <c r="B61" s="136"/>
      <c r="C61" s="198"/>
      <c r="D61" s="209">
        <v>8</v>
      </c>
      <c r="E61" s="145"/>
      <c r="F61" s="145"/>
      <c r="G61" s="145" t="s">
        <v>165</v>
      </c>
      <c r="H61" s="145"/>
      <c r="I61" s="145"/>
      <c r="J61" s="145"/>
      <c r="K61" s="146"/>
      <c r="L61" s="137"/>
      <c r="M61" s="135"/>
    </row>
    <row r="62" spans="1:13" ht="39.6">
      <c r="A62" s="135"/>
      <c r="B62" s="136"/>
      <c r="C62" s="242">
        <v>8</v>
      </c>
      <c r="D62" s="196" t="s">
        <v>169</v>
      </c>
      <c r="E62" s="243"/>
      <c r="F62" s="243" t="s">
        <v>106</v>
      </c>
      <c r="G62" s="195" t="s">
        <v>166</v>
      </c>
      <c r="H62" s="202" t="s">
        <v>105</v>
      </c>
      <c r="I62" s="150">
        <v>1</v>
      </c>
      <c r="J62" s="151"/>
      <c r="K62" s="152"/>
      <c r="L62" s="137"/>
      <c r="M62" s="135"/>
    </row>
    <row r="63" spans="1:13" ht="30" customHeight="1">
      <c r="A63" s="135"/>
      <c r="B63" s="136"/>
      <c r="C63" s="242">
        <v>8</v>
      </c>
      <c r="D63" s="196" t="s">
        <v>170</v>
      </c>
      <c r="E63" s="243"/>
      <c r="F63" s="243" t="s">
        <v>106</v>
      </c>
      <c r="G63" s="195" t="s">
        <v>167</v>
      </c>
      <c r="H63" s="202" t="s">
        <v>105</v>
      </c>
      <c r="I63" s="150">
        <v>1</v>
      </c>
      <c r="J63" s="151"/>
      <c r="K63" s="152"/>
      <c r="L63" s="137"/>
      <c r="M63" s="135"/>
    </row>
    <row r="64" spans="1:13" ht="30" customHeight="1" thickBot="1">
      <c r="A64" s="135"/>
      <c r="B64" s="136"/>
      <c r="C64" s="153"/>
      <c r="D64" s="251" t="s">
        <v>14</v>
      </c>
      <c r="E64" s="251"/>
      <c r="F64" s="251"/>
      <c r="G64" s="251"/>
      <c r="H64" s="251"/>
      <c r="I64" s="251"/>
      <c r="J64" s="252"/>
      <c r="K64" s="155"/>
      <c r="L64" s="137"/>
      <c r="M64" s="135"/>
    </row>
    <row r="65" spans="1:13" ht="30" customHeight="1" thickBot="1">
      <c r="A65" s="135"/>
      <c r="B65" s="136"/>
      <c r="C65" s="198"/>
      <c r="D65" s="209">
        <v>9</v>
      </c>
      <c r="E65" s="145"/>
      <c r="F65" s="145"/>
      <c r="G65" s="145" t="s">
        <v>168</v>
      </c>
      <c r="H65" s="145"/>
      <c r="I65" s="145"/>
      <c r="J65" s="145"/>
      <c r="K65" s="146"/>
      <c r="L65" s="137"/>
      <c r="M65" s="135"/>
    </row>
    <row r="66" spans="1:13" ht="38.25" customHeight="1">
      <c r="A66" s="135"/>
      <c r="B66" s="136"/>
      <c r="C66" s="242">
        <v>9</v>
      </c>
      <c r="D66" s="196" t="s">
        <v>171</v>
      </c>
      <c r="E66" s="195"/>
      <c r="F66" s="243" t="s">
        <v>106</v>
      </c>
      <c r="G66" s="195" t="s">
        <v>173</v>
      </c>
      <c r="H66" s="202" t="s">
        <v>105</v>
      </c>
      <c r="I66" s="150">
        <v>12</v>
      </c>
      <c r="J66" s="151"/>
      <c r="K66" s="152"/>
      <c r="L66" s="137"/>
      <c r="M66" s="135"/>
    </row>
    <row r="67" spans="1:13" ht="30" customHeight="1">
      <c r="A67" s="135"/>
      <c r="B67" s="136"/>
      <c r="C67" s="242">
        <v>9</v>
      </c>
      <c r="D67" s="196" t="s">
        <v>172</v>
      </c>
      <c r="E67" s="195"/>
      <c r="F67" s="243" t="s">
        <v>106</v>
      </c>
      <c r="G67" s="195" t="s">
        <v>174</v>
      </c>
      <c r="H67" s="202" t="s">
        <v>100</v>
      </c>
      <c r="I67" s="150">
        <v>100.15</v>
      </c>
      <c r="J67" s="151"/>
      <c r="K67" s="152"/>
      <c r="L67" s="137"/>
      <c r="M67" s="135"/>
    </row>
    <row r="68" spans="1:13" ht="30" customHeight="1" thickBot="1">
      <c r="A68" s="135"/>
      <c r="B68" s="136"/>
      <c r="C68" s="153"/>
      <c r="D68" s="251" t="s">
        <v>14</v>
      </c>
      <c r="E68" s="251"/>
      <c r="F68" s="251"/>
      <c r="G68" s="251"/>
      <c r="H68" s="251"/>
      <c r="I68" s="251"/>
      <c r="J68" s="252"/>
      <c r="K68" s="155"/>
      <c r="L68" s="137"/>
      <c r="M68" s="135"/>
    </row>
    <row r="69" spans="1:13" ht="30" customHeight="1" thickBot="1">
      <c r="A69" s="135"/>
      <c r="B69" s="136"/>
      <c r="C69" s="198"/>
      <c r="D69" s="209">
        <v>10</v>
      </c>
      <c r="E69" s="145"/>
      <c r="F69" s="145"/>
      <c r="G69" s="145" t="s">
        <v>175</v>
      </c>
      <c r="H69" s="145"/>
      <c r="I69" s="145"/>
      <c r="J69" s="145"/>
      <c r="K69" s="146"/>
      <c r="L69" s="137"/>
      <c r="M69" s="135"/>
    </row>
    <row r="70" spans="1:13" ht="30" customHeight="1">
      <c r="A70" s="135"/>
      <c r="B70" s="136"/>
      <c r="C70" s="242">
        <v>10</v>
      </c>
      <c r="D70" s="196" t="s">
        <v>179</v>
      </c>
      <c r="E70" s="195"/>
      <c r="F70" s="243" t="s">
        <v>106</v>
      </c>
      <c r="G70" s="195" t="s">
        <v>176</v>
      </c>
      <c r="H70" s="202" t="s">
        <v>100</v>
      </c>
      <c r="I70" s="150">
        <v>57.75</v>
      </c>
      <c r="J70" s="151"/>
      <c r="K70" s="152"/>
      <c r="L70" s="137"/>
      <c r="M70" s="135"/>
    </row>
    <row r="71" spans="1:13" ht="30" customHeight="1">
      <c r="A71" s="135"/>
      <c r="B71" s="136"/>
      <c r="C71" s="242">
        <v>10</v>
      </c>
      <c r="D71" s="196" t="s">
        <v>180</v>
      </c>
      <c r="E71" s="195"/>
      <c r="F71" s="243" t="s">
        <v>106</v>
      </c>
      <c r="G71" s="195" t="s">
        <v>177</v>
      </c>
      <c r="H71" s="202" t="s">
        <v>104</v>
      </c>
      <c r="I71" s="150">
        <v>38.4</v>
      </c>
      <c r="J71" s="151"/>
      <c r="K71" s="152"/>
      <c r="L71" s="137"/>
      <c r="M71" s="135"/>
    </row>
    <row r="72" spans="1:13" ht="30" customHeight="1">
      <c r="A72" s="135"/>
      <c r="B72" s="136"/>
      <c r="C72" s="242">
        <v>10</v>
      </c>
      <c r="D72" s="196" t="s">
        <v>181</v>
      </c>
      <c r="E72" s="195"/>
      <c r="F72" s="243" t="s">
        <v>106</v>
      </c>
      <c r="G72" s="195" t="s">
        <v>178</v>
      </c>
      <c r="H72" s="202" t="s">
        <v>100</v>
      </c>
      <c r="I72" s="150">
        <v>3.53</v>
      </c>
      <c r="J72" s="151"/>
      <c r="K72" s="152"/>
      <c r="L72" s="137"/>
      <c r="M72" s="135"/>
    </row>
    <row r="73" spans="1:13" ht="30" customHeight="1" thickBot="1">
      <c r="A73" s="135"/>
      <c r="B73" s="136"/>
      <c r="C73" s="153"/>
      <c r="D73" s="264" t="s">
        <v>14</v>
      </c>
      <c r="E73" s="264"/>
      <c r="F73" s="264"/>
      <c r="G73" s="264"/>
      <c r="H73" s="264"/>
      <c r="I73" s="264"/>
      <c r="J73" s="265"/>
      <c r="K73" s="223"/>
      <c r="L73" s="137"/>
      <c r="M73" s="135"/>
    </row>
    <row r="74" spans="1:13" ht="30" customHeight="1">
      <c r="A74" s="135"/>
      <c r="B74" s="136"/>
      <c r="C74" s="199"/>
      <c r="D74" s="250" t="s">
        <v>182</v>
      </c>
      <c r="E74" s="250"/>
      <c r="F74" s="250"/>
      <c r="G74" s="250"/>
      <c r="H74" s="250"/>
      <c r="I74" s="250"/>
      <c r="J74" s="250"/>
      <c r="K74" s="250"/>
      <c r="L74" s="137"/>
      <c r="M74" s="135"/>
    </row>
    <row r="75" spans="1:13" ht="30" customHeight="1" thickBot="1">
      <c r="A75" s="135"/>
      <c r="B75" s="136"/>
      <c r="C75" s="198"/>
      <c r="D75" s="212">
        <v>11</v>
      </c>
      <c r="E75" s="213"/>
      <c r="F75" s="213"/>
      <c r="G75" s="213" t="s">
        <v>92</v>
      </c>
      <c r="H75" s="213"/>
      <c r="I75" s="213"/>
      <c r="J75" s="213"/>
      <c r="K75" s="214"/>
      <c r="L75" s="137"/>
      <c r="M75" s="135"/>
    </row>
    <row r="76" spans="1:13" ht="30" customHeight="1">
      <c r="A76" s="135"/>
      <c r="B76" s="136"/>
      <c r="C76" s="242">
        <v>11</v>
      </c>
      <c r="D76" s="196" t="s">
        <v>184</v>
      </c>
      <c r="E76" s="243" t="s">
        <v>106</v>
      </c>
      <c r="F76" s="196"/>
      <c r="G76" s="200" t="s">
        <v>484</v>
      </c>
      <c r="H76" s="156" t="s">
        <v>100</v>
      </c>
      <c r="I76" s="150">
        <v>1401.72</v>
      </c>
      <c r="J76" s="151"/>
      <c r="K76" s="152"/>
      <c r="L76" s="137"/>
      <c r="M76" s="135"/>
    </row>
    <row r="77" spans="1:13" ht="30" customHeight="1">
      <c r="A77" s="135"/>
      <c r="B77" s="136"/>
      <c r="C77" s="242">
        <v>11</v>
      </c>
      <c r="D77" s="196" t="s">
        <v>185</v>
      </c>
      <c r="E77" s="243" t="s">
        <v>106</v>
      </c>
      <c r="F77" s="196"/>
      <c r="G77" s="200" t="s">
        <v>183</v>
      </c>
      <c r="H77" s="156" t="s">
        <v>101</v>
      </c>
      <c r="I77" s="150">
        <v>215.72000000598933</v>
      </c>
      <c r="J77" s="151"/>
      <c r="K77" s="152"/>
      <c r="L77" s="137"/>
      <c r="M77" s="135"/>
    </row>
    <row r="78" spans="1:13" ht="30" customHeight="1" thickBot="1">
      <c r="A78" s="135"/>
      <c r="B78" s="136"/>
      <c r="C78" s="153"/>
      <c r="D78" s="251" t="s">
        <v>14</v>
      </c>
      <c r="E78" s="251"/>
      <c r="F78" s="251"/>
      <c r="G78" s="251"/>
      <c r="H78" s="251"/>
      <c r="I78" s="251"/>
      <c r="J78" s="252"/>
      <c r="K78" s="155"/>
      <c r="L78" s="137"/>
      <c r="M78" s="135"/>
    </row>
    <row r="79" spans="1:13" ht="30" customHeight="1" thickBot="1">
      <c r="A79" s="135"/>
      <c r="B79" s="136"/>
      <c r="C79" s="198"/>
      <c r="D79" s="209">
        <v>12</v>
      </c>
      <c r="E79" s="145"/>
      <c r="F79" s="145"/>
      <c r="G79" s="145" t="s">
        <v>110</v>
      </c>
      <c r="H79" s="145"/>
      <c r="I79" s="145"/>
      <c r="J79" s="145"/>
      <c r="K79" s="146"/>
      <c r="L79" s="137"/>
      <c r="M79" s="135"/>
    </row>
    <row r="80" spans="1:13" ht="30" customHeight="1">
      <c r="A80" s="135"/>
      <c r="B80" s="136"/>
      <c r="C80" s="242">
        <v>12</v>
      </c>
      <c r="D80" s="196">
        <v>12.1</v>
      </c>
      <c r="E80" s="201"/>
      <c r="F80" s="243" t="s">
        <v>106</v>
      </c>
      <c r="G80" s="201" t="s">
        <v>186</v>
      </c>
      <c r="H80" s="156" t="s">
        <v>101</v>
      </c>
      <c r="I80" s="150">
        <v>910.75</v>
      </c>
      <c r="J80" s="151"/>
      <c r="K80" s="152"/>
      <c r="L80" s="137"/>
      <c r="M80" s="135"/>
    </row>
    <row r="81" spans="1:13" ht="30" customHeight="1">
      <c r="A81" s="135"/>
      <c r="B81" s="136"/>
      <c r="C81" s="242">
        <v>12</v>
      </c>
      <c r="D81" s="196">
        <v>12.2</v>
      </c>
      <c r="E81" s="201"/>
      <c r="F81" s="243" t="s">
        <v>106</v>
      </c>
      <c r="G81" s="201" t="s">
        <v>112</v>
      </c>
      <c r="H81" s="156" t="s">
        <v>101</v>
      </c>
      <c r="I81" s="150">
        <v>280.31</v>
      </c>
      <c r="J81" s="151"/>
      <c r="K81" s="152"/>
      <c r="L81" s="137"/>
      <c r="M81" s="135"/>
    </row>
    <row r="82" spans="1:13" ht="30" customHeight="1">
      <c r="A82" s="135"/>
      <c r="B82" s="136"/>
      <c r="C82" s="242">
        <v>12</v>
      </c>
      <c r="D82" s="196">
        <v>12.3</v>
      </c>
      <c r="E82" s="201"/>
      <c r="F82" s="243" t="s">
        <v>106</v>
      </c>
      <c r="G82" s="201" t="s">
        <v>111</v>
      </c>
      <c r="H82" s="156" t="s">
        <v>101</v>
      </c>
      <c r="I82" s="150">
        <v>139.19</v>
      </c>
      <c r="J82" s="151"/>
      <c r="K82" s="152"/>
      <c r="L82" s="137"/>
      <c r="M82" s="135"/>
    </row>
    <row r="83" spans="1:13" ht="30" customHeight="1" thickBot="1">
      <c r="A83" s="135"/>
      <c r="B83" s="136"/>
      <c r="C83" s="153"/>
      <c r="D83" s="251" t="s">
        <v>14</v>
      </c>
      <c r="E83" s="251"/>
      <c r="F83" s="251"/>
      <c r="G83" s="251"/>
      <c r="H83" s="251"/>
      <c r="I83" s="251"/>
      <c r="J83" s="252"/>
      <c r="K83" s="155"/>
      <c r="L83" s="137"/>
      <c r="M83" s="135"/>
    </row>
    <row r="84" spans="1:13" ht="30" customHeight="1" thickBot="1">
      <c r="A84" s="135"/>
      <c r="B84" s="136"/>
      <c r="C84" s="198"/>
      <c r="D84" s="209">
        <v>13</v>
      </c>
      <c r="E84" s="145"/>
      <c r="F84" s="145"/>
      <c r="G84" s="145" t="s">
        <v>113</v>
      </c>
      <c r="H84" s="145"/>
      <c r="I84" s="145"/>
      <c r="J84" s="145"/>
      <c r="K84" s="146"/>
      <c r="L84" s="137"/>
      <c r="M84" s="135"/>
    </row>
    <row r="85" spans="1:13" ht="30" customHeight="1">
      <c r="A85" s="135"/>
      <c r="B85" s="136"/>
      <c r="C85" s="242">
        <v>13</v>
      </c>
      <c r="D85" s="196" t="s">
        <v>423</v>
      </c>
      <c r="E85" s="200"/>
      <c r="F85" s="243" t="s">
        <v>106</v>
      </c>
      <c r="G85" s="200" t="s">
        <v>114</v>
      </c>
      <c r="H85" s="156" t="s">
        <v>100</v>
      </c>
      <c r="I85" s="150">
        <v>39.020000000000003</v>
      </c>
      <c r="J85" s="151"/>
      <c r="K85" s="152"/>
      <c r="L85" s="137"/>
      <c r="M85" s="135"/>
    </row>
    <row r="86" spans="1:13" ht="30" customHeight="1">
      <c r="A86" s="135"/>
      <c r="B86" s="136"/>
      <c r="C86" s="242">
        <v>13</v>
      </c>
      <c r="D86" s="196" t="s">
        <v>424</v>
      </c>
      <c r="E86" s="243"/>
      <c r="F86" s="243" t="s">
        <v>106</v>
      </c>
      <c r="G86" s="195" t="s">
        <v>187</v>
      </c>
      <c r="H86" s="202" t="s">
        <v>100</v>
      </c>
      <c r="I86" s="150">
        <v>57.79</v>
      </c>
      <c r="J86" s="151"/>
      <c r="K86" s="152"/>
      <c r="L86" s="137"/>
      <c r="M86" s="135"/>
    </row>
    <row r="87" spans="1:13" ht="30" customHeight="1">
      <c r="A87" s="135"/>
      <c r="B87" s="136"/>
      <c r="C87" s="242">
        <v>13</v>
      </c>
      <c r="D87" s="196" t="s">
        <v>425</v>
      </c>
      <c r="E87" s="243"/>
      <c r="F87" s="243" t="s">
        <v>106</v>
      </c>
      <c r="G87" s="195" t="s">
        <v>188</v>
      </c>
      <c r="H87" s="202" t="s">
        <v>100</v>
      </c>
      <c r="I87" s="150">
        <v>49.02</v>
      </c>
      <c r="J87" s="151"/>
      <c r="K87" s="152"/>
      <c r="L87" s="137"/>
      <c r="M87" s="135"/>
    </row>
    <row r="88" spans="1:13" ht="30" customHeight="1">
      <c r="A88" s="135"/>
      <c r="B88" s="136"/>
      <c r="C88" s="242">
        <v>13</v>
      </c>
      <c r="D88" s="196" t="s">
        <v>426</v>
      </c>
      <c r="E88" s="243"/>
      <c r="F88" s="243" t="s">
        <v>106</v>
      </c>
      <c r="G88" s="195" t="s">
        <v>117</v>
      </c>
      <c r="H88" s="202" t="s">
        <v>100</v>
      </c>
      <c r="I88" s="150">
        <v>55</v>
      </c>
      <c r="J88" s="151"/>
      <c r="K88" s="152"/>
      <c r="L88" s="137"/>
      <c r="M88" s="135"/>
    </row>
    <row r="89" spans="1:13" ht="30" customHeight="1">
      <c r="A89" s="135"/>
      <c r="B89" s="136"/>
      <c r="C89" s="242">
        <v>13</v>
      </c>
      <c r="D89" s="196" t="s">
        <v>427</v>
      </c>
      <c r="E89" s="243"/>
      <c r="F89" s="243" t="s">
        <v>106</v>
      </c>
      <c r="G89" s="195" t="s">
        <v>189</v>
      </c>
      <c r="H89" s="202" t="s">
        <v>100</v>
      </c>
      <c r="I89" s="150">
        <v>82.73</v>
      </c>
      <c r="J89" s="151"/>
      <c r="K89" s="152"/>
      <c r="L89" s="137"/>
      <c r="M89" s="135"/>
    </row>
    <row r="90" spans="1:13" ht="30" customHeight="1">
      <c r="A90" s="135"/>
      <c r="B90" s="136"/>
      <c r="C90" s="242">
        <v>13</v>
      </c>
      <c r="D90" s="196" t="s">
        <v>428</v>
      </c>
      <c r="E90" s="243"/>
      <c r="F90" s="243" t="s">
        <v>106</v>
      </c>
      <c r="G90" s="195" t="s">
        <v>190</v>
      </c>
      <c r="H90" s="202" t="s">
        <v>100</v>
      </c>
      <c r="I90" s="150">
        <v>48.85</v>
      </c>
      <c r="J90" s="151"/>
      <c r="K90" s="152"/>
      <c r="L90" s="137"/>
      <c r="M90" s="135"/>
    </row>
    <row r="91" spans="1:13" ht="30" customHeight="1">
      <c r="A91" s="135"/>
      <c r="B91" s="136"/>
      <c r="C91" s="242">
        <v>13</v>
      </c>
      <c r="D91" s="196" t="s">
        <v>429</v>
      </c>
      <c r="E91" s="243"/>
      <c r="F91" s="243" t="s">
        <v>106</v>
      </c>
      <c r="G91" s="195" t="s">
        <v>191</v>
      </c>
      <c r="H91" s="202" t="s">
        <v>100</v>
      </c>
      <c r="I91" s="150">
        <v>209.23</v>
      </c>
      <c r="J91" s="151"/>
      <c r="K91" s="152"/>
      <c r="L91" s="137"/>
      <c r="M91" s="135"/>
    </row>
    <row r="92" spans="1:13" ht="30" customHeight="1">
      <c r="A92" s="135"/>
      <c r="B92" s="136"/>
      <c r="C92" s="242">
        <v>13</v>
      </c>
      <c r="D92" s="196" t="s">
        <v>430</v>
      </c>
      <c r="E92" s="243"/>
      <c r="F92" s="243" t="s">
        <v>106</v>
      </c>
      <c r="G92" s="195" t="s">
        <v>192</v>
      </c>
      <c r="H92" s="202" t="s">
        <v>100</v>
      </c>
      <c r="I92" s="150">
        <v>178.31</v>
      </c>
      <c r="J92" s="151"/>
      <c r="K92" s="152"/>
      <c r="L92" s="137"/>
      <c r="M92" s="135"/>
    </row>
    <row r="93" spans="1:13" ht="30" customHeight="1">
      <c r="A93" s="135"/>
      <c r="B93" s="136"/>
      <c r="C93" s="242">
        <v>13</v>
      </c>
      <c r="D93" s="196" t="s">
        <v>431</v>
      </c>
      <c r="E93" s="243"/>
      <c r="F93" s="243" t="s">
        <v>106</v>
      </c>
      <c r="G93" s="195" t="s">
        <v>122</v>
      </c>
      <c r="H93" s="202" t="s">
        <v>101</v>
      </c>
      <c r="I93" s="150">
        <v>1.89</v>
      </c>
      <c r="J93" s="151"/>
      <c r="K93" s="152"/>
      <c r="L93" s="137"/>
      <c r="M93" s="135"/>
    </row>
    <row r="94" spans="1:13" ht="30" customHeight="1">
      <c r="A94" s="135"/>
      <c r="B94" s="136"/>
      <c r="C94" s="242">
        <v>13</v>
      </c>
      <c r="D94" s="196" t="s">
        <v>432</v>
      </c>
      <c r="E94" s="243"/>
      <c r="F94" s="243" t="s">
        <v>106</v>
      </c>
      <c r="G94" s="195" t="s">
        <v>193</v>
      </c>
      <c r="H94" s="202" t="s">
        <v>100</v>
      </c>
      <c r="I94" s="150">
        <v>6.79</v>
      </c>
      <c r="J94" s="151"/>
      <c r="K94" s="152"/>
      <c r="L94" s="137"/>
      <c r="M94" s="135"/>
    </row>
    <row r="95" spans="1:13" ht="30" customHeight="1">
      <c r="A95" s="135"/>
      <c r="B95" s="136"/>
      <c r="C95" s="242">
        <v>13</v>
      </c>
      <c r="D95" s="196" t="s">
        <v>433</v>
      </c>
      <c r="E95" s="243"/>
      <c r="F95" s="243" t="s">
        <v>106</v>
      </c>
      <c r="G95" s="195" t="s">
        <v>194</v>
      </c>
      <c r="H95" s="202" t="s">
        <v>100</v>
      </c>
      <c r="I95" s="150">
        <v>67.91</v>
      </c>
      <c r="J95" s="151"/>
      <c r="K95" s="152"/>
      <c r="L95" s="137"/>
      <c r="M95" s="135"/>
    </row>
    <row r="96" spans="1:13" ht="30" customHeight="1">
      <c r="A96" s="135"/>
      <c r="B96" s="136"/>
      <c r="C96" s="242">
        <v>13</v>
      </c>
      <c r="D96" s="196" t="s">
        <v>434</v>
      </c>
      <c r="E96" s="243"/>
      <c r="F96" s="243" t="s">
        <v>106</v>
      </c>
      <c r="G96" s="195" t="s">
        <v>195</v>
      </c>
      <c r="H96" s="202" t="s">
        <v>100</v>
      </c>
      <c r="I96" s="150">
        <v>10.24</v>
      </c>
      <c r="J96" s="151"/>
      <c r="K96" s="152"/>
      <c r="L96" s="137"/>
      <c r="M96" s="135"/>
    </row>
    <row r="97" spans="1:13" ht="30" customHeight="1">
      <c r="A97" s="135"/>
      <c r="B97" s="136"/>
      <c r="C97" s="242">
        <v>13</v>
      </c>
      <c r="D97" s="196" t="s">
        <v>435</v>
      </c>
      <c r="E97" s="200"/>
      <c r="F97" s="243" t="s">
        <v>106</v>
      </c>
      <c r="G97" s="200" t="s">
        <v>196</v>
      </c>
      <c r="H97" s="156" t="s">
        <v>100</v>
      </c>
      <c r="I97" s="150">
        <v>11.63</v>
      </c>
      <c r="J97" s="151"/>
      <c r="K97" s="152"/>
      <c r="L97" s="137"/>
      <c r="M97" s="135"/>
    </row>
    <row r="98" spans="1:13" ht="30" customHeight="1" thickBot="1">
      <c r="A98" s="135"/>
      <c r="B98" s="136"/>
      <c r="C98" s="153"/>
      <c r="D98" s="251" t="s">
        <v>14</v>
      </c>
      <c r="E98" s="251"/>
      <c r="F98" s="251"/>
      <c r="G98" s="251"/>
      <c r="H98" s="251"/>
      <c r="I98" s="251"/>
      <c r="J98" s="252"/>
      <c r="K98" s="155"/>
      <c r="L98" s="137"/>
      <c r="M98" s="135"/>
    </row>
    <row r="99" spans="1:13" ht="30" customHeight="1" thickBot="1">
      <c r="A99" s="135"/>
      <c r="B99" s="136"/>
      <c r="C99" s="198"/>
      <c r="D99" s="209">
        <v>14</v>
      </c>
      <c r="E99" s="145"/>
      <c r="F99" s="145"/>
      <c r="G99" s="145" t="s">
        <v>123</v>
      </c>
      <c r="H99" s="145"/>
      <c r="I99" s="145"/>
      <c r="J99" s="145"/>
      <c r="K99" s="146"/>
      <c r="L99" s="137"/>
      <c r="M99" s="135"/>
    </row>
    <row r="100" spans="1:13" ht="39.6">
      <c r="A100" s="135"/>
      <c r="B100" s="136"/>
      <c r="C100" s="242">
        <v>14</v>
      </c>
      <c r="D100" s="196" t="s">
        <v>200</v>
      </c>
      <c r="E100" s="200"/>
      <c r="F100" s="243" t="s">
        <v>106</v>
      </c>
      <c r="G100" s="200" t="s">
        <v>197</v>
      </c>
      <c r="H100" s="156" t="s">
        <v>104</v>
      </c>
      <c r="I100" s="150">
        <v>158.91999999999999</v>
      </c>
      <c r="J100" s="151"/>
      <c r="K100" s="152"/>
      <c r="L100" s="137"/>
      <c r="M100" s="135"/>
    </row>
    <row r="101" spans="1:13" ht="30" customHeight="1">
      <c r="A101" s="135"/>
      <c r="B101" s="136"/>
      <c r="C101" s="242">
        <v>14</v>
      </c>
      <c r="D101" s="196" t="s">
        <v>201</v>
      </c>
      <c r="E101" s="243"/>
      <c r="F101" s="243" t="s">
        <v>106</v>
      </c>
      <c r="G101" s="195" t="s">
        <v>125</v>
      </c>
      <c r="H101" s="202" t="s">
        <v>104</v>
      </c>
      <c r="I101" s="150">
        <v>662.75</v>
      </c>
      <c r="J101" s="151"/>
      <c r="K101" s="152"/>
      <c r="L101" s="137"/>
      <c r="M101" s="135"/>
    </row>
    <row r="102" spans="1:13" ht="30" customHeight="1" thickBot="1">
      <c r="A102" s="135"/>
      <c r="B102" s="136"/>
      <c r="C102" s="153"/>
      <c r="D102" s="251" t="s">
        <v>14</v>
      </c>
      <c r="E102" s="251"/>
      <c r="F102" s="251"/>
      <c r="G102" s="251"/>
      <c r="H102" s="251"/>
      <c r="I102" s="251"/>
      <c r="J102" s="252"/>
      <c r="K102" s="155"/>
      <c r="L102" s="137"/>
      <c r="M102" s="135"/>
    </row>
    <row r="103" spans="1:13" ht="30" customHeight="1" thickBot="1">
      <c r="A103" s="135"/>
      <c r="B103" s="136"/>
      <c r="C103" s="198"/>
      <c r="D103" s="209">
        <v>15</v>
      </c>
      <c r="E103" s="145"/>
      <c r="F103" s="145"/>
      <c r="G103" s="145" t="s">
        <v>126</v>
      </c>
      <c r="H103" s="145"/>
      <c r="I103" s="145"/>
      <c r="J103" s="145"/>
      <c r="K103" s="146"/>
      <c r="L103" s="137"/>
      <c r="M103" s="135"/>
    </row>
    <row r="104" spans="1:13" ht="30" customHeight="1">
      <c r="A104" s="135"/>
      <c r="B104" s="136"/>
      <c r="C104" s="242">
        <v>15</v>
      </c>
      <c r="D104" s="196" t="s">
        <v>198</v>
      </c>
      <c r="E104" s="200"/>
      <c r="F104" s="243" t="s">
        <v>106</v>
      </c>
      <c r="G104" s="200" t="s">
        <v>202</v>
      </c>
      <c r="H104" s="156" t="s">
        <v>105</v>
      </c>
      <c r="I104" s="150">
        <v>1</v>
      </c>
      <c r="J104" s="151"/>
      <c r="K104" s="152"/>
      <c r="L104" s="137"/>
      <c r="M104" s="135"/>
    </row>
    <row r="105" spans="1:13" ht="30" customHeight="1">
      <c r="A105" s="135"/>
      <c r="B105" s="136"/>
      <c r="C105" s="242">
        <v>15</v>
      </c>
      <c r="D105" s="196" t="s">
        <v>199</v>
      </c>
      <c r="E105" s="243"/>
      <c r="F105" s="243" t="s">
        <v>106</v>
      </c>
      <c r="G105" s="195" t="s">
        <v>203</v>
      </c>
      <c r="H105" s="202" t="s">
        <v>105</v>
      </c>
      <c r="I105" s="150">
        <v>1</v>
      </c>
      <c r="J105" s="151"/>
      <c r="K105" s="152"/>
      <c r="L105" s="137"/>
      <c r="M105" s="135"/>
    </row>
    <row r="106" spans="1:13" ht="30" customHeight="1">
      <c r="A106" s="135"/>
      <c r="B106" s="136"/>
      <c r="C106" s="242">
        <v>15</v>
      </c>
      <c r="D106" s="196" t="s">
        <v>436</v>
      </c>
      <c r="E106" s="243"/>
      <c r="F106" s="243" t="s">
        <v>106</v>
      </c>
      <c r="G106" s="195" t="s">
        <v>204</v>
      </c>
      <c r="H106" s="202" t="s">
        <v>105</v>
      </c>
      <c r="I106" s="150">
        <v>1</v>
      </c>
      <c r="J106" s="151"/>
      <c r="K106" s="152"/>
      <c r="L106" s="137"/>
      <c r="M106" s="135"/>
    </row>
    <row r="107" spans="1:13" ht="30" customHeight="1">
      <c r="A107" s="135"/>
      <c r="B107" s="136"/>
      <c r="C107" s="242">
        <v>15</v>
      </c>
      <c r="D107" s="196" t="s">
        <v>437</v>
      </c>
      <c r="E107" s="243"/>
      <c r="F107" s="243" t="s">
        <v>106</v>
      </c>
      <c r="G107" s="195" t="s">
        <v>205</v>
      </c>
      <c r="H107" s="202" t="s">
        <v>105</v>
      </c>
      <c r="I107" s="150">
        <v>1</v>
      </c>
      <c r="J107" s="151"/>
      <c r="K107" s="152"/>
      <c r="L107" s="137"/>
      <c r="M107" s="135"/>
    </row>
    <row r="108" spans="1:13" ht="30" customHeight="1">
      <c r="A108" s="135"/>
      <c r="B108" s="136"/>
      <c r="C108" s="242">
        <v>15</v>
      </c>
      <c r="D108" s="196" t="s">
        <v>438</v>
      </c>
      <c r="E108" s="243"/>
      <c r="F108" s="243" t="s">
        <v>106</v>
      </c>
      <c r="G108" s="195" t="s">
        <v>206</v>
      </c>
      <c r="H108" s="202" t="s">
        <v>105</v>
      </c>
      <c r="I108" s="150">
        <v>1</v>
      </c>
      <c r="J108" s="151"/>
      <c r="K108" s="152"/>
      <c r="L108" s="137"/>
      <c r="M108" s="135"/>
    </row>
    <row r="109" spans="1:13" ht="30" customHeight="1">
      <c r="A109" s="135"/>
      <c r="B109" s="136"/>
      <c r="C109" s="242">
        <v>15</v>
      </c>
      <c r="D109" s="196" t="s">
        <v>439</v>
      </c>
      <c r="E109" s="243"/>
      <c r="F109" s="243" t="s">
        <v>106</v>
      </c>
      <c r="G109" s="195" t="s">
        <v>207</v>
      </c>
      <c r="H109" s="202" t="s">
        <v>105</v>
      </c>
      <c r="I109" s="150">
        <v>1</v>
      </c>
      <c r="J109" s="151"/>
      <c r="K109" s="152"/>
      <c r="L109" s="137"/>
      <c r="M109" s="135"/>
    </row>
    <row r="110" spans="1:13" ht="30" customHeight="1">
      <c r="A110" s="135"/>
      <c r="B110" s="136"/>
      <c r="C110" s="242">
        <v>15</v>
      </c>
      <c r="D110" s="196" t="s">
        <v>440</v>
      </c>
      <c r="E110" s="243"/>
      <c r="F110" s="243" t="s">
        <v>106</v>
      </c>
      <c r="G110" s="195" t="s">
        <v>208</v>
      </c>
      <c r="H110" s="202" t="s">
        <v>105</v>
      </c>
      <c r="I110" s="150">
        <v>1</v>
      </c>
      <c r="J110" s="151"/>
      <c r="K110" s="152"/>
      <c r="L110" s="137"/>
      <c r="M110" s="135"/>
    </row>
    <row r="111" spans="1:13" ht="30" customHeight="1">
      <c r="A111" s="135"/>
      <c r="B111" s="136"/>
      <c r="C111" s="242">
        <v>15</v>
      </c>
      <c r="D111" s="196" t="s">
        <v>441</v>
      </c>
      <c r="E111" s="243"/>
      <c r="F111" s="243" t="s">
        <v>106</v>
      </c>
      <c r="G111" s="195" t="s">
        <v>209</v>
      </c>
      <c r="H111" s="202" t="s">
        <v>105</v>
      </c>
      <c r="I111" s="150">
        <v>1</v>
      </c>
      <c r="J111" s="151"/>
      <c r="K111" s="152"/>
      <c r="L111" s="137"/>
      <c r="M111" s="135"/>
    </row>
    <row r="112" spans="1:13" ht="30" customHeight="1">
      <c r="A112" s="135"/>
      <c r="B112" s="136"/>
      <c r="C112" s="242">
        <v>15</v>
      </c>
      <c r="D112" s="196" t="s">
        <v>442</v>
      </c>
      <c r="E112" s="243"/>
      <c r="F112" s="243" t="s">
        <v>106</v>
      </c>
      <c r="G112" s="195" t="s">
        <v>210</v>
      </c>
      <c r="H112" s="202" t="s">
        <v>105</v>
      </c>
      <c r="I112" s="150">
        <v>1</v>
      </c>
      <c r="J112" s="151"/>
      <c r="K112" s="152"/>
      <c r="L112" s="137"/>
      <c r="M112" s="135"/>
    </row>
    <row r="113" spans="1:13" ht="30" customHeight="1">
      <c r="A113" s="135"/>
      <c r="B113" s="136"/>
      <c r="C113" s="242">
        <v>15</v>
      </c>
      <c r="D113" s="196" t="s">
        <v>443</v>
      </c>
      <c r="E113" s="243"/>
      <c r="F113" s="243" t="s">
        <v>106</v>
      </c>
      <c r="G113" s="195" t="s">
        <v>211</v>
      </c>
      <c r="H113" s="202" t="s">
        <v>105</v>
      </c>
      <c r="I113" s="150">
        <v>1</v>
      </c>
      <c r="J113" s="151"/>
      <c r="K113" s="152"/>
      <c r="L113" s="137"/>
      <c r="M113" s="135"/>
    </row>
    <row r="114" spans="1:13" ht="30" customHeight="1">
      <c r="A114" s="135"/>
      <c r="B114" s="136"/>
      <c r="C114" s="242">
        <v>15</v>
      </c>
      <c r="D114" s="196" t="s">
        <v>444</v>
      </c>
      <c r="E114" s="243"/>
      <c r="F114" s="243" t="s">
        <v>106</v>
      </c>
      <c r="G114" s="195" t="s">
        <v>212</v>
      </c>
      <c r="H114" s="202" t="s">
        <v>105</v>
      </c>
      <c r="I114" s="150">
        <v>1</v>
      </c>
      <c r="J114" s="151"/>
      <c r="K114" s="152"/>
      <c r="L114" s="137"/>
      <c r="M114" s="135"/>
    </row>
    <row r="115" spans="1:13" ht="30" customHeight="1">
      <c r="A115" s="135"/>
      <c r="B115" s="136"/>
      <c r="C115" s="242">
        <v>15</v>
      </c>
      <c r="D115" s="196" t="s">
        <v>445</v>
      </c>
      <c r="E115" s="243"/>
      <c r="F115" s="243" t="s">
        <v>106</v>
      </c>
      <c r="G115" s="195" t="s">
        <v>213</v>
      </c>
      <c r="H115" s="202" t="s">
        <v>105</v>
      </c>
      <c r="I115" s="150">
        <v>1</v>
      </c>
      <c r="J115" s="151"/>
      <c r="K115" s="152"/>
      <c r="L115" s="137"/>
      <c r="M115" s="135"/>
    </row>
    <row r="116" spans="1:13" ht="30" customHeight="1">
      <c r="A116" s="135"/>
      <c r="B116" s="136"/>
      <c r="C116" s="242">
        <v>15</v>
      </c>
      <c r="D116" s="196" t="s">
        <v>446</v>
      </c>
      <c r="E116" s="243"/>
      <c r="F116" s="243" t="s">
        <v>106</v>
      </c>
      <c r="G116" s="195" t="s">
        <v>214</v>
      </c>
      <c r="H116" s="202" t="s">
        <v>105</v>
      </c>
      <c r="I116" s="150">
        <v>1</v>
      </c>
      <c r="J116" s="151"/>
      <c r="K116" s="152"/>
      <c r="L116" s="137"/>
      <c r="M116" s="135"/>
    </row>
    <row r="117" spans="1:13" ht="30" customHeight="1">
      <c r="A117" s="135"/>
      <c r="B117" s="136"/>
      <c r="C117" s="242">
        <v>15</v>
      </c>
      <c r="D117" s="196" t="s">
        <v>447</v>
      </c>
      <c r="E117" s="243"/>
      <c r="F117" s="243" t="s">
        <v>106</v>
      </c>
      <c r="G117" s="195" t="s">
        <v>215</v>
      </c>
      <c r="H117" s="202" t="s">
        <v>105</v>
      </c>
      <c r="I117" s="150">
        <v>1</v>
      </c>
      <c r="J117" s="151"/>
      <c r="K117" s="152"/>
      <c r="L117" s="137"/>
      <c r="M117" s="135"/>
    </row>
    <row r="118" spans="1:13" ht="30" customHeight="1">
      <c r="A118" s="135"/>
      <c r="B118" s="136"/>
      <c r="C118" s="242">
        <v>15</v>
      </c>
      <c r="D118" s="196" t="s">
        <v>448</v>
      </c>
      <c r="E118" s="243"/>
      <c r="F118" s="243" t="s">
        <v>106</v>
      </c>
      <c r="G118" s="195" t="s">
        <v>216</v>
      </c>
      <c r="H118" s="202" t="s">
        <v>105</v>
      </c>
      <c r="I118" s="150">
        <v>1</v>
      </c>
      <c r="J118" s="151"/>
      <c r="K118" s="152"/>
      <c r="L118" s="137"/>
      <c r="M118" s="135"/>
    </row>
    <row r="119" spans="1:13" ht="30" customHeight="1">
      <c r="A119" s="135"/>
      <c r="B119" s="136"/>
      <c r="C119" s="242">
        <v>15</v>
      </c>
      <c r="D119" s="196" t="s">
        <v>449</v>
      </c>
      <c r="E119" s="243"/>
      <c r="F119" s="243" t="s">
        <v>106</v>
      </c>
      <c r="G119" s="195" t="s">
        <v>217</v>
      </c>
      <c r="H119" s="202" t="s">
        <v>105</v>
      </c>
      <c r="I119" s="150">
        <v>1</v>
      </c>
      <c r="J119" s="151"/>
      <c r="K119" s="152"/>
      <c r="L119" s="137"/>
      <c r="M119" s="135"/>
    </row>
    <row r="120" spans="1:13" ht="30" customHeight="1">
      <c r="A120" s="135"/>
      <c r="B120" s="136"/>
      <c r="C120" s="242">
        <v>15</v>
      </c>
      <c r="D120" s="196" t="s">
        <v>450</v>
      </c>
      <c r="E120" s="243"/>
      <c r="F120" s="243" t="s">
        <v>106</v>
      </c>
      <c r="G120" s="195" t="s">
        <v>218</v>
      </c>
      <c r="H120" s="202" t="s">
        <v>105</v>
      </c>
      <c r="I120" s="150">
        <v>1</v>
      </c>
      <c r="J120" s="151"/>
      <c r="K120" s="152"/>
      <c r="L120" s="137"/>
      <c r="M120" s="135"/>
    </row>
    <row r="121" spans="1:13" ht="30" customHeight="1">
      <c r="A121" s="135"/>
      <c r="B121" s="136"/>
      <c r="C121" s="242">
        <v>15</v>
      </c>
      <c r="D121" s="196" t="s">
        <v>451</v>
      </c>
      <c r="E121" s="243"/>
      <c r="F121" s="243" t="s">
        <v>106</v>
      </c>
      <c r="G121" s="195" t="s">
        <v>219</v>
      </c>
      <c r="H121" s="202" t="s">
        <v>105</v>
      </c>
      <c r="I121" s="150">
        <v>1</v>
      </c>
      <c r="J121" s="151"/>
      <c r="K121" s="152"/>
      <c r="L121" s="137"/>
      <c r="M121" s="135"/>
    </row>
    <row r="122" spans="1:13" ht="30" customHeight="1">
      <c r="A122" s="135"/>
      <c r="B122" s="136"/>
      <c r="C122" s="242">
        <v>15</v>
      </c>
      <c r="D122" s="196" t="s">
        <v>452</v>
      </c>
      <c r="E122" s="243"/>
      <c r="F122" s="243" t="s">
        <v>106</v>
      </c>
      <c r="G122" s="195" t="s">
        <v>220</v>
      </c>
      <c r="H122" s="202" t="s">
        <v>105</v>
      </c>
      <c r="I122" s="150">
        <v>1</v>
      </c>
      <c r="J122" s="151"/>
      <c r="K122" s="152"/>
      <c r="L122" s="137"/>
      <c r="M122" s="135"/>
    </row>
    <row r="123" spans="1:13" ht="30" customHeight="1">
      <c r="A123" s="135"/>
      <c r="B123" s="136"/>
      <c r="C123" s="242">
        <v>15</v>
      </c>
      <c r="D123" s="196" t="s">
        <v>453</v>
      </c>
      <c r="E123" s="243"/>
      <c r="F123" s="243" t="s">
        <v>106</v>
      </c>
      <c r="G123" s="195" t="s">
        <v>221</v>
      </c>
      <c r="H123" s="202" t="s">
        <v>105</v>
      </c>
      <c r="I123" s="150">
        <v>24</v>
      </c>
      <c r="J123" s="151"/>
      <c r="K123" s="152"/>
      <c r="L123" s="137"/>
      <c r="M123" s="135"/>
    </row>
    <row r="124" spans="1:13" ht="30" customHeight="1">
      <c r="A124" s="135"/>
      <c r="B124" s="136"/>
      <c r="C124" s="242">
        <v>15</v>
      </c>
      <c r="D124" s="196" t="s">
        <v>454</v>
      </c>
      <c r="E124" s="243"/>
      <c r="F124" s="243" t="s">
        <v>106</v>
      </c>
      <c r="G124" s="195" t="s">
        <v>152</v>
      </c>
      <c r="H124" s="202" t="s">
        <v>105</v>
      </c>
      <c r="I124" s="150">
        <v>10</v>
      </c>
      <c r="J124" s="151"/>
      <c r="K124" s="152"/>
      <c r="L124" s="137"/>
      <c r="M124" s="135"/>
    </row>
    <row r="125" spans="1:13" ht="30" customHeight="1" thickBot="1">
      <c r="A125" s="135"/>
      <c r="B125" s="136"/>
      <c r="C125" s="153"/>
      <c r="D125" s="251" t="s">
        <v>14</v>
      </c>
      <c r="E125" s="251"/>
      <c r="F125" s="251"/>
      <c r="G125" s="251"/>
      <c r="H125" s="251"/>
      <c r="I125" s="251"/>
      <c r="J125" s="252"/>
      <c r="K125" s="155"/>
      <c r="L125" s="137"/>
      <c r="M125" s="135"/>
    </row>
    <row r="126" spans="1:13" ht="30" customHeight="1" thickBot="1">
      <c r="A126" s="135"/>
      <c r="B126" s="136"/>
      <c r="C126" s="198"/>
      <c r="D126" s="209">
        <v>16</v>
      </c>
      <c r="E126" s="145"/>
      <c r="F126" s="145"/>
      <c r="G126" s="145" t="s">
        <v>153</v>
      </c>
      <c r="H126" s="145"/>
      <c r="I126" s="145"/>
      <c r="J126" s="145"/>
      <c r="K126" s="146"/>
      <c r="L126" s="137"/>
      <c r="M126" s="135"/>
    </row>
    <row r="127" spans="1:13" ht="30" customHeight="1">
      <c r="A127" s="135"/>
      <c r="B127" s="136"/>
      <c r="C127" s="242">
        <v>16</v>
      </c>
      <c r="D127" s="196" t="s">
        <v>455</v>
      </c>
      <c r="E127" s="200"/>
      <c r="F127" s="243" t="s">
        <v>106</v>
      </c>
      <c r="G127" s="200" t="s">
        <v>222</v>
      </c>
      <c r="H127" s="156" t="s">
        <v>100</v>
      </c>
      <c r="I127" s="150">
        <v>46.77</v>
      </c>
      <c r="J127" s="151"/>
      <c r="K127" s="152"/>
      <c r="L127" s="137"/>
      <c r="M127" s="135"/>
    </row>
    <row r="128" spans="1:13" ht="30" customHeight="1">
      <c r="A128" s="135"/>
      <c r="B128" s="136"/>
      <c r="C128" s="242">
        <v>16</v>
      </c>
      <c r="D128" s="196" t="s">
        <v>456</v>
      </c>
      <c r="E128" s="243"/>
      <c r="F128" s="243" t="s">
        <v>106</v>
      </c>
      <c r="G128" s="195" t="s">
        <v>223</v>
      </c>
      <c r="H128" s="202" t="s">
        <v>101</v>
      </c>
      <c r="I128" s="150">
        <v>22.38</v>
      </c>
      <c r="J128" s="151"/>
      <c r="K128" s="152"/>
      <c r="L128" s="137"/>
      <c r="M128" s="135"/>
    </row>
    <row r="129" spans="1:13" ht="30" customHeight="1">
      <c r="A129" s="135"/>
      <c r="B129" s="136"/>
      <c r="C129" s="242">
        <v>16</v>
      </c>
      <c r="D129" s="196" t="s">
        <v>457</v>
      </c>
      <c r="E129" s="243"/>
      <c r="F129" s="243" t="s">
        <v>106</v>
      </c>
      <c r="G129" s="195" t="s">
        <v>224</v>
      </c>
      <c r="H129" s="202" t="s">
        <v>100</v>
      </c>
      <c r="I129" s="150">
        <v>21.21</v>
      </c>
      <c r="J129" s="151"/>
      <c r="K129" s="152"/>
      <c r="L129" s="137"/>
      <c r="M129" s="135"/>
    </row>
    <row r="130" spans="1:13" ht="30" customHeight="1">
      <c r="A130" s="135"/>
      <c r="B130" s="136"/>
      <c r="C130" s="242">
        <v>16</v>
      </c>
      <c r="D130" s="196" t="s">
        <v>458</v>
      </c>
      <c r="E130" s="243"/>
      <c r="F130" s="243" t="s">
        <v>106</v>
      </c>
      <c r="G130" s="195" t="s">
        <v>225</v>
      </c>
      <c r="H130" s="202" t="s">
        <v>100</v>
      </c>
      <c r="I130" s="150">
        <v>50.53</v>
      </c>
      <c r="J130" s="151"/>
      <c r="K130" s="152"/>
      <c r="L130" s="137"/>
      <c r="M130" s="135"/>
    </row>
    <row r="131" spans="1:13" ht="30" customHeight="1" thickBot="1">
      <c r="A131" s="135"/>
      <c r="B131" s="136"/>
      <c r="C131" s="153"/>
      <c r="D131" s="251" t="s">
        <v>14</v>
      </c>
      <c r="E131" s="251"/>
      <c r="F131" s="251"/>
      <c r="G131" s="251"/>
      <c r="H131" s="251"/>
      <c r="I131" s="251"/>
      <c r="J131" s="252"/>
      <c r="K131" s="155"/>
      <c r="L131" s="137"/>
      <c r="M131" s="135"/>
    </row>
    <row r="132" spans="1:13" ht="30" customHeight="1" thickBot="1">
      <c r="A132" s="135"/>
      <c r="B132" s="136"/>
      <c r="C132" s="198"/>
      <c r="D132" s="209">
        <v>17</v>
      </c>
      <c r="E132" s="145"/>
      <c r="F132" s="145"/>
      <c r="G132" s="145" t="s">
        <v>226</v>
      </c>
      <c r="H132" s="145"/>
      <c r="I132" s="145"/>
      <c r="J132" s="145"/>
      <c r="K132" s="146"/>
      <c r="L132" s="137"/>
      <c r="M132" s="135"/>
    </row>
    <row r="133" spans="1:13" ht="30" customHeight="1">
      <c r="A133" s="135"/>
      <c r="B133" s="136"/>
      <c r="C133" s="242">
        <v>17</v>
      </c>
      <c r="D133" s="196" t="s">
        <v>459</v>
      </c>
      <c r="E133" s="200"/>
      <c r="F133" s="243" t="s">
        <v>106</v>
      </c>
      <c r="G133" s="200" t="s">
        <v>227</v>
      </c>
      <c r="H133" s="156" t="s">
        <v>100</v>
      </c>
      <c r="I133" s="150">
        <v>25.74</v>
      </c>
      <c r="J133" s="151"/>
      <c r="K133" s="152"/>
      <c r="L133" s="137"/>
      <c r="M133" s="135"/>
    </row>
    <row r="134" spans="1:13" ht="30" customHeight="1">
      <c r="A134" s="135"/>
      <c r="B134" s="136"/>
      <c r="C134" s="242">
        <v>17</v>
      </c>
      <c r="D134" s="196" t="s">
        <v>460</v>
      </c>
      <c r="E134" s="243"/>
      <c r="F134" s="243" t="s">
        <v>106</v>
      </c>
      <c r="G134" s="195" t="s">
        <v>157</v>
      </c>
      <c r="H134" s="202" t="s">
        <v>103</v>
      </c>
      <c r="I134" s="150">
        <v>2305.3399999170097</v>
      </c>
      <c r="J134" s="151"/>
      <c r="K134" s="152"/>
      <c r="L134" s="137"/>
      <c r="M134" s="135"/>
    </row>
    <row r="135" spans="1:13" ht="30" customHeight="1">
      <c r="A135" s="135"/>
      <c r="B135" s="136"/>
      <c r="C135" s="242">
        <v>17</v>
      </c>
      <c r="D135" s="196" t="s">
        <v>461</v>
      </c>
      <c r="E135" s="243"/>
      <c r="F135" s="243" t="s">
        <v>106</v>
      </c>
      <c r="G135" s="195" t="s">
        <v>228</v>
      </c>
      <c r="H135" s="202" t="s">
        <v>101</v>
      </c>
      <c r="I135" s="150">
        <v>21.830000001878851</v>
      </c>
      <c r="J135" s="151"/>
      <c r="K135" s="152"/>
      <c r="L135" s="137"/>
      <c r="M135" s="135"/>
    </row>
    <row r="136" spans="1:13" ht="38.25" customHeight="1">
      <c r="A136" s="135"/>
      <c r="B136" s="136"/>
      <c r="C136" s="242">
        <v>17</v>
      </c>
      <c r="D136" s="196" t="s">
        <v>462</v>
      </c>
      <c r="E136" s="243"/>
      <c r="F136" s="243" t="s">
        <v>106</v>
      </c>
      <c r="G136" s="195" t="s">
        <v>159</v>
      </c>
      <c r="H136" s="202" t="s">
        <v>103</v>
      </c>
      <c r="I136" s="150">
        <v>10989.460000000001</v>
      </c>
      <c r="J136" s="151"/>
      <c r="K136" s="152"/>
      <c r="L136" s="137"/>
      <c r="M136" s="135"/>
    </row>
    <row r="137" spans="1:13" ht="30" customHeight="1" thickBot="1">
      <c r="A137" s="135"/>
      <c r="B137" s="136"/>
      <c r="C137" s="153"/>
      <c r="D137" s="251" t="s">
        <v>14</v>
      </c>
      <c r="E137" s="251"/>
      <c r="F137" s="251"/>
      <c r="G137" s="251"/>
      <c r="H137" s="251"/>
      <c r="I137" s="251"/>
      <c r="J137" s="252"/>
      <c r="K137" s="155"/>
      <c r="L137" s="137"/>
      <c r="M137" s="135"/>
    </row>
    <row r="138" spans="1:13" ht="30" customHeight="1" thickBot="1">
      <c r="A138" s="135"/>
      <c r="B138" s="136"/>
      <c r="C138" s="198"/>
      <c r="D138" s="209">
        <v>18</v>
      </c>
      <c r="E138" s="145"/>
      <c r="F138" s="145"/>
      <c r="G138" s="145" t="s">
        <v>229</v>
      </c>
      <c r="H138" s="145"/>
      <c r="I138" s="145"/>
      <c r="J138" s="145"/>
      <c r="K138" s="146"/>
      <c r="L138" s="137"/>
      <c r="M138" s="135"/>
    </row>
    <row r="139" spans="1:13" ht="30" customHeight="1">
      <c r="A139" s="135"/>
      <c r="B139" s="136"/>
      <c r="C139" s="242">
        <v>18</v>
      </c>
      <c r="D139" s="196" t="s">
        <v>463</v>
      </c>
      <c r="E139" s="200"/>
      <c r="F139" s="243" t="s">
        <v>106</v>
      </c>
      <c r="G139" s="200" t="s">
        <v>227</v>
      </c>
      <c r="H139" s="156" t="s">
        <v>100</v>
      </c>
      <c r="I139" s="150">
        <v>19</v>
      </c>
      <c r="J139" s="151"/>
      <c r="K139" s="152"/>
      <c r="L139" s="137"/>
      <c r="M139" s="135"/>
    </row>
    <row r="140" spans="1:13" ht="30" customHeight="1">
      <c r="A140" s="135"/>
      <c r="B140" s="136"/>
      <c r="C140" s="242">
        <v>18</v>
      </c>
      <c r="D140" s="196" t="s">
        <v>464</v>
      </c>
      <c r="E140" s="243"/>
      <c r="F140" s="243" t="s">
        <v>106</v>
      </c>
      <c r="G140" s="195" t="s">
        <v>157</v>
      </c>
      <c r="H140" s="202" t="s">
        <v>103</v>
      </c>
      <c r="I140" s="150">
        <v>947.60000005984466</v>
      </c>
      <c r="J140" s="151"/>
      <c r="K140" s="152"/>
      <c r="L140" s="137"/>
      <c r="M140" s="135"/>
    </row>
    <row r="141" spans="1:13" ht="30" customHeight="1">
      <c r="A141" s="135"/>
      <c r="B141" s="136"/>
      <c r="C141" s="242">
        <v>18</v>
      </c>
      <c r="D141" s="196" t="s">
        <v>465</v>
      </c>
      <c r="E141" s="243"/>
      <c r="F141" s="243" t="s">
        <v>106</v>
      </c>
      <c r="G141" s="195" t="s">
        <v>228</v>
      </c>
      <c r="H141" s="202" t="s">
        <v>101</v>
      </c>
      <c r="I141" s="150">
        <v>10.25</v>
      </c>
      <c r="J141" s="151"/>
      <c r="K141" s="152"/>
      <c r="L141" s="137"/>
      <c r="M141" s="135"/>
    </row>
    <row r="142" spans="1:13" ht="30" customHeight="1">
      <c r="A142" s="135"/>
      <c r="B142" s="136"/>
      <c r="C142" s="242">
        <v>18</v>
      </c>
      <c r="D142" s="196" t="s">
        <v>466</v>
      </c>
      <c r="E142" s="243"/>
      <c r="F142" s="243" t="s">
        <v>106</v>
      </c>
      <c r="G142" s="195" t="s">
        <v>159</v>
      </c>
      <c r="H142" s="202" t="s">
        <v>103</v>
      </c>
      <c r="I142" s="150">
        <v>7781.16</v>
      </c>
      <c r="J142" s="151"/>
      <c r="K142" s="152"/>
      <c r="L142" s="137"/>
      <c r="M142" s="135"/>
    </row>
    <row r="143" spans="1:13" ht="30" customHeight="1" thickBot="1">
      <c r="A143" s="135"/>
      <c r="B143" s="136"/>
      <c r="C143" s="153"/>
      <c r="D143" s="251" t="s">
        <v>14</v>
      </c>
      <c r="E143" s="251"/>
      <c r="F143" s="251"/>
      <c r="G143" s="251"/>
      <c r="H143" s="251"/>
      <c r="I143" s="251"/>
      <c r="J143" s="252"/>
      <c r="K143" s="155"/>
      <c r="L143" s="137"/>
      <c r="M143" s="135"/>
    </row>
    <row r="144" spans="1:13" ht="30" customHeight="1" thickBot="1">
      <c r="A144" s="135"/>
      <c r="B144" s="136"/>
      <c r="C144" s="198"/>
      <c r="D144" s="209">
        <v>19</v>
      </c>
      <c r="E144" s="145"/>
      <c r="F144" s="145"/>
      <c r="G144" s="145" t="s">
        <v>230</v>
      </c>
      <c r="H144" s="145"/>
      <c r="I144" s="145"/>
      <c r="J144" s="145"/>
      <c r="K144" s="146"/>
      <c r="L144" s="137"/>
      <c r="M144" s="135"/>
    </row>
    <row r="145" spans="1:13" ht="30" customHeight="1">
      <c r="A145" s="135"/>
      <c r="B145" s="136"/>
      <c r="C145" s="242">
        <v>19</v>
      </c>
      <c r="D145" s="196" t="s">
        <v>467</v>
      </c>
      <c r="E145" s="200"/>
      <c r="F145" s="243" t="s">
        <v>106</v>
      </c>
      <c r="G145" s="200" t="s">
        <v>227</v>
      </c>
      <c r="H145" s="156" t="s">
        <v>100</v>
      </c>
      <c r="I145" s="150">
        <v>32.1</v>
      </c>
      <c r="J145" s="151"/>
      <c r="K145" s="152"/>
      <c r="L145" s="137"/>
      <c r="M145" s="135"/>
    </row>
    <row r="146" spans="1:13" ht="30" customHeight="1">
      <c r="A146" s="135"/>
      <c r="B146" s="136"/>
      <c r="C146" s="242">
        <v>19</v>
      </c>
      <c r="D146" s="196" t="s">
        <v>468</v>
      </c>
      <c r="E146" s="243"/>
      <c r="F146" s="243" t="s">
        <v>106</v>
      </c>
      <c r="G146" s="195" t="s">
        <v>157</v>
      </c>
      <c r="H146" s="202" t="s">
        <v>103</v>
      </c>
      <c r="I146" s="150">
        <v>10182.989999749318</v>
      </c>
      <c r="J146" s="151"/>
      <c r="K146" s="152"/>
      <c r="L146" s="137"/>
      <c r="M146" s="135"/>
    </row>
    <row r="147" spans="1:13" ht="30" customHeight="1">
      <c r="A147" s="135"/>
      <c r="B147" s="136"/>
      <c r="C147" s="242">
        <v>19</v>
      </c>
      <c r="D147" s="196" t="s">
        <v>469</v>
      </c>
      <c r="E147" s="243"/>
      <c r="F147" s="243" t="s">
        <v>106</v>
      </c>
      <c r="G147" s="195" t="s">
        <v>231</v>
      </c>
      <c r="H147" s="202" t="s">
        <v>101</v>
      </c>
      <c r="I147" s="150">
        <v>19.55</v>
      </c>
      <c r="J147" s="151"/>
      <c r="K147" s="152"/>
      <c r="L147" s="137"/>
      <c r="M147" s="135"/>
    </row>
    <row r="148" spans="1:13" ht="30" customHeight="1">
      <c r="A148" s="135"/>
      <c r="B148" s="136"/>
      <c r="C148" s="242">
        <v>19</v>
      </c>
      <c r="D148" s="196" t="s">
        <v>470</v>
      </c>
      <c r="E148" s="243"/>
      <c r="F148" s="243" t="s">
        <v>106</v>
      </c>
      <c r="G148" s="195" t="s">
        <v>232</v>
      </c>
      <c r="H148" s="202" t="s">
        <v>101</v>
      </c>
      <c r="I148" s="150">
        <v>13.239999999952371</v>
      </c>
      <c r="J148" s="151"/>
      <c r="K148" s="152"/>
      <c r="L148" s="137"/>
      <c r="M148" s="135"/>
    </row>
    <row r="149" spans="1:13" ht="30" customHeight="1">
      <c r="A149" s="135"/>
      <c r="B149" s="136"/>
      <c r="C149" s="242">
        <v>19</v>
      </c>
      <c r="D149" s="196" t="s">
        <v>471</v>
      </c>
      <c r="E149" s="243"/>
      <c r="F149" s="243" t="s">
        <v>106</v>
      </c>
      <c r="G149" s="195" t="s">
        <v>233</v>
      </c>
      <c r="H149" s="202" t="s">
        <v>100</v>
      </c>
      <c r="I149" s="150">
        <v>72.02</v>
      </c>
      <c r="J149" s="151"/>
      <c r="K149" s="152"/>
      <c r="L149" s="137"/>
      <c r="M149" s="135"/>
    </row>
    <row r="150" spans="1:13" ht="30" customHeight="1">
      <c r="A150" s="135"/>
      <c r="B150" s="136"/>
      <c r="C150" s="242">
        <v>19</v>
      </c>
      <c r="D150" s="196" t="s">
        <v>472</v>
      </c>
      <c r="E150" s="243"/>
      <c r="F150" s="243" t="s">
        <v>106</v>
      </c>
      <c r="G150" s="195" t="s">
        <v>234</v>
      </c>
      <c r="H150" s="202" t="s">
        <v>100</v>
      </c>
      <c r="I150" s="150">
        <v>72.02</v>
      </c>
      <c r="J150" s="151"/>
      <c r="K150" s="152"/>
      <c r="L150" s="137"/>
      <c r="M150" s="135"/>
    </row>
    <row r="151" spans="1:13" ht="30" customHeight="1" thickBot="1">
      <c r="A151" s="135"/>
      <c r="B151" s="136"/>
      <c r="C151" s="153"/>
      <c r="D151" s="251" t="s">
        <v>14</v>
      </c>
      <c r="E151" s="251"/>
      <c r="F151" s="251"/>
      <c r="G151" s="251"/>
      <c r="H151" s="251"/>
      <c r="I151" s="251"/>
      <c r="J151" s="252"/>
      <c r="K151" s="155"/>
      <c r="L151" s="137"/>
      <c r="M151" s="135"/>
    </row>
    <row r="152" spans="1:13" ht="30" customHeight="1" thickBot="1">
      <c r="A152" s="135"/>
      <c r="B152" s="136"/>
      <c r="C152" s="198"/>
      <c r="D152" s="209">
        <v>20</v>
      </c>
      <c r="E152" s="145"/>
      <c r="F152" s="145"/>
      <c r="G152" s="145" t="s">
        <v>235</v>
      </c>
      <c r="H152" s="145"/>
      <c r="I152" s="145"/>
      <c r="J152" s="145"/>
      <c r="K152" s="146"/>
      <c r="L152" s="137"/>
      <c r="M152" s="135"/>
    </row>
    <row r="153" spans="1:13" ht="30" customHeight="1">
      <c r="A153" s="135"/>
      <c r="B153" s="136"/>
      <c r="C153" s="242">
        <v>20</v>
      </c>
      <c r="D153" s="196" t="s">
        <v>473</v>
      </c>
      <c r="E153" s="200"/>
      <c r="F153" s="243" t="s">
        <v>106</v>
      </c>
      <c r="G153" s="200" t="s">
        <v>227</v>
      </c>
      <c r="H153" s="156" t="s">
        <v>100</v>
      </c>
      <c r="I153" s="150">
        <v>42.87</v>
      </c>
      <c r="J153" s="151"/>
      <c r="K153" s="152"/>
      <c r="L153" s="137"/>
      <c r="M153" s="135"/>
    </row>
    <row r="154" spans="1:13" ht="30" customHeight="1">
      <c r="A154" s="135"/>
      <c r="B154" s="136"/>
      <c r="C154" s="242">
        <v>20</v>
      </c>
      <c r="D154" s="196" t="s">
        <v>474</v>
      </c>
      <c r="E154" s="243"/>
      <c r="F154" s="243" t="s">
        <v>106</v>
      </c>
      <c r="G154" s="195" t="s">
        <v>157</v>
      </c>
      <c r="H154" s="202" t="s">
        <v>103</v>
      </c>
      <c r="I154" s="150">
        <v>9026.3699995196039</v>
      </c>
      <c r="J154" s="151"/>
      <c r="K154" s="152"/>
      <c r="L154" s="137"/>
      <c r="M154" s="135"/>
    </row>
    <row r="155" spans="1:13" ht="30" customHeight="1">
      <c r="A155" s="135"/>
      <c r="B155" s="136"/>
      <c r="C155" s="242">
        <v>20</v>
      </c>
      <c r="D155" s="196" t="s">
        <v>475</v>
      </c>
      <c r="E155" s="243"/>
      <c r="F155" s="243" t="s">
        <v>106</v>
      </c>
      <c r="G155" s="195" t="s">
        <v>231</v>
      </c>
      <c r="H155" s="202" t="s">
        <v>101</v>
      </c>
      <c r="I155" s="150">
        <v>23.98</v>
      </c>
      <c r="J155" s="151"/>
      <c r="K155" s="152"/>
      <c r="L155" s="137"/>
      <c r="M155" s="135"/>
    </row>
    <row r="156" spans="1:13" ht="30" customHeight="1">
      <c r="A156" s="135"/>
      <c r="B156" s="136"/>
      <c r="C156" s="242">
        <v>20</v>
      </c>
      <c r="D156" s="196" t="s">
        <v>476</v>
      </c>
      <c r="E156" s="243"/>
      <c r="F156" s="243" t="s">
        <v>106</v>
      </c>
      <c r="G156" s="195" t="s">
        <v>232</v>
      </c>
      <c r="H156" s="202" t="s">
        <v>101</v>
      </c>
      <c r="I156" s="150">
        <v>18.16</v>
      </c>
      <c r="J156" s="151"/>
      <c r="K156" s="152"/>
      <c r="L156" s="137"/>
      <c r="M156" s="135"/>
    </row>
    <row r="157" spans="1:13" ht="30" customHeight="1">
      <c r="A157" s="135"/>
      <c r="B157" s="136"/>
      <c r="C157" s="242">
        <v>20</v>
      </c>
      <c r="D157" s="196" t="s">
        <v>477</v>
      </c>
      <c r="E157" s="243"/>
      <c r="F157" s="243" t="s">
        <v>106</v>
      </c>
      <c r="G157" s="195" t="s">
        <v>233</v>
      </c>
      <c r="H157" s="202" t="s">
        <v>100</v>
      </c>
      <c r="I157" s="150">
        <v>48.86</v>
      </c>
      <c r="J157" s="151"/>
      <c r="K157" s="152"/>
      <c r="L157" s="137"/>
      <c r="M157" s="135"/>
    </row>
    <row r="158" spans="1:13" ht="30" customHeight="1">
      <c r="A158" s="135"/>
      <c r="B158" s="136"/>
      <c r="C158" s="242">
        <v>20</v>
      </c>
      <c r="D158" s="196" t="s">
        <v>478</v>
      </c>
      <c r="E158" s="243"/>
      <c r="F158" s="243" t="s">
        <v>106</v>
      </c>
      <c r="G158" s="195" t="s">
        <v>236</v>
      </c>
      <c r="H158" s="202" t="s">
        <v>101</v>
      </c>
      <c r="I158" s="150">
        <v>2.5300000010905204</v>
      </c>
      <c r="J158" s="151"/>
      <c r="K158" s="152"/>
      <c r="L158" s="137"/>
      <c r="M158" s="135"/>
    </row>
    <row r="159" spans="1:13" ht="30" customHeight="1">
      <c r="A159" s="135"/>
      <c r="B159" s="136"/>
      <c r="C159" s="242">
        <v>20</v>
      </c>
      <c r="D159" s="196" t="s">
        <v>479</v>
      </c>
      <c r="E159" s="243"/>
      <c r="F159" s="243" t="s">
        <v>106</v>
      </c>
      <c r="G159" s="195" t="s">
        <v>234</v>
      </c>
      <c r="H159" s="202" t="s">
        <v>100</v>
      </c>
      <c r="I159" s="150">
        <v>48.86</v>
      </c>
      <c r="J159" s="151"/>
      <c r="K159" s="152"/>
      <c r="L159" s="137"/>
      <c r="M159" s="135"/>
    </row>
    <row r="160" spans="1:13" ht="30" customHeight="1" thickBot="1">
      <c r="A160" s="135"/>
      <c r="B160" s="136"/>
      <c r="C160" s="153"/>
      <c r="D160" s="251" t="s">
        <v>14</v>
      </c>
      <c r="E160" s="251"/>
      <c r="F160" s="251"/>
      <c r="G160" s="251"/>
      <c r="H160" s="251"/>
      <c r="I160" s="251"/>
      <c r="J160" s="252"/>
      <c r="K160" s="155"/>
      <c r="L160" s="137"/>
      <c r="M160" s="135"/>
    </row>
    <row r="161" spans="1:13" ht="30" customHeight="1" thickBot="1">
      <c r="A161" s="135"/>
      <c r="B161" s="136"/>
      <c r="C161" s="198"/>
      <c r="D161" s="209">
        <v>21</v>
      </c>
      <c r="E161" s="145"/>
      <c r="F161" s="145"/>
      <c r="G161" s="145" t="s">
        <v>237</v>
      </c>
      <c r="H161" s="145"/>
      <c r="I161" s="145"/>
      <c r="J161" s="145"/>
      <c r="K161" s="146"/>
      <c r="L161" s="137"/>
      <c r="M161" s="135"/>
    </row>
    <row r="162" spans="1:13" ht="30" customHeight="1">
      <c r="A162" s="135"/>
      <c r="B162" s="136"/>
      <c r="C162" s="242">
        <v>21</v>
      </c>
      <c r="D162" s="196">
        <v>21.1</v>
      </c>
      <c r="E162" s="200"/>
      <c r="F162" s="243" t="s">
        <v>106</v>
      </c>
      <c r="G162" s="200" t="s">
        <v>227</v>
      </c>
      <c r="H162" s="156" t="s">
        <v>100</v>
      </c>
      <c r="I162" s="150">
        <v>2.67</v>
      </c>
      <c r="J162" s="151"/>
      <c r="K162" s="152"/>
      <c r="L162" s="152"/>
      <c r="M162" s="135"/>
    </row>
    <row r="163" spans="1:13" ht="30" customHeight="1">
      <c r="A163" s="135"/>
      <c r="B163" s="136"/>
      <c r="C163" s="242">
        <v>21</v>
      </c>
      <c r="D163" s="196">
        <v>21.2</v>
      </c>
      <c r="E163" s="200"/>
      <c r="F163" s="243" t="s">
        <v>106</v>
      </c>
      <c r="G163" s="200" t="s">
        <v>157</v>
      </c>
      <c r="H163" s="156" t="s">
        <v>103</v>
      </c>
      <c r="I163" s="150">
        <v>330.53999999999996</v>
      </c>
      <c r="J163" s="151"/>
      <c r="K163" s="152"/>
      <c r="L163" s="152"/>
      <c r="M163" s="135"/>
    </row>
    <row r="164" spans="1:13" ht="30" customHeight="1">
      <c r="A164" s="135"/>
      <c r="B164" s="136"/>
      <c r="C164" s="242">
        <v>21</v>
      </c>
      <c r="D164" s="196">
        <v>21.3</v>
      </c>
      <c r="E164" s="200"/>
      <c r="F164" s="243" t="s">
        <v>106</v>
      </c>
      <c r="G164" s="200" t="s">
        <v>238</v>
      </c>
      <c r="H164" s="156" t="s">
        <v>101</v>
      </c>
      <c r="I164" s="150">
        <v>1.47</v>
      </c>
      <c r="J164" s="151"/>
      <c r="K164" s="152"/>
      <c r="L164" s="152"/>
      <c r="M164" s="135"/>
    </row>
    <row r="165" spans="1:13" ht="30" customHeight="1">
      <c r="A165" s="135"/>
      <c r="B165" s="136"/>
      <c r="C165" s="242">
        <v>21</v>
      </c>
      <c r="D165" s="196">
        <v>21.4</v>
      </c>
      <c r="E165" s="200"/>
      <c r="F165" s="243" t="s">
        <v>106</v>
      </c>
      <c r="G165" s="200" t="s">
        <v>485</v>
      </c>
      <c r="H165" s="156" t="s">
        <v>100</v>
      </c>
      <c r="I165" s="150">
        <v>24.06</v>
      </c>
      <c r="J165" s="151"/>
      <c r="K165" s="152"/>
      <c r="L165" s="152"/>
      <c r="M165" s="135"/>
    </row>
    <row r="166" spans="1:13" ht="30" customHeight="1">
      <c r="A166" s="135"/>
      <c r="B166" s="136"/>
      <c r="C166" s="242">
        <v>21</v>
      </c>
      <c r="D166" s="196">
        <v>21.5</v>
      </c>
      <c r="E166" s="200"/>
      <c r="F166" s="243" t="s">
        <v>106</v>
      </c>
      <c r="G166" s="200" t="s">
        <v>239</v>
      </c>
      <c r="H166" s="156" t="s">
        <v>104</v>
      </c>
      <c r="I166" s="150">
        <v>71.5</v>
      </c>
      <c r="J166" s="151"/>
      <c r="K166" s="152"/>
      <c r="L166" s="152"/>
      <c r="M166" s="135"/>
    </row>
    <row r="167" spans="1:13" ht="30" customHeight="1">
      <c r="A167" s="135"/>
      <c r="B167" s="136"/>
      <c r="C167" s="242">
        <v>21</v>
      </c>
      <c r="D167" s="196">
        <v>21.6</v>
      </c>
      <c r="E167" s="200"/>
      <c r="F167" s="243" t="s">
        <v>106</v>
      </c>
      <c r="G167" s="200" t="s">
        <v>240</v>
      </c>
      <c r="H167" s="156" t="s">
        <v>100</v>
      </c>
      <c r="I167" s="150">
        <v>28.5</v>
      </c>
      <c r="J167" s="151"/>
      <c r="K167" s="152"/>
      <c r="L167" s="152"/>
      <c r="M167" s="135"/>
    </row>
    <row r="168" spans="1:13" ht="30" customHeight="1">
      <c r="A168" s="135"/>
      <c r="B168" s="136"/>
      <c r="C168" s="242">
        <v>21</v>
      </c>
      <c r="D168" s="196">
        <v>21.7</v>
      </c>
      <c r="E168" s="200"/>
      <c r="F168" s="243" t="s">
        <v>106</v>
      </c>
      <c r="G168" s="200" t="s">
        <v>241</v>
      </c>
      <c r="H168" s="156" t="s">
        <v>100</v>
      </c>
      <c r="I168" s="150">
        <v>28.5</v>
      </c>
      <c r="J168" s="151"/>
      <c r="K168" s="152"/>
      <c r="L168" s="152"/>
      <c r="M168" s="135"/>
    </row>
    <row r="169" spans="1:13" ht="30" customHeight="1">
      <c r="A169" s="135"/>
      <c r="B169" s="136"/>
      <c r="C169" s="242"/>
      <c r="D169" s="196"/>
      <c r="E169" s="200"/>
      <c r="F169" s="243"/>
      <c r="G169" s="224" t="s">
        <v>242</v>
      </c>
      <c r="H169" s="156"/>
      <c r="I169" s="150"/>
      <c r="J169" s="151"/>
      <c r="K169" s="152"/>
      <c r="L169" s="152"/>
      <c r="M169" s="135"/>
    </row>
    <row r="170" spans="1:13" ht="30" customHeight="1">
      <c r="A170" s="135"/>
      <c r="B170" s="136"/>
      <c r="C170" s="242">
        <v>21</v>
      </c>
      <c r="D170" s="196">
        <v>21.8</v>
      </c>
      <c r="E170" s="200"/>
      <c r="F170" s="243" t="s">
        <v>106</v>
      </c>
      <c r="G170" s="200" t="s">
        <v>227</v>
      </c>
      <c r="H170" s="156" t="s">
        <v>100</v>
      </c>
      <c r="I170" s="150">
        <v>5.21</v>
      </c>
      <c r="J170" s="151"/>
      <c r="K170" s="152"/>
      <c r="L170" s="152"/>
      <c r="M170" s="135"/>
    </row>
    <row r="171" spans="1:13" ht="30" customHeight="1">
      <c r="A171" s="135"/>
      <c r="B171" s="136"/>
      <c r="C171" s="242">
        <v>21</v>
      </c>
      <c r="D171" s="196">
        <v>21.9</v>
      </c>
      <c r="E171" s="200"/>
      <c r="F171" s="243" t="s">
        <v>106</v>
      </c>
      <c r="G171" s="200" t="s">
        <v>157</v>
      </c>
      <c r="H171" s="156" t="s">
        <v>103</v>
      </c>
      <c r="I171" s="150">
        <v>98.11</v>
      </c>
      <c r="J171" s="151"/>
      <c r="K171" s="152"/>
      <c r="L171" s="152"/>
      <c r="M171" s="135"/>
    </row>
    <row r="172" spans="1:13" ht="30" customHeight="1">
      <c r="A172" s="135"/>
      <c r="B172" s="136"/>
      <c r="C172" s="242">
        <v>21</v>
      </c>
      <c r="D172" s="196" t="s">
        <v>496</v>
      </c>
      <c r="E172" s="200"/>
      <c r="F172" s="243" t="s">
        <v>106</v>
      </c>
      <c r="G172" s="200" t="s">
        <v>238</v>
      </c>
      <c r="H172" s="156" t="s">
        <v>101</v>
      </c>
      <c r="I172" s="150">
        <v>1.56</v>
      </c>
      <c r="J172" s="151"/>
      <c r="K172" s="152"/>
      <c r="L172" s="152"/>
      <c r="M172" s="135"/>
    </row>
    <row r="173" spans="1:13" ht="30" customHeight="1">
      <c r="A173" s="135"/>
      <c r="B173" s="136"/>
      <c r="C173" s="242">
        <v>21</v>
      </c>
      <c r="D173" s="196">
        <v>21.11</v>
      </c>
      <c r="E173" s="200"/>
      <c r="F173" s="243" t="s">
        <v>106</v>
      </c>
      <c r="G173" s="200" t="s">
        <v>486</v>
      </c>
      <c r="H173" s="156" t="s">
        <v>100</v>
      </c>
      <c r="I173" s="150">
        <v>20.83</v>
      </c>
      <c r="J173" s="151"/>
      <c r="K173" s="152"/>
      <c r="L173" s="152"/>
      <c r="M173" s="135"/>
    </row>
    <row r="174" spans="1:13" ht="30" customHeight="1">
      <c r="A174" s="135"/>
      <c r="B174" s="136"/>
      <c r="C174" s="242">
        <v>21</v>
      </c>
      <c r="D174" s="196">
        <v>21.12</v>
      </c>
      <c r="E174" s="200"/>
      <c r="F174" s="243" t="s">
        <v>106</v>
      </c>
      <c r="G174" s="200" t="s">
        <v>243</v>
      </c>
      <c r="H174" s="156" t="s">
        <v>100</v>
      </c>
      <c r="I174" s="150">
        <v>44.62</v>
      </c>
      <c r="J174" s="151"/>
      <c r="K174" s="152"/>
      <c r="L174" s="152"/>
      <c r="M174" s="135"/>
    </row>
    <row r="175" spans="1:13" ht="30" customHeight="1">
      <c r="A175" s="135"/>
      <c r="B175" s="136"/>
      <c r="C175" s="242">
        <v>21</v>
      </c>
      <c r="D175" s="196">
        <v>21.13</v>
      </c>
      <c r="E175" s="200"/>
      <c r="F175" s="243" t="s">
        <v>106</v>
      </c>
      <c r="G175" s="200" t="s">
        <v>244</v>
      </c>
      <c r="H175" s="156" t="s">
        <v>100</v>
      </c>
      <c r="I175" s="150">
        <v>44.62</v>
      </c>
      <c r="J175" s="151"/>
      <c r="K175" s="152"/>
      <c r="L175" s="152"/>
      <c r="M175" s="135"/>
    </row>
    <row r="176" spans="1:13" ht="30" customHeight="1">
      <c r="A176" s="135"/>
      <c r="B176" s="136"/>
      <c r="C176" s="242"/>
      <c r="D176" s="196"/>
      <c r="E176" s="200"/>
      <c r="F176" s="243"/>
      <c r="G176" s="224" t="s">
        <v>245</v>
      </c>
      <c r="H176" s="156"/>
      <c r="I176" s="150"/>
      <c r="J176" s="151"/>
      <c r="K176" s="152"/>
      <c r="L176" s="152"/>
      <c r="M176" s="135"/>
    </row>
    <row r="177" spans="1:13" ht="30" customHeight="1">
      <c r="A177" s="135"/>
      <c r="B177" s="136"/>
      <c r="C177" s="242">
        <v>21</v>
      </c>
      <c r="D177" s="196">
        <v>21.14</v>
      </c>
      <c r="E177" s="200"/>
      <c r="F177" s="243" t="s">
        <v>106</v>
      </c>
      <c r="G177" s="200" t="s">
        <v>246</v>
      </c>
      <c r="H177" s="156" t="s">
        <v>100</v>
      </c>
      <c r="I177" s="150">
        <v>34.29</v>
      </c>
      <c r="J177" s="151"/>
      <c r="K177" s="152"/>
      <c r="L177" s="152"/>
      <c r="M177" s="135"/>
    </row>
    <row r="178" spans="1:13" ht="30" customHeight="1">
      <c r="A178" s="135"/>
      <c r="B178" s="136"/>
      <c r="C178" s="242">
        <v>21</v>
      </c>
      <c r="D178" s="196">
        <v>21.15</v>
      </c>
      <c r="E178" s="200"/>
      <c r="F178" s="243" t="s">
        <v>106</v>
      </c>
      <c r="G178" s="200" t="s">
        <v>247</v>
      </c>
      <c r="H178" s="156" t="s">
        <v>101</v>
      </c>
      <c r="I178" s="150">
        <v>11.49</v>
      </c>
      <c r="J178" s="151"/>
      <c r="K178" s="152"/>
      <c r="L178" s="152"/>
      <c r="M178" s="135"/>
    </row>
    <row r="179" spans="1:13" ht="30" customHeight="1">
      <c r="A179" s="135"/>
      <c r="B179" s="136"/>
      <c r="C179" s="242">
        <v>21</v>
      </c>
      <c r="D179" s="196">
        <v>21.16</v>
      </c>
      <c r="E179" s="200"/>
      <c r="F179" s="243" t="s">
        <v>106</v>
      </c>
      <c r="G179" s="200" t="s">
        <v>248</v>
      </c>
      <c r="H179" s="156" t="s">
        <v>101</v>
      </c>
      <c r="I179" s="150">
        <v>9.48</v>
      </c>
      <c r="J179" s="151"/>
      <c r="K179" s="152"/>
      <c r="L179" s="152"/>
      <c r="M179" s="135"/>
    </row>
    <row r="180" spans="1:13" ht="30" customHeight="1">
      <c r="A180" s="135"/>
      <c r="B180" s="136"/>
      <c r="C180" s="242">
        <v>21</v>
      </c>
      <c r="D180" s="196">
        <v>21.17</v>
      </c>
      <c r="E180" s="243"/>
      <c r="F180" s="243" t="s">
        <v>106</v>
      </c>
      <c r="G180" s="195" t="s">
        <v>157</v>
      </c>
      <c r="H180" s="202" t="s">
        <v>103</v>
      </c>
      <c r="I180" s="150">
        <v>1548.73</v>
      </c>
      <c r="J180" s="151"/>
      <c r="K180" s="152"/>
      <c r="L180" s="152"/>
      <c r="M180" s="135"/>
    </row>
    <row r="181" spans="1:13" ht="30" customHeight="1">
      <c r="A181" s="135"/>
      <c r="B181" s="136"/>
      <c r="C181" s="242">
        <v>21</v>
      </c>
      <c r="D181" s="196">
        <v>21.18</v>
      </c>
      <c r="E181" s="243"/>
      <c r="F181" s="243" t="s">
        <v>106</v>
      </c>
      <c r="G181" s="195" t="s">
        <v>243</v>
      </c>
      <c r="H181" s="202" t="s">
        <v>100</v>
      </c>
      <c r="I181" s="150">
        <v>49.55</v>
      </c>
      <c r="J181" s="151"/>
      <c r="K181" s="152"/>
      <c r="L181" s="152"/>
      <c r="M181" s="135"/>
    </row>
    <row r="182" spans="1:13" ht="30" customHeight="1">
      <c r="A182" s="135"/>
      <c r="B182" s="136"/>
      <c r="C182" s="242">
        <v>21</v>
      </c>
      <c r="D182" s="196">
        <v>21.19</v>
      </c>
      <c r="E182" s="243"/>
      <c r="F182" s="243" t="s">
        <v>106</v>
      </c>
      <c r="G182" s="195" t="s">
        <v>244</v>
      </c>
      <c r="H182" s="202" t="s">
        <v>100</v>
      </c>
      <c r="I182" s="150">
        <v>49.55</v>
      </c>
      <c r="J182" s="151"/>
      <c r="K182" s="152"/>
      <c r="L182" s="152"/>
      <c r="M182" s="135"/>
    </row>
    <row r="183" spans="1:13" ht="30" customHeight="1" thickBot="1">
      <c r="A183" s="135"/>
      <c r="B183" s="136"/>
      <c r="C183" s="153"/>
      <c r="D183" s="251" t="s">
        <v>14</v>
      </c>
      <c r="E183" s="251"/>
      <c r="F183" s="251"/>
      <c r="G183" s="251"/>
      <c r="H183" s="251"/>
      <c r="I183" s="251"/>
      <c r="J183" s="252"/>
      <c r="K183" s="155"/>
      <c r="L183" s="137"/>
      <c r="M183" s="135"/>
    </row>
    <row r="184" spans="1:13" ht="30" customHeight="1" thickBot="1">
      <c r="A184" s="135"/>
      <c r="B184" s="136"/>
      <c r="C184" s="198"/>
      <c r="D184" s="209">
        <v>22</v>
      </c>
      <c r="E184" s="145"/>
      <c r="F184" s="145"/>
      <c r="G184" s="145" t="s">
        <v>165</v>
      </c>
      <c r="H184" s="145"/>
      <c r="I184" s="145"/>
      <c r="J184" s="145"/>
      <c r="K184" s="146"/>
      <c r="L184" s="137"/>
      <c r="M184" s="135"/>
    </row>
    <row r="185" spans="1:13" ht="30" customHeight="1">
      <c r="A185" s="135"/>
      <c r="B185" s="136"/>
      <c r="C185" s="242">
        <v>22</v>
      </c>
      <c r="D185" s="196">
        <v>22.1</v>
      </c>
      <c r="E185" s="200"/>
      <c r="F185" s="243" t="s">
        <v>106</v>
      </c>
      <c r="G185" s="200" t="s">
        <v>249</v>
      </c>
      <c r="H185" s="156" t="s">
        <v>105</v>
      </c>
      <c r="I185" s="150">
        <v>1</v>
      </c>
      <c r="J185" s="151"/>
      <c r="K185" s="152"/>
      <c r="L185" s="137"/>
      <c r="M185" s="135"/>
    </row>
    <row r="186" spans="1:13" ht="30" customHeight="1">
      <c r="A186" s="135"/>
      <c r="B186" s="136"/>
      <c r="C186" s="242">
        <v>22</v>
      </c>
      <c r="D186" s="196">
        <v>22.2</v>
      </c>
      <c r="E186" s="243"/>
      <c r="F186" s="243" t="s">
        <v>106</v>
      </c>
      <c r="G186" s="195" t="s">
        <v>250</v>
      </c>
      <c r="H186" s="202" t="s">
        <v>105</v>
      </c>
      <c r="I186" s="150">
        <v>1</v>
      </c>
      <c r="J186" s="151"/>
      <c r="K186" s="152"/>
      <c r="L186" s="137"/>
      <c r="M186" s="135"/>
    </row>
    <row r="187" spans="1:13" ht="30" customHeight="1">
      <c r="A187" s="135"/>
      <c r="B187" s="136"/>
      <c r="C187" s="242">
        <v>22</v>
      </c>
      <c r="D187" s="196">
        <v>22.3</v>
      </c>
      <c r="E187" s="243"/>
      <c r="F187" s="243" t="s">
        <v>106</v>
      </c>
      <c r="G187" s="195" t="s">
        <v>251</v>
      </c>
      <c r="H187" s="202" t="s">
        <v>105</v>
      </c>
      <c r="I187" s="150">
        <v>2</v>
      </c>
      <c r="J187" s="151"/>
      <c r="K187" s="152"/>
      <c r="L187" s="137"/>
      <c r="M187" s="135"/>
    </row>
    <row r="188" spans="1:13" ht="30" customHeight="1">
      <c r="A188" s="135"/>
      <c r="B188" s="136"/>
      <c r="C188" s="242">
        <v>22</v>
      </c>
      <c r="D188" s="196">
        <v>22.4</v>
      </c>
      <c r="E188" s="243"/>
      <c r="F188" s="243" t="s">
        <v>106</v>
      </c>
      <c r="G188" s="195" t="s">
        <v>252</v>
      </c>
      <c r="H188" s="202" t="s">
        <v>105</v>
      </c>
      <c r="I188" s="150">
        <v>1</v>
      </c>
      <c r="J188" s="151"/>
      <c r="K188" s="152"/>
      <c r="L188" s="137"/>
      <c r="M188" s="135"/>
    </row>
    <row r="189" spans="1:13" ht="30" customHeight="1">
      <c r="A189" s="135"/>
      <c r="B189" s="136"/>
      <c r="C189" s="242">
        <v>22</v>
      </c>
      <c r="D189" s="196">
        <v>22.5</v>
      </c>
      <c r="E189" s="243"/>
      <c r="F189" s="243" t="s">
        <v>106</v>
      </c>
      <c r="G189" s="195" t="s">
        <v>253</v>
      </c>
      <c r="H189" s="202" t="s">
        <v>105</v>
      </c>
      <c r="I189" s="150">
        <v>1</v>
      </c>
      <c r="J189" s="151"/>
      <c r="K189" s="152"/>
      <c r="L189" s="137"/>
      <c r="M189" s="135"/>
    </row>
    <row r="190" spans="1:13" ht="30" customHeight="1">
      <c r="A190" s="135"/>
      <c r="B190" s="136"/>
      <c r="C190" s="242">
        <v>22</v>
      </c>
      <c r="D190" s="196">
        <v>22.6</v>
      </c>
      <c r="E190" s="243"/>
      <c r="F190" s="243" t="s">
        <v>106</v>
      </c>
      <c r="G190" s="195" t="s">
        <v>254</v>
      </c>
      <c r="H190" s="202" t="s">
        <v>105</v>
      </c>
      <c r="I190" s="150">
        <v>1</v>
      </c>
      <c r="J190" s="151"/>
      <c r="K190" s="152"/>
      <c r="L190" s="137"/>
      <c r="M190" s="135"/>
    </row>
    <row r="191" spans="1:13" ht="30" customHeight="1">
      <c r="A191" s="135"/>
      <c r="B191" s="136"/>
      <c r="C191" s="242">
        <v>22</v>
      </c>
      <c r="D191" s="196">
        <v>22.7</v>
      </c>
      <c r="E191" s="243"/>
      <c r="F191" s="243" t="s">
        <v>106</v>
      </c>
      <c r="G191" s="195" t="s">
        <v>255</v>
      </c>
      <c r="H191" s="202" t="s">
        <v>105</v>
      </c>
      <c r="I191" s="150">
        <v>1</v>
      </c>
      <c r="J191" s="151"/>
      <c r="K191" s="152"/>
      <c r="L191" s="137"/>
      <c r="M191" s="135"/>
    </row>
    <row r="192" spans="1:13" ht="30" customHeight="1" thickBot="1">
      <c r="A192" s="135"/>
      <c r="B192" s="136"/>
      <c r="C192" s="153"/>
      <c r="D192" s="251" t="s">
        <v>14</v>
      </c>
      <c r="E192" s="251"/>
      <c r="F192" s="251"/>
      <c r="G192" s="251"/>
      <c r="H192" s="251"/>
      <c r="I192" s="251"/>
      <c r="J192" s="252"/>
      <c r="K192" s="155"/>
      <c r="L192" s="137"/>
      <c r="M192" s="135"/>
    </row>
    <row r="193" spans="1:13" ht="30" customHeight="1" thickBot="1">
      <c r="A193" s="135"/>
      <c r="B193" s="136"/>
      <c r="C193" s="198"/>
      <c r="D193" s="209">
        <v>23</v>
      </c>
      <c r="E193" s="145"/>
      <c r="F193" s="145"/>
      <c r="G193" s="145" t="s">
        <v>256</v>
      </c>
      <c r="H193" s="145"/>
      <c r="I193" s="145"/>
      <c r="J193" s="145"/>
      <c r="K193" s="146"/>
      <c r="L193" s="137"/>
      <c r="M193" s="135"/>
    </row>
    <row r="194" spans="1:13" ht="30" customHeight="1">
      <c r="A194" s="135"/>
      <c r="B194" s="136"/>
      <c r="C194" s="242">
        <v>23</v>
      </c>
      <c r="D194" s="196">
        <v>23.1</v>
      </c>
      <c r="E194" s="200"/>
      <c r="F194" s="243" t="s">
        <v>106</v>
      </c>
      <c r="G194" s="200" t="s">
        <v>227</v>
      </c>
      <c r="H194" s="156" t="s">
        <v>100</v>
      </c>
      <c r="I194" s="238">
        <v>10</v>
      </c>
      <c r="J194" s="239"/>
      <c r="K194" s="152"/>
      <c r="L194" s="137"/>
      <c r="M194" s="135"/>
    </row>
    <row r="195" spans="1:13" ht="30" customHeight="1">
      <c r="A195" s="135"/>
      <c r="B195" s="136"/>
      <c r="C195" s="242">
        <v>23</v>
      </c>
      <c r="D195" s="196">
        <v>23.2</v>
      </c>
      <c r="E195" s="243"/>
      <c r="F195" s="243" t="s">
        <v>106</v>
      </c>
      <c r="G195" s="195" t="s">
        <v>257</v>
      </c>
      <c r="H195" s="202" t="s">
        <v>103</v>
      </c>
      <c r="I195" s="238">
        <v>688.9</v>
      </c>
      <c r="J195" s="239"/>
      <c r="K195" s="152"/>
      <c r="L195" s="137"/>
      <c r="M195" s="135"/>
    </row>
    <row r="196" spans="1:13" ht="30" customHeight="1">
      <c r="A196" s="135"/>
      <c r="B196" s="136"/>
      <c r="C196" s="242">
        <v>23</v>
      </c>
      <c r="D196" s="196">
        <v>23.17</v>
      </c>
      <c r="E196" s="243"/>
      <c r="F196" s="243" t="s">
        <v>106</v>
      </c>
      <c r="G196" s="195" t="s">
        <v>258</v>
      </c>
      <c r="H196" s="202" t="s">
        <v>100</v>
      </c>
      <c r="I196" s="150">
        <v>9.3000000000000007</v>
      </c>
      <c r="J196" s="239"/>
      <c r="K196" s="152"/>
      <c r="L196" s="137"/>
      <c r="M196" s="135"/>
    </row>
    <row r="197" spans="1:13" ht="30" customHeight="1">
      <c r="A197" s="135"/>
      <c r="B197" s="136"/>
      <c r="C197" s="242">
        <v>23</v>
      </c>
      <c r="D197" s="196">
        <v>23.18</v>
      </c>
      <c r="E197" s="243"/>
      <c r="F197" s="243" t="s">
        <v>106</v>
      </c>
      <c r="G197" s="195" t="s">
        <v>259</v>
      </c>
      <c r="H197" s="202" t="s">
        <v>103</v>
      </c>
      <c r="I197" s="150">
        <v>232.56</v>
      </c>
      <c r="J197" s="239"/>
      <c r="K197" s="152"/>
      <c r="L197" s="137"/>
      <c r="M197" s="135"/>
    </row>
    <row r="198" spans="1:13" ht="30" customHeight="1">
      <c r="A198" s="135"/>
      <c r="B198" s="136"/>
      <c r="C198" s="242">
        <v>23</v>
      </c>
      <c r="D198" s="196">
        <v>23.19</v>
      </c>
      <c r="E198" s="243"/>
      <c r="F198" s="243" t="s">
        <v>106</v>
      </c>
      <c r="G198" s="195" t="s">
        <v>260</v>
      </c>
      <c r="H198" s="202" t="s">
        <v>100</v>
      </c>
      <c r="I198" s="150">
        <v>9.24</v>
      </c>
      <c r="J198" s="239"/>
      <c r="K198" s="152"/>
      <c r="L198" s="137"/>
      <c r="M198" s="135"/>
    </row>
    <row r="199" spans="1:13" ht="30" customHeight="1">
      <c r="A199" s="135"/>
      <c r="B199" s="136"/>
      <c r="C199" s="242">
        <v>23</v>
      </c>
      <c r="D199" s="196">
        <v>23.2</v>
      </c>
      <c r="E199" s="243"/>
      <c r="F199" s="243" t="s">
        <v>106</v>
      </c>
      <c r="G199" s="195" t="s">
        <v>261</v>
      </c>
      <c r="H199" s="202" t="s">
        <v>262</v>
      </c>
      <c r="I199" s="150">
        <v>2</v>
      </c>
      <c r="J199" s="239"/>
      <c r="K199" s="152"/>
      <c r="L199" s="137"/>
      <c r="M199" s="135"/>
    </row>
    <row r="200" spans="1:13" ht="30" customHeight="1">
      <c r="A200" s="135"/>
      <c r="B200" s="136"/>
      <c r="C200" s="242">
        <v>23</v>
      </c>
      <c r="D200" s="196">
        <v>23.21</v>
      </c>
      <c r="E200" s="243"/>
      <c r="F200" s="243" t="s">
        <v>106</v>
      </c>
      <c r="G200" s="195" t="s">
        <v>263</v>
      </c>
      <c r="H200" s="202" t="s">
        <v>262</v>
      </c>
      <c r="I200" s="150">
        <v>2</v>
      </c>
      <c r="J200" s="239"/>
      <c r="K200" s="152"/>
      <c r="L200" s="137"/>
      <c r="M200" s="135"/>
    </row>
    <row r="201" spans="1:13" ht="30" customHeight="1">
      <c r="A201" s="135"/>
      <c r="B201" s="136"/>
      <c r="C201" s="242">
        <v>23</v>
      </c>
      <c r="D201" s="196">
        <v>23.22</v>
      </c>
      <c r="E201" s="243"/>
      <c r="F201" s="243" t="s">
        <v>106</v>
      </c>
      <c r="G201" s="195" t="s">
        <v>264</v>
      </c>
      <c r="H201" s="202" t="s">
        <v>262</v>
      </c>
      <c r="I201" s="150">
        <v>2</v>
      </c>
      <c r="J201" s="239"/>
      <c r="K201" s="152"/>
      <c r="L201" s="137"/>
      <c r="M201" s="135"/>
    </row>
    <row r="202" spans="1:13" ht="30" customHeight="1">
      <c r="A202" s="135"/>
      <c r="B202" s="136"/>
      <c r="C202" s="242">
        <v>23</v>
      </c>
      <c r="D202" s="196">
        <v>23.23</v>
      </c>
      <c r="E202" s="243"/>
      <c r="F202" s="243" t="s">
        <v>106</v>
      </c>
      <c r="G202" s="195" t="s">
        <v>265</v>
      </c>
      <c r="H202" s="202" t="s">
        <v>105</v>
      </c>
      <c r="I202" s="150">
        <v>2</v>
      </c>
      <c r="J202" s="239"/>
      <c r="K202" s="152"/>
      <c r="L202" s="137"/>
      <c r="M202" s="135"/>
    </row>
    <row r="203" spans="1:13" ht="30" customHeight="1">
      <c r="A203" s="135"/>
      <c r="B203" s="136"/>
      <c r="C203" s="242">
        <v>23</v>
      </c>
      <c r="D203" s="196">
        <v>23.24</v>
      </c>
      <c r="E203" s="243"/>
      <c r="F203" s="243" t="s">
        <v>106</v>
      </c>
      <c r="G203" s="195" t="s">
        <v>266</v>
      </c>
      <c r="H203" s="202" t="s">
        <v>105</v>
      </c>
      <c r="I203" s="150">
        <v>4</v>
      </c>
      <c r="J203" s="239"/>
      <c r="K203" s="152"/>
      <c r="L203" s="137"/>
      <c r="M203" s="135"/>
    </row>
    <row r="204" spans="1:13" ht="30" customHeight="1" thickBot="1">
      <c r="A204" s="135"/>
      <c r="B204" s="136"/>
      <c r="C204" s="153"/>
      <c r="D204" s="251" t="s">
        <v>14</v>
      </c>
      <c r="E204" s="251"/>
      <c r="F204" s="251"/>
      <c r="G204" s="251"/>
      <c r="H204" s="251"/>
      <c r="I204" s="251"/>
      <c r="J204" s="252"/>
      <c r="K204" s="155"/>
      <c r="L204" s="137"/>
      <c r="M204" s="135"/>
    </row>
    <row r="205" spans="1:13" ht="30" customHeight="1" thickBot="1">
      <c r="A205" s="135"/>
      <c r="B205" s="136"/>
      <c r="C205" s="198"/>
      <c r="D205" s="209">
        <v>24</v>
      </c>
      <c r="E205" s="145"/>
      <c r="F205" s="145"/>
      <c r="G205" s="145" t="s">
        <v>267</v>
      </c>
      <c r="H205" s="145"/>
      <c r="I205" s="145"/>
      <c r="J205" s="145"/>
      <c r="K205" s="146"/>
      <c r="L205" s="137"/>
      <c r="M205" s="135"/>
    </row>
    <row r="206" spans="1:13" ht="66">
      <c r="A206" s="135"/>
      <c r="B206" s="136"/>
      <c r="C206" s="242">
        <v>24</v>
      </c>
      <c r="D206" s="196">
        <v>24.1</v>
      </c>
      <c r="E206" s="200"/>
      <c r="F206" s="243" t="s">
        <v>106</v>
      </c>
      <c r="G206" s="248" t="s">
        <v>497</v>
      </c>
      <c r="H206" s="156" t="s">
        <v>105</v>
      </c>
      <c r="I206" s="150">
        <v>10</v>
      </c>
      <c r="J206" s="151"/>
      <c r="K206" s="152"/>
      <c r="L206" s="137"/>
      <c r="M206" s="135"/>
    </row>
    <row r="207" spans="1:13" ht="42" customHeight="1">
      <c r="A207" s="135"/>
      <c r="B207" s="136"/>
      <c r="C207" s="242">
        <v>24</v>
      </c>
      <c r="D207" s="196">
        <v>24.2</v>
      </c>
      <c r="E207" s="243"/>
      <c r="F207" s="243" t="s">
        <v>106</v>
      </c>
      <c r="G207" s="249" t="s">
        <v>268</v>
      </c>
      <c r="H207" s="202" t="s">
        <v>105</v>
      </c>
      <c r="I207" s="150">
        <v>8</v>
      </c>
      <c r="J207" s="151"/>
      <c r="K207" s="152"/>
      <c r="L207" s="137"/>
      <c r="M207" s="135"/>
    </row>
    <row r="208" spans="1:13" ht="30" customHeight="1">
      <c r="A208" s="135"/>
      <c r="B208" s="136"/>
      <c r="C208" s="242">
        <v>24</v>
      </c>
      <c r="D208" s="196">
        <v>24.3</v>
      </c>
      <c r="E208" s="243"/>
      <c r="F208" s="243" t="s">
        <v>106</v>
      </c>
      <c r="G208" s="249" t="s">
        <v>269</v>
      </c>
      <c r="H208" s="202" t="s">
        <v>105</v>
      </c>
      <c r="I208" s="150">
        <v>8</v>
      </c>
      <c r="J208" s="151"/>
      <c r="K208" s="152"/>
      <c r="L208" s="137"/>
      <c r="M208" s="135"/>
    </row>
    <row r="209" spans="1:13" ht="30" customHeight="1" thickBot="1">
      <c r="A209" s="135"/>
      <c r="B209" s="136"/>
      <c r="C209" s="153"/>
      <c r="D209" s="251" t="s">
        <v>14</v>
      </c>
      <c r="E209" s="251"/>
      <c r="F209" s="251"/>
      <c r="G209" s="251"/>
      <c r="H209" s="251"/>
      <c r="I209" s="251"/>
      <c r="J209" s="252"/>
      <c r="K209" s="155"/>
      <c r="L209" s="137"/>
      <c r="M209" s="135"/>
    </row>
    <row r="210" spans="1:13" ht="30" customHeight="1" thickBot="1">
      <c r="A210" s="135"/>
      <c r="B210" s="136"/>
      <c r="C210" s="198"/>
      <c r="D210" s="209">
        <v>25</v>
      </c>
      <c r="E210" s="145"/>
      <c r="F210" s="145"/>
      <c r="G210" s="145" t="s">
        <v>168</v>
      </c>
      <c r="H210" s="145"/>
      <c r="I210" s="145"/>
      <c r="J210" s="145"/>
      <c r="K210" s="146"/>
      <c r="L210" s="137"/>
      <c r="M210" s="135"/>
    </row>
    <row r="211" spans="1:13" ht="30" customHeight="1">
      <c r="A211" s="135"/>
      <c r="B211" s="136"/>
      <c r="C211" s="242">
        <v>25</v>
      </c>
      <c r="D211" s="196" t="s">
        <v>275</v>
      </c>
      <c r="E211" s="200"/>
      <c r="F211" s="243" t="s">
        <v>106</v>
      </c>
      <c r="G211" s="200" t="s">
        <v>173</v>
      </c>
      <c r="H211" s="156" t="s">
        <v>105</v>
      </c>
      <c r="I211" s="150">
        <v>6</v>
      </c>
      <c r="J211" s="151"/>
      <c r="K211" s="152"/>
      <c r="L211" s="137"/>
      <c r="M211" s="135"/>
    </row>
    <row r="212" spans="1:13" ht="30" customHeight="1">
      <c r="A212" s="135"/>
      <c r="B212" s="136"/>
      <c r="C212" s="242">
        <v>25</v>
      </c>
      <c r="D212" s="196" t="s">
        <v>276</v>
      </c>
      <c r="E212" s="243"/>
      <c r="F212" s="243" t="s">
        <v>106</v>
      </c>
      <c r="G212" s="195" t="s">
        <v>174</v>
      </c>
      <c r="H212" s="202" t="s">
        <v>100</v>
      </c>
      <c r="I212" s="150">
        <v>225</v>
      </c>
      <c r="J212" s="151"/>
      <c r="K212" s="152"/>
      <c r="L212" s="137"/>
      <c r="M212" s="135"/>
    </row>
    <row r="213" spans="1:13" ht="30" customHeight="1" thickBot="1">
      <c r="A213" s="135"/>
      <c r="B213" s="136"/>
      <c r="C213" s="153"/>
      <c r="D213" s="251" t="s">
        <v>14</v>
      </c>
      <c r="E213" s="251"/>
      <c r="F213" s="251"/>
      <c r="G213" s="251"/>
      <c r="H213" s="251"/>
      <c r="I213" s="251"/>
      <c r="J213" s="252"/>
      <c r="K213" s="155"/>
      <c r="L213" s="137"/>
      <c r="M213" s="135"/>
    </row>
    <row r="214" spans="1:13" ht="30" customHeight="1" thickBot="1">
      <c r="A214" s="135"/>
      <c r="B214" s="136"/>
      <c r="C214" s="198"/>
      <c r="D214" s="209">
        <v>26</v>
      </c>
      <c r="E214" s="145"/>
      <c r="F214" s="145"/>
      <c r="G214" s="145" t="s">
        <v>175</v>
      </c>
      <c r="H214" s="145"/>
      <c r="I214" s="145"/>
      <c r="J214" s="145"/>
      <c r="K214" s="146"/>
      <c r="L214" s="137"/>
      <c r="M214" s="135"/>
    </row>
    <row r="215" spans="1:13" ht="30" customHeight="1">
      <c r="A215" s="135"/>
      <c r="B215" s="136"/>
      <c r="C215" s="242">
        <v>26</v>
      </c>
      <c r="D215" s="196">
        <v>26.1</v>
      </c>
      <c r="E215" s="200"/>
      <c r="F215" s="243" t="s">
        <v>106</v>
      </c>
      <c r="G215" s="200" t="s">
        <v>176</v>
      </c>
      <c r="H215" s="156" t="s">
        <v>100</v>
      </c>
      <c r="I215" s="150">
        <v>94.78</v>
      </c>
      <c r="J215" s="151"/>
      <c r="K215" s="152"/>
      <c r="L215" s="137"/>
      <c r="M215" s="135"/>
    </row>
    <row r="216" spans="1:13" ht="30" customHeight="1">
      <c r="A216" s="135"/>
      <c r="B216" s="136"/>
      <c r="C216" s="242">
        <v>26</v>
      </c>
      <c r="D216" s="196">
        <v>26.2</v>
      </c>
      <c r="E216" s="243"/>
      <c r="F216" s="243" t="s">
        <v>106</v>
      </c>
      <c r="G216" s="195" t="s">
        <v>270</v>
      </c>
      <c r="H216" s="202" t="s">
        <v>104</v>
      </c>
      <c r="I216" s="150">
        <v>105.4</v>
      </c>
      <c r="J216" s="151"/>
      <c r="K216" s="152"/>
      <c r="L216" s="137"/>
      <c r="M216" s="135"/>
    </row>
    <row r="217" spans="1:13" ht="30" customHeight="1">
      <c r="A217" s="135"/>
      <c r="B217" s="136"/>
      <c r="C217" s="242">
        <v>26</v>
      </c>
      <c r="D217" s="196">
        <v>26.3</v>
      </c>
      <c r="E217" s="243"/>
      <c r="F217" s="243" t="s">
        <v>106</v>
      </c>
      <c r="G217" s="195" t="s">
        <v>271</v>
      </c>
      <c r="H217" s="202" t="s">
        <v>100</v>
      </c>
      <c r="I217" s="150">
        <v>8.84</v>
      </c>
      <c r="J217" s="151"/>
      <c r="K217" s="152"/>
      <c r="L217" s="137"/>
      <c r="M217" s="135"/>
    </row>
    <row r="218" spans="1:13" ht="30" customHeight="1">
      <c r="A218" s="135"/>
      <c r="B218" s="136"/>
      <c r="C218" s="242">
        <v>26</v>
      </c>
      <c r="D218" s="196">
        <v>26.4</v>
      </c>
      <c r="E218" s="243"/>
      <c r="F218" s="243" t="s">
        <v>106</v>
      </c>
      <c r="G218" s="195" t="s">
        <v>272</v>
      </c>
      <c r="H218" s="202" t="s">
        <v>105</v>
      </c>
      <c r="I218" s="150">
        <v>8</v>
      </c>
      <c r="J218" s="151"/>
      <c r="K218" s="152"/>
      <c r="L218" s="137"/>
      <c r="M218" s="135"/>
    </row>
    <row r="219" spans="1:13" ht="30" customHeight="1">
      <c r="A219" s="135"/>
      <c r="B219" s="136"/>
      <c r="C219" s="242">
        <v>26</v>
      </c>
      <c r="D219" s="196">
        <v>26.5</v>
      </c>
      <c r="E219" s="243"/>
      <c r="F219" s="243" t="s">
        <v>106</v>
      </c>
      <c r="G219" s="195" t="s">
        <v>273</v>
      </c>
      <c r="H219" s="202" t="s">
        <v>100</v>
      </c>
      <c r="I219" s="150">
        <v>22.85</v>
      </c>
      <c r="J219" s="151"/>
      <c r="K219" s="152"/>
      <c r="L219" s="137"/>
      <c r="M219" s="135"/>
    </row>
    <row r="220" spans="1:13" ht="16.2">
      <c r="A220" s="135"/>
      <c r="B220" s="136"/>
      <c r="C220" s="242">
        <v>26</v>
      </c>
      <c r="D220" s="196">
        <v>26.6</v>
      </c>
      <c r="E220" s="243"/>
      <c r="F220" s="243" t="s">
        <v>106</v>
      </c>
      <c r="G220" s="195" t="s">
        <v>274</v>
      </c>
      <c r="H220" s="202" t="s">
        <v>105</v>
      </c>
      <c r="I220" s="150">
        <v>1</v>
      </c>
      <c r="J220" s="151"/>
      <c r="K220" s="152"/>
      <c r="L220" s="137"/>
      <c r="M220" s="135"/>
    </row>
    <row r="221" spans="1:13" ht="30" customHeight="1" thickBot="1">
      <c r="A221" s="135"/>
      <c r="B221" s="136"/>
      <c r="C221" s="153"/>
      <c r="D221" s="251" t="s">
        <v>14</v>
      </c>
      <c r="E221" s="251"/>
      <c r="F221" s="251"/>
      <c r="G221" s="251"/>
      <c r="H221" s="251"/>
      <c r="I221" s="251"/>
      <c r="J221" s="252"/>
      <c r="K221" s="155"/>
      <c r="L221" s="137"/>
      <c r="M221" s="135"/>
    </row>
    <row r="222" spans="1:13" ht="30" customHeight="1" thickBot="1">
      <c r="A222" s="135"/>
      <c r="B222" s="136"/>
      <c r="C222" s="198"/>
      <c r="D222" s="209">
        <v>27</v>
      </c>
      <c r="E222" s="145"/>
      <c r="F222" s="145"/>
      <c r="G222" s="145" t="s">
        <v>277</v>
      </c>
      <c r="H222" s="145"/>
      <c r="I222" s="145"/>
      <c r="J222" s="145"/>
      <c r="K222" s="146"/>
      <c r="L222" s="137"/>
      <c r="M222" s="135"/>
    </row>
    <row r="223" spans="1:13" ht="30" customHeight="1">
      <c r="A223" s="135"/>
      <c r="B223" s="136"/>
      <c r="C223" s="242"/>
      <c r="D223" s="196"/>
      <c r="E223" s="200"/>
      <c r="F223" s="243" t="s">
        <v>106</v>
      </c>
      <c r="G223" s="224" t="s">
        <v>278</v>
      </c>
      <c r="H223" s="156"/>
      <c r="I223" s="150"/>
      <c r="J223" s="151"/>
      <c r="K223" s="152"/>
      <c r="L223" s="137"/>
      <c r="M223" s="135"/>
    </row>
    <row r="224" spans="1:13" ht="30" customHeight="1">
      <c r="A224" s="135"/>
      <c r="B224" s="136"/>
      <c r="C224" s="242">
        <v>27</v>
      </c>
      <c r="D224" s="196">
        <v>27.1</v>
      </c>
      <c r="E224" s="200"/>
      <c r="F224" s="243" t="s">
        <v>106</v>
      </c>
      <c r="G224" s="200" t="s">
        <v>95</v>
      </c>
      <c r="H224" s="156" t="s">
        <v>101</v>
      </c>
      <c r="I224" s="150">
        <v>90</v>
      </c>
      <c r="J224" s="151"/>
      <c r="K224" s="152"/>
      <c r="L224" s="137"/>
      <c r="M224" s="135"/>
    </row>
    <row r="225" spans="1:13" ht="30" customHeight="1">
      <c r="A225" s="135"/>
      <c r="B225" s="136"/>
      <c r="C225" s="242">
        <v>27</v>
      </c>
      <c r="D225" s="196">
        <v>27.2</v>
      </c>
      <c r="E225" s="200"/>
      <c r="F225" s="243" t="s">
        <v>106</v>
      </c>
      <c r="G225" s="200" t="s">
        <v>279</v>
      </c>
      <c r="H225" s="156" t="s">
        <v>101</v>
      </c>
      <c r="I225" s="150">
        <v>22.5</v>
      </c>
      <c r="J225" s="151"/>
      <c r="K225" s="152"/>
      <c r="L225" s="137"/>
      <c r="M225" s="135"/>
    </row>
    <row r="226" spans="1:13" ht="30" customHeight="1">
      <c r="A226" s="135"/>
      <c r="B226" s="136"/>
      <c r="C226" s="242">
        <v>27</v>
      </c>
      <c r="D226" s="196">
        <v>27.3</v>
      </c>
      <c r="E226" s="200"/>
      <c r="F226" s="243" t="s">
        <v>106</v>
      </c>
      <c r="G226" s="200" t="s">
        <v>112</v>
      </c>
      <c r="H226" s="156" t="s">
        <v>101</v>
      </c>
      <c r="I226" s="150">
        <v>45.2</v>
      </c>
      <c r="J226" s="151"/>
      <c r="K226" s="152"/>
      <c r="L226" s="137"/>
      <c r="M226" s="135"/>
    </row>
    <row r="227" spans="1:13" ht="30" customHeight="1">
      <c r="A227" s="135"/>
      <c r="B227" s="136"/>
      <c r="C227" s="242">
        <v>27</v>
      </c>
      <c r="D227" s="196">
        <v>27.4</v>
      </c>
      <c r="E227" s="200"/>
      <c r="F227" s="243" t="s">
        <v>106</v>
      </c>
      <c r="G227" s="200" t="s">
        <v>280</v>
      </c>
      <c r="H227" s="156" t="s">
        <v>101</v>
      </c>
      <c r="I227" s="150">
        <v>56</v>
      </c>
      <c r="J227" s="151"/>
      <c r="K227" s="152"/>
      <c r="L227" s="137"/>
      <c r="M227" s="135"/>
    </row>
    <row r="228" spans="1:13" ht="30" customHeight="1">
      <c r="A228" s="135"/>
      <c r="B228" s="136"/>
      <c r="C228" s="242"/>
      <c r="D228" s="196"/>
      <c r="E228" s="200"/>
      <c r="F228" s="243" t="s">
        <v>106</v>
      </c>
      <c r="G228" s="224" t="s">
        <v>281</v>
      </c>
      <c r="H228" s="156"/>
      <c r="I228" s="150"/>
      <c r="J228" s="151"/>
      <c r="K228" s="152"/>
      <c r="L228" s="137"/>
      <c r="M228" s="135"/>
    </row>
    <row r="229" spans="1:13" ht="30" customHeight="1">
      <c r="A229" s="135"/>
      <c r="B229" s="136"/>
      <c r="C229" s="242">
        <v>27</v>
      </c>
      <c r="D229" s="196">
        <v>27.5</v>
      </c>
      <c r="E229" s="200"/>
      <c r="F229" s="243" t="s">
        <v>106</v>
      </c>
      <c r="G229" s="200" t="s">
        <v>282</v>
      </c>
      <c r="H229" s="156" t="s">
        <v>105</v>
      </c>
      <c r="I229" s="150">
        <v>3</v>
      </c>
      <c r="J229" s="151"/>
      <c r="K229" s="152"/>
      <c r="L229" s="137"/>
      <c r="M229" s="135"/>
    </row>
    <row r="230" spans="1:13" ht="30" customHeight="1">
      <c r="A230" s="135"/>
      <c r="B230" s="136"/>
      <c r="C230" s="242"/>
      <c r="D230" s="196"/>
      <c r="E230" s="200"/>
      <c r="F230" s="243" t="s">
        <v>106</v>
      </c>
      <c r="G230" s="224" t="s">
        <v>283</v>
      </c>
      <c r="H230" s="156"/>
      <c r="I230" s="150"/>
      <c r="J230" s="151"/>
      <c r="K230" s="152"/>
      <c r="L230" s="137"/>
      <c r="M230" s="135"/>
    </row>
    <row r="231" spans="1:13" ht="30" customHeight="1">
      <c r="A231" s="135"/>
      <c r="B231" s="136"/>
      <c r="C231" s="242">
        <v>27</v>
      </c>
      <c r="D231" s="196">
        <v>27.6</v>
      </c>
      <c r="E231" s="200"/>
      <c r="F231" s="243" t="s">
        <v>106</v>
      </c>
      <c r="G231" s="200" t="s">
        <v>284</v>
      </c>
      <c r="H231" s="156" t="s">
        <v>104</v>
      </c>
      <c r="I231" s="150">
        <v>151.57</v>
      </c>
      <c r="J231" s="151"/>
      <c r="K231" s="152"/>
      <c r="L231" s="137"/>
      <c r="M231" s="135"/>
    </row>
    <row r="232" spans="1:13" ht="30" customHeight="1">
      <c r="A232" s="135"/>
      <c r="B232" s="136"/>
      <c r="C232" s="242">
        <v>27</v>
      </c>
      <c r="D232" s="196">
        <v>27.7</v>
      </c>
      <c r="E232" s="200"/>
      <c r="F232" s="243" t="s">
        <v>106</v>
      </c>
      <c r="G232" s="200" t="s">
        <v>285</v>
      </c>
      <c r="H232" s="156" t="s">
        <v>104</v>
      </c>
      <c r="I232" s="150">
        <v>22</v>
      </c>
      <c r="J232" s="151"/>
      <c r="K232" s="152"/>
      <c r="L232" s="137"/>
      <c r="M232" s="135"/>
    </row>
    <row r="233" spans="1:13" ht="30" customHeight="1">
      <c r="A233" s="135"/>
      <c r="B233" s="136"/>
      <c r="C233" s="242">
        <v>27</v>
      </c>
      <c r="D233" s="196">
        <v>27.8</v>
      </c>
      <c r="E233" s="200"/>
      <c r="F233" s="243" t="s">
        <v>106</v>
      </c>
      <c r="G233" s="200" t="s">
        <v>286</v>
      </c>
      <c r="H233" s="156" t="s">
        <v>105</v>
      </c>
      <c r="I233" s="150">
        <v>14</v>
      </c>
      <c r="J233" s="151"/>
      <c r="K233" s="152"/>
      <c r="L233" s="137"/>
      <c r="M233" s="135"/>
    </row>
    <row r="234" spans="1:13" ht="30" customHeight="1">
      <c r="A234" s="135"/>
      <c r="B234" s="136"/>
      <c r="C234" s="242"/>
      <c r="D234" s="196"/>
      <c r="E234" s="200"/>
      <c r="F234" s="243" t="s">
        <v>106</v>
      </c>
      <c r="G234" s="224" t="s">
        <v>287</v>
      </c>
      <c r="H234" s="156"/>
      <c r="I234" s="150"/>
      <c r="J234" s="151"/>
      <c r="K234" s="152"/>
      <c r="L234" s="137"/>
      <c r="M234" s="135"/>
    </row>
    <row r="235" spans="1:13" ht="30" customHeight="1">
      <c r="A235" s="135"/>
      <c r="B235" s="136"/>
      <c r="C235" s="242">
        <v>27</v>
      </c>
      <c r="D235" s="196">
        <v>27.9</v>
      </c>
      <c r="E235" s="200"/>
      <c r="F235" s="243" t="s">
        <v>106</v>
      </c>
      <c r="G235" s="200" t="s">
        <v>288</v>
      </c>
      <c r="H235" s="156" t="s">
        <v>105</v>
      </c>
      <c r="I235" s="150">
        <v>19</v>
      </c>
      <c r="J235" s="151"/>
      <c r="K235" s="152"/>
      <c r="L235" s="137"/>
      <c r="M235" s="135"/>
    </row>
    <row r="236" spans="1:13" ht="30" customHeight="1">
      <c r="A236" s="135"/>
      <c r="B236" s="136"/>
      <c r="C236" s="242">
        <v>27</v>
      </c>
      <c r="D236" s="196">
        <v>27.1</v>
      </c>
      <c r="E236" s="200"/>
      <c r="F236" s="243" t="s">
        <v>106</v>
      </c>
      <c r="G236" s="200" t="s">
        <v>289</v>
      </c>
      <c r="H236" s="156" t="s">
        <v>105</v>
      </c>
      <c r="I236" s="150">
        <v>5</v>
      </c>
      <c r="J236" s="151"/>
      <c r="K236" s="152"/>
      <c r="L236" s="137"/>
      <c r="M236" s="135"/>
    </row>
    <row r="237" spans="1:13" ht="30" customHeight="1">
      <c r="A237" s="135"/>
      <c r="B237" s="136"/>
      <c r="C237" s="242">
        <v>27</v>
      </c>
      <c r="D237" s="196">
        <v>27.11</v>
      </c>
      <c r="E237" s="200"/>
      <c r="F237" s="243" t="s">
        <v>106</v>
      </c>
      <c r="G237" s="200" t="s">
        <v>290</v>
      </c>
      <c r="H237" s="156" t="s">
        <v>105</v>
      </c>
      <c r="I237" s="150">
        <v>3</v>
      </c>
      <c r="J237" s="151"/>
      <c r="K237" s="152"/>
      <c r="L237" s="137"/>
      <c r="M237" s="135"/>
    </row>
    <row r="238" spans="1:13" ht="30" customHeight="1">
      <c r="A238" s="135"/>
      <c r="B238" s="136"/>
      <c r="C238" s="242">
        <v>27</v>
      </c>
      <c r="D238" s="196">
        <v>27.12</v>
      </c>
      <c r="E238" s="200"/>
      <c r="F238" s="243" t="s">
        <v>106</v>
      </c>
      <c r="G238" s="200" t="s">
        <v>291</v>
      </c>
      <c r="H238" s="156" t="s">
        <v>105</v>
      </c>
      <c r="I238" s="150">
        <v>71</v>
      </c>
      <c r="J238" s="151"/>
      <c r="K238" s="152"/>
      <c r="L238" s="137"/>
      <c r="M238" s="135"/>
    </row>
    <row r="239" spans="1:13" ht="30" customHeight="1">
      <c r="A239" s="135"/>
      <c r="B239" s="136"/>
      <c r="C239" s="242">
        <v>27</v>
      </c>
      <c r="D239" s="196">
        <v>27.13</v>
      </c>
      <c r="E239" s="200"/>
      <c r="F239" s="243" t="s">
        <v>106</v>
      </c>
      <c r="G239" s="200" t="s">
        <v>292</v>
      </c>
      <c r="H239" s="156" t="s">
        <v>105</v>
      </c>
      <c r="I239" s="150">
        <v>13</v>
      </c>
      <c r="J239" s="151"/>
      <c r="K239" s="152"/>
      <c r="L239" s="137"/>
      <c r="M239" s="135"/>
    </row>
    <row r="240" spans="1:13" ht="30" customHeight="1">
      <c r="A240" s="135"/>
      <c r="B240" s="136"/>
      <c r="C240" s="242">
        <v>27</v>
      </c>
      <c r="D240" s="196">
        <v>27.14</v>
      </c>
      <c r="E240" s="200"/>
      <c r="F240" s="243" t="s">
        <v>106</v>
      </c>
      <c r="G240" s="200" t="s">
        <v>293</v>
      </c>
      <c r="H240" s="156" t="s">
        <v>105</v>
      </c>
      <c r="I240" s="150">
        <v>35</v>
      </c>
      <c r="J240" s="151"/>
      <c r="K240" s="152"/>
      <c r="L240" s="137"/>
      <c r="M240" s="135"/>
    </row>
    <row r="241" spans="1:13" ht="30" customHeight="1">
      <c r="A241" s="135"/>
      <c r="B241" s="136"/>
      <c r="C241" s="242">
        <v>27</v>
      </c>
      <c r="D241" s="196">
        <v>27.15</v>
      </c>
      <c r="E241" s="200"/>
      <c r="F241" s="243" t="s">
        <v>106</v>
      </c>
      <c r="G241" s="200" t="s">
        <v>294</v>
      </c>
      <c r="H241" s="156" t="s">
        <v>105</v>
      </c>
      <c r="I241" s="150">
        <v>6</v>
      </c>
      <c r="J241" s="151"/>
      <c r="K241" s="152"/>
      <c r="L241" s="137"/>
      <c r="M241" s="135"/>
    </row>
    <row r="242" spans="1:13" ht="30" customHeight="1">
      <c r="A242" s="135"/>
      <c r="B242" s="136"/>
      <c r="C242" s="242">
        <v>27</v>
      </c>
      <c r="D242" s="196">
        <v>27.16</v>
      </c>
      <c r="E242" s="200"/>
      <c r="F242" s="243" t="s">
        <v>106</v>
      </c>
      <c r="G242" s="200" t="s">
        <v>295</v>
      </c>
      <c r="H242" s="156" t="s">
        <v>105</v>
      </c>
      <c r="I242" s="150">
        <v>12</v>
      </c>
      <c r="J242" s="151"/>
      <c r="K242" s="152"/>
      <c r="L242" s="137"/>
      <c r="M242" s="135"/>
    </row>
    <row r="243" spans="1:13" ht="30" customHeight="1">
      <c r="A243" s="135"/>
      <c r="B243" s="136"/>
      <c r="C243" s="242">
        <v>27</v>
      </c>
      <c r="D243" s="196"/>
      <c r="E243" s="200"/>
      <c r="F243" s="243" t="s">
        <v>106</v>
      </c>
      <c r="G243" s="224" t="s">
        <v>296</v>
      </c>
      <c r="H243" s="156"/>
      <c r="I243" s="150"/>
      <c r="J243" s="151"/>
      <c r="K243" s="152"/>
      <c r="L243" s="137"/>
      <c r="M243" s="135"/>
    </row>
    <row r="244" spans="1:13" ht="30" customHeight="1">
      <c r="A244" s="135"/>
      <c r="B244" s="136"/>
      <c r="C244" s="242">
        <v>27</v>
      </c>
      <c r="D244" s="196">
        <v>27.17</v>
      </c>
      <c r="E244" s="200"/>
      <c r="F244" s="243" t="s">
        <v>106</v>
      </c>
      <c r="G244" s="200" t="s">
        <v>297</v>
      </c>
      <c r="H244" s="156" t="s">
        <v>105</v>
      </c>
      <c r="I244" s="150">
        <v>10</v>
      </c>
      <c r="J244" s="151"/>
      <c r="K244" s="152"/>
      <c r="L244" s="137"/>
      <c r="M244" s="135"/>
    </row>
    <row r="245" spans="1:13" ht="30" customHeight="1">
      <c r="A245" s="135"/>
      <c r="B245" s="136"/>
      <c r="C245" s="242"/>
      <c r="D245" s="196"/>
      <c r="E245" s="200"/>
      <c r="F245" s="243" t="s">
        <v>106</v>
      </c>
      <c r="G245" s="224" t="s">
        <v>298</v>
      </c>
      <c r="H245" s="156"/>
      <c r="I245" s="150"/>
      <c r="J245" s="151"/>
      <c r="K245" s="152"/>
      <c r="L245" s="137"/>
      <c r="M245" s="135"/>
    </row>
    <row r="246" spans="1:13" ht="30" customHeight="1">
      <c r="A246" s="135"/>
      <c r="B246" s="136"/>
      <c r="C246" s="242">
        <v>27</v>
      </c>
      <c r="D246" s="196">
        <v>27.18</v>
      </c>
      <c r="E246" s="200"/>
      <c r="F246" s="243" t="s">
        <v>106</v>
      </c>
      <c r="G246" s="200" t="s">
        <v>299</v>
      </c>
      <c r="H246" s="156" t="s">
        <v>105</v>
      </c>
      <c r="I246" s="150">
        <v>8</v>
      </c>
      <c r="J246" s="151"/>
      <c r="K246" s="152"/>
      <c r="L246" s="137"/>
      <c r="M246" s="135"/>
    </row>
    <row r="247" spans="1:13" ht="30" customHeight="1">
      <c r="A247" s="135"/>
      <c r="B247" s="136"/>
      <c r="C247" s="242">
        <v>27</v>
      </c>
      <c r="D247" s="196">
        <v>27.19</v>
      </c>
      <c r="E247" s="200"/>
      <c r="F247" s="243" t="s">
        <v>106</v>
      </c>
      <c r="G247" s="200" t="s">
        <v>300</v>
      </c>
      <c r="H247" s="156" t="s">
        <v>105</v>
      </c>
      <c r="I247" s="150">
        <v>8</v>
      </c>
      <c r="J247" s="151"/>
      <c r="K247" s="152"/>
      <c r="L247" s="137"/>
      <c r="M247" s="135"/>
    </row>
    <row r="248" spans="1:13" ht="30" customHeight="1">
      <c r="A248" s="135"/>
      <c r="B248" s="136"/>
      <c r="C248" s="242">
        <v>27</v>
      </c>
      <c r="D248" s="196">
        <v>27.2</v>
      </c>
      <c r="E248" s="200"/>
      <c r="F248" s="243" t="s">
        <v>106</v>
      </c>
      <c r="G248" s="200" t="s">
        <v>301</v>
      </c>
      <c r="H248" s="156" t="s">
        <v>105</v>
      </c>
      <c r="I248" s="150">
        <v>8</v>
      </c>
      <c r="J248" s="151"/>
      <c r="K248" s="152"/>
      <c r="L248" s="137"/>
      <c r="M248" s="135"/>
    </row>
    <row r="249" spans="1:13" ht="30" customHeight="1">
      <c r="A249" s="135"/>
      <c r="B249" s="136"/>
      <c r="C249" s="242"/>
      <c r="D249" s="196"/>
      <c r="E249" s="200"/>
      <c r="F249" s="243" t="s">
        <v>106</v>
      </c>
      <c r="G249" s="224" t="s">
        <v>302</v>
      </c>
      <c r="H249" s="156"/>
      <c r="I249" s="150"/>
      <c r="J249" s="151"/>
      <c r="K249" s="152"/>
      <c r="L249" s="137"/>
      <c r="M249" s="135"/>
    </row>
    <row r="250" spans="1:13" ht="30" customHeight="1">
      <c r="A250" s="135"/>
      <c r="B250" s="136"/>
      <c r="C250" s="242">
        <v>27</v>
      </c>
      <c r="D250" s="196">
        <v>27.21</v>
      </c>
      <c r="E250" s="200"/>
      <c r="F250" s="243" t="s">
        <v>106</v>
      </c>
      <c r="G250" s="200" t="s">
        <v>487</v>
      </c>
      <c r="H250" s="156" t="s">
        <v>105</v>
      </c>
      <c r="I250" s="150">
        <v>10</v>
      </c>
      <c r="J250" s="151"/>
      <c r="K250" s="152"/>
      <c r="L250" s="137"/>
      <c r="M250" s="135"/>
    </row>
    <row r="251" spans="1:13" ht="30" customHeight="1">
      <c r="A251" s="135"/>
      <c r="B251" s="136"/>
      <c r="C251" s="242">
        <v>27</v>
      </c>
      <c r="D251" s="196">
        <v>27.22</v>
      </c>
      <c r="E251" s="200"/>
      <c r="F251" s="243" t="s">
        <v>106</v>
      </c>
      <c r="G251" s="200" t="s">
        <v>488</v>
      </c>
      <c r="H251" s="156" t="s">
        <v>105</v>
      </c>
      <c r="I251" s="150">
        <v>10</v>
      </c>
      <c r="J251" s="151"/>
      <c r="K251" s="152"/>
      <c r="L251" s="137"/>
      <c r="M251" s="135"/>
    </row>
    <row r="252" spans="1:13" ht="30" customHeight="1">
      <c r="A252" s="135"/>
      <c r="B252" s="136"/>
      <c r="C252" s="242">
        <v>27</v>
      </c>
      <c r="D252" s="196">
        <v>27.23</v>
      </c>
      <c r="E252" s="200"/>
      <c r="F252" s="243" t="s">
        <v>106</v>
      </c>
      <c r="G252" s="200" t="s">
        <v>489</v>
      </c>
      <c r="H252" s="156" t="s">
        <v>105</v>
      </c>
      <c r="I252" s="150">
        <v>2</v>
      </c>
      <c r="J252" s="151"/>
      <c r="K252" s="152"/>
      <c r="L252" s="137"/>
      <c r="M252" s="135"/>
    </row>
    <row r="253" spans="1:13" ht="30" customHeight="1">
      <c r="A253" s="135"/>
      <c r="B253" s="136"/>
      <c r="C253" s="242">
        <v>27</v>
      </c>
      <c r="D253" s="196">
        <v>27.24</v>
      </c>
      <c r="E253" s="200"/>
      <c r="F253" s="243" t="s">
        <v>106</v>
      </c>
      <c r="G253" s="200" t="s">
        <v>490</v>
      </c>
      <c r="H253" s="156" t="s">
        <v>104</v>
      </c>
      <c r="I253" s="150">
        <v>45</v>
      </c>
      <c r="J253" s="151"/>
      <c r="K253" s="152"/>
      <c r="L253" s="137"/>
      <c r="M253" s="135"/>
    </row>
    <row r="254" spans="1:13" ht="30" customHeight="1">
      <c r="A254" s="135"/>
      <c r="B254" s="136"/>
      <c r="C254" s="242">
        <v>27</v>
      </c>
      <c r="D254" s="196">
        <v>27.25</v>
      </c>
      <c r="E254" s="200"/>
      <c r="F254" s="243" t="s">
        <v>106</v>
      </c>
      <c r="G254" s="200" t="s">
        <v>491</v>
      </c>
      <c r="H254" s="156" t="s">
        <v>104</v>
      </c>
      <c r="I254" s="150">
        <v>38</v>
      </c>
      <c r="J254" s="151"/>
      <c r="K254" s="152"/>
      <c r="L254" s="137"/>
      <c r="M254" s="135"/>
    </row>
    <row r="255" spans="1:13" ht="30" customHeight="1">
      <c r="A255" s="135"/>
      <c r="B255" s="136"/>
      <c r="C255" s="242">
        <v>27</v>
      </c>
      <c r="D255" s="196">
        <v>27.26</v>
      </c>
      <c r="E255" s="200"/>
      <c r="F255" s="243" t="s">
        <v>106</v>
      </c>
      <c r="G255" s="200" t="s">
        <v>492</v>
      </c>
      <c r="H255" s="156" t="s">
        <v>104</v>
      </c>
      <c r="I255" s="150">
        <v>20</v>
      </c>
      <c r="J255" s="151"/>
      <c r="K255" s="152"/>
      <c r="L255" s="137"/>
      <c r="M255" s="135"/>
    </row>
    <row r="256" spans="1:13" ht="30" customHeight="1">
      <c r="A256" s="135"/>
      <c r="B256" s="136"/>
      <c r="C256" s="242">
        <v>27</v>
      </c>
      <c r="D256" s="196">
        <v>27.27</v>
      </c>
      <c r="E256" s="200"/>
      <c r="F256" s="243" t="s">
        <v>106</v>
      </c>
      <c r="G256" s="200" t="s">
        <v>493</v>
      </c>
      <c r="H256" s="156" t="s">
        <v>104</v>
      </c>
      <c r="I256" s="150">
        <v>20</v>
      </c>
      <c r="J256" s="151"/>
      <c r="K256" s="152"/>
      <c r="L256" s="137"/>
      <c r="M256" s="135"/>
    </row>
    <row r="257" spans="1:13" ht="30" customHeight="1">
      <c r="A257" s="135"/>
      <c r="B257" s="136"/>
      <c r="C257" s="242"/>
      <c r="D257" s="196"/>
      <c r="E257" s="200"/>
      <c r="F257" s="243" t="s">
        <v>106</v>
      </c>
      <c r="G257" s="224" t="s">
        <v>287</v>
      </c>
      <c r="H257" s="156"/>
      <c r="I257" s="150"/>
      <c r="J257" s="151"/>
      <c r="K257" s="152"/>
      <c r="L257" s="137"/>
      <c r="M257" s="135"/>
    </row>
    <row r="258" spans="1:13" ht="30" customHeight="1">
      <c r="A258" s="135"/>
      <c r="B258" s="136"/>
      <c r="C258" s="242">
        <v>27</v>
      </c>
      <c r="D258" s="196">
        <v>27.28</v>
      </c>
      <c r="E258" s="200"/>
      <c r="F258" s="243" t="s">
        <v>106</v>
      </c>
      <c r="G258" s="200" t="s">
        <v>303</v>
      </c>
      <c r="H258" s="156" t="s">
        <v>105</v>
      </c>
      <c r="I258" s="150">
        <v>18</v>
      </c>
      <c r="J258" s="151"/>
      <c r="K258" s="152"/>
      <c r="L258" s="137"/>
      <c r="M258" s="135"/>
    </row>
    <row r="259" spans="1:13" ht="30" customHeight="1">
      <c r="A259" s="135"/>
      <c r="B259" s="136"/>
      <c r="C259" s="242">
        <v>27</v>
      </c>
      <c r="D259" s="196">
        <v>27.29</v>
      </c>
      <c r="E259" s="200"/>
      <c r="F259" s="243" t="s">
        <v>106</v>
      </c>
      <c r="G259" s="200" t="s">
        <v>304</v>
      </c>
      <c r="H259" s="156" t="s">
        <v>105</v>
      </c>
      <c r="I259" s="150">
        <v>2</v>
      </c>
      <c r="J259" s="151"/>
      <c r="K259" s="152"/>
      <c r="L259" s="137"/>
      <c r="M259" s="135"/>
    </row>
    <row r="260" spans="1:13" ht="30" customHeight="1">
      <c r="A260" s="135"/>
      <c r="B260" s="136"/>
      <c r="C260" s="242">
        <v>27</v>
      </c>
      <c r="D260" s="196">
        <v>27.3</v>
      </c>
      <c r="E260" s="200"/>
      <c r="F260" s="243" t="s">
        <v>106</v>
      </c>
      <c r="G260" s="200" t="s">
        <v>305</v>
      </c>
      <c r="H260" s="156" t="s">
        <v>105</v>
      </c>
      <c r="I260" s="150">
        <v>4</v>
      </c>
      <c r="J260" s="151"/>
      <c r="K260" s="152"/>
      <c r="L260" s="137"/>
      <c r="M260" s="135"/>
    </row>
    <row r="261" spans="1:13" ht="30" customHeight="1">
      <c r="A261" s="135"/>
      <c r="B261" s="136"/>
      <c r="C261" s="242">
        <v>27</v>
      </c>
      <c r="D261" s="196">
        <v>27.31</v>
      </c>
      <c r="E261" s="200"/>
      <c r="F261" s="243" t="s">
        <v>106</v>
      </c>
      <c r="G261" s="200" t="s">
        <v>306</v>
      </c>
      <c r="H261" s="156" t="s">
        <v>105</v>
      </c>
      <c r="I261" s="150">
        <v>26</v>
      </c>
      <c r="J261" s="151"/>
      <c r="K261" s="152"/>
      <c r="L261" s="137"/>
      <c r="M261" s="135"/>
    </row>
    <row r="262" spans="1:13" ht="30" customHeight="1">
      <c r="A262" s="135"/>
      <c r="B262" s="136"/>
      <c r="C262" s="242">
        <v>27</v>
      </c>
      <c r="D262" s="196">
        <v>27.32</v>
      </c>
      <c r="E262" s="200"/>
      <c r="F262" s="243" t="s">
        <v>106</v>
      </c>
      <c r="G262" s="200" t="s">
        <v>307</v>
      </c>
      <c r="H262" s="156" t="s">
        <v>105</v>
      </c>
      <c r="I262" s="150">
        <v>16</v>
      </c>
      <c r="J262" s="151"/>
      <c r="K262" s="152"/>
      <c r="L262" s="137"/>
      <c r="M262" s="135"/>
    </row>
    <row r="263" spans="1:13" ht="30" customHeight="1">
      <c r="A263" s="135"/>
      <c r="B263" s="136"/>
      <c r="C263" s="242">
        <v>27</v>
      </c>
      <c r="D263" s="196">
        <v>27.33</v>
      </c>
      <c r="E263" s="200"/>
      <c r="F263" s="243" t="s">
        <v>106</v>
      </c>
      <c r="G263" s="200" t="s">
        <v>308</v>
      </c>
      <c r="H263" s="156" t="s">
        <v>105</v>
      </c>
      <c r="I263" s="150">
        <v>16</v>
      </c>
      <c r="J263" s="151"/>
      <c r="K263" s="152"/>
      <c r="L263" s="137"/>
      <c r="M263" s="135"/>
    </row>
    <row r="264" spans="1:13" ht="30" customHeight="1">
      <c r="A264" s="135"/>
      <c r="B264" s="136"/>
      <c r="C264" s="242">
        <v>27</v>
      </c>
      <c r="D264" s="196">
        <v>27.34</v>
      </c>
      <c r="E264" s="200"/>
      <c r="F264" s="243" t="s">
        <v>106</v>
      </c>
      <c r="G264" s="200" t="s">
        <v>309</v>
      </c>
      <c r="H264" s="156" t="s">
        <v>105</v>
      </c>
      <c r="I264" s="150">
        <v>16</v>
      </c>
      <c r="J264" s="151"/>
      <c r="K264" s="152"/>
      <c r="L264" s="137"/>
      <c r="M264" s="135"/>
    </row>
    <row r="265" spans="1:13" ht="30" customHeight="1">
      <c r="A265" s="135"/>
      <c r="B265" s="136"/>
      <c r="C265" s="242">
        <v>27</v>
      </c>
      <c r="D265" s="196">
        <v>27.35</v>
      </c>
      <c r="E265" s="200"/>
      <c r="F265" s="243" t="s">
        <v>106</v>
      </c>
      <c r="G265" s="200" t="s">
        <v>310</v>
      </c>
      <c r="H265" s="156" t="s">
        <v>105</v>
      </c>
      <c r="I265" s="150">
        <v>4</v>
      </c>
      <c r="J265" s="151"/>
      <c r="K265" s="152"/>
      <c r="L265" s="137"/>
      <c r="M265" s="135"/>
    </row>
    <row r="266" spans="1:13" ht="30" customHeight="1">
      <c r="A266" s="135"/>
      <c r="B266" s="136"/>
      <c r="C266" s="242">
        <v>27</v>
      </c>
      <c r="D266" s="196">
        <v>27.36</v>
      </c>
      <c r="E266" s="200"/>
      <c r="F266" s="243" t="s">
        <v>106</v>
      </c>
      <c r="G266" s="200" t="s">
        <v>311</v>
      </c>
      <c r="H266" s="156" t="s">
        <v>105</v>
      </c>
      <c r="I266" s="150">
        <v>5</v>
      </c>
      <c r="J266" s="151"/>
      <c r="K266" s="152"/>
      <c r="L266" s="137"/>
      <c r="M266" s="135"/>
    </row>
    <row r="267" spans="1:13" ht="30" customHeight="1">
      <c r="A267" s="135"/>
      <c r="B267" s="136"/>
      <c r="C267" s="242">
        <v>27</v>
      </c>
      <c r="D267" s="196">
        <v>27.37</v>
      </c>
      <c r="E267" s="200"/>
      <c r="F267" s="243" t="s">
        <v>106</v>
      </c>
      <c r="G267" s="200" t="s">
        <v>312</v>
      </c>
      <c r="H267" s="156" t="s">
        <v>105</v>
      </c>
      <c r="I267" s="150">
        <v>5</v>
      </c>
      <c r="J267" s="151"/>
      <c r="K267" s="152"/>
      <c r="L267" s="137"/>
      <c r="M267" s="135"/>
    </row>
    <row r="268" spans="1:13" ht="30" customHeight="1">
      <c r="A268" s="135"/>
      <c r="B268" s="136"/>
      <c r="C268" s="242">
        <v>27</v>
      </c>
      <c r="D268" s="196">
        <v>27.38</v>
      </c>
      <c r="E268" s="200"/>
      <c r="F268" s="243" t="s">
        <v>106</v>
      </c>
      <c r="G268" s="200" t="s">
        <v>313</v>
      </c>
      <c r="H268" s="156" t="s">
        <v>105</v>
      </c>
      <c r="I268" s="150">
        <v>5</v>
      </c>
      <c r="J268" s="151"/>
      <c r="K268" s="152"/>
      <c r="L268" s="137"/>
      <c r="M268" s="135"/>
    </row>
    <row r="269" spans="1:13" ht="30" customHeight="1">
      <c r="A269" s="135"/>
      <c r="B269" s="136"/>
      <c r="C269" s="242">
        <v>27</v>
      </c>
      <c r="D269" s="196">
        <v>27.39</v>
      </c>
      <c r="E269" s="200"/>
      <c r="F269" s="243" t="s">
        <v>106</v>
      </c>
      <c r="G269" s="200" t="s">
        <v>314</v>
      </c>
      <c r="H269" s="156" t="s">
        <v>105</v>
      </c>
      <c r="I269" s="150">
        <v>10</v>
      </c>
      <c r="J269" s="151"/>
      <c r="K269" s="152"/>
      <c r="L269" s="137"/>
      <c r="M269" s="135"/>
    </row>
    <row r="270" spans="1:13" ht="30" customHeight="1">
      <c r="A270" s="135"/>
      <c r="B270" s="136"/>
      <c r="C270" s="242"/>
      <c r="D270" s="196"/>
      <c r="E270" s="200"/>
      <c r="F270" s="243" t="s">
        <v>106</v>
      </c>
      <c r="G270" s="224" t="s">
        <v>315</v>
      </c>
      <c r="H270" s="156"/>
      <c r="I270" s="150"/>
      <c r="J270" s="151"/>
      <c r="K270" s="152"/>
      <c r="L270" s="137"/>
      <c r="M270" s="135"/>
    </row>
    <row r="271" spans="1:13" ht="30" customHeight="1">
      <c r="A271" s="135"/>
      <c r="B271" s="136"/>
      <c r="C271" s="242">
        <v>27</v>
      </c>
      <c r="D271" s="196">
        <v>27.4</v>
      </c>
      <c r="E271" s="200"/>
      <c r="F271" s="243" t="s">
        <v>106</v>
      </c>
      <c r="G271" s="200" t="s">
        <v>316</v>
      </c>
      <c r="H271" s="156" t="s">
        <v>104</v>
      </c>
      <c r="I271" s="150">
        <v>80</v>
      </c>
      <c r="J271" s="151"/>
      <c r="K271" s="152"/>
      <c r="L271" s="137"/>
      <c r="M271" s="135"/>
    </row>
    <row r="272" spans="1:13" ht="30" customHeight="1">
      <c r="A272" s="135"/>
      <c r="B272" s="136"/>
      <c r="C272" s="242">
        <v>27</v>
      </c>
      <c r="D272" s="196">
        <v>27.41</v>
      </c>
      <c r="E272" s="200"/>
      <c r="F272" s="243" t="s">
        <v>106</v>
      </c>
      <c r="G272" s="200" t="s">
        <v>317</v>
      </c>
      <c r="H272" s="156" t="s">
        <v>105</v>
      </c>
      <c r="I272" s="150">
        <v>10</v>
      </c>
      <c r="J272" s="151"/>
      <c r="K272" s="152"/>
      <c r="L272" s="137"/>
      <c r="M272" s="135"/>
    </row>
    <row r="273" spans="1:13" ht="30" customHeight="1" thickBot="1">
      <c r="A273" s="135"/>
      <c r="B273" s="136"/>
      <c r="C273" s="153"/>
      <c r="D273" s="251" t="s">
        <v>14</v>
      </c>
      <c r="E273" s="251"/>
      <c r="F273" s="251"/>
      <c r="G273" s="251"/>
      <c r="H273" s="251"/>
      <c r="I273" s="251"/>
      <c r="J273" s="252"/>
      <c r="K273" s="155"/>
      <c r="L273" s="137"/>
      <c r="M273" s="135"/>
    </row>
    <row r="274" spans="1:13" ht="30" customHeight="1" thickBot="1">
      <c r="A274" s="135"/>
      <c r="B274" s="136"/>
      <c r="C274" s="198"/>
      <c r="D274" s="209">
        <v>28</v>
      </c>
      <c r="E274" s="145"/>
      <c r="F274" s="145"/>
      <c r="G274" s="145" t="s">
        <v>318</v>
      </c>
      <c r="H274" s="145"/>
      <c r="I274" s="145"/>
      <c r="J274" s="145"/>
      <c r="K274" s="146"/>
      <c r="L274" s="137"/>
      <c r="M274" s="135"/>
    </row>
    <row r="275" spans="1:13" ht="30" customHeight="1">
      <c r="A275" s="135"/>
      <c r="B275" s="136"/>
      <c r="C275" s="242"/>
      <c r="D275" s="196"/>
      <c r="E275" s="243"/>
      <c r="F275" s="243" t="s">
        <v>106</v>
      </c>
      <c r="G275" s="225" t="s">
        <v>319</v>
      </c>
      <c r="H275" s="202"/>
      <c r="I275" s="150"/>
      <c r="J275" s="151"/>
      <c r="K275" s="152"/>
      <c r="L275" s="137"/>
      <c r="M275" s="135"/>
    </row>
    <row r="276" spans="1:13" ht="30" customHeight="1">
      <c r="A276" s="135"/>
      <c r="B276" s="136"/>
      <c r="C276" s="242">
        <v>28</v>
      </c>
      <c r="D276" s="196">
        <v>28.1</v>
      </c>
      <c r="E276" s="243"/>
      <c r="F276" s="243" t="s">
        <v>106</v>
      </c>
      <c r="G276" s="195" t="s">
        <v>320</v>
      </c>
      <c r="H276" s="202" t="s">
        <v>105</v>
      </c>
      <c r="I276" s="150">
        <v>7</v>
      </c>
      <c r="J276" s="151"/>
      <c r="K276" s="152"/>
      <c r="L276" s="137"/>
      <c r="M276" s="135"/>
    </row>
    <row r="277" spans="1:13" ht="30" customHeight="1">
      <c r="A277" s="135"/>
      <c r="B277" s="136"/>
      <c r="C277" s="242">
        <v>28</v>
      </c>
      <c r="D277" s="196">
        <v>28.2</v>
      </c>
      <c r="E277" s="243"/>
      <c r="F277" s="243" t="s">
        <v>106</v>
      </c>
      <c r="G277" s="195" t="s">
        <v>321</v>
      </c>
      <c r="H277" s="202" t="s">
        <v>104</v>
      </c>
      <c r="I277" s="150">
        <v>100</v>
      </c>
      <c r="J277" s="151"/>
      <c r="K277" s="152"/>
      <c r="L277" s="137"/>
      <c r="M277" s="135"/>
    </row>
    <row r="278" spans="1:13" ht="30" customHeight="1">
      <c r="A278" s="135"/>
      <c r="B278" s="136"/>
      <c r="C278" s="242"/>
      <c r="D278" s="196"/>
      <c r="E278" s="243"/>
      <c r="F278" s="243" t="s">
        <v>106</v>
      </c>
      <c r="G278" s="225" t="s">
        <v>322</v>
      </c>
      <c r="H278" s="202"/>
      <c r="I278" s="150"/>
      <c r="J278" s="151"/>
      <c r="K278" s="152"/>
      <c r="L278" s="137"/>
      <c r="M278" s="135"/>
    </row>
    <row r="279" spans="1:13" ht="30" customHeight="1">
      <c r="A279" s="135"/>
      <c r="B279" s="136"/>
      <c r="C279" s="242">
        <v>28</v>
      </c>
      <c r="D279" s="196">
        <v>28.3</v>
      </c>
      <c r="E279" s="243"/>
      <c r="F279" s="243" t="s">
        <v>106</v>
      </c>
      <c r="G279" s="195" t="s">
        <v>323</v>
      </c>
      <c r="H279" s="202" t="s">
        <v>105</v>
      </c>
      <c r="I279" s="150">
        <v>1</v>
      </c>
      <c r="J279" s="151"/>
      <c r="K279" s="152"/>
      <c r="L279" s="137"/>
      <c r="M279" s="135"/>
    </row>
    <row r="280" spans="1:13" ht="30" customHeight="1">
      <c r="A280" s="135"/>
      <c r="B280" s="136"/>
      <c r="C280" s="242"/>
      <c r="D280" s="196"/>
      <c r="E280" s="243"/>
      <c r="F280" s="243" t="s">
        <v>106</v>
      </c>
      <c r="G280" s="225" t="s">
        <v>324</v>
      </c>
      <c r="H280" s="202"/>
      <c r="I280" s="150"/>
      <c r="J280" s="151"/>
      <c r="K280" s="152"/>
      <c r="L280" s="137"/>
      <c r="M280" s="135"/>
    </row>
    <row r="281" spans="1:13" ht="30" customHeight="1">
      <c r="A281" s="135"/>
      <c r="B281" s="136"/>
      <c r="C281" s="242">
        <v>28</v>
      </c>
      <c r="D281" s="196">
        <v>28.4</v>
      </c>
      <c r="E281" s="243"/>
      <c r="F281" s="243" t="s">
        <v>106</v>
      </c>
      <c r="G281" s="195" t="s">
        <v>325</v>
      </c>
      <c r="H281" s="202" t="s">
        <v>105</v>
      </c>
      <c r="I281" s="150">
        <v>1</v>
      </c>
      <c r="J281" s="151"/>
      <c r="K281" s="152"/>
      <c r="L281" s="137"/>
      <c r="M281" s="135"/>
    </row>
    <row r="282" spans="1:13" ht="30" customHeight="1">
      <c r="A282" s="135"/>
      <c r="B282" s="136"/>
      <c r="C282" s="242">
        <v>28</v>
      </c>
      <c r="D282" s="196">
        <v>28.5</v>
      </c>
      <c r="E282" s="243"/>
      <c r="F282" s="243" t="s">
        <v>106</v>
      </c>
      <c r="G282" s="195" t="s">
        <v>326</v>
      </c>
      <c r="H282" s="202" t="s">
        <v>105</v>
      </c>
      <c r="I282" s="150">
        <v>1</v>
      </c>
      <c r="J282" s="151"/>
      <c r="K282" s="152"/>
      <c r="L282" s="137"/>
      <c r="M282" s="135"/>
    </row>
    <row r="283" spans="1:13" ht="30" customHeight="1">
      <c r="A283" s="135"/>
      <c r="B283" s="136"/>
      <c r="C283" s="242"/>
      <c r="D283" s="196"/>
      <c r="E283" s="243"/>
      <c r="F283" s="243" t="s">
        <v>106</v>
      </c>
      <c r="G283" s="225" t="s">
        <v>327</v>
      </c>
      <c r="H283" s="202"/>
      <c r="I283" s="150"/>
      <c r="J283" s="151"/>
      <c r="K283" s="152"/>
      <c r="L283" s="137"/>
      <c r="M283" s="135"/>
    </row>
    <row r="284" spans="1:13" ht="30" customHeight="1">
      <c r="A284" s="135"/>
      <c r="B284" s="136"/>
      <c r="C284" s="242">
        <v>28</v>
      </c>
      <c r="D284" s="196">
        <v>28.6</v>
      </c>
      <c r="E284" s="243"/>
      <c r="F284" s="243" t="s">
        <v>106</v>
      </c>
      <c r="G284" s="195" t="s">
        <v>328</v>
      </c>
      <c r="H284" s="202" t="s">
        <v>105</v>
      </c>
      <c r="I284" s="150">
        <v>2</v>
      </c>
      <c r="J284" s="151"/>
      <c r="K284" s="152"/>
      <c r="L284" s="137"/>
      <c r="M284" s="135"/>
    </row>
    <row r="285" spans="1:13" ht="30" customHeight="1">
      <c r="A285" s="135"/>
      <c r="B285" s="136"/>
      <c r="C285" s="242"/>
      <c r="D285" s="196"/>
      <c r="E285" s="243"/>
      <c r="F285" s="243" t="s">
        <v>106</v>
      </c>
      <c r="G285" s="225" t="s">
        <v>329</v>
      </c>
      <c r="H285" s="202"/>
      <c r="I285" s="150"/>
      <c r="J285" s="151"/>
      <c r="K285" s="152"/>
      <c r="L285" s="137"/>
      <c r="M285" s="135"/>
    </row>
    <row r="286" spans="1:13" ht="30" customHeight="1">
      <c r="A286" s="135"/>
      <c r="B286" s="136"/>
      <c r="C286" s="242">
        <v>28</v>
      </c>
      <c r="D286" s="196">
        <v>28.7</v>
      </c>
      <c r="E286" s="243"/>
      <c r="F286" s="243" t="s">
        <v>106</v>
      </c>
      <c r="G286" s="195" t="s">
        <v>330</v>
      </c>
      <c r="H286" s="202" t="s">
        <v>331</v>
      </c>
      <c r="I286" s="150">
        <v>2</v>
      </c>
      <c r="J286" s="151"/>
      <c r="K286" s="152"/>
      <c r="L286" s="137"/>
      <c r="M286" s="135"/>
    </row>
    <row r="287" spans="1:13" ht="30" customHeight="1">
      <c r="A287" s="135"/>
      <c r="B287" s="136"/>
      <c r="C287" s="242">
        <v>28</v>
      </c>
      <c r="D287" s="196">
        <v>28.8</v>
      </c>
      <c r="E287" s="243"/>
      <c r="F287" s="243" t="s">
        <v>106</v>
      </c>
      <c r="G287" s="195" t="s">
        <v>332</v>
      </c>
      <c r="H287" s="202" t="s">
        <v>105</v>
      </c>
      <c r="I287" s="150">
        <v>1</v>
      </c>
      <c r="J287" s="151"/>
      <c r="K287" s="152"/>
      <c r="L287" s="137"/>
      <c r="M287" s="135"/>
    </row>
    <row r="288" spans="1:13" ht="30" customHeight="1">
      <c r="A288" s="135"/>
      <c r="B288" s="136"/>
      <c r="C288" s="242">
        <v>28</v>
      </c>
      <c r="D288" s="196">
        <v>28.9</v>
      </c>
      <c r="E288" s="243"/>
      <c r="F288" s="243" t="s">
        <v>106</v>
      </c>
      <c r="G288" s="195" t="s">
        <v>333</v>
      </c>
      <c r="H288" s="202" t="s">
        <v>105</v>
      </c>
      <c r="I288" s="150">
        <v>1</v>
      </c>
      <c r="J288" s="151"/>
      <c r="K288" s="152"/>
      <c r="L288" s="137"/>
      <c r="M288" s="135"/>
    </row>
    <row r="289" spans="1:13" ht="16.2">
      <c r="A289" s="135"/>
      <c r="B289" s="136"/>
      <c r="C289" s="242">
        <v>28</v>
      </c>
      <c r="D289" s="196">
        <v>28.1</v>
      </c>
      <c r="E289" s="243"/>
      <c r="F289" s="243" t="s">
        <v>106</v>
      </c>
      <c r="G289" s="195" t="s">
        <v>334</v>
      </c>
      <c r="H289" s="202" t="s">
        <v>105</v>
      </c>
      <c r="I289" s="150">
        <v>1</v>
      </c>
      <c r="J289" s="151"/>
      <c r="K289" s="152"/>
      <c r="L289" s="137"/>
      <c r="M289" s="135"/>
    </row>
    <row r="290" spans="1:13" ht="30" customHeight="1">
      <c r="A290" s="135"/>
      <c r="B290" s="136"/>
      <c r="C290" s="242"/>
      <c r="D290" s="196"/>
      <c r="E290" s="243"/>
      <c r="F290" s="243" t="s">
        <v>106</v>
      </c>
      <c r="G290" s="225" t="s">
        <v>335</v>
      </c>
      <c r="H290" s="202"/>
      <c r="I290" s="150"/>
      <c r="J290" s="151"/>
      <c r="K290" s="152"/>
      <c r="L290" s="137"/>
      <c r="M290" s="135"/>
    </row>
    <row r="291" spans="1:13" ht="30" customHeight="1">
      <c r="A291" s="135"/>
      <c r="B291" s="136"/>
      <c r="C291" s="242">
        <v>28</v>
      </c>
      <c r="D291" s="196">
        <v>28.11</v>
      </c>
      <c r="E291" s="243"/>
      <c r="F291" s="243" t="s">
        <v>106</v>
      </c>
      <c r="G291" s="195" t="s">
        <v>336</v>
      </c>
      <c r="H291" s="202" t="s">
        <v>104</v>
      </c>
      <c r="I291" s="150">
        <v>50</v>
      </c>
      <c r="J291" s="151"/>
      <c r="K291" s="152"/>
      <c r="L291" s="137"/>
      <c r="M291" s="135"/>
    </row>
    <row r="292" spans="1:13" ht="26.4">
      <c r="A292" s="135"/>
      <c r="B292" s="136"/>
      <c r="C292" s="242">
        <v>28</v>
      </c>
      <c r="D292" s="196">
        <v>28.12</v>
      </c>
      <c r="E292" s="243"/>
      <c r="F292" s="243" t="s">
        <v>106</v>
      </c>
      <c r="G292" s="195" t="s">
        <v>337</v>
      </c>
      <c r="H292" s="202" t="s">
        <v>104</v>
      </c>
      <c r="I292" s="150">
        <v>8</v>
      </c>
      <c r="J292" s="151"/>
      <c r="K292" s="152"/>
      <c r="L292" s="137"/>
      <c r="M292" s="135"/>
    </row>
    <row r="293" spans="1:13" ht="30" customHeight="1">
      <c r="A293" s="135"/>
      <c r="B293" s="136"/>
      <c r="C293" s="242">
        <v>28</v>
      </c>
      <c r="D293" s="196">
        <v>28.13</v>
      </c>
      <c r="E293" s="243"/>
      <c r="F293" s="243" t="s">
        <v>106</v>
      </c>
      <c r="G293" s="195" t="s">
        <v>338</v>
      </c>
      <c r="H293" s="202" t="s">
        <v>104</v>
      </c>
      <c r="I293" s="150">
        <v>35</v>
      </c>
      <c r="J293" s="151"/>
      <c r="K293" s="152"/>
      <c r="L293" s="137"/>
      <c r="M293" s="135"/>
    </row>
    <row r="294" spans="1:13" ht="26.4">
      <c r="A294" s="135"/>
      <c r="B294" s="136"/>
      <c r="C294" s="242">
        <v>28</v>
      </c>
      <c r="D294" s="196">
        <v>28.14</v>
      </c>
      <c r="E294" s="243"/>
      <c r="F294" s="243" t="s">
        <v>106</v>
      </c>
      <c r="G294" s="195" t="s">
        <v>339</v>
      </c>
      <c r="H294" s="202" t="s">
        <v>105</v>
      </c>
      <c r="I294" s="150">
        <v>4</v>
      </c>
      <c r="J294" s="151"/>
      <c r="K294" s="152"/>
      <c r="L294" s="137"/>
      <c r="M294" s="135"/>
    </row>
    <row r="295" spans="1:13" ht="30" customHeight="1">
      <c r="A295" s="135"/>
      <c r="B295" s="136"/>
      <c r="C295" s="242">
        <v>28</v>
      </c>
      <c r="D295" s="196">
        <v>28.15</v>
      </c>
      <c r="E295" s="243"/>
      <c r="F295" s="243" t="s">
        <v>106</v>
      </c>
      <c r="G295" s="195" t="s">
        <v>340</v>
      </c>
      <c r="H295" s="202" t="s">
        <v>104</v>
      </c>
      <c r="I295" s="150">
        <v>35</v>
      </c>
      <c r="J295" s="151"/>
      <c r="K295" s="152"/>
      <c r="L295" s="137"/>
      <c r="M295" s="135"/>
    </row>
    <row r="296" spans="1:13" ht="39.6">
      <c r="A296" s="135"/>
      <c r="B296" s="136"/>
      <c r="C296" s="242">
        <v>28</v>
      </c>
      <c r="D296" s="196">
        <v>28.16</v>
      </c>
      <c r="E296" s="243"/>
      <c r="F296" s="243" t="s">
        <v>106</v>
      </c>
      <c r="G296" s="195" t="s">
        <v>341</v>
      </c>
      <c r="H296" s="202" t="s">
        <v>105</v>
      </c>
      <c r="I296" s="150">
        <v>1</v>
      </c>
      <c r="J296" s="151"/>
      <c r="K296" s="152"/>
      <c r="L296" s="137"/>
      <c r="M296" s="135"/>
    </row>
    <row r="297" spans="1:13" ht="26.4">
      <c r="A297" s="135"/>
      <c r="B297" s="136"/>
      <c r="C297" s="242">
        <v>28</v>
      </c>
      <c r="D297" s="196">
        <v>28.17</v>
      </c>
      <c r="E297" s="243"/>
      <c r="F297" s="243" t="s">
        <v>106</v>
      </c>
      <c r="G297" s="195" t="s">
        <v>342</v>
      </c>
      <c r="H297" s="202" t="s">
        <v>105</v>
      </c>
      <c r="I297" s="150">
        <v>3</v>
      </c>
      <c r="J297" s="151"/>
      <c r="K297" s="152"/>
      <c r="L297" s="137"/>
      <c r="M297" s="135"/>
    </row>
    <row r="298" spans="1:13" ht="30" customHeight="1">
      <c r="A298" s="135"/>
      <c r="B298" s="136"/>
      <c r="C298" s="242">
        <v>28</v>
      </c>
      <c r="D298" s="196">
        <v>28.18</v>
      </c>
      <c r="E298" s="243"/>
      <c r="F298" s="243" t="s">
        <v>106</v>
      </c>
      <c r="G298" s="195" t="s">
        <v>343</v>
      </c>
      <c r="H298" s="202" t="s">
        <v>104</v>
      </c>
      <c r="I298" s="150">
        <v>15</v>
      </c>
      <c r="J298" s="151"/>
      <c r="K298" s="152"/>
      <c r="L298" s="137"/>
      <c r="M298" s="135"/>
    </row>
    <row r="299" spans="1:13" ht="16.2">
      <c r="A299" s="135"/>
      <c r="B299" s="136"/>
      <c r="C299" s="242"/>
      <c r="D299" s="196"/>
      <c r="E299" s="243"/>
      <c r="F299" s="243" t="s">
        <v>106</v>
      </c>
      <c r="G299" s="225" t="s">
        <v>344</v>
      </c>
      <c r="H299" s="202"/>
      <c r="I299" s="150"/>
      <c r="J299" s="151"/>
      <c r="K299" s="152"/>
      <c r="L299" s="137"/>
      <c r="M299" s="135"/>
    </row>
    <row r="300" spans="1:13" ht="30" customHeight="1">
      <c r="A300" s="135"/>
      <c r="B300" s="136"/>
      <c r="C300" s="242">
        <v>28</v>
      </c>
      <c r="D300" s="196">
        <v>28.19</v>
      </c>
      <c r="E300" s="243"/>
      <c r="F300" s="243" t="s">
        <v>106</v>
      </c>
      <c r="G300" s="195" t="s">
        <v>345</v>
      </c>
      <c r="H300" s="202" t="s">
        <v>105</v>
      </c>
      <c r="I300" s="150">
        <v>1</v>
      </c>
      <c r="J300" s="151"/>
      <c r="K300" s="152"/>
      <c r="L300" s="137"/>
      <c r="M300" s="135"/>
    </row>
    <row r="301" spans="1:13" ht="30" customHeight="1">
      <c r="A301" s="135"/>
      <c r="B301" s="136"/>
      <c r="C301" s="242">
        <v>28</v>
      </c>
      <c r="D301" s="196">
        <v>28.2</v>
      </c>
      <c r="E301" s="243"/>
      <c r="F301" s="243" t="s">
        <v>106</v>
      </c>
      <c r="G301" s="195" t="s">
        <v>346</v>
      </c>
      <c r="H301" s="202" t="s">
        <v>104</v>
      </c>
      <c r="I301" s="150">
        <v>250</v>
      </c>
      <c r="J301" s="151"/>
      <c r="K301" s="152"/>
      <c r="L301" s="137"/>
      <c r="M301" s="135"/>
    </row>
    <row r="302" spans="1:13" ht="26.4">
      <c r="A302" s="135"/>
      <c r="B302" s="136"/>
      <c r="C302" s="242">
        <v>28</v>
      </c>
      <c r="D302" s="196">
        <v>28.21</v>
      </c>
      <c r="E302" s="243"/>
      <c r="F302" s="243" t="s">
        <v>106</v>
      </c>
      <c r="G302" s="195" t="s">
        <v>347</v>
      </c>
      <c r="H302" s="202" t="s">
        <v>104</v>
      </c>
      <c r="I302" s="150">
        <v>250</v>
      </c>
      <c r="J302" s="151"/>
      <c r="K302" s="152"/>
      <c r="L302" s="137"/>
      <c r="M302" s="135"/>
    </row>
    <row r="303" spans="1:13" ht="30" customHeight="1">
      <c r="A303" s="135"/>
      <c r="B303" s="136"/>
      <c r="C303" s="242">
        <v>28</v>
      </c>
      <c r="D303" s="196">
        <v>28.22</v>
      </c>
      <c r="E303" s="243"/>
      <c r="F303" s="243" t="s">
        <v>106</v>
      </c>
      <c r="G303" s="195" t="s">
        <v>348</v>
      </c>
      <c r="H303" s="202" t="s">
        <v>105</v>
      </c>
      <c r="I303" s="150">
        <v>21</v>
      </c>
      <c r="J303" s="151"/>
      <c r="K303" s="152"/>
      <c r="L303" s="137"/>
      <c r="M303" s="135"/>
    </row>
    <row r="304" spans="1:13" ht="16.2">
      <c r="A304" s="135"/>
      <c r="B304" s="136"/>
      <c r="C304" s="242">
        <v>28</v>
      </c>
      <c r="D304" s="196">
        <v>28.23</v>
      </c>
      <c r="E304" s="243"/>
      <c r="F304" s="243" t="s">
        <v>106</v>
      </c>
      <c r="G304" s="195" t="s">
        <v>340</v>
      </c>
      <c r="H304" s="202" t="s">
        <v>104</v>
      </c>
      <c r="I304" s="150">
        <v>250</v>
      </c>
      <c r="J304" s="151"/>
      <c r="K304" s="152"/>
      <c r="L304" s="137"/>
      <c r="M304" s="135"/>
    </row>
    <row r="305" spans="1:13" ht="30" customHeight="1">
      <c r="A305" s="135"/>
      <c r="B305" s="136"/>
      <c r="C305" s="242">
        <v>28</v>
      </c>
      <c r="D305" s="196">
        <v>28.24</v>
      </c>
      <c r="E305" s="243"/>
      <c r="F305" s="243" t="s">
        <v>106</v>
      </c>
      <c r="G305" s="195" t="s">
        <v>349</v>
      </c>
      <c r="H305" s="202" t="s">
        <v>105</v>
      </c>
      <c r="I305" s="150">
        <v>17</v>
      </c>
      <c r="J305" s="151"/>
      <c r="K305" s="152"/>
      <c r="L305" s="137"/>
      <c r="M305" s="135"/>
    </row>
    <row r="306" spans="1:13" ht="30" customHeight="1">
      <c r="A306" s="135"/>
      <c r="B306" s="136"/>
      <c r="C306" s="242">
        <v>28</v>
      </c>
      <c r="D306" s="196">
        <v>28.25</v>
      </c>
      <c r="E306" s="243"/>
      <c r="F306" s="243" t="s">
        <v>106</v>
      </c>
      <c r="G306" s="195" t="s">
        <v>350</v>
      </c>
      <c r="H306" s="202" t="s">
        <v>105</v>
      </c>
      <c r="I306" s="150">
        <v>4</v>
      </c>
      <c r="J306" s="151"/>
      <c r="K306" s="152"/>
      <c r="L306" s="137"/>
      <c r="M306" s="135"/>
    </row>
    <row r="307" spans="1:13" ht="30" customHeight="1">
      <c r="A307" s="135"/>
      <c r="B307" s="136"/>
      <c r="C307" s="242"/>
      <c r="D307" s="196"/>
      <c r="E307" s="243"/>
      <c r="F307" s="243" t="s">
        <v>106</v>
      </c>
      <c r="G307" s="225" t="s">
        <v>351</v>
      </c>
      <c r="H307" s="202"/>
      <c r="I307" s="150"/>
      <c r="J307" s="151"/>
      <c r="K307" s="152"/>
      <c r="L307" s="137"/>
      <c r="M307" s="135"/>
    </row>
    <row r="308" spans="1:13" ht="30" customHeight="1">
      <c r="A308" s="135"/>
      <c r="B308" s="136"/>
      <c r="C308" s="242">
        <v>28</v>
      </c>
      <c r="D308" s="196">
        <v>28.29</v>
      </c>
      <c r="E308" s="243"/>
      <c r="F308" s="243" t="s">
        <v>106</v>
      </c>
      <c r="G308" s="195" t="s">
        <v>352</v>
      </c>
      <c r="H308" s="202" t="s">
        <v>104</v>
      </c>
      <c r="I308" s="150">
        <v>200</v>
      </c>
      <c r="J308" s="151"/>
      <c r="K308" s="152"/>
      <c r="L308" s="137"/>
      <c r="M308" s="135"/>
    </row>
    <row r="309" spans="1:13" ht="30" customHeight="1">
      <c r="A309" s="135"/>
      <c r="B309" s="136"/>
      <c r="C309" s="242">
        <v>28</v>
      </c>
      <c r="D309" s="196">
        <v>28.3</v>
      </c>
      <c r="E309" s="243"/>
      <c r="F309" s="243" t="s">
        <v>106</v>
      </c>
      <c r="G309" s="195" t="s">
        <v>353</v>
      </c>
      <c r="H309" s="202" t="s">
        <v>104</v>
      </c>
      <c r="I309" s="150">
        <v>200</v>
      </c>
      <c r="J309" s="151"/>
      <c r="K309" s="152"/>
      <c r="L309" s="137"/>
      <c r="M309" s="135"/>
    </row>
    <row r="310" spans="1:13" ht="16.2">
      <c r="A310" s="135"/>
      <c r="B310" s="136"/>
      <c r="C310" s="242">
        <v>28</v>
      </c>
      <c r="D310" s="196">
        <v>28.31</v>
      </c>
      <c r="E310" s="243"/>
      <c r="F310" s="243" t="s">
        <v>106</v>
      </c>
      <c r="G310" s="195" t="s">
        <v>340</v>
      </c>
      <c r="H310" s="202" t="s">
        <v>104</v>
      </c>
      <c r="I310" s="150">
        <v>200</v>
      </c>
      <c r="J310" s="151"/>
      <c r="K310" s="152"/>
      <c r="L310" s="137"/>
      <c r="M310" s="135"/>
    </row>
    <row r="311" spans="1:13" ht="30" customHeight="1">
      <c r="A311" s="135"/>
      <c r="B311" s="136"/>
      <c r="C311" s="242">
        <v>28</v>
      </c>
      <c r="D311" s="196">
        <v>28.32</v>
      </c>
      <c r="E311" s="243"/>
      <c r="F311" s="243" t="s">
        <v>106</v>
      </c>
      <c r="G311" s="195" t="s">
        <v>354</v>
      </c>
      <c r="H311" s="202" t="s">
        <v>105</v>
      </c>
      <c r="I311" s="150">
        <v>18</v>
      </c>
      <c r="J311" s="151"/>
      <c r="K311" s="152"/>
      <c r="L311" s="137"/>
      <c r="M311" s="135"/>
    </row>
    <row r="312" spans="1:13" ht="30" customHeight="1">
      <c r="A312" s="135"/>
      <c r="B312" s="136"/>
      <c r="C312" s="242">
        <v>28</v>
      </c>
      <c r="D312" s="196">
        <v>28.33</v>
      </c>
      <c r="E312" s="243"/>
      <c r="F312" s="243" t="s">
        <v>106</v>
      </c>
      <c r="G312" s="195" t="s">
        <v>355</v>
      </c>
      <c r="H312" s="202" t="s">
        <v>105</v>
      </c>
      <c r="I312" s="150">
        <v>16</v>
      </c>
      <c r="J312" s="151"/>
      <c r="K312" s="152"/>
      <c r="L312" s="137"/>
      <c r="M312" s="135"/>
    </row>
    <row r="313" spans="1:13" ht="16.2">
      <c r="A313" s="135"/>
      <c r="B313" s="136"/>
      <c r="C313" s="242">
        <v>28</v>
      </c>
      <c r="D313" s="196">
        <v>28.34</v>
      </c>
      <c r="E313" s="243"/>
      <c r="F313" s="243" t="s">
        <v>106</v>
      </c>
      <c r="G313" s="195" t="s">
        <v>356</v>
      </c>
      <c r="H313" s="202" t="s">
        <v>105</v>
      </c>
      <c r="I313" s="150">
        <v>8</v>
      </c>
      <c r="J313" s="151"/>
      <c r="K313" s="152"/>
      <c r="L313" s="137"/>
      <c r="M313" s="135"/>
    </row>
    <row r="314" spans="1:13" ht="30" customHeight="1">
      <c r="A314" s="135"/>
      <c r="B314" s="136"/>
      <c r="C314" s="242">
        <v>28</v>
      </c>
      <c r="D314" s="196">
        <v>28.35</v>
      </c>
      <c r="E314" s="243"/>
      <c r="F314" s="243" t="s">
        <v>106</v>
      </c>
      <c r="G314" s="195" t="s">
        <v>357</v>
      </c>
      <c r="H314" s="202" t="s">
        <v>105</v>
      </c>
      <c r="I314" s="150">
        <v>16</v>
      </c>
      <c r="J314" s="151"/>
      <c r="K314" s="152"/>
      <c r="L314" s="137"/>
      <c r="M314" s="135"/>
    </row>
    <row r="315" spans="1:13" ht="30" customHeight="1">
      <c r="A315" s="135"/>
      <c r="B315" s="136"/>
      <c r="C315" s="242">
        <v>28</v>
      </c>
      <c r="D315" s="196">
        <v>28.36</v>
      </c>
      <c r="E315" s="243"/>
      <c r="F315" s="243" t="s">
        <v>106</v>
      </c>
      <c r="G315" s="195" t="s">
        <v>358</v>
      </c>
      <c r="H315" s="202" t="s">
        <v>104</v>
      </c>
      <c r="I315" s="150">
        <v>40</v>
      </c>
      <c r="J315" s="151"/>
      <c r="K315" s="152"/>
      <c r="L315" s="137"/>
      <c r="M315" s="135"/>
    </row>
    <row r="316" spans="1:13" ht="30" customHeight="1">
      <c r="A316" s="135"/>
      <c r="B316" s="136"/>
      <c r="C316" s="242">
        <v>28</v>
      </c>
      <c r="D316" s="196">
        <v>28.37</v>
      </c>
      <c r="E316" s="243"/>
      <c r="F316" s="243" t="s">
        <v>106</v>
      </c>
      <c r="G316" s="195" t="s">
        <v>359</v>
      </c>
      <c r="H316" s="202" t="s">
        <v>104</v>
      </c>
      <c r="I316" s="150">
        <v>40</v>
      </c>
      <c r="J316" s="151"/>
      <c r="K316" s="152"/>
      <c r="L316" s="137"/>
      <c r="M316" s="135"/>
    </row>
    <row r="317" spans="1:13" ht="30" customHeight="1">
      <c r="A317" s="135"/>
      <c r="B317" s="136"/>
      <c r="C317" s="242"/>
      <c r="D317" s="196"/>
      <c r="E317" s="243"/>
      <c r="F317" s="243" t="s">
        <v>106</v>
      </c>
      <c r="G317" s="225" t="s">
        <v>360</v>
      </c>
      <c r="H317" s="202"/>
      <c r="I317" s="150"/>
      <c r="J317" s="151"/>
      <c r="K317" s="152"/>
      <c r="L317" s="137"/>
      <c r="M317" s="135"/>
    </row>
    <row r="318" spans="1:13" ht="30" customHeight="1">
      <c r="A318" s="135"/>
      <c r="B318" s="136"/>
      <c r="C318" s="242">
        <v>28</v>
      </c>
      <c r="D318" s="196">
        <v>28.38</v>
      </c>
      <c r="E318" s="243"/>
      <c r="F318" s="243" t="s">
        <v>106</v>
      </c>
      <c r="G318" s="195" t="s">
        <v>361</v>
      </c>
      <c r="H318" s="202" t="s">
        <v>105</v>
      </c>
      <c r="I318" s="150">
        <v>1</v>
      </c>
      <c r="J318" s="151"/>
      <c r="K318" s="152"/>
      <c r="L318" s="137"/>
      <c r="M318" s="135"/>
    </row>
    <row r="319" spans="1:13" ht="26.4">
      <c r="A319" s="135"/>
      <c r="B319" s="136"/>
      <c r="C319" s="242">
        <v>28</v>
      </c>
      <c r="D319" s="196">
        <v>28.39</v>
      </c>
      <c r="E319" s="243"/>
      <c r="F319" s="243" t="s">
        <v>106</v>
      </c>
      <c r="G319" s="195" t="s">
        <v>362</v>
      </c>
      <c r="H319" s="202" t="s">
        <v>104</v>
      </c>
      <c r="I319" s="150">
        <v>135</v>
      </c>
      <c r="J319" s="151"/>
      <c r="K319" s="152"/>
      <c r="L319" s="137"/>
      <c r="M319" s="135"/>
    </row>
    <row r="320" spans="1:13" ht="26.4">
      <c r="A320" s="135"/>
      <c r="B320" s="136"/>
      <c r="C320" s="242">
        <v>28</v>
      </c>
      <c r="D320" s="196">
        <v>28.4</v>
      </c>
      <c r="E320" s="243"/>
      <c r="F320" s="243" t="s">
        <v>106</v>
      </c>
      <c r="G320" s="195" t="s">
        <v>363</v>
      </c>
      <c r="H320" s="202" t="s">
        <v>104</v>
      </c>
      <c r="I320" s="150">
        <v>135</v>
      </c>
      <c r="J320" s="151"/>
      <c r="K320" s="152"/>
      <c r="L320" s="137"/>
      <c r="M320" s="135"/>
    </row>
    <row r="321" spans="1:13" ht="26.4">
      <c r="A321" s="135"/>
      <c r="B321" s="136"/>
      <c r="C321" s="242">
        <v>28</v>
      </c>
      <c r="D321" s="196">
        <v>28.41</v>
      </c>
      <c r="E321" s="243"/>
      <c r="F321" s="243" t="s">
        <v>106</v>
      </c>
      <c r="G321" s="195" t="s">
        <v>364</v>
      </c>
      <c r="H321" s="202" t="s">
        <v>105</v>
      </c>
      <c r="I321" s="150">
        <v>12</v>
      </c>
      <c r="J321" s="151"/>
      <c r="K321" s="152"/>
      <c r="L321" s="137"/>
      <c r="M321" s="135"/>
    </row>
    <row r="322" spans="1:13" ht="30" customHeight="1">
      <c r="A322" s="135"/>
      <c r="B322" s="136"/>
      <c r="C322" s="242">
        <v>28</v>
      </c>
      <c r="D322" s="196">
        <v>28.42</v>
      </c>
      <c r="E322" s="243"/>
      <c r="F322" s="243" t="s">
        <v>106</v>
      </c>
      <c r="G322" s="195" t="s">
        <v>340</v>
      </c>
      <c r="H322" s="202" t="s">
        <v>104</v>
      </c>
      <c r="I322" s="150">
        <v>135</v>
      </c>
      <c r="J322" s="151"/>
      <c r="K322" s="152"/>
      <c r="L322" s="137"/>
      <c r="M322" s="135"/>
    </row>
    <row r="323" spans="1:13" ht="30" customHeight="1">
      <c r="A323" s="135"/>
      <c r="B323" s="136"/>
      <c r="C323" s="242">
        <v>28</v>
      </c>
      <c r="D323" s="196">
        <v>28.43</v>
      </c>
      <c r="E323" s="243"/>
      <c r="F323" s="243" t="s">
        <v>106</v>
      </c>
      <c r="G323" s="195" t="s">
        <v>365</v>
      </c>
      <c r="H323" s="202" t="s">
        <v>105</v>
      </c>
      <c r="I323" s="150">
        <v>9</v>
      </c>
      <c r="J323" s="151"/>
      <c r="K323" s="152"/>
      <c r="L323" s="137"/>
      <c r="M323" s="135"/>
    </row>
    <row r="324" spans="1:13" ht="30" customHeight="1">
      <c r="A324" s="135"/>
      <c r="B324" s="136"/>
      <c r="C324" s="242">
        <v>28</v>
      </c>
      <c r="D324" s="196">
        <v>28.44</v>
      </c>
      <c r="E324" s="243"/>
      <c r="F324" s="243" t="s">
        <v>106</v>
      </c>
      <c r="G324" s="195" t="s">
        <v>366</v>
      </c>
      <c r="H324" s="202" t="s">
        <v>105</v>
      </c>
      <c r="I324" s="150">
        <v>2</v>
      </c>
      <c r="J324" s="151"/>
      <c r="K324" s="152"/>
      <c r="L324" s="137"/>
      <c r="M324" s="135"/>
    </row>
    <row r="325" spans="1:13" ht="30" customHeight="1">
      <c r="A325" s="135"/>
      <c r="B325" s="136"/>
      <c r="C325" s="242">
        <v>28</v>
      </c>
      <c r="D325" s="196">
        <v>28.45</v>
      </c>
      <c r="E325" s="243"/>
      <c r="F325" s="243" t="s">
        <v>106</v>
      </c>
      <c r="G325" s="195" t="s">
        <v>367</v>
      </c>
      <c r="H325" s="202" t="s">
        <v>105</v>
      </c>
      <c r="I325" s="150">
        <v>1</v>
      </c>
      <c r="J325" s="151"/>
      <c r="K325" s="152"/>
      <c r="L325" s="137"/>
      <c r="M325" s="135"/>
    </row>
    <row r="326" spans="1:13" ht="30" customHeight="1" thickBot="1">
      <c r="A326" s="135"/>
      <c r="B326" s="136"/>
      <c r="C326" s="153"/>
      <c r="D326" s="251" t="s">
        <v>14</v>
      </c>
      <c r="E326" s="251"/>
      <c r="F326" s="251"/>
      <c r="G326" s="251"/>
      <c r="H326" s="251"/>
      <c r="I326" s="251"/>
      <c r="J326" s="252"/>
      <c r="K326" s="155"/>
      <c r="L326" s="137"/>
      <c r="M326" s="135"/>
    </row>
    <row r="327" spans="1:13" ht="30" customHeight="1" thickBot="1">
      <c r="A327" s="135"/>
      <c r="B327" s="136"/>
      <c r="C327" s="199"/>
      <c r="D327" s="250" t="s">
        <v>368</v>
      </c>
      <c r="E327" s="250"/>
      <c r="F327" s="250"/>
      <c r="G327" s="250"/>
      <c r="H327" s="250"/>
      <c r="I327" s="250"/>
      <c r="J327" s="250"/>
      <c r="K327" s="250"/>
      <c r="L327" s="137"/>
      <c r="M327" s="135"/>
    </row>
    <row r="328" spans="1:13" ht="30" customHeight="1" thickBot="1">
      <c r="A328" s="135"/>
      <c r="B328" s="136"/>
      <c r="C328" s="198"/>
      <c r="D328" s="209">
        <v>29</v>
      </c>
      <c r="E328" s="145"/>
      <c r="F328" s="145"/>
      <c r="G328" s="145" t="s">
        <v>92</v>
      </c>
      <c r="H328" s="145"/>
      <c r="I328" s="145"/>
      <c r="J328" s="145"/>
      <c r="K328" s="146"/>
      <c r="L328" s="137"/>
      <c r="M328" s="135"/>
    </row>
    <row r="329" spans="1:13" ht="30" customHeight="1">
      <c r="A329" s="135"/>
      <c r="B329" s="136"/>
      <c r="C329" s="242">
        <v>29</v>
      </c>
      <c r="D329" s="196" t="s">
        <v>480</v>
      </c>
      <c r="E329" s="243" t="s">
        <v>106</v>
      </c>
      <c r="F329" s="243"/>
      <c r="G329" s="200" t="s">
        <v>484</v>
      </c>
      <c r="H329" s="156" t="s">
        <v>100</v>
      </c>
      <c r="I329" s="150">
        <v>546.62</v>
      </c>
      <c r="J329" s="151"/>
      <c r="K329" s="152"/>
      <c r="L329" s="137"/>
      <c r="M329" s="135"/>
    </row>
    <row r="330" spans="1:13" ht="30" customHeight="1">
      <c r="A330" s="135"/>
      <c r="B330" s="136"/>
      <c r="C330" s="242">
        <v>29</v>
      </c>
      <c r="D330" s="196" t="s">
        <v>481</v>
      </c>
      <c r="E330" s="243" t="s">
        <v>106</v>
      </c>
      <c r="F330" s="243"/>
      <c r="G330" s="195" t="s">
        <v>108</v>
      </c>
      <c r="H330" s="202" t="s">
        <v>101</v>
      </c>
      <c r="I330" s="150">
        <v>232.24</v>
      </c>
      <c r="J330" s="151"/>
      <c r="K330" s="152"/>
      <c r="L330" s="137"/>
      <c r="M330" s="135"/>
    </row>
    <row r="331" spans="1:13" ht="16.8" thickBot="1">
      <c r="A331" s="135"/>
      <c r="B331" s="136"/>
      <c r="C331" s="153"/>
      <c r="D331" s="251" t="s">
        <v>14</v>
      </c>
      <c r="E331" s="251"/>
      <c r="F331" s="251"/>
      <c r="G331" s="251"/>
      <c r="H331" s="251"/>
      <c r="I331" s="251"/>
      <c r="J331" s="252"/>
      <c r="K331" s="155"/>
      <c r="L331" s="137"/>
      <c r="M331" s="135"/>
    </row>
    <row r="332" spans="1:13" ht="30" customHeight="1" thickBot="1">
      <c r="A332" s="135"/>
      <c r="B332" s="136"/>
      <c r="C332" s="198"/>
      <c r="D332" s="209">
        <v>30</v>
      </c>
      <c r="E332" s="145"/>
      <c r="F332" s="145"/>
      <c r="G332" s="145" t="s">
        <v>110</v>
      </c>
      <c r="H332" s="145"/>
      <c r="I332" s="145"/>
      <c r="J332" s="145"/>
      <c r="K332" s="146"/>
      <c r="L332" s="137"/>
      <c r="M332" s="135"/>
    </row>
    <row r="333" spans="1:13" ht="30" customHeight="1">
      <c r="A333" s="135"/>
      <c r="B333" s="136"/>
      <c r="C333" s="242">
        <v>30</v>
      </c>
      <c r="D333" s="196" t="s">
        <v>482</v>
      </c>
      <c r="E333" s="200"/>
      <c r="F333" s="243" t="s">
        <v>106</v>
      </c>
      <c r="G333" s="200" t="s">
        <v>111</v>
      </c>
      <c r="H333" s="156" t="s">
        <v>101</v>
      </c>
      <c r="I333" s="150">
        <v>0.84</v>
      </c>
      <c r="J333" s="151"/>
      <c r="K333" s="152"/>
      <c r="L333" s="137"/>
      <c r="M333" s="135"/>
    </row>
    <row r="334" spans="1:13" ht="30" customHeight="1">
      <c r="A334" s="135"/>
      <c r="B334" s="136"/>
      <c r="C334" s="242">
        <v>30</v>
      </c>
      <c r="D334" s="196" t="s">
        <v>483</v>
      </c>
      <c r="E334" s="243"/>
      <c r="F334" s="243" t="s">
        <v>106</v>
      </c>
      <c r="G334" s="195" t="s">
        <v>112</v>
      </c>
      <c r="H334" s="202" t="s">
        <v>101</v>
      </c>
      <c r="I334" s="150">
        <v>185.78</v>
      </c>
      <c r="J334" s="151"/>
      <c r="K334" s="152"/>
      <c r="L334" s="137"/>
      <c r="M334" s="135"/>
    </row>
    <row r="335" spans="1:13" ht="30" customHeight="1" thickBot="1">
      <c r="A335" s="135"/>
      <c r="B335" s="136"/>
      <c r="C335" s="153"/>
      <c r="D335" s="251" t="s">
        <v>14</v>
      </c>
      <c r="E335" s="251"/>
      <c r="F335" s="251"/>
      <c r="G335" s="251"/>
      <c r="H335" s="251"/>
      <c r="I335" s="251"/>
      <c r="J335" s="252"/>
      <c r="K335" s="155"/>
      <c r="L335" s="137"/>
      <c r="M335" s="135"/>
    </row>
    <row r="336" spans="1:13" ht="30" customHeight="1" thickBot="1">
      <c r="A336" s="135"/>
      <c r="B336" s="136"/>
      <c r="C336" s="198"/>
      <c r="D336" s="209">
        <v>31</v>
      </c>
      <c r="E336" s="145"/>
      <c r="F336" s="145"/>
      <c r="G336" s="145" t="s">
        <v>369</v>
      </c>
      <c r="H336" s="145"/>
      <c r="I336" s="145"/>
      <c r="J336" s="145"/>
      <c r="K336" s="146"/>
      <c r="L336" s="137"/>
      <c r="M336" s="135"/>
    </row>
    <row r="337" spans="1:13" ht="16.2">
      <c r="A337" s="135"/>
      <c r="B337" s="136"/>
      <c r="C337" s="242">
        <v>31</v>
      </c>
      <c r="D337" s="196">
        <v>31.1</v>
      </c>
      <c r="E337" s="200"/>
      <c r="F337" s="243" t="s">
        <v>106</v>
      </c>
      <c r="G337" s="200" t="s">
        <v>370</v>
      </c>
      <c r="H337" s="156" t="s">
        <v>101</v>
      </c>
      <c r="I337" s="150">
        <v>70.28</v>
      </c>
      <c r="J337" s="151"/>
      <c r="K337" s="152"/>
      <c r="L337" s="137"/>
      <c r="M337" s="135"/>
    </row>
    <row r="338" spans="1:13" ht="26.4">
      <c r="A338" s="135"/>
      <c r="B338" s="136"/>
      <c r="C338" s="242">
        <v>31</v>
      </c>
      <c r="D338" s="196">
        <v>31.2</v>
      </c>
      <c r="E338" s="243"/>
      <c r="F338" s="243" t="s">
        <v>106</v>
      </c>
      <c r="G338" s="195" t="s">
        <v>371</v>
      </c>
      <c r="H338" s="202" t="s">
        <v>101</v>
      </c>
      <c r="I338" s="150">
        <v>84.17</v>
      </c>
      <c r="J338" s="151"/>
      <c r="K338" s="152"/>
      <c r="L338" s="137"/>
      <c r="M338" s="135"/>
    </row>
    <row r="339" spans="1:13" ht="16.2">
      <c r="A339" s="135"/>
      <c r="B339" s="136"/>
      <c r="C339" s="242">
        <v>31</v>
      </c>
      <c r="D339" s="196">
        <v>31.3</v>
      </c>
      <c r="E339" s="243"/>
      <c r="F339" s="243" t="s">
        <v>106</v>
      </c>
      <c r="G339" s="195" t="s">
        <v>372</v>
      </c>
      <c r="H339" s="202" t="s">
        <v>103</v>
      </c>
      <c r="I339" s="150">
        <v>1245.45</v>
      </c>
      <c r="J339" s="151"/>
      <c r="K339" s="152"/>
      <c r="L339" s="137"/>
      <c r="M339" s="135"/>
    </row>
    <row r="340" spans="1:13" ht="30" customHeight="1">
      <c r="A340" s="135"/>
      <c r="B340" s="136"/>
      <c r="C340" s="242">
        <v>31</v>
      </c>
      <c r="D340" s="196">
        <v>31.4</v>
      </c>
      <c r="E340" s="243"/>
      <c r="F340" s="243" t="s">
        <v>106</v>
      </c>
      <c r="G340" s="195" t="s">
        <v>373</v>
      </c>
      <c r="H340" s="202" t="s">
        <v>104</v>
      </c>
      <c r="I340" s="150">
        <v>216.24</v>
      </c>
      <c r="J340" s="151"/>
      <c r="K340" s="152"/>
      <c r="L340" s="137"/>
      <c r="M340" s="135"/>
    </row>
    <row r="341" spans="1:13" ht="30" customHeight="1" thickBot="1">
      <c r="A341" s="135"/>
      <c r="B341" s="136"/>
      <c r="C341" s="153"/>
      <c r="D341" s="251" t="s">
        <v>14</v>
      </c>
      <c r="E341" s="251"/>
      <c r="F341" s="251"/>
      <c r="G341" s="251"/>
      <c r="H341" s="251"/>
      <c r="I341" s="251"/>
      <c r="J341" s="252"/>
      <c r="K341" s="155"/>
      <c r="L341" s="137"/>
      <c r="M341" s="135"/>
    </row>
    <row r="342" spans="1:13" ht="30" customHeight="1" thickBot="1">
      <c r="A342" s="135"/>
      <c r="B342" s="136"/>
      <c r="C342" s="198"/>
      <c r="D342" s="209">
        <v>32</v>
      </c>
      <c r="E342" s="145"/>
      <c r="F342" s="145"/>
      <c r="G342" s="145" t="s">
        <v>123</v>
      </c>
      <c r="H342" s="145"/>
      <c r="I342" s="145"/>
      <c r="J342" s="145"/>
      <c r="K342" s="146"/>
      <c r="L342" s="137"/>
      <c r="M342" s="135"/>
    </row>
    <row r="343" spans="1:13" ht="30" customHeight="1">
      <c r="A343" s="135"/>
      <c r="B343" s="136"/>
      <c r="C343" s="242">
        <v>32</v>
      </c>
      <c r="D343" s="196">
        <v>32.1</v>
      </c>
      <c r="E343" s="200"/>
      <c r="F343" s="243" t="s">
        <v>106</v>
      </c>
      <c r="G343" s="200" t="s">
        <v>124</v>
      </c>
      <c r="H343" s="156" t="s">
        <v>104</v>
      </c>
      <c r="I343" s="150">
        <v>37.19</v>
      </c>
      <c r="J343" s="151"/>
      <c r="K343" s="152"/>
      <c r="L343" s="137"/>
      <c r="M343" s="135"/>
    </row>
    <row r="344" spans="1:13" ht="30" customHeight="1">
      <c r="A344" s="135"/>
      <c r="B344" s="136"/>
      <c r="C344" s="242">
        <v>32</v>
      </c>
      <c r="D344" s="196">
        <v>32.200000000000003</v>
      </c>
      <c r="E344" s="243"/>
      <c r="F344" s="243" t="s">
        <v>106</v>
      </c>
      <c r="G344" s="195" t="s">
        <v>374</v>
      </c>
      <c r="H344" s="202" t="s">
        <v>104</v>
      </c>
      <c r="I344" s="150">
        <v>126.9</v>
      </c>
      <c r="J344" s="151"/>
      <c r="K344" s="152"/>
      <c r="L344" s="137"/>
      <c r="M344" s="135"/>
    </row>
    <row r="345" spans="1:13" ht="30" customHeight="1" thickBot="1">
      <c r="A345" s="135"/>
      <c r="B345" s="136"/>
      <c r="C345" s="153"/>
      <c r="D345" s="251" t="s">
        <v>14</v>
      </c>
      <c r="E345" s="251"/>
      <c r="F345" s="251"/>
      <c r="G345" s="251"/>
      <c r="H345" s="251"/>
      <c r="I345" s="251"/>
      <c r="J345" s="252"/>
      <c r="K345" s="155"/>
      <c r="L345" s="137"/>
      <c r="M345" s="135"/>
    </row>
    <row r="346" spans="1:13" ht="30" customHeight="1" thickBot="1">
      <c r="A346" s="135"/>
      <c r="B346" s="136"/>
      <c r="C346" s="198"/>
      <c r="D346" s="209">
        <v>33</v>
      </c>
      <c r="E346" s="145"/>
      <c r="F346" s="145"/>
      <c r="G346" s="145" t="s">
        <v>375</v>
      </c>
      <c r="H346" s="145"/>
      <c r="I346" s="145"/>
      <c r="J346" s="145"/>
      <c r="K346" s="146"/>
      <c r="L346" s="137"/>
      <c r="M346" s="135"/>
    </row>
    <row r="347" spans="1:13" ht="30" customHeight="1">
      <c r="A347" s="135"/>
      <c r="B347" s="136"/>
      <c r="C347" s="242">
        <v>33</v>
      </c>
      <c r="D347" s="196">
        <v>33.1</v>
      </c>
      <c r="E347" s="200"/>
      <c r="F347" s="243" t="s">
        <v>106</v>
      </c>
      <c r="G347" s="200" t="s">
        <v>380</v>
      </c>
      <c r="H347" s="156" t="s">
        <v>100</v>
      </c>
      <c r="I347" s="150">
        <v>93.78</v>
      </c>
      <c r="J347" s="151"/>
      <c r="K347" s="152"/>
      <c r="L347" s="137"/>
      <c r="M347" s="135"/>
    </row>
    <row r="348" spans="1:13" ht="30" customHeight="1">
      <c r="A348" s="135"/>
      <c r="B348" s="136"/>
      <c r="C348" s="242">
        <v>33</v>
      </c>
      <c r="D348" s="196">
        <v>33.200000000000003</v>
      </c>
      <c r="E348" s="243"/>
      <c r="F348" s="243" t="s">
        <v>106</v>
      </c>
      <c r="G348" s="195" t="s">
        <v>381</v>
      </c>
      <c r="H348" s="202" t="s">
        <v>105</v>
      </c>
      <c r="I348" s="150">
        <v>7</v>
      </c>
      <c r="J348" s="151"/>
      <c r="K348" s="152"/>
      <c r="L348" s="137"/>
      <c r="M348" s="135"/>
    </row>
    <row r="349" spans="1:13" ht="30" customHeight="1" thickBot="1">
      <c r="A349" s="135"/>
      <c r="B349" s="136"/>
      <c r="C349" s="153"/>
      <c r="D349" s="251" t="s">
        <v>14</v>
      </c>
      <c r="E349" s="251"/>
      <c r="F349" s="251"/>
      <c r="G349" s="251"/>
      <c r="H349" s="251"/>
      <c r="I349" s="251"/>
      <c r="J349" s="252"/>
      <c r="K349" s="155"/>
      <c r="L349" s="137"/>
      <c r="M349" s="135"/>
    </row>
    <row r="350" spans="1:13" ht="30" customHeight="1" thickBot="1">
      <c r="A350" s="135"/>
      <c r="B350" s="136"/>
      <c r="C350" s="198"/>
      <c r="D350" s="209">
        <v>34</v>
      </c>
      <c r="E350" s="145"/>
      <c r="F350" s="145"/>
      <c r="G350" s="145" t="s">
        <v>175</v>
      </c>
      <c r="H350" s="145"/>
      <c r="I350" s="145"/>
      <c r="J350" s="145"/>
      <c r="K350" s="146"/>
      <c r="L350" s="137"/>
      <c r="M350" s="135"/>
    </row>
    <row r="351" spans="1:13" ht="30" customHeight="1">
      <c r="A351" s="135"/>
      <c r="B351" s="136"/>
      <c r="C351" s="242">
        <v>34</v>
      </c>
      <c r="D351" s="196">
        <v>34.1</v>
      </c>
      <c r="E351" s="200"/>
      <c r="F351" s="243" t="s">
        <v>106</v>
      </c>
      <c r="G351" s="200" t="s">
        <v>376</v>
      </c>
      <c r="H351" s="156" t="s">
        <v>105</v>
      </c>
      <c r="I351" s="150">
        <v>7</v>
      </c>
      <c r="J351" s="151"/>
      <c r="K351" s="152"/>
      <c r="L351" s="137"/>
      <c r="M351" s="135"/>
    </row>
    <row r="352" spans="1:13" ht="30" customHeight="1">
      <c r="A352" s="135"/>
      <c r="B352" s="136"/>
      <c r="C352" s="242">
        <v>34</v>
      </c>
      <c r="D352" s="196">
        <v>34.200000000000003</v>
      </c>
      <c r="E352" s="243"/>
      <c r="F352" s="243" t="s">
        <v>106</v>
      </c>
      <c r="G352" s="195" t="s">
        <v>377</v>
      </c>
      <c r="H352" s="202" t="s">
        <v>100</v>
      </c>
      <c r="I352" s="150">
        <v>14.74</v>
      </c>
      <c r="J352" s="151"/>
      <c r="K352" s="152"/>
      <c r="L352" s="137"/>
      <c r="M352" s="135"/>
    </row>
    <row r="353" spans="1:13" ht="30" customHeight="1">
      <c r="A353" s="135"/>
      <c r="B353" s="136"/>
      <c r="C353" s="242">
        <v>34</v>
      </c>
      <c r="D353" s="196">
        <v>34.299999999999997</v>
      </c>
      <c r="E353" s="243"/>
      <c r="F353" s="243" t="s">
        <v>106</v>
      </c>
      <c r="G353" s="195" t="s">
        <v>378</v>
      </c>
      <c r="H353" s="202" t="s">
        <v>102</v>
      </c>
      <c r="I353" s="150">
        <v>20</v>
      </c>
      <c r="J353" s="151"/>
      <c r="K353" s="152"/>
      <c r="L353" s="137"/>
      <c r="M353" s="135"/>
    </row>
    <row r="354" spans="1:13" ht="30" customHeight="1">
      <c r="A354" s="135"/>
      <c r="B354" s="136"/>
      <c r="C354" s="242">
        <v>34</v>
      </c>
      <c r="D354" s="196">
        <v>34.4</v>
      </c>
      <c r="E354" s="243"/>
      <c r="F354" s="243" t="s">
        <v>106</v>
      </c>
      <c r="G354" s="195" t="s">
        <v>176</v>
      </c>
      <c r="H354" s="202" t="s">
        <v>100</v>
      </c>
      <c r="I354" s="150">
        <v>24.5</v>
      </c>
      <c r="J354" s="151"/>
      <c r="K354" s="152"/>
      <c r="L354" s="137"/>
      <c r="M354" s="135"/>
    </row>
    <row r="355" spans="1:13" ht="30" customHeight="1">
      <c r="A355" s="135"/>
      <c r="B355" s="136"/>
      <c r="C355" s="242">
        <v>34</v>
      </c>
      <c r="D355" s="196">
        <v>34.5</v>
      </c>
      <c r="E355" s="243"/>
      <c r="F355" s="243" t="s">
        <v>106</v>
      </c>
      <c r="G355" s="195" t="s">
        <v>379</v>
      </c>
      <c r="H355" s="202" t="s">
        <v>100</v>
      </c>
      <c r="I355" s="150">
        <v>17.399999999999999</v>
      </c>
      <c r="J355" s="151"/>
      <c r="K355" s="152"/>
      <c r="L355" s="137"/>
      <c r="M355" s="135"/>
    </row>
    <row r="356" spans="1:13" ht="30" customHeight="1" thickBot="1">
      <c r="A356" s="135"/>
      <c r="B356" s="136"/>
      <c r="C356" s="153"/>
      <c r="D356" s="251" t="s">
        <v>14</v>
      </c>
      <c r="E356" s="251"/>
      <c r="F356" s="251"/>
      <c r="G356" s="251"/>
      <c r="H356" s="251"/>
      <c r="I356" s="251"/>
      <c r="J356" s="252"/>
      <c r="K356" s="155"/>
      <c r="L356" s="137"/>
      <c r="M356" s="135"/>
    </row>
    <row r="357" spans="1:13" ht="16.8" thickBot="1">
      <c r="A357" s="135"/>
      <c r="B357" s="136"/>
      <c r="C357" s="199"/>
      <c r="D357" s="250" t="s">
        <v>382</v>
      </c>
      <c r="E357" s="250"/>
      <c r="F357" s="250"/>
      <c r="G357" s="250"/>
      <c r="H357" s="250"/>
      <c r="I357" s="250"/>
      <c r="J357" s="250"/>
      <c r="K357" s="250"/>
      <c r="L357" s="137"/>
      <c r="M357" s="135"/>
    </row>
    <row r="358" spans="1:13" ht="30" customHeight="1" thickBot="1">
      <c r="A358" s="135"/>
      <c r="B358" s="136"/>
      <c r="C358" s="198"/>
      <c r="D358" s="209">
        <v>35</v>
      </c>
      <c r="E358" s="145"/>
      <c r="F358" s="145"/>
      <c r="G358" s="145" t="s">
        <v>92</v>
      </c>
      <c r="H358" s="145"/>
      <c r="I358" s="145"/>
      <c r="J358" s="145"/>
      <c r="K358" s="146"/>
      <c r="L358" s="137"/>
      <c r="M358" s="135"/>
    </row>
    <row r="359" spans="1:13" ht="30" customHeight="1">
      <c r="A359" s="135"/>
      <c r="B359" s="136"/>
      <c r="C359" s="242">
        <v>35</v>
      </c>
      <c r="D359" s="196">
        <v>35.1</v>
      </c>
      <c r="E359" s="243" t="s">
        <v>106</v>
      </c>
      <c r="F359" s="196"/>
      <c r="G359" s="200" t="s">
        <v>484</v>
      </c>
      <c r="H359" s="156" t="s">
        <v>100</v>
      </c>
      <c r="I359" s="150">
        <v>1319.17</v>
      </c>
      <c r="J359" s="151"/>
      <c r="K359" s="152"/>
      <c r="L359" s="137"/>
      <c r="M359" s="135"/>
    </row>
    <row r="360" spans="1:13" ht="30" customHeight="1">
      <c r="A360" s="135"/>
      <c r="B360" s="136"/>
      <c r="C360" s="242">
        <v>35</v>
      </c>
      <c r="D360" s="196">
        <v>35.200000000000003</v>
      </c>
      <c r="E360" s="243" t="s">
        <v>106</v>
      </c>
      <c r="F360" s="243"/>
      <c r="G360" s="195" t="s">
        <v>183</v>
      </c>
      <c r="H360" s="202" t="s">
        <v>101</v>
      </c>
      <c r="I360" s="150">
        <v>119.19</v>
      </c>
      <c r="J360" s="151"/>
      <c r="K360" s="152"/>
      <c r="L360" s="137"/>
      <c r="M360" s="135"/>
    </row>
    <row r="361" spans="1:13" ht="30" customHeight="1" thickBot="1">
      <c r="A361" s="135"/>
      <c r="B361" s="136"/>
      <c r="C361" s="153"/>
      <c r="D361" s="251" t="s">
        <v>14</v>
      </c>
      <c r="E361" s="251"/>
      <c r="F361" s="251"/>
      <c r="G361" s="251"/>
      <c r="H361" s="251"/>
      <c r="I361" s="251"/>
      <c r="J361" s="252"/>
      <c r="K361" s="155"/>
      <c r="L361" s="137"/>
      <c r="M361" s="135"/>
    </row>
    <row r="362" spans="1:13" ht="30" customHeight="1" thickBot="1">
      <c r="A362" s="135"/>
      <c r="B362" s="136"/>
      <c r="C362" s="198"/>
      <c r="D362" s="209">
        <v>36</v>
      </c>
      <c r="E362" s="145"/>
      <c r="F362" s="145"/>
      <c r="G362" s="145" t="s">
        <v>110</v>
      </c>
      <c r="H362" s="145"/>
      <c r="I362" s="145"/>
      <c r="J362" s="145"/>
      <c r="K362" s="146"/>
      <c r="L362" s="137"/>
      <c r="M362" s="135"/>
    </row>
    <row r="363" spans="1:13" ht="30" customHeight="1">
      <c r="A363" s="135"/>
      <c r="B363" s="136"/>
      <c r="C363" s="242">
        <v>36</v>
      </c>
      <c r="D363" s="196">
        <v>36.1</v>
      </c>
      <c r="E363" s="200"/>
      <c r="F363" s="243" t="s">
        <v>106</v>
      </c>
      <c r="G363" s="200" t="s">
        <v>186</v>
      </c>
      <c r="H363" s="156" t="s">
        <v>101</v>
      </c>
      <c r="I363" s="150">
        <v>180.03</v>
      </c>
      <c r="J363" s="151"/>
      <c r="K363" s="152"/>
      <c r="L363" s="137"/>
      <c r="M363" s="135"/>
    </row>
    <row r="364" spans="1:13" ht="30" customHeight="1">
      <c r="A364" s="135"/>
      <c r="B364" s="136"/>
      <c r="C364" s="242">
        <v>36</v>
      </c>
      <c r="D364" s="196">
        <v>36.200000000000003</v>
      </c>
      <c r="E364" s="243"/>
      <c r="F364" s="243" t="s">
        <v>106</v>
      </c>
      <c r="G364" s="195" t="s">
        <v>111</v>
      </c>
      <c r="H364" s="202" t="s">
        <v>101</v>
      </c>
      <c r="I364" s="150">
        <v>4.72</v>
      </c>
      <c r="J364" s="151"/>
      <c r="K364" s="152"/>
      <c r="L364" s="137"/>
      <c r="M364" s="135"/>
    </row>
    <row r="365" spans="1:13" ht="30" customHeight="1">
      <c r="A365" s="135"/>
      <c r="B365" s="136"/>
      <c r="C365" s="242">
        <v>36</v>
      </c>
      <c r="D365" s="196">
        <v>36.299999999999997</v>
      </c>
      <c r="E365" s="243"/>
      <c r="F365" s="243" t="s">
        <v>106</v>
      </c>
      <c r="G365" s="195" t="s">
        <v>112</v>
      </c>
      <c r="H365" s="202" t="s">
        <v>101</v>
      </c>
      <c r="I365" s="150">
        <v>158.91</v>
      </c>
      <c r="J365" s="151"/>
      <c r="K365" s="152"/>
      <c r="L365" s="137"/>
      <c r="M365" s="135"/>
    </row>
    <row r="366" spans="1:13" ht="30" customHeight="1" thickBot="1">
      <c r="A366" s="135"/>
      <c r="B366" s="136"/>
      <c r="C366" s="153"/>
      <c r="D366" s="251" t="s">
        <v>14</v>
      </c>
      <c r="E366" s="251"/>
      <c r="F366" s="251"/>
      <c r="G366" s="251"/>
      <c r="H366" s="251"/>
      <c r="I366" s="251"/>
      <c r="J366" s="252"/>
      <c r="K366" s="155"/>
      <c r="L366" s="137"/>
      <c r="M366" s="135"/>
    </row>
    <row r="367" spans="1:13" ht="30" customHeight="1" thickBot="1">
      <c r="A367" s="135"/>
      <c r="B367" s="136"/>
      <c r="C367" s="198"/>
      <c r="D367" s="209">
        <v>37</v>
      </c>
      <c r="E367" s="145"/>
      <c r="F367" s="145"/>
      <c r="G367" s="145" t="s">
        <v>113</v>
      </c>
      <c r="H367" s="145"/>
      <c r="I367" s="145"/>
      <c r="J367" s="145"/>
      <c r="K367" s="146"/>
      <c r="L367" s="137"/>
      <c r="M367" s="135"/>
    </row>
    <row r="368" spans="1:13" ht="30" customHeight="1">
      <c r="A368" s="135"/>
      <c r="B368" s="136"/>
      <c r="C368" s="242">
        <v>37</v>
      </c>
      <c r="D368" s="196">
        <v>37.1</v>
      </c>
      <c r="E368" s="200"/>
      <c r="F368" s="243" t="s">
        <v>106</v>
      </c>
      <c r="G368" s="200" t="s">
        <v>190</v>
      </c>
      <c r="H368" s="156" t="s">
        <v>100</v>
      </c>
      <c r="I368" s="150">
        <v>69.95</v>
      </c>
      <c r="J368" s="151"/>
      <c r="K368" s="152"/>
      <c r="L368" s="137"/>
      <c r="M368" s="135"/>
    </row>
    <row r="369" spans="1:13" ht="30" customHeight="1">
      <c r="A369" s="135"/>
      <c r="B369" s="136"/>
      <c r="C369" s="242">
        <v>37</v>
      </c>
      <c r="D369" s="196">
        <v>37.200000000000003</v>
      </c>
      <c r="E369" s="243"/>
      <c r="F369" s="243" t="s">
        <v>106</v>
      </c>
      <c r="G369" s="195" t="s">
        <v>191</v>
      </c>
      <c r="H369" s="202" t="s">
        <v>100</v>
      </c>
      <c r="I369" s="150">
        <v>352.05</v>
      </c>
      <c r="J369" s="151"/>
      <c r="K369" s="152"/>
      <c r="L369" s="137"/>
      <c r="M369" s="135"/>
    </row>
    <row r="370" spans="1:13" ht="30" customHeight="1">
      <c r="A370" s="135"/>
      <c r="B370" s="136"/>
      <c r="C370" s="242">
        <v>37</v>
      </c>
      <c r="D370" s="196">
        <v>37.299999999999997</v>
      </c>
      <c r="E370" s="243"/>
      <c r="F370" s="243" t="s">
        <v>106</v>
      </c>
      <c r="G370" s="195" t="s">
        <v>196</v>
      </c>
      <c r="H370" s="202" t="s">
        <v>100</v>
      </c>
      <c r="I370" s="150">
        <v>71.25</v>
      </c>
      <c r="J370" s="151"/>
      <c r="K370" s="152"/>
      <c r="L370" s="137"/>
      <c r="M370" s="135"/>
    </row>
    <row r="371" spans="1:13" ht="30" customHeight="1" thickBot="1">
      <c r="A371" s="135"/>
      <c r="B371" s="136"/>
      <c r="C371" s="153"/>
      <c r="D371" s="251" t="s">
        <v>14</v>
      </c>
      <c r="E371" s="251"/>
      <c r="F371" s="251"/>
      <c r="G371" s="251"/>
      <c r="H371" s="251"/>
      <c r="I371" s="251"/>
      <c r="J371" s="252"/>
      <c r="K371" s="155"/>
      <c r="L371" s="137"/>
      <c r="M371" s="135"/>
    </row>
    <row r="372" spans="1:13" ht="30" customHeight="1" thickBot="1">
      <c r="A372" s="135"/>
      <c r="B372" s="136"/>
      <c r="C372" s="198"/>
      <c r="D372" s="209">
        <v>38</v>
      </c>
      <c r="E372" s="145"/>
      <c r="F372" s="145"/>
      <c r="G372" s="145" t="s">
        <v>123</v>
      </c>
      <c r="H372" s="145"/>
      <c r="I372" s="145"/>
      <c r="J372" s="145"/>
      <c r="K372" s="146"/>
      <c r="L372" s="137"/>
      <c r="M372" s="135"/>
    </row>
    <row r="373" spans="1:13" ht="30" customHeight="1">
      <c r="A373" s="135"/>
      <c r="B373" s="136"/>
      <c r="C373" s="242">
        <v>38</v>
      </c>
      <c r="D373" s="196">
        <v>38.1</v>
      </c>
      <c r="E373" s="200"/>
      <c r="F373" s="243" t="s">
        <v>106</v>
      </c>
      <c r="G373" s="200" t="s">
        <v>124</v>
      </c>
      <c r="H373" s="156" t="s">
        <v>104</v>
      </c>
      <c r="I373" s="150">
        <v>198.98</v>
      </c>
      <c r="J373" s="151"/>
      <c r="K373" s="152"/>
      <c r="L373" s="137"/>
      <c r="M373" s="135"/>
    </row>
    <row r="374" spans="1:13" ht="30" customHeight="1">
      <c r="A374" s="135"/>
      <c r="B374" s="136"/>
      <c r="C374" s="242">
        <v>38</v>
      </c>
      <c r="D374" s="196">
        <v>38.200000000000003</v>
      </c>
      <c r="E374" s="243"/>
      <c r="F374" s="243" t="s">
        <v>106</v>
      </c>
      <c r="G374" s="195" t="s">
        <v>125</v>
      </c>
      <c r="H374" s="202" t="s">
        <v>104</v>
      </c>
      <c r="I374" s="150">
        <v>120.4</v>
      </c>
      <c r="J374" s="151"/>
      <c r="K374" s="152"/>
      <c r="L374" s="137"/>
      <c r="M374" s="135"/>
    </row>
    <row r="375" spans="1:13" ht="30" customHeight="1" thickBot="1">
      <c r="A375" s="135"/>
      <c r="B375" s="136"/>
      <c r="C375" s="153"/>
      <c r="D375" s="251" t="s">
        <v>14</v>
      </c>
      <c r="E375" s="251"/>
      <c r="F375" s="251"/>
      <c r="G375" s="251"/>
      <c r="H375" s="251"/>
      <c r="I375" s="251"/>
      <c r="J375" s="252"/>
      <c r="K375" s="155"/>
      <c r="L375" s="137"/>
      <c r="M375" s="135"/>
    </row>
    <row r="376" spans="1:13" ht="30" customHeight="1" thickBot="1">
      <c r="A376" s="135"/>
      <c r="B376" s="136"/>
      <c r="C376" s="198"/>
      <c r="D376" s="209">
        <v>39</v>
      </c>
      <c r="E376" s="145"/>
      <c r="F376" s="145"/>
      <c r="G376" s="145" t="s">
        <v>383</v>
      </c>
      <c r="H376" s="145"/>
      <c r="I376" s="145"/>
      <c r="J376" s="145"/>
      <c r="K376" s="146"/>
      <c r="L376" s="137"/>
      <c r="M376" s="135"/>
    </row>
    <row r="377" spans="1:13" ht="30" customHeight="1">
      <c r="A377" s="135"/>
      <c r="B377" s="136"/>
      <c r="C377" s="242">
        <v>39</v>
      </c>
      <c r="D377" s="196">
        <v>39.1</v>
      </c>
      <c r="E377" s="200"/>
      <c r="F377" s="243" t="s">
        <v>106</v>
      </c>
      <c r="G377" s="200" t="s">
        <v>370</v>
      </c>
      <c r="H377" s="156" t="s">
        <v>101</v>
      </c>
      <c r="I377" s="150">
        <v>117.8</v>
      </c>
      <c r="J377" s="151"/>
      <c r="K377" s="152"/>
      <c r="L377" s="137"/>
      <c r="M377" s="135"/>
    </row>
    <row r="378" spans="1:13" ht="30" customHeight="1">
      <c r="A378" s="135"/>
      <c r="B378" s="136"/>
      <c r="C378" s="242">
        <v>39</v>
      </c>
      <c r="D378" s="196">
        <v>39.200000000000003</v>
      </c>
      <c r="E378" s="243"/>
      <c r="F378" s="243" t="s">
        <v>106</v>
      </c>
      <c r="G378" s="195" t="s">
        <v>384</v>
      </c>
      <c r="H378" s="202" t="s">
        <v>101</v>
      </c>
      <c r="I378" s="150">
        <v>146.86000000000001</v>
      </c>
      <c r="J378" s="151"/>
      <c r="K378" s="152"/>
      <c r="L378" s="137"/>
      <c r="M378" s="135"/>
    </row>
    <row r="379" spans="1:13" ht="30" customHeight="1">
      <c r="A379" s="135"/>
      <c r="B379" s="136"/>
      <c r="C379" s="242">
        <v>39</v>
      </c>
      <c r="D379" s="196">
        <v>39.299999999999997</v>
      </c>
      <c r="E379" s="243"/>
      <c r="F379" s="243" t="s">
        <v>106</v>
      </c>
      <c r="G379" s="195" t="s">
        <v>372</v>
      </c>
      <c r="H379" s="202" t="s">
        <v>103</v>
      </c>
      <c r="I379" s="150">
        <v>2194.37</v>
      </c>
      <c r="J379" s="151"/>
      <c r="K379" s="152"/>
      <c r="L379" s="137"/>
      <c r="M379" s="135"/>
    </row>
    <row r="380" spans="1:13" ht="30" customHeight="1">
      <c r="A380" s="135"/>
      <c r="B380" s="136"/>
      <c r="C380" s="242">
        <v>39</v>
      </c>
      <c r="D380" s="196">
        <v>39.4</v>
      </c>
      <c r="E380" s="243"/>
      <c r="F380" s="243" t="s">
        <v>106</v>
      </c>
      <c r="G380" s="195" t="s">
        <v>385</v>
      </c>
      <c r="H380" s="202" t="s">
        <v>104</v>
      </c>
      <c r="I380" s="150">
        <v>382</v>
      </c>
      <c r="J380" s="151"/>
      <c r="K380" s="152"/>
      <c r="L380" s="137"/>
      <c r="M380" s="135"/>
    </row>
    <row r="381" spans="1:13" ht="30" customHeight="1" thickBot="1">
      <c r="A381" s="135"/>
      <c r="B381" s="136"/>
      <c r="C381" s="153"/>
      <c r="D381" s="251" t="s">
        <v>14</v>
      </c>
      <c r="E381" s="251"/>
      <c r="F381" s="251"/>
      <c r="G381" s="251"/>
      <c r="H381" s="251"/>
      <c r="I381" s="251"/>
      <c r="J381" s="252"/>
      <c r="K381" s="240"/>
      <c r="L381" s="137"/>
      <c r="M381" s="135"/>
    </row>
    <row r="382" spans="1:13" ht="30" customHeight="1" thickBot="1">
      <c r="A382" s="135"/>
      <c r="B382" s="136"/>
      <c r="C382" s="198"/>
      <c r="D382" s="209">
        <v>40</v>
      </c>
      <c r="E382" s="145"/>
      <c r="F382" s="145"/>
      <c r="G382" s="145" t="s">
        <v>175</v>
      </c>
      <c r="H382" s="145"/>
      <c r="I382" s="145"/>
      <c r="J382" s="145"/>
      <c r="K382" s="146"/>
      <c r="L382" s="137"/>
      <c r="M382" s="135"/>
    </row>
    <row r="383" spans="1:13" ht="30" customHeight="1">
      <c r="A383" s="135"/>
      <c r="B383" s="136"/>
      <c r="C383" s="242">
        <v>40</v>
      </c>
      <c r="D383" s="196" t="s">
        <v>388</v>
      </c>
      <c r="E383" s="200"/>
      <c r="F383" s="243" t="s">
        <v>106</v>
      </c>
      <c r="G383" s="200" t="s">
        <v>386</v>
      </c>
      <c r="H383" s="156" t="s">
        <v>104</v>
      </c>
      <c r="I383" s="150">
        <v>57.3</v>
      </c>
      <c r="J383" s="151"/>
      <c r="K383" s="152"/>
      <c r="L383" s="137"/>
      <c r="M383" s="135"/>
    </row>
    <row r="384" spans="1:13" ht="30" customHeight="1">
      <c r="A384" s="135"/>
      <c r="B384" s="136"/>
      <c r="C384" s="242">
        <v>40</v>
      </c>
      <c r="D384" s="196" t="s">
        <v>389</v>
      </c>
      <c r="E384" s="243"/>
      <c r="F384" s="243" t="s">
        <v>106</v>
      </c>
      <c r="G384" s="195" t="s">
        <v>387</v>
      </c>
      <c r="H384" s="202" t="s">
        <v>104</v>
      </c>
      <c r="I384" s="150">
        <v>108</v>
      </c>
      <c r="J384" s="151"/>
      <c r="K384" s="152"/>
      <c r="L384" s="137"/>
      <c r="M384" s="135"/>
    </row>
    <row r="385" spans="1:13" ht="30" customHeight="1" thickBot="1">
      <c r="A385" s="135"/>
      <c r="B385" s="136"/>
      <c r="C385" s="153"/>
      <c r="D385" s="251" t="s">
        <v>14</v>
      </c>
      <c r="E385" s="251"/>
      <c r="F385" s="251"/>
      <c r="G385" s="251"/>
      <c r="H385" s="251"/>
      <c r="I385" s="251"/>
      <c r="J385" s="252"/>
      <c r="K385" s="155"/>
      <c r="L385" s="137"/>
      <c r="M385" s="135"/>
    </row>
    <row r="386" spans="1:13" ht="30" customHeight="1" thickBot="1">
      <c r="A386" s="135"/>
      <c r="B386" s="136"/>
      <c r="C386" s="199"/>
      <c r="D386" s="250" t="s">
        <v>390</v>
      </c>
      <c r="E386" s="250"/>
      <c r="F386" s="250"/>
      <c r="G386" s="250"/>
      <c r="H386" s="250"/>
      <c r="I386" s="250"/>
      <c r="J386" s="250"/>
      <c r="K386" s="250"/>
      <c r="L386" s="137"/>
      <c r="M386" s="135"/>
    </row>
    <row r="387" spans="1:13" ht="16.8" thickBot="1">
      <c r="A387" s="135"/>
      <c r="B387" s="136"/>
      <c r="C387" s="198"/>
      <c r="D387" s="209">
        <v>41</v>
      </c>
      <c r="E387" s="145"/>
      <c r="F387" s="145"/>
      <c r="G387" s="145" t="s">
        <v>391</v>
      </c>
      <c r="H387" s="145"/>
      <c r="I387" s="145"/>
      <c r="J387" s="145"/>
      <c r="K387" s="146"/>
      <c r="L387" s="137"/>
      <c r="M387" s="135"/>
    </row>
    <row r="388" spans="1:13" ht="30" customHeight="1">
      <c r="A388" s="135"/>
      <c r="B388" s="136"/>
      <c r="C388" s="242">
        <v>41</v>
      </c>
      <c r="D388" s="196">
        <v>41.1</v>
      </c>
      <c r="E388" s="243"/>
      <c r="F388" s="243" t="s">
        <v>106</v>
      </c>
      <c r="G388" s="195" t="s">
        <v>484</v>
      </c>
      <c r="H388" s="202" t="s">
        <v>104</v>
      </c>
      <c r="I388" s="150">
        <v>301.42</v>
      </c>
      <c r="J388" s="151"/>
      <c r="K388" s="152"/>
      <c r="L388" s="137"/>
      <c r="M388" s="135"/>
    </row>
    <row r="389" spans="1:13" ht="30" customHeight="1">
      <c r="A389" s="135"/>
      <c r="B389" s="136"/>
      <c r="C389" s="242">
        <v>41</v>
      </c>
      <c r="D389" s="196">
        <v>41.2</v>
      </c>
      <c r="E389" s="243"/>
      <c r="F389" s="243" t="s">
        <v>106</v>
      </c>
      <c r="G389" s="195" t="s">
        <v>392</v>
      </c>
      <c r="H389" s="202" t="s">
        <v>101</v>
      </c>
      <c r="I389" s="150">
        <v>286.95</v>
      </c>
      <c r="J389" s="151"/>
      <c r="K389" s="152"/>
      <c r="L389" s="137"/>
      <c r="M389" s="135"/>
    </row>
    <row r="390" spans="1:13" ht="30" customHeight="1">
      <c r="A390" s="135"/>
      <c r="B390" s="136"/>
      <c r="C390" s="242">
        <v>41</v>
      </c>
      <c r="D390" s="196">
        <v>41.3</v>
      </c>
      <c r="E390" s="243"/>
      <c r="F390" s="243" t="s">
        <v>106</v>
      </c>
      <c r="G390" s="195" t="s">
        <v>393</v>
      </c>
      <c r="H390" s="202" t="s">
        <v>101</v>
      </c>
      <c r="I390" s="150">
        <v>21.1</v>
      </c>
      <c r="J390" s="151"/>
      <c r="K390" s="152"/>
      <c r="L390" s="137"/>
      <c r="M390" s="135"/>
    </row>
    <row r="391" spans="1:13" ht="30" customHeight="1">
      <c r="A391" s="135"/>
      <c r="B391" s="136"/>
      <c r="C391" s="242">
        <v>41</v>
      </c>
      <c r="D391" s="196">
        <v>41.4</v>
      </c>
      <c r="E391" s="243"/>
      <c r="F391" s="243" t="s">
        <v>106</v>
      </c>
      <c r="G391" s="195" t="s">
        <v>394</v>
      </c>
      <c r="H391" s="202" t="s">
        <v>101</v>
      </c>
      <c r="I391" s="150">
        <v>75.11</v>
      </c>
      <c r="J391" s="151"/>
      <c r="K391" s="152"/>
      <c r="L391" s="137"/>
      <c r="M391" s="135"/>
    </row>
    <row r="392" spans="1:13" ht="30" customHeight="1">
      <c r="A392" s="135"/>
      <c r="B392" s="136"/>
      <c r="C392" s="242">
        <v>41</v>
      </c>
      <c r="D392" s="196">
        <v>41.5</v>
      </c>
      <c r="E392" s="243"/>
      <c r="F392" s="243" t="s">
        <v>106</v>
      </c>
      <c r="G392" s="195" t="s">
        <v>395</v>
      </c>
      <c r="H392" s="202" t="s">
        <v>101</v>
      </c>
      <c r="I392" s="150">
        <v>189.89</v>
      </c>
      <c r="J392" s="151"/>
      <c r="K392" s="152"/>
      <c r="L392" s="137"/>
      <c r="M392" s="135"/>
    </row>
    <row r="393" spans="1:13" ht="30" customHeight="1">
      <c r="A393" s="135"/>
      <c r="B393" s="136"/>
      <c r="C393" s="242">
        <v>41</v>
      </c>
      <c r="D393" s="196">
        <v>41.6</v>
      </c>
      <c r="E393" s="243"/>
      <c r="F393" s="243" t="s">
        <v>106</v>
      </c>
      <c r="G393" s="195" t="s">
        <v>396</v>
      </c>
      <c r="H393" s="202" t="s">
        <v>101</v>
      </c>
      <c r="I393" s="150">
        <v>97.06</v>
      </c>
      <c r="J393" s="151"/>
      <c r="K393" s="152"/>
      <c r="L393" s="137"/>
      <c r="M393" s="135"/>
    </row>
    <row r="394" spans="1:13" ht="30" customHeight="1">
      <c r="A394" s="135"/>
      <c r="B394" s="136"/>
      <c r="C394" s="242">
        <v>41</v>
      </c>
      <c r="D394" s="196">
        <v>41.7</v>
      </c>
      <c r="E394" s="243"/>
      <c r="F394" s="243" t="s">
        <v>106</v>
      </c>
      <c r="G394" s="195" t="s">
        <v>397</v>
      </c>
      <c r="H394" s="202" t="s">
        <v>104</v>
      </c>
      <c r="I394" s="150">
        <v>301.42</v>
      </c>
      <c r="J394" s="151"/>
      <c r="K394" s="152"/>
      <c r="L394" s="137"/>
      <c r="M394" s="135"/>
    </row>
    <row r="395" spans="1:13" ht="30" customHeight="1">
      <c r="A395" s="135"/>
      <c r="B395" s="136"/>
      <c r="C395" s="242">
        <v>41</v>
      </c>
      <c r="D395" s="196">
        <v>41.8</v>
      </c>
      <c r="E395" s="243"/>
      <c r="F395" s="243" t="s">
        <v>106</v>
      </c>
      <c r="G395" s="195" t="s">
        <v>398</v>
      </c>
      <c r="H395" s="202" t="s">
        <v>105</v>
      </c>
      <c r="I395" s="150">
        <v>2</v>
      </c>
      <c r="J395" s="151"/>
      <c r="K395" s="152"/>
      <c r="L395" s="137"/>
      <c r="M395" s="135"/>
    </row>
    <row r="396" spans="1:13" ht="30" customHeight="1">
      <c r="A396" s="135"/>
      <c r="B396" s="136"/>
      <c r="C396" s="242">
        <v>41</v>
      </c>
      <c r="D396" s="196">
        <v>41.9</v>
      </c>
      <c r="E396" s="243"/>
      <c r="F396" s="243" t="s">
        <v>106</v>
      </c>
      <c r="G396" s="195" t="s">
        <v>399</v>
      </c>
      <c r="H396" s="202" t="s">
        <v>105</v>
      </c>
      <c r="I396" s="150">
        <v>1</v>
      </c>
      <c r="J396" s="151"/>
      <c r="K396" s="152"/>
      <c r="L396" s="137"/>
      <c r="M396" s="135"/>
    </row>
    <row r="397" spans="1:13" ht="30" customHeight="1">
      <c r="A397" s="135"/>
      <c r="B397" s="136"/>
      <c r="C397" s="242">
        <v>41</v>
      </c>
      <c r="D397" s="196">
        <v>41.1</v>
      </c>
      <c r="E397" s="243"/>
      <c r="F397" s="243" t="s">
        <v>106</v>
      </c>
      <c r="G397" s="195" t="s">
        <v>400</v>
      </c>
      <c r="H397" s="202" t="s">
        <v>105</v>
      </c>
      <c r="I397" s="150">
        <v>1</v>
      </c>
      <c r="J397" s="151"/>
      <c r="K397" s="152"/>
      <c r="L397" s="137"/>
      <c r="M397" s="135"/>
    </row>
    <row r="398" spans="1:13" ht="30" customHeight="1">
      <c r="A398" s="135"/>
      <c r="B398" s="136"/>
      <c r="C398" s="242">
        <v>41</v>
      </c>
      <c r="D398" s="196">
        <v>41.11</v>
      </c>
      <c r="E398" s="243"/>
      <c r="F398" s="243" t="s">
        <v>106</v>
      </c>
      <c r="G398" s="195" t="s">
        <v>401</v>
      </c>
      <c r="H398" s="202" t="s">
        <v>105</v>
      </c>
      <c r="I398" s="150">
        <v>4</v>
      </c>
      <c r="J398" s="151"/>
      <c r="K398" s="152"/>
      <c r="L398" s="137"/>
      <c r="M398" s="135"/>
    </row>
    <row r="399" spans="1:13" ht="30" customHeight="1">
      <c r="A399" s="135"/>
      <c r="B399" s="136"/>
      <c r="C399" s="242">
        <v>41</v>
      </c>
      <c r="D399" s="196">
        <v>41.12</v>
      </c>
      <c r="E399" s="243"/>
      <c r="F399" s="243" t="s">
        <v>106</v>
      </c>
      <c r="G399" s="195" t="s">
        <v>402</v>
      </c>
      <c r="H399" s="202" t="s">
        <v>105</v>
      </c>
      <c r="I399" s="150">
        <v>1</v>
      </c>
      <c r="J399" s="151"/>
      <c r="K399" s="152"/>
      <c r="L399" s="137"/>
      <c r="M399" s="135"/>
    </row>
    <row r="400" spans="1:13" ht="30" customHeight="1">
      <c r="A400" s="135"/>
      <c r="B400" s="136"/>
      <c r="C400" s="242">
        <v>41</v>
      </c>
      <c r="D400" s="196">
        <v>41.13</v>
      </c>
      <c r="E400" s="243"/>
      <c r="F400" s="243" t="s">
        <v>106</v>
      </c>
      <c r="G400" s="195" t="s">
        <v>403</v>
      </c>
      <c r="H400" s="202" t="s">
        <v>105</v>
      </c>
      <c r="I400" s="150">
        <v>5</v>
      </c>
      <c r="J400" s="151"/>
      <c r="K400" s="152"/>
      <c r="L400" s="137"/>
      <c r="M400" s="135"/>
    </row>
    <row r="401" spans="1:13" ht="30" customHeight="1">
      <c r="A401" s="135"/>
      <c r="B401" s="136"/>
      <c r="C401" s="242">
        <v>41</v>
      </c>
      <c r="D401" s="196">
        <v>41.14</v>
      </c>
      <c r="E401" s="243"/>
      <c r="F401" s="243" t="s">
        <v>106</v>
      </c>
      <c r="G401" s="195" t="s">
        <v>404</v>
      </c>
      <c r="H401" s="202" t="s">
        <v>105</v>
      </c>
      <c r="I401" s="150">
        <v>5</v>
      </c>
      <c r="J401" s="151"/>
      <c r="K401" s="152"/>
      <c r="L401" s="137"/>
      <c r="M401" s="135"/>
    </row>
    <row r="402" spans="1:13" ht="30" customHeight="1">
      <c r="A402" s="135"/>
      <c r="B402" s="136"/>
      <c r="C402" s="242">
        <v>41</v>
      </c>
      <c r="D402" s="196">
        <v>41.15</v>
      </c>
      <c r="E402" s="243"/>
      <c r="F402" s="243" t="s">
        <v>106</v>
      </c>
      <c r="G402" s="195" t="s">
        <v>405</v>
      </c>
      <c r="H402" s="202" t="s">
        <v>101</v>
      </c>
      <c r="I402" s="150">
        <v>1.96</v>
      </c>
      <c r="J402" s="151"/>
      <c r="K402" s="152"/>
      <c r="L402" s="137"/>
      <c r="M402" s="135"/>
    </row>
    <row r="403" spans="1:13" ht="30" customHeight="1" thickBot="1">
      <c r="A403" s="135"/>
      <c r="B403" s="136"/>
      <c r="C403" s="153"/>
      <c r="D403" s="251" t="s">
        <v>14</v>
      </c>
      <c r="E403" s="251"/>
      <c r="F403" s="251"/>
      <c r="G403" s="251"/>
      <c r="H403" s="251"/>
      <c r="I403" s="251"/>
      <c r="J403" s="252"/>
      <c r="K403" s="241"/>
      <c r="L403" s="137"/>
      <c r="M403" s="135"/>
    </row>
    <row r="404" spans="1:13" ht="30" customHeight="1" thickBot="1">
      <c r="A404" s="135"/>
      <c r="B404" s="136"/>
      <c r="C404" s="198"/>
      <c r="D404" s="209">
        <v>42</v>
      </c>
      <c r="E404" s="145"/>
      <c r="F404" s="145"/>
      <c r="G404" s="145" t="s">
        <v>406</v>
      </c>
      <c r="H404" s="145"/>
      <c r="I404" s="145"/>
      <c r="J404" s="145"/>
      <c r="K404" s="146"/>
      <c r="L404" s="137"/>
      <c r="M404" s="135"/>
    </row>
    <row r="405" spans="1:13" ht="30" customHeight="1">
      <c r="A405" s="135"/>
      <c r="B405" s="136"/>
      <c r="C405" s="242">
        <v>42</v>
      </c>
      <c r="D405" s="196">
        <v>42.1</v>
      </c>
      <c r="E405" s="243"/>
      <c r="F405" s="243" t="s">
        <v>106</v>
      </c>
      <c r="G405" s="195" t="s">
        <v>484</v>
      </c>
      <c r="H405" s="202" t="s">
        <v>104</v>
      </c>
      <c r="I405" s="150">
        <v>300</v>
      </c>
      <c r="J405" s="151"/>
      <c r="K405" s="152"/>
      <c r="L405" s="137"/>
      <c r="M405" s="135"/>
    </row>
    <row r="406" spans="1:13" ht="30" customHeight="1">
      <c r="A406" s="135"/>
      <c r="B406" s="136"/>
      <c r="C406" s="242">
        <v>42</v>
      </c>
      <c r="D406" s="196">
        <v>42.2</v>
      </c>
      <c r="E406" s="200"/>
      <c r="F406" s="243" t="s">
        <v>106</v>
      </c>
      <c r="G406" s="200" t="s">
        <v>392</v>
      </c>
      <c r="H406" s="156" t="s">
        <v>101</v>
      </c>
      <c r="I406" s="150">
        <v>293.91000000000003</v>
      </c>
      <c r="J406" s="151"/>
      <c r="K406" s="152"/>
      <c r="L406" s="137"/>
      <c r="M406" s="135"/>
    </row>
    <row r="407" spans="1:13" ht="30" customHeight="1">
      <c r="A407" s="135"/>
      <c r="B407" s="136"/>
      <c r="C407" s="242">
        <v>42</v>
      </c>
      <c r="D407" s="196">
        <v>42.3</v>
      </c>
      <c r="E407" s="243"/>
      <c r="F407" s="243" t="s">
        <v>106</v>
      </c>
      <c r="G407" s="195" t="s">
        <v>393</v>
      </c>
      <c r="H407" s="202" t="s">
        <v>101</v>
      </c>
      <c r="I407" s="150">
        <v>21</v>
      </c>
      <c r="J407" s="151"/>
      <c r="K407" s="152"/>
      <c r="L407" s="137"/>
      <c r="M407" s="135"/>
    </row>
    <row r="408" spans="1:13" ht="30" customHeight="1">
      <c r="A408" s="135"/>
      <c r="B408" s="136"/>
      <c r="C408" s="242">
        <v>42</v>
      </c>
      <c r="D408" s="196">
        <v>42.4</v>
      </c>
      <c r="E408" s="243"/>
      <c r="F408" s="243" t="s">
        <v>106</v>
      </c>
      <c r="G408" s="195" t="s">
        <v>407</v>
      </c>
      <c r="H408" s="202" t="s">
        <v>101</v>
      </c>
      <c r="I408" s="150">
        <v>116.37</v>
      </c>
      <c r="J408" s="151"/>
      <c r="K408" s="152"/>
      <c r="L408" s="137"/>
      <c r="M408" s="135"/>
    </row>
    <row r="409" spans="1:13" ht="30" customHeight="1">
      <c r="A409" s="135"/>
      <c r="B409" s="136"/>
      <c r="C409" s="242">
        <v>42</v>
      </c>
      <c r="D409" s="196">
        <v>42.5</v>
      </c>
      <c r="E409" s="243"/>
      <c r="F409" s="243" t="s">
        <v>106</v>
      </c>
      <c r="G409" s="195" t="s">
        <v>408</v>
      </c>
      <c r="H409" s="202" t="s">
        <v>101</v>
      </c>
      <c r="I409" s="150">
        <v>143.76</v>
      </c>
      <c r="J409" s="151"/>
      <c r="K409" s="152"/>
      <c r="L409" s="137"/>
      <c r="M409" s="135"/>
    </row>
    <row r="410" spans="1:13" ht="30" customHeight="1">
      <c r="A410" s="135"/>
      <c r="B410" s="136"/>
      <c r="C410" s="242">
        <v>42</v>
      </c>
      <c r="D410" s="196">
        <v>42.6</v>
      </c>
      <c r="E410" s="243"/>
      <c r="F410" s="243" t="s">
        <v>106</v>
      </c>
      <c r="G410" s="195" t="s">
        <v>396</v>
      </c>
      <c r="H410" s="202" t="s">
        <v>101</v>
      </c>
      <c r="I410" s="150">
        <v>150.15</v>
      </c>
      <c r="J410" s="151"/>
      <c r="K410" s="152"/>
      <c r="L410" s="137"/>
      <c r="M410" s="135"/>
    </row>
    <row r="411" spans="1:13" ht="30" customHeight="1">
      <c r="A411" s="135"/>
      <c r="B411" s="136"/>
      <c r="C411" s="242">
        <v>42</v>
      </c>
      <c r="D411" s="196">
        <v>42.7</v>
      </c>
      <c r="E411" s="200"/>
      <c r="F411" s="243" t="s">
        <v>106</v>
      </c>
      <c r="G411" s="200" t="s">
        <v>409</v>
      </c>
      <c r="H411" s="156" t="s">
        <v>104</v>
      </c>
      <c r="I411" s="150">
        <v>224.77</v>
      </c>
      <c r="J411" s="151"/>
      <c r="K411" s="152"/>
      <c r="L411" s="137"/>
      <c r="M411" s="135"/>
    </row>
    <row r="412" spans="1:13" ht="30" customHeight="1">
      <c r="A412" s="135"/>
      <c r="B412" s="136"/>
      <c r="C412" s="242">
        <v>42</v>
      </c>
      <c r="D412" s="196">
        <v>42.8</v>
      </c>
      <c r="E412" s="243"/>
      <c r="F412" s="243" t="s">
        <v>106</v>
      </c>
      <c r="G412" s="195" t="s">
        <v>410</v>
      </c>
      <c r="H412" s="202" t="s">
        <v>104</v>
      </c>
      <c r="I412" s="150">
        <v>75.23</v>
      </c>
      <c r="J412" s="151"/>
      <c r="K412" s="152"/>
      <c r="L412" s="137"/>
      <c r="M412" s="135"/>
    </row>
    <row r="413" spans="1:13" ht="30" customHeight="1">
      <c r="A413" s="135"/>
      <c r="B413" s="136"/>
      <c r="C413" s="242">
        <v>42</v>
      </c>
      <c r="D413" s="196">
        <v>42.9</v>
      </c>
      <c r="E413" s="243"/>
      <c r="F413" s="243" t="s">
        <v>106</v>
      </c>
      <c r="G413" s="195" t="s">
        <v>411</v>
      </c>
      <c r="H413" s="202" t="s">
        <v>105</v>
      </c>
      <c r="I413" s="150">
        <v>6</v>
      </c>
      <c r="J413" s="151"/>
      <c r="K413" s="152"/>
      <c r="L413" s="137"/>
      <c r="M413" s="135"/>
    </row>
    <row r="414" spans="1:13" ht="30" customHeight="1">
      <c r="A414" s="135"/>
      <c r="B414" s="136"/>
      <c r="C414" s="242">
        <v>42</v>
      </c>
      <c r="D414" s="196">
        <v>42.1</v>
      </c>
      <c r="E414" s="243"/>
      <c r="F414" s="243" t="s">
        <v>106</v>
      </c>
      <c r="G414" s="195" t="s">
        <v>494</v>
      </c>
      <c r="H414" s="202" t="s">
        <v>105</v>
      </c>
      <c r="I414" s="150">
        <v>16</v>
      </c>
      <c r="J414" s="151"/>
      <c r="K414" s="152"/>
      <c r="L414" s="137"/>
      <c r="M414" s="135"/>
    </row>
    <row r="415" spans="1:13" ht="30" customHeight="1">
      <c r="A415" s="135"/>
      <c r="B415" s="136"/>
      <c r="C415" s="147">
        <v>41</v>
      </c>
      <c r="D415" s="196">
        <v>41.14</v>
      </c>
      <c r="E415" s="156"/>
      <c r="F415" s="156" t="s">
        <v>106</v>
      </c>
      <c r="G415" s="195" t="s">
        <v>404</v>
      </c>
      <c r="H415" s="202" t="s">
        <v>105</v>
      </c>
      <c r="I415" s="150">
        <v>5</v>
      </c>
      <c r="J415" s="151"/>
      <c r="K415" s="152"/>
      <c r="L415" s="137"/>
      <c r="M415" s="135"/>
    </row>
    <row r="416" spans="1:13" ht="30" customHeight="1">
      <c r="A416" s="135"/>
      <c r="B416" s="136"/>
      <c r="C416" s="147">
        <v>41</v>
      </c>
      <c r="D416" s="196">
        <v>41.15</v>
      </c>
      <c r="E416" s="156"/>
      <c r="F416" s="156" t="s">
        <v>106</v>
      </c>
      <c r="G416" s="195" t="s">
        <v>405</v>
      </c>
      <c r="H416" s="202" t="s">
        <v>101</v>
      </c>
      <c r="I416" s="150">
        <v>1.96</v>
      </c>
      <c r="J416" s="151"/>
      <c r="K416" s="152"/>
      <c r="L416" s="137"/>
      <c r="M416" s="135"/>
    </row>
    <row r="417" spans="1:13" ht="30" customHeight="1" thickBot="1">
      <c r="A417" s="135"/>
      <c r="B417" s="136"/>
      <c r="C417" s="153"/>
      <c r="D417" s="251" t="s">
        <v>14</v>
      </c>
      <c r="E417" s="251"/>
      <c r="F417" s="251"/>
      <c r="G417" s="251"/>
      <c r="H417" s="251"/>
      <c r="I417" s="251"/>
      <c r="J417" s="252"/>
      <c r="K417" s="155"/>
      <c r="L417" s="137"/>
      <c r="M417" s="135"/>
    </row>
    <row r="418" spans="1:13" ht="30" customHeight="1" thickBot="1">
      <c r="A418" s="135"/>
      <c r="B418" s="136"/>
      <c r="C418" s="212"/>
      <c r="D418" s="209">
        <v>42</v>
      </c>
      <c r="E418" s="145"/>
      <c r="F418" s="145"/>
      <c r="G418" s="145" t="s">
        <v>406</v>
      </c>
      <c r="H418" s="145"/>
      <c r="I418" s="145"/>
      <c r="J418" s="145"/>
      <c r="K418" s="146"/>
      <c r="L418" s="137"/>
      <c r="M418" s="135"/>
    </row>
    <row r="419" spans="1:13" ht="30" customHeight="1">
      <c r="A419" s="135"/>
      <c r="B419" s="136"/>
      <c r="C419" s="147">
        <v>42</v>
      </c>
      <c r="D419" s="196">
        <v>42.1</v>
      </c>
      <c r="E419" s="156"/>
      <c r="F419" s="156" t="s">
        <v>106</v>
      </c>
      <c r="G419" s="195" t="s">
        <v>107</v>
      </c>
      <c r="H419" s="202" t="s">
        <v>104</v>
      </c>
      <c r="I419" s="150">
        <v>300</v>
      </c>
      <c r="J419" s="151"/>
      <c r="K419" s="152"/>
      <c r="L419" s="137"/>
      <c r="M419" s="135"/>
    </row>
    <row r="420" spans="1:13" ht="30" customHeight="1">
      <c r="A420" s="135"/>
      <c r="B420" s="136"/>
      <c r="C420" s="147">
        <v>42</v>
      </c>
      <c r="D420" s="196">
        <v>42.2</v>
      </c>
      <c r="E420" s="200"/>
      <c r="F420" s="156" t="s">
        <v>106</v>
      </c>
      <c r="G420" s="200" t="s">
        <v>392</v>
      </c>
      <c r="H420" s="156" t="s">
        <v>101</v>
      </c>
      <c r="I420" s="150">
        <v>293.91000000000003</v>
      </c>
      <c r="J420" s="151"/>
      <c r="K420" s="152"/>
      <c r="L420" s="137"/>
      <c r="M420" s="135"/>
    </row>
    <row r="421" spans="1:13" ht="30" customHeight="1">
      <c r="A421" s="135"/>
      <c r="B421" s="136"/>
      <c r="C421" s="147">
        <v>42</v>
      </c>
      <c r="D421" s="196">
        <v>42.3</v>
      </c>
      <c r="E421" s="156"/>
      <c r="F421" s="156" t="s">
        <v>106</v>
      </c>
      <c r="G421" s="195" t="s">
        <v>393</v>
      </c>
      <c r="H421" s="202" t="s">
        <v>101</v>
      </c>
      <c r="I421" s="150">
        <v>21</v>
      </c>
      <c r="J421" s="151"/>
      <c r="K421" s="152"/>
      <c r="L421" s="137"/>
      <c r="M421" s="135"/>
    </row>
    <row r="422" spans="1:13" ht="30" customHeight="1">
      <c r="A422" s="135"/>
      <c r="B422" s="136"/>
      <c r="C422" s="147">
        <v>42</v>
      </c>
      <c r="D422" s="196">
        <v>42.4</v>
      </c>
      <c r="E422" s="156"/>
      <c r="F422" s="156" t="s">
        <v>106</v>
      </c>
      <c r="G422" s="195" t="s">
        <v>407</v>
      </c>
      <c r="H422" s="202" t="s">
        <v>101</v>
      </c>
      <c r="I422" s="150">
        <v>116.37</v>
      </c>
      <c r="J422" s="151"/>
      <c r="K422" s="152"/>
      <c r="L422" s="137"/>
      <c r="M422" s="135"/>
    </row>
    <row r="423" spans="1:13" ht="30" customHeight="1">
      <c r="A423" s="135"/>
      <c r="B423" s="136"/>
      <c r="C423" s="147">
        <v>42</v>
      </c>
      <c r="D423" s="196">
        <v>42.5</v>
      </c>
      <c r="E423" s="156"/>
      <c r="F423" s="156" t="s">
        <v>106</v>
      </c>
      <c r="G423" s="195" t="s">
        <v>408</v>
      </c>
      <c r="H423" s="202" t="s">
        <v>101</v>
      </c>
      <c r="I423" s="150">
        <v>143.76</v>
      </c>
      <c r="J423" s="151"/>
      <c r="K423" s="152"/>
      <c r="L423" s="137"/>
      <c r="M423" s="135"/>
    </row>
    <row r="424" spans="1:13" ht="30" customHeight="1">
      <c r="A424" s="135"/>
      <c r="B424" s="136"/>
      <c r="C424" s="147">
        <v>42</v>
      </c>
      <c r="D424" s="196">
        <v>42.6</v>
      </c>
      <c r="E424" s="156"/>
      <c r="F424" s="156" t="s">
        <v>106</v>
      </c>
      <c r="G424" s="195" t="s">
        <v>396</v>
      </c>
      <c r="H424" s="202" t="s">
        <v>101</v>
      </c>
      <c r="I424" s="150">
        <v>150.15</v>
      </c>
      <c r="J424" s="151"/>
      <c r="K424" s="152"/>
      <c r="L424" s="137"/>
      <c r="M424" s="135"/>
    </row>
    <row r="425" spans="1:13" ht="30" customHeight="1">
      <c r="A425" s="135"/>
      <c r="B425" s="136"/>
      <c r="C425" s="147">
        <v>42</v>
      </c>
      <c r="D425" s="196">
        <v>42.7</v>
      </c>
      <c r="E425" s="200"/>
      <c r="F425" s="156" t="s">
        <v>106</v>
      </c>
      <c r="G425" s="200" t="s">
        <v>409</v>
      </c>
      <c r="H425" s="156" t="s">
        <v>104</v>
      </c>
      <c r="I425" s="150">
        <v>224.77</v>
      </c>
      <c r="J425" s="151"/>
      <c r="K425" s="152"/>
      <c r="L425" s="137"/>
      <c r="M425" s="135"/>
    </row>
    <row r="426" spans="1:13" ht="30" customHeight="1">
      <c r="A426" s="135"/>
      <c r="B426" s="136"/>
      <c r="C426" s="147">
        <v>42</v>
      </c>
      <c r="D426" s="196">
        <v>42.8</v>
      </c>
      <c r="E426" s="156"/>
      <c r="F426" s="156" t="s">
        <v>106</v>
      </c>
      <c r="G426" s="195" t="s">
        <v>410</v>
      </c>
      <c r="H426" s="202" t="s">
        <v>104</v>
      </c>
      <c r="I426" s="150">
        <v>75.23</v>
      </c>
      <c r="J426" s="151"/>
      <c r="K426" s="152"/>
      <c r="L426" s="137"/>
      <c r="M426" s="135"/>
    </row>
    <row r="427" spans="1:13" ht="30" customHeight="1">
      <c r="A427" s="135"/>
      <c r="B427" s="136"/>
      <c r="C427" s="147">
        <v>42</v>
      </c>
      <c r="D427" s="196">
        <v>42.9</v>
      </c>
      <c r="E427" s="156"/>
      <c r="F427" s="156" t="s">
        <v>106</v>
      </c>
      <c r="G427" s="195" t="s">
        <v>411</v>
      </c>
      <c r="H427" s="202" t="s">
        <v>105</v>
      </c>
      <c r="I427" s="150">
        <v>6</v>
      </c>
      <c r="J427" s="151"/>
      <c r="K427" s="152"/>
      <c r="L427" s="137"/>
      <c r="M427" s="135"/>
    </row>
    <row r="428" spans="1:13" ht="30" customHeight="1">
      <c r="A428" s="135"/>
      <c r="B428" s="136"/>
      <c r="C428" s="147">
        <v>42</v>
      </c>
      <c r="D428" s="196">
        <v>42.1</v>
      </c>
      <c r="E428" s="156"/>
      <c r="F428" s="156" t="s">
        <v>106</v>
      </c>
      <c r="G428" s="195" t="s">
        <v>412</v>
      </c>
      <c r="H428" s="202" t="s">
        <v>105</v>
      </c>
      <c r="I428" s="150">
        <v>16</v>
      </c>
      <c r="J428" s="151"/>
      <c r="K428" s="152"/>
      <c r="L428" s="137"/>
      <c r="M428" s="135"/>
    </row>
    <row r="429" spans="1:13" ht="30" customHeight="1" thickBot="1">
      <c r="A429" s="135"/>
      <c r="B429" s="136"/>
      <c r="C429" s="153"/>
      <c r="D429" s="251" t="s">
        <v>14</v>
      </c>
      <c r="E429" s="251"/>
      <c r="F429" s="251"/>
      <c r="G429" s="251"/>
      <c r="H429" s="251"/>
      <c r="I429" s="251"/>
      <c r="J429" s="252"/>
      <c r="K429" s="155"/>
      <c r="L429" s="137"/>
      <c r="M429" s="135"/>
    </row>
    <row r="430" spans="1:13" s="161" customFormat="1" ht="16.2">
      <c r="A430" s="158"/>
      <c r="B430" s="159"/>
      <c r="C430" s="162"/>
      <c r="D430" s="226"/>
      <c r="E430" s="162"/>
      <c r="F430" s="162"/>
      <c r="G430" s="162"/>
      <c r="H430" s="162"/>
      <c r="I430" s="162"/>
      <c r="J430" s="162"/>
      <c r="K430" s="163"/>
      <c r="L430" s="160"/>
      <c r="M430" s="158"/>
    </row>
    <row r="431" spans="1:13" s="161" customFormat="1" ht="30" customHeight="1">
      <c r="A431" s="158"/>
      <c r="B431" s="159"/>
      <c r="C431" s="253" t="s">
        <v>15</v>
      </c>
      <c r="D431" s="253"/>
      <c r="E431" s="253"/>
      <c r="F431" s="253"/>
      <c r="G431" s="253"/>
      <c r="H431" s="253"/>
      <c r="I431" s="253"/>
      <c r="J431" s="253"/>
      <c r="K431" s="230"/>
      <c r="L431" s="160"/>
      <c r="M431" s="158"/>
    </row>
    <row r="432" spans="1:13" s="161" customFormat="1" ht="30" customHeight="1">
      <c r="A432" s="158"/>
      <c r="B432" s="159"/>
      <c r="C432" s="253" t="s">
        <v>413</v>
      </c>
      <c r="D432" s="253"/>
      <c r="E432" s="253"/>
      <c r="F432" s="253"/>
      <c r="G432" s="253"/>
      <c r="H432" s="253"/>
      <c r="I432" s="253"/>
      <c r="J432" s="253"/>
      <c r="K432" s="235"/>
      <c r="L432" s="160"/>
      <c r="M432" s="158"/>
    </row>
    <row r="433" spans="1:13" s="161" customFormat="1" ht="30" customHeight="1">
      <c r="A433" s="158"/>
      <c r="B433" s="159"/>
      <c r="C433" s="234">
        <v>28</v>
      </c>
      <c r="D433" s="233">
        <v>28.49</v>
      </c>
      <c r="E433" s="156" t="s">
        <v>106</v>
      </c>
      <c r="F433" s="234"/>
      <c r="G433" s="204" t="s">
        <v>414</v>
      </c>
      <c r="H433" s="204" t="s">
        <v>105</v>
      </c>
      <c r="I433" s="204">
        <v>1</v>
      </c>
      <c r="J433" s="151"/>
      <c r="K433" s="235"/>
      <c r="L433" s="160"/>
      <c r="M433" s="158"/>
    </row>
    <row r="434" spans="1:13" s="161" customFormat="1" ht="30" customHeight="1">
      <c r="A434" s="158"/>
      <c r="B434" s="159"/>
      <c r="C434" s="234">
        <v>28</v>
      </c>
      <c r="D434" s="233">
        <v>28.5</v>
      </c>
      <c r="E434" s="156" t="s">
        <v>106</v>
      </c>
      <c r="F434" s="234"/>
      <c r="G434" s="204" t="s">
        <v>415</v>
      </c>
      <c r="H434" s="204" t="s">
        <v>105</v>
      </c>
      <c r="I434" s="204">
        <v>1</v>
      </c>
      <c r="J434" s="151"/>
      <c r="K434" s="235"/>
      <c r="L434" s="160"/>
      <c r="M434" s="158"/>
    </row>
    <row r="435" spans="1:13" s="161" customFormat="1" ht="30" customHeight="1">
      <c r="A435" s="158"/>
      <c r="B435" s="159"/>
      <c r="C435" s="234">
        <v>28</v>
      </c>
      <c r="D435" s="233">
        <v>28.51</v>
      </c>
      <c r="E435" s="156" t="s">
        <v>106</v>
      </c>
      <c r="F435" s="234"/>
      <c r="G435" s="204" t="s">
        <v>416</v>
      </c>
      <c r="H435" s="204" t="s">
        <v>105</v>
      </c>
      <c r="I435" s="204">
        <v>1</v>
      </c>
      <c r="J435" s="151"/>
      <c r="K435" s="235"/>
      <c r="L435" s="160"/>
      <c r="M435" s="158"/>
    </row>
    <row r="436" spans="1:13" s="161" customFormat="1" ht="30" customHeight="1">
      <c r="A436" s="158"/>
      <c r="B436" s="159"/>
      <c r="C436" s="234">
        <v>28</v>
      </c>
      <c r="D436" s="233">
        <v>28.52</v>
      </c>
      <c r="E436" s="156" t="s">
        <v>106</v>
      </c>
      <c r="F436" s="234"/>
      <c r="G436" s="204" t="s">
        <v>417</v>
      </c>
      <c r="H436" s="204" t="s">
        <v>105</v>
      </c>
      <c r="I436" s="204">
        <v>1</v>
      </c>
      <c r="J436" s="151"/>
      <c r="K436" s="235"/>
      <c r="L436" s="160"/>
      <c r="M436" s="158"/>
    </row>
    <row r="437" spans="1:13" s="161" customFormat="1" ht="30" customHeight="1">
      <c r="A437" s="158"/>
      <c r="B437" s="159"/>
      <c r="C437" s="234">
        <v>28</v>
      </c>
      <c r="D437" s="233">
        <v>28.53</v>
      </c>
      <c r="E437" s="156" t="s">
        <v>106</v>
      </c>
      <c r="F437" s="234"/>
      <c r="G437" s="204" t="s">
        <v>418</v>
      </c>
      <c r="H437" s="204" t="s">
        <v>105</v>
      </c>
      <c r="I437" s="204">
        <v>8</v>
      </c>
      <c r="J437" s="151"/>
      <c r="K437" s="235"/>
      <c r="L437" s="160"/>
      <c r="M437" s="158"/>
    </row>
    <row r="438" spans="1:13" s="161" customFormat="1" ht="30" customHeight="1">
      <c r="A438" s="158"/>
      <c r="B438" s="159"/>
      <c r="C438" s="234">
        <v>28</v>
      </c>
      <c r="D438" s="233">
        <v>28.54</v>
      </c>
      <c r="E438" s="156" t="s">
        <v>106</v>
      </c>
      <c r="F438" s="234"/>
      <c r="G438" s="236" t="s">
        <v>419</v>
      </c>
      <c r="H438" s="203" t="s">
        <v>105</v>
      </c>
      <c r="I438" s="204">
        <v>1</v>
      </c>
      <c r="J438" s="151"/>
      <c r="K438" s="235"/>
      <c r="L438" s="160"/>
      <c r="M438" s="158"/>
    </row>
    <row r="439" spans="1:13" s="161" customFormat="1" ht="30" customHeight="1">
      <c r="A439" s="158"/>
      <c r="B439" s="159"/>
      <c r="C439" s="164"/>
      <c r="D439" s="254" t="s">
        <v>420</v>
      </c>
      <c r="E439" s="255"/>
      <c r="F439" s="255"/>
      <c r="G439" s="255"/>
      <c r="H439" s="255"/>
      <c r="I439" s="255"/>
      <c r="J439" s="256"/>
      <c r="K439" s="237"/>
      <c r="L439" s="160"/>
      <c r="M439" s="158"/>
    </row>
    <row r="440" spans="1:13" s="161" customFormat="1" ht="30" customHeight="1">
      <c r="A440" s="158"/>
      <c r="B440" s="159"/>
      <c r="C440" s="164"/>
      <c r="D440" s="254" t="s">
        <v>421</v>
      </c>
      <c r="E440" s="255"/>
      <c r="F440" s="255"/>
      <c r="G440" s="255"/>
      <c r="H440" s="255"/>
      <c r="I440" s="255"/>
      <c r="J440" s="256"/>
      <c r="K440" s="237"/>
      <c r="L440" s="160"/>
      <c r="M440" s="158"/>
    </row>
    <row r="441" spans="1:13" s="161" customFormat="1" ht="30" customHeight="1">
      <c r="A441" s="158"/>
      <c r="B441" s="159"/>
      <c r="C441" s="164"/>
      <c r="D441" s="254" t="s">
        <v>422</v>
      </c>
      <c r="E441" s="255"/>
      <c r="F441" s="255"/>
      <c r="G441" s="255"/>
      <c r="H441" s="255"/>
      <c r="I441" s="255"/>
      <c r="J441" s="256"/>
      <c r="K441" s="237"/>
      <c r="L441" s="160"/>
      <c r="M441" s="158"/>
    </row>
    <row r="442" spans="1:13" s="161" customFormat="1" ht="30" customHeight="1" thickBot="1">
      <c r="A442" s="158"/>
      <c r="B442" s="159"/>
      <c r="C442" s="164"/>
      <c r="D442" s="165"/>
      <c r="E442" s="164"/>
      <c r="F442" s="164"/>
      <c r="G442" s="288" t="s">
        <v>16</v>
      </c>
      <c r="H442" s="289"/>
      <c r="I442" s="289"/>
      <c r="J442" s="290"/>
      <c r="K442" s="232"/>
      <c r="L442" s="160"/>
      <c r="M442" s="158"/>
    </row>
    <row r="443" spans="1:13" s="161" customFormat="1" ht="16.8" thickBot="1">
      <c r="A443" s="158"/>
      <c r="B443" s="159"/>
      <c r="C443" s="164"/>
      <c r="D443" s="165"/>
      <c r="E443" s="165"/>
      <c r="F443" s="165"/>
      <c r="G443" s="164"/>
      <c r="H443" s="164"/>
      <c r="I443" s="166"/>
      <c r="J443" s="167"/>
      <c r="K443" s="168"/>
      <c r="L443" s="160"/>
      <c r="M443" s="158"/>
    </row>
    <row r="444" spans="1:13" s="161" customFormat="1" ht="16.2">
      <c r="A444" s="158"/>
      <c r="B444" s="159"/>
      <c r="C444" s="169"/>
      <c r="D444" s="278"/>
      <c r="E444" s="278"/>
      <c r="F444" s="278"/>
      <c r="G444" s="278"/>
      <c r="H444" s="278"/>
      <c r="I444" s="278"/>
      <c r="J444" s="278"/>
      <c r="K444" s="279"/>
      <c r="L444" s="170"/>
      <c r="M444" s="158"/>
    </row>
    <row r="445" spans="1:13" s="161" customFormat="1" ht="46.5" customHeight="1">
      <c r="A445" s="158"/>
      <c r="B445" s="159"/>
      <c r="C445" s="268" t="s">
        <v>17</v>
      </c>
      <c r="D445" s="269"/>
      <c r="E445" s="269"/>
      <c r="F445" s="269"/>
      <c r="G445" s="269"/>
      <c r="H445" s="277" t="s">
        <v>18</v>
      </c>
      <c r="I445" s="277"/>
      <c r="J445" s="277"/>
      <c r="K445" s="171" t="s">
        <v>19</v>
      </c>
      <c r="L445" s="172"/>
      <c r="M445" s="158"/>
    </row>
    <row r="446" spans="1:13" s="161" customFormat="1" ht="56.25" customHeight="1">
      <c r="A446" s="158"/>
      <c r="B446" s="159"/>
      <c r="C446" s="268" t="s">
        <v>20</v>
      </c>
      <c r="D446" s="269"/>
      <c r="E446" s="269"/>
      <c r="F446" s="269"/>
      <c r="G446" s="269"/>
      <c r="H446" s="273" t="s">
        <v>21</v>
      </c>
      <c r="I446" s="273"/>
      <c r="J446" s="173" t="s">
        <v>22</v>
      </c>
      <c r="K446" s="174"/>
      <c r="L446" s="172"/>
      <c r="M446" s="158"/>
    </row>
    <row r="447" spans="1:13" s="161" customFormat="1" ht="30" customHeight="1">
      <c r="A447" s="158"/>
      <c r="B447" s="159"/>
      <c r="C447" s="268" t="s">
        <v>23</v>
      </c>
      <c r="D447" s="269"/>
      <c r="E447" s="269"/>
      <c r="F447" s="269"/>
      <c r="G447" s="269"/>
      <c r="H447" s="270" t="s">
        <v>24</v>
      </c>
      <c r="I447" s="271"/>
      <c r="J447" s="173" t="s">
        <v>25</v>
      </c>
      <c r="K447" s="174"/>
      <c r="L447" s="172"/>
      <c r="M447" s="158"/>
    </row>
    <row r="448" spans="1:13" s="176" customFormat="1" ht="58.5" customHeight="1">
      <c r="A448" s="158"/>
      <c r="B448" s="159"/>
      <c r="C448" s="175"/>
      <c r="D448" s="227"/>
      <c r="E448" s="177"/>
      <c r="F448" s="177"/>
      <c r="G448" s="178"/>
      <c r="H448" s="272" t="s">
        <v>26</v>
      </c>
      <c r="I448" s="273"/>
      <c r="J448" s="173" t="s">
        <v>27</v>
      </c>
      <c r="K448" s="174"/>
      <c r="L448" s="160"/>
      <c r="M448" s="158"/>
    </row>
    <row r="449" spans="1:13" ht="57" customHeight="1">
      <c r="A449" s="135"/>
      <c r="B449" s="136"/>
      <c r="C449" s="179"/>
      <c r="D449" s="228"/>
      <c r="E449" s="180"/>
      <c r="F449" s="180"/>
      <c r="G449" s="181"/>
      <c r="H449" s="273" t="s">
        <v>28</v>
      </c>
      <c r="I449" s="273"/>
      <c r="J449" s="173" t="s">
        <v>29</v>
      </c>
      <c r="K449" s="174"/>
      <c r="L449" s="137"/>
      <c r="M449" s="135"/>
    </row>
    <row r="450" spans="1:13" ht="16.8" thickBot="1">
      <c r="A450" s="135"/>
      <c r="B450" s="136"/>
      <c r="C450" s="182"/>
      <c r="D450" s="229"/>
      <c r="E450" s="183"/>
      <c r="F450" s="183"/>
      <c r="G450" s="184"/>
      <c r="H450" s="266"/>
      <c r="I450" s="266"/>
      <c r="J450" s="266"/>
      <c r="K450" s="267"/>
      <c r="L450" s="137"/>
      <c r="M450" s="135"/>
    </row>
    <row r="451" spans="1:13" ht="16.8" thickBot="1">
      <c r="A451" s="135"/>
      <c r="B451" s="185"/>
      <c r="C451" s="186"/>
      <c r="D451" s="187"/>
      <c r="E451" s="187"/>
      <c r="F451" s="186"/>
      <c r="G451" s="188"/>
      <c r="H451" s="186"/>
      <c r="I451" s="186"/>
      <c r="J451" s="186"/>
      <c r="K451" s="186"/>
      <c r="L451" s="189"/>
      <c r="M451" s="135"/>
    </row>
    <row r="452" spans="1:13" ht="16.8" thickTop="1">
      <c r="A452" s="135"/>
      <c r="B452" s="135"/>
      <c r="C452" s="135"/>
      <c r="D452" s="190"/>
      <c r="E452" s="190"/>
      <c r="F452" s="135"/>
      <c r="G452" s="135"/>
      <c r="H452" s="135"/>
      <c r="I452" s="135"/>
      <c r="J452" s="135"/>
      <c r="K452" s="135"/>
      <c r="L452" s="135"/>
      <c r="M452" s="135"/>
    </row>
  </sheetData>
  <mergeCells count="77">
    <mergeCell ref="C5:K5"/>
    <mergeCell ref="C9:K9"/>
    <mergeCell ref="D20:J20"/>
    <mergeCell ref="D31:J31"/>
    <mergeCell ref="G11:G12"/>
    <mergeCell ref="H11:H12"/>
    <mergeCell ref="I11:I12"/>
    <mergeCell ref="J11:J12"/>
    <mergeCell ref="K11:K12"/>
    <mergeCell ref="C16:J16"/>
    <mergeCell ref="D73:J73"/>
    <mergeCell ref="D74:K74"/>
    <mergeCell ref="D35:I35"/>
    <mergeCell ref="D51:I51"/>
    <mergeCell ref="D54:J54"/>
    <mergeCell ref="D60:J60"/>
    <mergeCell ref="D64:J64"/>
    <mergeCell ref="D68:J68"/>
    <mergeCell ref="D78:J78"/>
    <mergeCell ref="D83:J83"/>
    <mergeCell ref="D98:J98"/>
    <mergeCell ref="D102:J102"/>
    <mergeCell ref="D204:J204"/>
    <mergeCell ref="D125:J125"/>
    <mergeCell ref="D131:J131"/>
    <mergeCell ref="D137:J137"/>
    <mergeCell ref="D143:J143"/>
    <mergeCell ref="D151:J151"/>
    <mergeCell ref="D160:J160"/>
    <mergeCell ref="D183:J183"/>
    <mergeCell ref="D192:J192"/>
    <mergeCell ref="D209:J209"/>
    <mergeCell ref="D213:J213"/>
    <mergeCell ref="D221:J221"/>
    <mergeCell ref="D273:J273"/>
    <mergeCell ref="D326:J326"/>
    <mergeCell ref="D327:K327"/>
    <mergeCell ref="D331:J331"/>
    <mergeCell ref="D335:J335"/>
    <mergeCell ref="D341:J341"/>
    <mergeCell ref="D375:J375"/>
    <mergeCell ref="D356:J356"/>
    <mergeCell ref="D357:K357"/>
    <mergeCell ref="D361:J361"/>
    <mergeCell ref="D366:J366"/>
    <mergeCell ref="D371:J371"/>
    <mergeCell ref="C447:G447"/>
    <mergeCell ref="D345:J345"/>
    <mergeCell ref="D349:J349"/>
    <mergeCell ref="H447:I447"/>
    <mergeCell ref="D429:J429"/>
    <mergeCell ref="D439:J439"/>
    <mergeCell ref="D440:J440"/>
    <mergeCell ref="D441:J441"/>
    <mergeCell ref="G442:J442"/>
    <mergeCell ref="C431:J431"/>
    <mergeCell ref="C432:J432"/>
    <mergeCell ref="D417:J417"/>
    <mergeCell ref="D381:J381"/>
    <mergeCell ref="D386:K386"/>
    <mergeCell ref="D403:J403"/>
    <mergeCell ref="H448:I448"/>
    <mergeCell ref="H449:I449"/>
    <mergeCell ref="H450:K450"/>
    <mergeCell ref="C3:F3"/>
    <mergeCell ref="C6:K6"/>
    <mergeCell ref="C7:K8"/>
    <mergeCell ref="C10:K10"/>
    <mergeCell ref="C11:C12"/>
    <mergeCell ref="D11:D12"/>
    <mergeCell ref="E11:F11"/>
    <mergeCell ref="D444:K444"/>
    <mergeCell ref="C445:G445"/>
    <mergeCell ref="H445:J445"/>
    <mergeCell ref="C446:G446"/>
    <mergeCell ref="H446:I446"/>
    <mergeCell ref="D385:J385"/>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61" zoomScale="80" zoomScaleNormal="80" zoomScaleSheetLayoutView="80" workbookViewId="0">
      <selection activeCell="E86" sqref="E86"/>
    </sheetView>
  </sheetViews>
  <sheetFormatPr baseColWidth="10" defaultColWidth="11.44140625" defaultRowHeight="13.8"/>
  <cols>
    <col min="1" max="2" width="3.44140625" style="8" customWidth="1"/>
    <col min="3" max="3" width="12.44140625" style="8" customWidth="1"/>
    <col min="4" max="4" width="18" style="8" customWidth="1"/>
    <col min="5" max="11" width="11.44140625" style="8"/>
    <col min="12" max="12" width="17.44140625" style="8" customWidth="1"/>
    <col min="13" max="14" width="11.44140625" style="8"/>
    <col min="15" max="15" width="20" style="8" customWidth="1"/>
    <col min="16" max="17" width="3.44140625" style="8" customWidth="1"/>
    <col min="18" max="16384" width="11.44140625" style="8"/>
  </cols>
  <sheetData>
    <row r="1" spans="2:16" ht="14.4" thickBot="1"/>
    <row r="2" spans="2:16" ht="14.4" thickTop="1">
      <c r="B2" s="12"/>
      <c r="C2" s="13"/>
      <c r="D2" s="13"/>
      <c r="E2" s="13"/>
      <c r="F2" s="13"/>
      <c r="G2" s="13"/>
      <c r="H2" s="13"/>
      <c r="I2" s="13"/>
      <c r="J2" s="13"/>
      <c r="K2" s="13"/>
      <c r="L2" s="13"/>
      <c r="M2" s="13"/>
      <c r="N2" s="13"/>
      <c r="O2" s="13"/>
      <c r="P2" s="133"/>
    </row>
    <row r="3" spans="2:16" ht="36.75" customHeight="1">
      <c r="B3" s="14"/>
      <c r="C3" s="326" t="s">
        <v>34</v>
      </c>
      <c r="D3" s="327"/>
      <c r="E3" s="327"/>
      <c r="F3" s="327"/>
      <c r="P3" s="15"/>
    </row>
    <row r="4" spans="2:16">
      <c r="B4" s="14"/>
      <c r="C4" s="121"/>
      <c r="D4" s="134" t="s">
        <v>35</v>
      </c>
      <c r="E4" s="121"/>
      <c r="F4" s="122"/>
      <c r="P4" s="15"/>
    </row>
    <row r="5" spans="2:16">
      <c r="B5" s="14"/>
      <c r="C5" s="116"/>
      <c r="D5" s="117"/>
      <c r="E5" s="116"/>
      <c r="F5" s="117"/>
      <c r="P5" s="15"/>
    </row>
    <row r="6" spans="2:16" ht="48" customHeight="1">
      <c r="B6" s="14"/>
      <c r="C6" s="328" t="s">
        <v>36</v>
      </c>
      <c r="D6" s="328"/>
      <c r="E6" s="328"/>
      <c r="F6" s="328"/>
      <c r="G6" s="328"/>
      <c r="H6" s="328"/>
      <c r="I6" s="328"/>
      <c r="J6" s="328"/>
      <c r="K6" s="328"/>
      <c r="L6" s="328"/>
      <c r="M6" s="328"/>
      <c r="N6" s="328"/>
      <c r="O6" s="328"/>
      <c r="P6" s="16"/>
    </row>
    <row r="7" spans="2:16" ht="15" thickBot="1">
      <c r="B7" s="14"/>
      <c r="C7" s="41"/>
      <c r="D7" s="41"/>
      <c r="E7" s="41"/>
      <c r="F7" s="41"/>
      <c r="G7" s="41"/>
      <c r="H7" s="41"/>
      <c r="I7" s="41"/>
      <c r="J7" s="41"/>
      <c r="K7" s="41"/>
      <c r="L7" s="41"/>
      <c r="M7" s="41"/>
      <c r="N7" s="41"/>
      <c r="O7" s="41"/>
      <c r="P7" s="15"/>
    </row>
    <row r="8" spans="2:16" ht="14.4">
      <c r="B8" s="14"/>
      <c r="C8" s="374"/>
      <c r="D8" s="376"/>
      <c r="E8" s="377"/>
      <c r="F8" s="377"/>
      <c r="G8" s="377"/>
      <c r="H8" s="377"/>
      <c r="I8" s="377"/>
      <c r="J8" s="377"/>
      <c r="K8" s="378"/>
      <c r="L8" s="385"/>
      <c r="M8" s="386"/>
      <c r="N8" s="386"/>
      <c r="O8" s="387"/>
      <c r="P8" s="17"/>
    </row>
    <row r="9" spans="2:16" ht="14.4">
      <c r="B9" s="14"/>
      <c r="C9" s="375"/>
      <c r="D9" s="331" t="s">
        <v>37</v>
      </c>
      <c r="E9" s="332"/>
      <c r="F9" s="332"/>
      <c r="G9" s="332"/>
      <c r="H9" s="332"/>
      <c r="I9" s="332"/>
      <c r="J9" s="332"/>
      <c r="K9" s="333"/>
      <c r="L9" s="388"/>
      <c r="M9" s="389"/>
      <c r="N9" s="389"/>
      <c r="O9" s="390"/>
      <c r="P9" s="17"/>
    </row>
    <row r="10" spans="2:16" ht="14.4">
      <c r="B10" s="14"/>
      <c r="C10" s="375"/>
      <c r="D10" s="331"/>
      <c r="E10" s="332"/>
      <c r="F10" s="332"/>
      <c r="G10" s="332"/>
      <c r="H10" s="332"/>
      <c r="I10" s="332"/>
      <c r="J10" s="332"/>
      <c r="K10" s="333"/>
      <c r="L10" s="329" t="s">
        <v>38</v>
      </c>
      <c r="M10" s="391"/>
      <c r="N10" s="392"/>
      <c r="O10" s="393"/>
      <c r="P10" s="17"/>
    </row>
    <row r="11" spans="2:16" ht="14.4">
      <c r="B11" s="14"/>
      <c r="C11" s="375"/>
      <c r="D11" s="331" t="s">
        <v>39</v>
      </c>
      <c r="E11" s="332"/>
      <c r="F11" s="332"/>
      <c r="G11" s="332"/>
      <c r="H11" s="332"/>
      <c r="I11" s="332"/>
      <c r="J11" s="332"/>
      <c r="K11" s="333"/>
      <c r="L11" s="379"/>
      <c r="M11" s="394"/>
      <c r="N11" s="395"/>
      <c r="O11" s="396"/>
      <c r="P11" s="18"/>
    </row>
    <row r="12" spans="2:16" ht="12.75" customHeight="1">
      <c r="B12" s="14"/>
      <c r="C12" s="375"/>
      <c r="D12" s="334"/>
      <c r="E12" s="335"/>
      <c r="F12" s="335"/>
      <c r="G12" s="335"/>
      <c r="H12" s="335"/>
      <c r="I12" s="335"/>
      <c r="J12" s="335"/>
      <c r="K12" s="336"/>
      <c r="L12" s="329" t="s">
        <v>40</v>
      </c>
      <c r="M12" s="329">
        <v>1</v>
      </c>
      <c r="N12" s="329" t="s">
        <v>41</v>
      </c>
      <c r="O12" s="383">
        <v>1</v>
      </c>
      <c r="P12" s="17"/>
    </row>
    <row r="13" spans="2:16">
      <c r="B13" s="14"/>
      <c r="C13" s="375"/>
      <c r="D13" s="334"/>
      <c r="E13" s="335"/>
      <c r="F13" s="335"/>
      <c r="G13" s="335"/>
      <c r="H13" s="335"/>
      <c r="I13" s="335"/>
      <c r="J13" s="335"/>
      <c r="K13" s="336"/>
      <c r="L13" s="330"/>
      <c r="M13" s="330"/>
      <c r="N13" s="330"/>
      <c r="O13" s="384"/>
      <c r="P13" s="17"/>
    </row>
    <row r="14" spans="2:16" ht="14.4">
      <c r="B14" s="14"/>
      <c r="C14" s="375"/>
      <c r="D14" s="331" t="s">
        <v>42</v>
      </c>
      <c r="E14" s="332"/>
      <c r="F14" s="332"/>
      <c r="G14" s="332"/>
      <c r="H14" s="332"/>
      <c r="I14" s="332"/>
      <c r="J14" s="332"/>
      <c r="K14" s="333"/>
      <c r="L14" s="330"/>
      <c r="M14" s="330"/>
      <c r="N14" s="330"/>
      <c r="O14" s="384"/>
      <c r="P14" s="17"/>
    </row>
    <row r="15" spans="2:16" ht="15" thickBot="1">
      <c r="B15" s="14"/>
      <c r="C15" s="42"/>
      <c r="D15" s="43"/>
      <c r="E15" s="43"/>
      <c r="F15" s="43"/>
      <c r="G15" s="43"/>
      <c r="H15" s="43"/>
      <c r="I15" s="43"/>
      <c r="J15" s="43"/>
      <c r="K15" s="43"/>
      <c r="L15" s="43"/>
      <c r="M15" s="44"/>
      <c r="N15" s="44"/>
      <c r="O15" s="45"/>
      <c r="P15" s="19"/>
    </row>
    <row r="16" spans="2:16" ht="14.4">
      <c r="B16" s="14"/>
      <c r="C16" s="46"/>
      <c r="D16" s="127"/>
      <c r="E16" s="127"/>
      <c r="F16" s="127"/>
      <c r="G16" s="127"/>
      <c r="H16" s="127"/>
      <c r="I16" s="127"/>
      <c r="J16" s="127"/>
      <c r="K16" s="127"/>
      <c r="L16" s="47" t="s">
        <v>43</v>
      </c>
      <c r="M16" s="48" t="s">
        <v>44</v>
      </c>
      <c r="N16" s="48" t="s">
        <v>45</v>
      </c>
      <c r="O16" s="49" t="s">
        <v>46</v>
      </c>
      <c r="P16" s="18"/>
    </row>
    <row r="17" spans="2:16" ht="14.4">
      <c r="B17" s="14"/>
      <c r="C17" s="50"/>
      <c r="D17" s="125"/>
      <c r="E17" s="125"/>
      <c r="F17" s="125"/>
      <c r="G17" s="125"/>
      <c r="H17" s="125"/>
      <c r="I17" s="125"/>
      <c r="J17" s="125"/>
      <c r="K17" s="125"/>
      <c r="L17" s="51"/>
      <c r="M17" s="52"/>
      <c r="N17" s="52"/>
      <c r="O17" s="53"/>
      <c r="P17" s="20"/>
    </row>
    <row r="18" spans="2:16" ht="18" customHeight="1">
      <c r="B18" s="14"/>
      <c r="C18" s="417" t="s">
        <v>47</v>
      </c>
      <c r="D18" s="418"/>
      <c r="E18" s="418"/>
      <c r="F18" s="418"/>
      <c r="G18" s="125"/>
      <c r="H18" s="125"/>
      <c r="I18" s="125" t="s">
        <v>48</v>
      </c>
      <c r="J18" s="41"/>
      <c r="K18" s="125"/>
      <c r="L18" s="51"/>
      <c r="M18" s="41"/>
      <c r="N18" s="41"/>
      <c r="O18" s="54"/>
      <c r="P18" s="20"/>
    </row>
    <row r="19" spans="2:16" ht="14.4">
      <c r="B19" s="14"/>
      <c r="C19" s="55"/>
      <c r="D19" s="56"/>
      <c r="E19" s="56"/>
      <c r="F19" s="56"/>
      <c r="G19" s="56"/>
      <c r="H19" s="56"/>
      <c r="I19" s="56"/>
      <c r="J19" s="56"/>
      <c r="K19" s="56"/>
      <c r="L19" s="56"/>
      <c r="M19" s="56"/>
      <c r="N19" s="56"/>
      <c r="O19" s="57"/>
      <c r="P19" s="21"/>
    </row>
    <row r="20" spans="2:16" ht="15" thickBot="1">
      <c r="B20" s="14"/>
      <c r="C20" s="58"/>
      <c r="D20" s="59"/>
      <c r="E20" s="59"/>
      <c r="F20" s="59"/>
      <c r="G20" s="59"/>
      <c r="H20" s="59"/>
      <c r="I20" s="59"/>
      <c r="J20" s="59"/>
      <c r="K20" s="59"/>
      <c r="L20" s="59"/>
      <c r="M20" s="59"/>
      <c r="N20" s="59"/>
      <c r="O20" s="60"/>
      <c r="P20" s="15"/>
    </row>
    <row r="21" spans="2:16" ht="15" thickBot="1">
      <c r="B21" s="14"/>
      <c r="C21" s="61"/>
      <c r="D21" s="62"/>
      <c r="E21" s="62"/>
      <c r="F21" s="62"/>
      <c r="G21" s="62"/>
      <c r="H21" s="62"/>
      <c r="I21" s="41"/>
      <c r="J21" s="41"/>
      <c r="K21" s="62"/>
      <c r="L21" s="62"/>
      <c r="M21" s="62"/>
      <c r="N21" s="62"/>
      <c r="O21" s="63"/>
      <c r="P21" s="15"/>
    </row>
    <row r="22" spans="2:16" ht="14.4">
      <c r="B22" s="14"/>
      <c r="C22" s="344" t="s">
        <v>49</v>
      </c>
      <c r="D22" s="345"/>
      <c r="E22" s="345"/>
      <c r="F22" s="345"/>
      <c r="G22" s="345"/>
      <c r="H22" s="345"/>
      <c r="I22" s="345"/>
      <c r="J22" s="345"/>
      <c r="K22" s="345"/>
      <c r="L22" s="345"/>
      <c r="M22" s="345"/>
      <c r="N22" s="345"/>
      <c r="O22" s="346"/>
      <c r="P22" s="22"/>
    </row>
    <row r="23" spans="2:16" ht="15" thickBot="1">
      <c r="B23" s="14"/>
      <c r="C23" s="64"/>
      <c r="D23" s="41"/>
      <c r="E23" s="41"/>
      <c r="F23" s="41"/>
      <c r="G23" s="41"/>
      <c r="H23" s="41"/>
      <c r="I23" s="41"/>
      <c r="J23" s="41"/>
      <c r="K23" s="41"/>
      <c r="L23" s="41"/>
      <c r="M23" s="41"/>
      <c r="N23" s="41"/>
      <c r="O23" s="65"/>
      <c r="P23" s="15"/>
    </row>
    <row r="24" spans="2:16">
      <c r="B24" s="14"/>
      <c r="C24" s="66" t="s">
        <v>50</v>
      </c>
      <c r="D24" s="380" t="s">
        <v>7</v>
      </c>
      <c r="E24" s="381"/>
      <c r="F24" s="381"/>
      <c r="G24" s="381"/>
      <c r="H24" s="381"/>
      <c r="I24" s="381"/>
      <c r="J24" s="381"/>
      <c r="K24" s="381"/>
      <c r="L24" s="382"/>
      <c r="M24" s="342" t="s">
        <v>51</v>
      </c>
      <c r="N24" s="343"/>
      <c r="O24" s="66" t="s">
        <v>9</v>
      </c>
      <c r="P24" s="23"/>
    </row>
    <row r="25" spans="2:16" ht="14.4" thickBot="1">
      <c r="B25" s="14"/>
      <c r="C25" s="67"/>
      <c r="D25" s="360"/>
      <c r="E25" s="400"/>
      <c r="F25" s="400"/>
      <c r="G25" s="400"/>
      <c r="H25" s="400"/>
      <c r="I25" s="400"/>
      <c r="J25" s="400"/>
      <c r="K25" s="400"/>
      <c r="L25" s="361"/>
      <c r="M25" s="360"/>
      <c r="N25" s="361"/>
      <c r="O25" s="68"/>
      <c r="P25" s="24"/>
    </row>
    <row r="26" spans="2:16">
      <c r="B26" s="14"/>
      <c r="C26" s="365" t="s">
        <v>52</v>
      </c>
      <c r="D26" s="366"/>
      <c r="E26" s="366"/>
      <c r="F26" s="366"/>
      <c r="G26" s="366"/>
      <c r="H26" s="366"/>
      <c r="I26" s="366"/>
      <c r="J26" s="366"/>
      <c r="K26" s="366"/>
      <c r="L26" s="366"/>
      <c r="M26" s="366"/>
      <c r="N26" s="366"/>
      <c r="O26" s="367"/>
      <c r="P26" s="25"/>
    </row>
    <row r="27" spans="2:16">
      <c r="B27" s="14"/>
      <c r="C27" s="368"/>
      <c r="D27" s="369"/>
      <c r="E27" s="369"/>
      <c r="F27" s="369"/>
      <c r="G27" s="369"/>
      <c r="H27" s="369"/>
      <c r="I27" s="369"/>
      <c r="J27" s="369"/>
      <c r="K27" s="369"/>
      <c r="L27" s="369"/>
      <c r="M27" s="369"/>
      <c r="N27" s="369"/>
      <c r="O27" s="370"/>
      <c r="P27" s="25"/>
    </row>
    <row r="28" spans="2:16" ht="14.4" thickBot="1">
      <c r="B28" s="14"/>
      <c r="C28" s="371"/>
      <c r="D28" s="372"/>
      <c r="E28" s="372"/>
      <c r="F28" s="372"/>
      <c r="G28" s="372"/>
      <c r="H28" s="372"/>
      <c r="I28" s="372"/>
      <c r="J28" s="372"/>
      <c r="K28" s="372"/>
      <c r="L28" s="372"/>
      <c r="M28" s="372"/>
      <c r="N28" s="372"/>
      <c r="O28" s="373"/>
      <c r="P28" s="25"/>
    </row>
    <row r="29" spans="2:16" ht="14.4">
      <c r="B29" s="14"/>
      <c r="C29" s="362" t="s">
        <v>7</v>
      </c>
      <c r="D29" s="363"/>
      <c r="E29" s="363"/>
      <c r="F29" s="363"/>
      <c r="G29" s="364"/>
      <c r="H29" s="340" t="s">
        <v>53</v>
      </c>
      <c r="I29" s="363"/>
      <c r="J29" s="398" t="s">
        <v>54</v>
      </c>
      <c r="K29" s="399"/>
      <c r="L29" s="69" t="s">
        <v>55</v>
      </c>
      <c r="M29" s="340" t="s">
        <v>56</v>
      </c>
      <c r="N29" s="341"/>
      <c r="O29" s="70" t="s">
        <v>57</v>
      </c>
      <c r="P29" s="26"/>
    </row>
    <row r="30" spans="2:16" ht="14.4">
      <c r="B30" s="14"/>
      <c r="C30" s="347"/>
      <c r="D30" s="348"/>
      <c r="E30" s="348"/>
      <c r="F30" s="348"/>
      <c r="G30" s="349"/>
      <c r="H30" s="350"/>
      <c r="I30" s="349"/>
      <c r="J30" s="350"/>
      <c r="K30" s="349"/>
      <c r="L30" s="71"/>
      <c r="M30" s="351"/>
      <c r="N30" s="352"/>
      <c r="O30" s="72"/>
      <c r="P30" s="27"/>
    </row>
    <row r="31" spans="2:16" ht="14.4">
      <c r="B31" s="14"/>
      <c r="C31" s="73"/>
      <c r="D31" s="74"/>
      <c r="E31" s="74"/>
      <c r="F31" s="74"/>
      <c r="G31" s="75"/>
      <c r="H31" s="76"/>
      <c r="I31" s="75"/>
      <c r="J31" s="76"/>
      <c r="K31" s="75"/>
      <c r="L31" s="71"/>
      <c r="M31" s="351"/>
      <c r="N31" s="352"/>
      <c r="O31" s="72"/>
      <c r="P31" s="27"/>
    </row>
    <row r="32" spans="2:16" ht="15" thickBot="1">
      <c r="B32" s="14"/>
      <c r="C32" s="353"/>
      <c r="D32" s="354"/>
      <c r="E32" s="354"/>
      <c r="F32" s="354"/>
      <c r="G32" s="355"/>
      <c r="H32" s="401"/>
      <c r="I32" s="355"/>
      <c r="J32" s="401"/>
      <c r="K32" s="355"/>
      <c r="L32" s="77"/>
      <c r="M32" s="402"/>
      <c r="N32" s="403"/>
      <c r="O32" s="72"/>
      <c r="P32" s="27"/>
    </row>
    <row r="33" spans="2:16" ht="15" thickBot="1">
      <c r="B33" s="14"/>
      <c r="C33" s="337" t="s">
        <v>58</v>
      </c>
      <c r="D33" s="338"/>
      <c r="E33" s="338"/>
      <c r="F33" s="338"/>
      <c r="G33" s="338"/>
      <c r="H33" s="338"/>
      <c r="I33" s="338"/>
      <c r="J33" s="338"/>
      <c r="K33" s="338"/>
      <c r="L33" s="338"/>
      <c r="M33" s="338"/>
      <c r="N33" s="339"/>
      <c r="O33" s="78"/>
      <c r="P33" s="28"/>
    </row>
    <row r="34" spans="2:16" ht="13.5" customHeight="1">
      <c r="B34" s="14"/>
      <c r="C34" s="365" t="s">
        <v>59</v>
      </c>
      <c r="D34" s="366"/>
      <c r="E34" s="366"/>
      <c r="F34" s="366"/>
      <c r="G34" s="366"/>
      <c r="H34" s="366"/>
      <c r="I34" s="366"/>
      <c r="J34" s="366"/>
      <c r="K34" s="366"/>
      <c r="L34" s="366"/>
      <c r="M34" s="366"/>
      <c r="N34" s="366"/>
      <c r="O34" s="367"/>
      <c r="P34" s="25"/>
    </row>
    <row r="35" spans="2:16">
      <c r="B35" s="14"/>
      <c r="C35" s="368"/>
      <c r="D35" s="369"/>
      <c r="E35" s="369"/>
      <c r="F35" s="369"/>
      <c r="G35" s="369"/>
      <c r="H35" s="369"/>
      <c r="I35" s="369"/>
      <c r="J35" s="369"/>
      <c r="K35" s="369"/>
      <c r="L35" s="369"/>
      <c r="M35" s="369"/>
      <c r="N35" s="369"/>
      <c r="O35" s="370"/>
      <c r="P35" s="25"/>
    </row>
    <row r="36" spans="2:16" ht="14.4" thickBot="1">
      <c r="B36" s="14"/>
      <c r="C36" s="371"/>
      <c r="D36" s="372"/>
      <c r="E36" s="372"/>
      <c r="F36" s="372"/>
      <c r="G36" s="372"/>
      <c r="H36" s="372"/>
      <c r="I36" s="372"/>
      <c r="J36" s="372"/>
      <c r="K36" s="372"/>
      <c r="L36" s="372"/>
      <c r="M36" s="372"/>
      <c r="N36" s="372"/>
      <c r="O36" s="373"/>
      <c r="P36" s="25"/>
    </row>
    <row r="37" spans="2:16" ht="14.4">
      <c r="B37" s="14"/>
      <c r="C37" s="362" t="s">
        <v>7</v>
      </c>
      <c r="D37" s="397"/>
      <c r="E37" s="397"/>
      <c r="F37" s="397"/>
      <c r="G37" s="397"/>
      <c r="H37" s="397"/>
      <c r="I37" s="397"/>
      <c r="J37" s="341"/>
      <c r="K37" s="126" t="s">
        <v>51</v>
      </c>
      <c r="L37" s="69" t="s">
        <v>9</v>
      </c>
      <c r="M37" s="340" t="s">
        <v>60</v>
      </c>
      <c r="N37" s="341"/>
      <c r="O37" s="70" t="s">
        <v>57</v>
      </c>
      <c r="P37" s="26"/>
    </row>
    <row r="38" spans="2:16" ht="14.4">
      <c r="B38" s="14"/>
      <c r="C38" s="347"/>
      <c r="D38" s="348"/>
      <c r="E38" s="348"/>
      <c r="F38" s="348"/>
      <c r="G38" s="348"/>
      <c r="H38" s="348"/>
      <c r="I38" s="348"/>
      <c r="J38" s="349"/>
      <c r="K38" s="130"/>
      <c r="L38" s="79"/>
      <c r="M38" s="358"/>
      <c r="N38" s="359"/>
      <c r="O38" s="72"/>
      <c r="P38" s="27"/>
    </row>
    <row r="39" spans="2:16" ht="15" thickBot="1">
      <c r="B39" s="14"/>
      <c r="C39" s="353"/>
      <c r="D39" s="354"/>
      <c r="E39" s="354"/>
      <c r="F39" s="354"/>
      <c r="G39" s="354"/>
      <c r="H39" s="354"/>
      <c r="I39" s="354"/>
      <c r="J39" s="355"/>
      <c r="K39" s="74"/>
      <c r="L39" s="80"/>
      <c r="M39" s="356"/>
      <c r="N39" s="357"/>
      <c r="O39" s="81"/>
      <c r="P39" s="27"/>
    </row>
    <row r="40" spans="2:16" ht="15" thickBot="1">
      <c r="B40" s="14"/>
      <c r="C40" s="337" t="s">
        <v>58</v>
      </c>
      <c r="D40" s="338"/>
      <c r="E40" s="338"/>
      <c r="F40" s="338"/>
      <c r="G40" s="338"/>
      <c r="H40" s="338"/>
      <c r="I40" s="338"/>
      <c r="J40" s="338"/>
      <c r="K40" s="338"/>
      <c r="L40" s="338"/>
      <c r="M40" s="338"/>
      <c r="N40" s="339"/>
      <c r="O40" s="82">
        <v>0</v>
      </c>
      <c r="P40" s="27"/>
    </row>
    <row r="41" spans="2:16">
      <c r="B41" s="14"/>
      <c r="C41" s="365" t="s">
        <v>61</v>
      </c>
      <c r="D41" s="366"/>
      <c r="E41" s="366"/>
      <c r="F41" s="366"/>
      <c r="G41" s="366"/>
      <c r="H41" s="366"/>
      <c r="I41" s="366"/>
      <c r="J41" s="366"/>
      <c r="K41" s="366"/>
      <c r="L41" s="366"/>
      <c r="M41" s="366"/>
      <c r="N41" s="366"/>
      <c r="O41" s="367"/>
      <c r="P41" s="25"/>
    </row>
    <row r="42" spans="2:16">
      <c r="B42" s="14"/>
      <c r="C42" s="368"/>
      <c r="D42" s="369"/>
      <c r="E42" s="369"/>
      <c r="F42" s="369"/>
      <c r="G42" s="369"/>
      <c r="H42" s="369"/>
      <c r="I42" s="369"/>
      <c r="J42" s="369"/>
      <c r="K42" s="369"/>
      <c r="L42" s="369"/>
      <c r="M42" s="369"/>
      <c r="N42" s="369"/>
      <c r="O42" s="370"/>
      <c r="P42" s="25"/>
    </row>
    <row r="43" spans="2:16" ht="14.4" thickBot="1">
      <c r="B43" s="14"/>
      <c r="C43" s="371"/>
      <c r="D43" s="372"/>
      <c r="E43" s="372"/>
      <c r="F43" s="372"/>
      <c r="G43" s="372"/>
      <c r="H43" s="372"/>
      <c r="I43" s="372"/>
      <c r="J43" s="372"/>
      <c r="K43" s="372"/>
      <c r="L43" s="372"/>
      <c r="M43" s="372"/>
      <c r="N43" s="372"/>
      <c r="O43" s="373"/>
      <c r="P43" s="25"/>
    </row>
    <row r="44" spans="2:16" ht="16.8">
      <c r="B44" s="14"/>
      <c r="C44" s="362" t="s">
        <v>62</v>
      </c>
      <c r="D44" s="397"/>
      <c r="E44" s="397"/>
      <c r="F44" s="397"/>
      <c r="G44" s="397"/>
      <c r="H44" s="397"/>
      <c r="I44" s="397"/>
      <c r="J44" s="69" t="s">
        <v>63</v>
      </c>
      <c r="K44" s="128" t="s">
        <v>64</v>
      </c>
      <c r="L44" s="83" t="s">
        <v>65</v>
      </c>
      <c r="M44" s="340" t="s">
        <v>66</v>
      </c>
      <c r="N44" s="341"/>
      <c r="O44" s="70" t="s">
        <v>57</v>
      </c>
      <c r="P44" s="26"/>
    </row>
    <row r="45" spans="2:16" ht="14.4">
      <c r="B45" s="14"/>
      <c r="C45" s="347"/>
      <c r="D45" s="348"/>
      <c r="E45" s="348"/>
      <c r="F45" s="348"/>
      <c r="G45" s="348"/>
      <c r="H45" s="348"/>
      <c r="I45" s="348"/>
      <c r="J45" s="84"/>
      <c r="K45" s="85"/>
      <c r="L45" s="84"/>
      <c r="M45" s="409"/>
      <c r="N45" s="410"/>
      <c r="O45" s="72"/>
      <c r="P45" s="27"/>
    </row>
    <row r="46" spans="2:16" ht="15" thickBot="1">
      <c r="B46" s="14"/>
      <c r="C46" s="353"/>
      <c r="D46" s="354"/>
      <c r="E46" s="354"/>
      <c r="F46" s="354"/>
      <c r="G46" s="354"/>
      <c r="H46" s="354"/>
      <c r="I46" s="354"/>
      <c r="J46" s="86"/>
      <c r="K46" s="87"/>
      <c r="L46" s="86"/>
      <c r="M46" s="356"/>
      <c r="N46" s="357"/>
      <c r="O46" s="88"/>
      <c r="P46" s="27"/>
    </row>
    <row r="47" spans="2:16" ht="15" thickBot="1">
      <c r="B47" s="14"/>
      <c r="C47" s="337" t="s">
        <v>58</v>
      </c>
      <c r="D47" s="338"/>
      <c r="E47" s="338"/>
      <c r="F47" s="338"/>
      <c r="G47" s="338"/>
      <c r="H47" s="338"/>
      <c r="I47" s="338"/>
      <c r="J47" s="338"/>
      <c r="K47" s="338"/>
      <c r="L47" s="338"/>
      <c r="M47" s="338"/>
      <c r="N47" s="339"/>
      <c r="O47" s="78"/>
      <c r="P47" s="28"/>
    </row>
    <row r="48" spans="2:16">
      <c r="B48" s="14"/>
      <c r="C48" s="365" t="s">
        <v>67</v>
      </c>
      <c r="D48" s="366"/>
      <c r="E48" s="366"/>
      <c r="F48" s="366"/>
      <c r="G48" s="366"/>
      <c r="H48" s="366"/>
      <c r="I48" s="366"/>
      <c r="J48" s="366"/>
      <c r="K48" s="366"/>
      <c r="L48" s="366"/>
      <c r="M48" s="366"/>
      <c r="N48" s="366"/>
      <c r="O48" s="367"/>
      <c r="P48" s="25"/>
    </row>
    <row r="49" spans="2:16">
      <c r="B49" s="14"/>
      <c r="C49" s="368"/>
      <c r="D49" s="369"/>
      <c r="E49" s="369"/>
      <c r="F49" s="369"/>
      <c r="G49" s="369"/>
      <c r="H49" s="369"/>
      <c r="I49" s="369"/>
      <c r="J49" s="369"/>
      <c r="K49" s="369"/>
      <c r="L49" s="369"/>
      <c r="M49" s="369"/>
      <c r="N49" s="369"/>
      <c r="O49" s="370"/>
      <c r="P49" s="25"/>
    </row>
    <row r="50" spans="2:16" ht="14.4" thickBot="1">
      <c r="B50" s="14"/>
      <c r="C50" s="371"/>
      <c r="D50" s="372"/>
      <c r="E50" s="372"/>
      <c r="F50" s="372"/>
      <c r="G50" s="372"/>
      <c r="H50" s="372"/>
      <c r="I50" s="372"/>
      <c r="J50" s="372"/>
      <c r="K50" s="372"/>
      <c r="L50" s="372"/>
      <c r="M50" s="372"/>
      <c r="N50" s="372"/>
      <c r="O50" s="373"/>
      <c r="P50" s="25"/>
    </row>
    <row r="51" spans="2:16" ht="28.2">
      <c r="B51" s="14"/>
      <c r="C51" s="362" t="s">
        <v>68</v>
      </c>
      <c r="D51" s="397"/>
      <c r="E51" s="397"/>
      <c r="F51" s="397"/>
      <c r="G51" s="397"/>
      <c r="H51" s="397"/>
      <c r="I51" s="397"/>
      <c r="J51" s="69" t="s">
        <v>69</v>
      </c>
      <c r="K51" s="89" t="s">
        <v>70</v>
      </c>
      <c r="L51" s="90" t="s">
        <v>71</v>
      </c>
      <c r="M51" s="407" t="s">
        <v>56</v>
      </c>
      <c r="N51" s="408"/>
      <c r="O51" s="91" t="s">
        <v>57</v>
      </c>
      <c r="P51" s="29"/>
    </row>
    <row r="52" spans="2:16" ht="14.4">
      <c r="B52" s="14"/>
      <c r="C52" s="92"/>
      <c r="D52" s="93"/>
      <c r="E52" s="93"/>
      <c r="F52" s="93"/>
      <c r="G52" s="93"/>
      <c r="H52" s="93"/>
      <c r="I52" s="93"/>
      <c r="J52" s="94"/>
      <c r="K52" s="95"/>
      <c r="L52" s="96"/>
      <c r="M52" s="411"/>
      <c r="N52" s="412"/>
      <c r="O52" s="97"/>
      <c r="P52" s="30"/>
    </row>
    <row r="53" spans="2:16" ht="14.4">
      <c r="B53" s="14"/>
      <c r="C53" s="92"/>
      <c r="D53" s="93"/>
      <c r="E53" s="93"/>
      <c r="F53" s="93"/>
      <c r="G53" s="93"/>
      <c r="H53" s="93"/>
      <c r="I53" s="93"/>
      <c r="J53" s="94"/>
      <c r="K53" s="95"/>
      <c r="L53" s="96"/>
      <c r="M53" s="411"/>
      <c r="N53" s="412"/>
      <c r="O53" s="97"/>
      <c r="P53" s="30"/>
    </row>
    <row r="54" spans="2:16" ht="14.4">
      <c r="B54" s="14"/>
      <c r="C54" s="92"/>
      <c r="D54" s="93"/>
      <c r="E54" s="93"/>
      <c r="F54" s="93"/>
      <c r="G54" s="93"/>
      <c r="H54" s="93"/>
      <c r="I54" s="93"/>
      <c r="J54" s="94"/>
      <c r="K54" s="95"/>
      <c r="L54" s="96"/>
      <c r="M54" s="409"/>
      <c r="N54" s="410"/>
      <c r="O54" s="97"/>
      <c r="P54" s="30"/>
    </row>
    <row r="55" spans="2:16" ht="15" thickBot="1">
      <c r="B55" s="14"/>
      <c r="C55" s="353"/>
      <c r="D55" s="354"/>
      <c r="E55" s="354"/>
      <c r="F55" s="354"/>
      <c r="G55" s="354"/>
      <c r="H55" s="354"/>
      <c r="I55" s="354"/>
      <c r="J55" s="86"/>
      <c r="K55" s="87"/>
      <c r="L55" s="86"/>
      <c r="M55" s="356"/>
      <c r="N55" s="357"/>
      <c r="O55" s="88"/>
      <c r="P55" s="27"/>
    </row>
    <row r="56" spans="2:16" ht="15" thickBot="1">
      <c r="B56" s="14"/>
      <c r="C56" s="337" t="s">
        <v>58</v>
      </c>
      <c r="D56" s="338"/>
      <c r="E56" s="338"/>
      <c r="F56" s="338"/>
      <c r="G56" s="338"/>
      <c r="H56" s="338"/>
      <c r="I56" s="338"/>
      <c r="J56" s="338"/>
      <c r="K56" s="338"/>
      <c r="L56" s="338"/>
      <c r="M56" s="338"/>
      <c r="N56" s="339"/>
      <c r="O56" s="82"/>
      <c r="P56" s="27"/>
    </row>
    <row r="57" spans="2:16" ht="15" thickBot="1">
      <c r="B57" s="14"/>
      <c r="C57" s="64"/>
      <c r="D57" s="41"/>
      <c r="E57" s="41"/>
      <c r="F57" s="41"/>
      <c r="G57" s="41"/>
      <c r="H57" s="41"/>
      <c r="I57" s="41"/>
      <c r="J57" s="41"/>
      <c r="K57" s="41"/>
      <c r="L57" s="41"/>
      <c r="M57" s="41"/>
      <c r="N57" s="41"/>
      <c r="O57" s="65"/>
      <c r="P57" s="15"/>
    </row>
    <row r="58" spans="2:16" ht="15" thickBot="1">
      <c r="B58" s="14"/>
      <c r="C58" s="404" t="s">
        <v>72</v>
      </c>
      <c r="D58" s="405"/>
      <c r="E58" s="405"/>
      <c r="F58" s="405"/>
      <c r="G58" s="405"/>
      <c r="H58" s="405"/>
      <c r="I58" s="405"/>
      <c r="J58" s="405"/>
      <c r="K58" s="405"/>
      <c r="L58" s="405"/>
      <c r="M58" s="405"/>
      <c r="N58" s="406"/>
      <c r="O58" s="98"/>
      <c r="P58" s="31"/>
    </row>
    <row r="59" spans="2:16">
      <c r="B59" s="14"/>
      <c r="C59" s="365" t="s">
        <v>73</v>
      </c>
      <c r="D59" s="366"/>
      <c r="E59" s="366"/>
      <c r="F59" s="366"/>
      <c r="G59" s="366"/>
      <c r="H59" s="366"/>
      <c r="I59" s="366"/>
      <c r="J59" s="366"/>
      <c r="K59" s="366"/>
      <c r="L59" s="366"/>
      <c r="M59" s="366"/>
      <c r="N59" s="366"/>
      <c r="O59" s="367"/>
      <c r="P59" s="25"/>
    </row>
    <row r="60" spans="2:16">
      <c r="B60" s="14"/>
      <c r="C60" s="368"/>
      <c r="D60" s="369"/>
      <c r="E60" s="369"/>
      <c r="F60" s="369"/>
      <c r="G60" s="369"/>
      <c r="H60" s="369"/>
      <c r="I60" s="369"/>
      <c r="J60" s="369"/>
      <c r="K60" s="369"/>
      <c r="L60" s="369"/>
      <c r="M60" s="369"/>
      <c r="N60" s="369"/>
      <c r="O60" s="370"/>
      <c r="P60" s="25"/>
    </row>
    <row r="61" spans="2:16" ht="14.4" thickBot="1">
      <c r="B61" s="14"/>
      <c r="C61" s="371"/>
      <c r="D61" s="372"/>
      <c r="E61" s="372"/>
      <c r="F61" s="372"/>
      <c r="G61" s="372"/>
      <c r="H61" s="372"/>
      <c r="I61" s="372"/>
      <c r="J61" s="372"/>
      <c r="K61" s="372"/>
      <c r="L61" s="372"/>
      <c r="M61" s="372"/>
      <c r="N61" s="372"/>
      <c r="O61" s="373"/>
      <c r="P61" s="25"/>
    </row>
    <row r="62" spans="2:16" ht="14.4">
      <c r="B62" s="14"/>
      <c r="C62" s="362" t="s">
        <v>74</v>
      </c>
      <c r="D62" s="397"/>
      <c r="E62" s="397"/>
      <c r="F62" s="397"/>
      <c r="G62" s="397"/>
      <c r="H62" s="397"/>
      <c r="I62" s="397"/>
      <c r="J62" s="128"/>
      <c r="K62" s="129"/>
      <c r="L62" s="90" t="s">
        <v>75</v>
      </c>
      <c r="M62" s="407" t="s">
        <v>76</v>
      </c>
      <c r="N62" s="408"/>
      <c r="O62" s="91"/>
      <c r="P62" s="29"/>
    </row>
    <row r="63" spans="2:16" ht="14.4">
      <c r="B63" s="14"/>
      <c r="C63" s="347" t="s">
        <v>77</v>
      </c>
      <c r="D63" s="348"/>
      <c r="E63" s="348"/>
      <c r="F63" s="348"/>
      <c r="G63" s="348"/>
      <c r="H63" s="348"/>
      <c r="I63" s="348"/>
      <c r="J63" s="99"/>
      <c r="K63" s="100"/>
      <c r="L63" s="101"/>
      <c r="M63" s="425"/>
      <c r="N63" s="426"/>
      <c r="O63" s="102"/>
      <c r="P63" s="32"/>
    </row>
    <row r="64" spans="2:16" ht="14.4">
      <c r="B64" s="14"/>
      <c r="C64" s="73" t="s">
        <v>78</v>
      </c>
      <c r="D64" s="74"/>
      <c r="E64" s="74"/>
      <c r="F64" s="74"/>
      <c r="G64" s="74"/>
      <c r="H64" s="74"/>
      <c r="I64" s="74"/>
      <c r="J64" s="99"/>
      <c r="K64" s="100"/>
      <c r="L64" s="101"/>
      <c r="M64" s="425"/>
      <c r="N64" s="426"/>
      <c r="O64" s="102"/>
      <c r="P64" s="32"/>
    </row>
    <row r="65" spans="2:16" ht="15" thickBot="1">
      <c r="B65" s="14"/>
      <c r="C65" s="58" t="s">
        <v>79</v>
      </c>
      <c r="D65" s="59"/>
      <c r="E65" s="59"/>
      <c r="F65" s="59"/>
      <c r="G65" s="59"/>
      <c r="H65" s="59"/>
      <c r="I65" s="59"/>
      <c r="J65" s="103"/>
      <c r="K65" s="104"/>
      <c r="L65" s="101"/>
      <c r="M65" s="427"/>
      <c r="N65" s="428"/>
      <c r="O65" s="102"/>
      <c r="P65" s="32"/>
    </row>
    <row r="66" spans="2:16" ht="15" thickBot="1">
      <c r="B66" s="14"/>
      <c r="C66" s="337" t="s">
        <v>58</v>
      </c>
      <c r="D66" s="338"/>
      <c r="E66" s="338"/>
      <c r="F66" s="338"/>
      <c r="G66" s="338"/>
      <c r="H66" s="338"/>
      <c r="I66" s="338"/>
      <c r="J66" s="338"/>
      <c r="K66" s="338"/>
      <c r="L66" s="338"/>
      <c r="M66" s="338"/>
      <c r="N66" s="339"/>
      <c r="O66" s="105"/>
      <c r="P66" s="33"/>
    </row>
    <row r="67" spans="2:16" ht="15" thickBot="1">
      <c r="B67" s="14"/>
      <c r="C67" s="64"/>
      <c r="D67" s="41"/>
      <c r="E67" s="41"/>
      <c r="F67" s="41"/>
      <c r="G67" s="41"/>
      <c r="H67" s="41"/>
      <c r="I67" s="41"/>
      <c r="J67" s="41"/>
      <c r="K67" s="41"/>
      <c r="L67" s="41"/>
      <c r="M67" s="41"/>
      <c r="N67" s="41"/>
      <c r="O67" s="65"/>
      <c r="P67" s="15"/>
    </row>
    <row r="68" spans="2:16" ht="15" thickBot="1">
      <c r="B68" s="14"/>
      <c r="C68" s="404" t="s">
        <v>80</v>
      </c>
      <c r="D68" s="405"/>
      <c r="E68" s="405"/>
      <c r="F68" s="405"/>
      <c r="G68" s="405"/>
      <c r="H68" s="405"/>
      <c r="I68" s="405"/>
      <c r="J68" s="405"/>
      <c r="K68" s="405"/>
      <c r="L68" s="405"/>
      <c r="M68" s="405"/>
      <c r="N68" s="406"/>
      <c r="O68" s="106"/>
      <c r="P68" s="33"/>
    </row>
    <row r="69" spans="2:16" ht="14.4">
      <c r="B69" s="14"/>
      <c r="C69" s="64"/>
      <c r="D69" s="41"/>
      <c r="E69" s="41"/>
      <c r="F69" s="41"/>
      <c r="G69" s="41"/>
      <c r="H69" s="41"/>
      <c r="I69" s="41"/>
      <c r="J69" s="41"/>
      <c r="K69" s="41"/>
      <c r="L69" s="41"/>
      <c r="M69" s="41"/>
      <c r="N69" s="41"/>
      <c r="O69" s="65"/>
      <c r="P69" s="15"/>
    </row>
    <row r="70" spans="2:16" ht="14.4">
      <c r="B70" s="14"/>
      <c r="C70" s="64"/>
      <c r="D70" s="41"/>
      <c r="E70" s="41"/>
      <c r="F70" s="41"/>
      <c r="G70" s="41"/>
      <c r="H70" s="107" t="s">
        <v>81</v>
      </c>
      <c r="I70" s="107"/>
      <c r="J70" s="107"/>
      <c r="K70" s="107"/>
      <c r="L70" s="41"/>
      <c r="M70" s="41"/>
      <c r="N70" s="41"/>
      <c r="O70" s="65"/>
      <c r="P70" s="15"/>
    </row>
    <row r="71" spans="2:16" ht="14.4">
      <c r="B71" s="14"/>
      <c r="C71" s="64"/>
      <c r="D71" s="41"/>
      <c r="E71" s="41"/>
      <c r="F71" s="41"/>
      <c r="G71" s="41"/>
      <c r="H71" s="107" t="s">
        <v>82</v>
      </c>
      <c r="I71" s="41"/>
      <c r="J71" s="41"/>
      <c r="K71" s="41"/>
      <c r="L71" s="41"/>
      <c r="M71" s="41"/>
      <c r="N71" s="41"/>
      <c r="O71" s="65"/>
      <c r="P71" s="34"/>
    </row>
    <row r="72" spans="2:16" ht="14.4">
      <c r="B72" s="14"/>
      <c r="C72" s="64"/>
      <c r="D72" s="41"/>
      <c r="E72" s="41"/>
      <c r="F72" s="41"/>
      <c r="G72" s="41"/>
      <c r="H72" s="107" t="s">
        <v>83</v>
      </c>
      <c r="I72" s="41"/>
      <c r="J72" s="41"/>
      <c r="K72" s="41"/>
      <c r="L72" s="41"/>
      <c r="M72" s="41"/>
      <c r="N72" s="41"/>
      <c r="O72" s="65"/>
      <c r="P72" s="34"/>
    </row>
    <row r="73" spans="2:16" ht="14.4">
      <c r="B73" s="14"/>
      <c r="C73" s="50"/>
      <c r="D73" s="108"/>
      <c r="E73" s="108"/>
      <c r="F73" s="108"/>
      <c r="G73" s="108"/>
      <c r="H73" s="107" t="s">
        <v>84</v>
      </c>
      <c r="I73" s="108"/>
      <c r="J73" s="108"/>
      <c r="K73" s="108"/>
      <c r="L73" s="108"/>
      <c r="M73" s="108"/>
      <c r="N73" s="108"/>
      <c r="O73" s="109"/>
      <c r="P73" s="35"/>
    </row>
    <row r="74" spans="2:16" ht="14.4">
      <c r="B74" s="14"/>
      <c r="C74" s="64"/>
      <c r="D74" s="41"/>
      <c r="E74" s="41"/>
      <c r="F74" s="41"/>
      <c r="G74" s="41"/>
      <c r="H74" s="41" t="s">
        <v>85</v>
      </c>
      <c r="I74" s="41"/>
      <c r="J74" s="41"/>
      <c r="K74" s="41"/>
      <c r="L74" s="41"/>
      <c r="M74" s="41"/>
      <c r="N74" s="41"/>
      <c r="O74" s="65"/>
      <c r="P74" s="15"/>
    </row>
    <row r="75" spans="2:16" ht="14.4">
      <c r="B75" s="14"/>
      <c r="C75" s="110" t="s">
        <v>86</v>
      </c>
      <c r="D75" s="111"/>
      <c r="E75" s="111"/>
      <c r="F75" s="111"/>
      <c r="G75" s="111"/>
      <c r="H75" s="111"/>
      <c r="I75" s="111"/>
      <c r="J75" s="111"/>
      <c r="K75" s="111"/>
      <c r="L75" s="111"/>
      <c r="M75" s="111"/>
      <c r="N75" s="111"/>
      <c r="O75" s="112"/>
      <c r="P75" s="15"/>
    </row>
    <row r="76" spans="2:16" ht="14.4">
      <c r="B76" s="14"/>
      <c r="C76" s="422"/>
      <c r="D76" s="423"/>
      <c r="E76" s="423"/>
      <c r="F76" s="423"/>
      <c r="G76" s="423"/>
      <c r="H76" s="423"/>
      <c r="I76" s="423"/>
      <c r="J76" s="423"/>
      <c r="K76" s="423"/>
      <c r="L76" s="423"/>
      <c r="M76" s="423"/>
      <c r="N76" s="423"/>
      <c r="O76" s="424"/>
      <c r="P76" s="35"/>
    </row>
    <row r="77" spans="2:16" ht="14.4">
      <c r="B77" s="14"/>
      <c r="C77" s="422"/>
      <c r="D77" s="423"/>
      <c r="E77" s="423"/>
      <c r="F77" s="423"/>
      <c r="G77" s="423"/>
      <c r="H77" s="423"/>
      <c r="I77" s="423"/>
      <c r="J77" s="423"/>
      <c r="K77" s="423"/>
      <c r="L77" s="423"/>
      <c r="M77" s="423"/>
      <c r="N77" s="423"/>
      <c r="O77" s="424"/>
      <c r="P77" s="35"/>
    </row>
    <row r="78" spans="2:16" ht="14.4">
      <c r="B78" s="14"/>
      <c r="C78" s="50"/>
      <c r="D78" s="108"/>
      <c r="E78" s="108"/>
      <c r="F78" s="108"/>
      <c r="G78" s="108"/>
      <c r="H78" s="108"/>
      <c r="I78" s="108"/>
      <c r="J78" s="108"/>
      <c r="K78" s="108"/>
      <c r="L78" s="108"/>
      <c r="M78" s="108"/>
      <c r="N78" s="108"/>
      <c r="O78" s="109"/>
      <c r="P78" s="35"/>
    </row>
    <row r="79" spans="2:16" ht="14.4">
      <c r="B79" s="14"/>
      <c r="C79" s="113" t="s">
        <v>87</v>
      </c>
      <c r="D79" s="108"/>
      <c r="E79" s="108"/>
      <c r="F79" s="108"/>
      <c r="G79" s="108"/>
      <c r="H79" s="108"/>
      <c r="I79" s="108"/>
      <c r="J79" s="108"/>
      <c r="K79" s="108"/>
      <c r="L79" s="108"/>
      <c r="M79" s="108"/>
      <c r="N79" s="108"/>
      <c r="O79" s="109"/>
      <c r="P79" s="35"/>
    </row>
    <row r="80" spans="2:16" ht="12.75" customHeight="1">
      <c r="B80" s="14"/>
      <c r="C80" s="419" t="s">
        <v>88</v>
      </c>
      <c r="D80" s="420"/>
      <c r="E80" s="420"/>
      <c r="F80" s="420"/>
      <c r="G80" s="420"/>
      <c r="H80" s="420"/>
      <c r="I80" s="420"/>
      <c r="J80" s="420"/>
      <c r="K80" s="420"/>
      <c r="L80" s="420"/>
      <c r="M80" s="420"/>
      <c r="N80" s="420"/>
      <c r="O80" s="421"/>
      <c r="P80" s="36"/>
    </row>
    <row r="81" spans="2:16" ht="28.5" customHeight="1">
      <c r="B81" s="14"/>
      <c r="C81" s="419"/>
      <c r="D81" s="420"/>
      <c r="E81" s="420"/>
      <c r="F81" s="420"/>
      <c r="G81" s="420"/>
      <c r="H81" s="420"/>
      <c r="I81" s="420"/>
      <c r="J81" s="420"/>
      <c r="K81" s="420"/>
      <c r="L81" s="420"/>
      <c r="M81" s="420"/>
      <c r="N81" s="420"/>
      <c r="O81" s="421"/>
      <c r="P81" s="36"/>
    </row>
    <row r="82" spans="2:16" ht="13.35" customHeight="1">
      <c r="B82" s="14"/>
      <c r="C82" s="419" t="s">
        <v>89</v>
      </c>
      <c r="D82" s="420"/>
      <c r="E82" s="420"/>
      <c r="F82" s="420"/>
      <c r="G82" s="420"/>
      <c r="H82" s="420"/>
      <c r="I82" s="420"/>
      <c r="J82" s="420"/>
      <c r="K82" s="420"/>
      <c r="L82" s="420"/>
      <c r="M82" s="420"/>
      <c r="N82" s="420"/>
      <c r="O82" s="421"/>
      <c r="P82" s="36"/>
    </row>
    <row r="83" spans="2:16" ht="45" customHeight="1">
      <c r="B83" s="14"/>
      <c r="C83" s="419"/>
      <c r="D83" s="420"/>
      <c r="E83" s="420"/>
      <c r="F83" s="420"/>
      <c r="G83" s="420"/>
      <c r="H83" s="420"/>
      <c r="I83" s="420"/>
      <c r="J83" s="420"/>
      <c r="K83" s="420"/>
      <c r="L83" s="420"/>
      <c r="M83" s="420"/>
      <c r="N83" s="420"/>
      <c r="O83" s="421"/>
      <c r="P83" s="36"/>
    </row>
    <row r="84" spans="2:16" ht="14.4">
      <c r="B84" s="14"/>
      <c r="C84" s="50"/>
      <c r="D84" s="108"/>
      <c r="E84" s="108"/>
      <c r="F84" s="108"/>
      <c r="G84" s="108"/>
      <c r="H84" s="108"/>
      <c r="I84" s="108"/>
      <c r="J84" s="108"/>
      <c r="K84" s="108"/>
      <c r="L84" s="108"/>
      <c r="M84" s="108"/>
      <c r="N84" s="108"/>
      <c r="O84" s="109"/>
      <c r="P84" s="35"/>
    </row>
    <row r="85" spans="2:16" ht="14.4">
      <c r="B85" s="14"/>
      <c r="C85" s="64"/>
      <c r="D85" s="41"/>
      <c r="E85" s="41"/>
      <c r="F85" s="41"/>
      <c r="G85" s="41"/>
      <c r="H85" s="107" t="s">
        <v>81</v>
      </c>
      <c r="I85" s="41"/>
      <c r="J85" s="41"/>
      <c r="K85" s="41"/>
      <c r="L85" s="41"/>
      <c r="M85" s="41"/>
      <c r="N85" s="41"/>
      <c r="O85" s="65"/>
      <c r="P85" s="15"/>
    </row>
    <row r="86" spans="2:16" ht="14.4">
      <c r="B86" s="14"/>
      <c r="C86" s="64"/>
      <c r="D86" s="41"/>
      <c r="E86" s="41"/>
      <c r="F86" s="41"/>
      <c r="G86" s="41"/>
      <c r="H86" s="41" t="s">
        <v>82</v>
      </c>
      <c r="I86" s="74"/>
      <c r="J86" s="74"/>
      <c r="K86" s="74"/>
      <c r="L86" s="41"/>
      <c r="M86" s="41"/>
      <c r="N86" s="41"/>
      <c r="O86" s="65"/>
      <c r="P86" s="15"/>
    </row>
    <row r="87" spans="2:16" ht="14.4">
      <c r="B87" s="14"/>
      <c r="C87" s="64"/>
      <c r="D87" s="41"/>
      <c r="E87" s="41"/>
      <c r="F87" s="41"/>
      <c r="G87" s="41"/>
      <c r="H87" s="41" t="s">
        <v>90</v>
      </c>
      <c r="I87" s="114"/>
      <c r="J87" s="114"/>
      <c r="K87" s="114"/>
      <c r="L87" s="41"/>
      <c r="M87" s="41"/>
      <c r="N87" s="41"/>
      <c r="O87" s="65"/>
      <c r="P87" s="15"/>
    </row>
    <row r="88" spans="2:16" ht="14.4">
      <c r="B88" s="14"/>
      <c r="C88" s="115"/>
      <c r="D88" s="108"/>
      <c r="E88" s="108"/>
      <c r="F88" s="108"/>
      <c r="G88" s="108"/>
      <c r="H88" s="41" t="s">
        <v>91</v>
      </c>
      <c r="I88" s="41"/>
      <c r="J88" s="41"/>
      <c r="K88" s="41"/>
      <c r="L88" s="108"/>
      <c r="M88" s="108"/>
      <c r="N88" s="108"/>
      <c r="O88" s="109"/>
      <c r="P88" s="35"/>
    </row>
    <row r="89" spans="2:16" ht="18.75" customHeight="1" thickBot="1">
      <c r="B89" s="14"/>
      <c r="C89" s="415"/>
      <c r="D89" s="416"/>
      <c r="E89" s="416"/>
      <c r="F89" s="87"/>
      <c r="G89" s="87"/>
      <c r="H89" s="87"/>
      <c r="I89" s="87"/>
      <c r="J89" s="87"/>
      <c r="K89" s="413"/>
      <c r="L89" s="413"/>
      <c r="M89" s="413"/>
      <c r="N89" s="413"/>
      <c r="O89" s="414"/>
      <c r="P89" s="37"/>
    </row>
    <row r="90" spans="2:16" ht="14.4" thickBot="1">
      <c r="B90" s="38"/>
      <c r="C90" s="39"/>
      <c r="D90" s="39"/>
      <c r="E90" s="39"/>
      <c r="F90" s="39"/>
      <c r="G90" s="39"/>
      <c r="H90" s="39"/>
      <c r="I90" s="39"/>
      <c r="J90" s="39"/>
      <c r="K90" s="39"/>
      <c r="L90" s="39"/>
      <c r="M90" s="39"/>
      <c r="N90" s="39"/>
      <c r="O90" s="39"/>
      <c r="P90" s="40"/>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Thomas Gomez Jimenez</cp:lastModifiedBy>
  <cp:revision/>
  <dcterms:created xsi:type="dcterms:W3CDTF">2006-06-27T16:47:25Z</dcterms:created>
  <dcterms:modified xsi:type="dcterms:W3CDTF">2026-09-09T19:09:17Z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