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hp\Desktop\Mapa De Riezgos\PARA CARGAR\PARA FIRMA\"/>
    </mc:Choice>
  </mc:AlternateContent>
  <xr:revisionPtr revIDLastSave="0" documentId="8_{B32221C0-ADAA-4F3A-8823-51A056333D3F}" xr6:coauthVersionLast="47" xr6:coauthVersionMax="47" xr10:uidLastSave="{00000000-0000-0000-0000-000000000000}"/>
  <bookViews>
    <workbookView xWindow="-120" yWindow="-120" windowWidth="29040" windowHeight="15720" xr2:uid="{63ACA83D-3C3D-49B0-8CE2-5BEA7192F745}"/>
  </bookViews>
  <sheets>
    <sheet name="PPTO" sheetId="1" r:id="rId1"/>
    <sheet name="SISTEMAS PRIORIZADOS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6" i="1" l="1"/>
  <c r="H5" i="1"/>
  <c r="H4" i="1"/>
  <c r="H3" i="1"/>
  <c r="E16" i="1"/>
  <c r="H15" i="1"/>
  <c r="H7" i="1"/>
  <c r="H14" i="1"/>
  <c r="H16" i="1"/>
  <c r="H10" i="1"/>
  <c r="H11" i="1"/>
  <c r="H17" i="1"/>
  <c r="H18" i="1"/>
</calcChain>
</file>

<file path=xl/sharedStrings.xml><?xml version="1.0" encoding="utf-8"?>
<sst xmlns="http://schemas.openxmlformats.org/spreadsheetml/2006/main" count="205" uniqueCount="164">
  <si>
    <t>TALENTO HUMANO</t>
  </si>
  <si>
    <t>CATEGORIA</t>
  </si>
  <si>
    <t>CATEGORÍA ESPECÍFICA</t>
  </si>
  <si>
    <t>FORMACIÓN</t>
  </si>
  <si>
    <t>EXPERIENCIA</t>
  </si>
  <si>
    <t>CANTIDAD</t>
  </si>
  <si>
    <t>PLAZO (MESES)</t>
  </si>
  <si>
    <t xml:space="preserve">VALOR UNITARIO </t>
  </si>
  <si>
    <t xml:space="preserve"> VALOR TOTAL </t>
  </si>
  <si>
    <t>PROFESIONAL ESPECIALIZADO</t>
  </si>
  <si>
    <t>PROFESIONAL ESPECIALIZADO II</t>
  </si>
  <si>
    <t>Profesional en Ingeniería sanitaria y/o ambiental. Especialista en Salud Ambiental, Salud Pública o Gestión Ambiental.</t>
  </si>
  <si>
    <t>Mínimo cinco (05) años de experiencia profesional certificada y experiencia relacionada en mínimo dos (02) proyectos de salud ambiental, gestión de recurso hídrico, proyectos de calidad de agua.</t>
  </si>
  <si>
    <t>PROFESIONAL UNIVERSITARIO</t>
  </si>
  <si>
    <t>PROFESIONAL UNIVERSITARIO II</t>
  </si>
  <si>
    <t>Profesional en áreas ambientales o químicas.</t>
  </si>
  <si>
    <t>Mínimo un (1) año de experiencia laboral certificada.</t>
  </si>
  <si>
    <t>Profesionales en geografía</t>
  </si>
  <si>
    <t>Mínimo un (1) año de experiencia laboral certificada en sistemas de información geográfica y/o cartografía</t>
  </si>
  <si>
    <t>Profesional en biología, microbiología y/o bacteriología.</t>
  </si>
  <si>
    <t>SUBTOTAL PERSONAL</t>
  </si>
  <si>
    <t>TRANSPORTE</t>
  </si>
  <si>
    <t>TIPO</t>
  </si>
  <si>
    <t>ESPECIFICACIONES</t>
  </si>
  <si>
    <t>PLAZO</t>
  </si>
  <si>
    <t xml:space="preserve"> VALOR UNITARIO </t>
  </si>
  <si>
    <t>CAMIONETA</t>
  </si>
  <si>
    <t>Vehículo tipo camioneta servicio de transporte especial doble cabina 4 x 4 full equipo, a todo costo incluye:  conductor, combustibles y peajes (viaje todo el departamento de córdoba). disposición de tiempo: 6 días a la semana, según requerimiento. Seguros: el contratista debe contar con seguro obligatorio de daños a terceros, de responsabilidad civil extracontractual vigente. que garanticen la óptima prestación del servicio.) Combustible: Diesel o gasolina. Modelo 2021 en adelante.   </t>
  </si>
  <si>
    <t>SUBTOTAL TRANSPORTE</t>
  </si>
  <si>
    <t>MATERIALES Y EQUIPOS</t>
  </si>
  <si>
    <t>CARTILLA 1: Diseño, elaboración y reproducción de cartillas educativas con información en salud ambiental. “Mapa de Riesgo de la Calidad del Agua para Consumo Humano”</t>
  </si>
  <si>
    <t xml:space="preserve">Realizar el diseño, elaboración y reproducción de cartillas. La cartilla debe ser impresa a todo color, tamaño media carta, en papel propalcote de 150 gramos, 30 Páginas, carátula incluida.
</t>
  </si>
  <si>
    <t>CARTILLA 2: Diseño, elaboración y reproducción de cartillas educativas con información en salud ambiental. "Agua para consumo humano: calidad, salud y prevención"</t>
  </si>
  <si>
    <t>CHALECOS PARA IDENTIFICACIÓN</t>
  </si>
  <si>
    <t>Chaleco institucional multipropósito sin mangas para actividades de campo, cierre frontal mediante cremallera, con múltiples bolsillos funcionales en la parte frontal con tapa y cremallera. material: tipo drill de alta resistencia. tallas: S, M, L y/o XL según requerimiento de la entidad. Color: azul. Diseño: con logos en la parte de frontal y trasera de la gobernación de Córdoba.. Esto con el fin de garantizar identificación institucional durante las inspecciones oculares</t>
  </si>
  <si>
    <t>SUBTOTAL MATERIALES</t>
  </si>
  <si>
    <t>TOTAL</t>
  </si>
  <si>
    <t>MUNICIPIO</t>
  </si>
  <si>
    <t>SISTEMA DE ABASTECIMIENTO</t>
  </si>
  <si>
    <t>NOMBRE DE LA PERSONA PRESTADORA</t>
  </si>
  <si>
    <t>NIT</t>
  </si>
  <si>
    <t>DIRIRECCIÓN</t>
  </si>
  <si>
    <t>TELEFONO</t>
  </si>
  <si>
    <t>FUENTE DE ABASTECIMIENTO</t>
  </si>
  <si>
    <t>AYAPEL</t>
  </si>
  <si>
    <t>PTAP DE AYAPEL</t>
  </si>
  <si>
    <t>ADMINISTRACION PUBLICA COOPERATIVA DE AYAPEL</t>
  </si>
  <si>
    <t>900777653-7</t>
  </si>
  <si>
    <t>CARRERA 7 23 90 BARRIO SANTA ANA</t>
  </si>
  <si>
    <t>CIENAGA DE AYAPEL/ POZOS PROFUNDOS*</t>
  </si>
  <si>
    <t>BUENAVISTA</t>
  </si>
  <si>
    <t>RED DE DISTRIBUCION POTABILIZACION EL CARMEN</t>
  </si>
  <si>
    <t>EMPRESA DE SERVICIOS PUBLICOS PUBLICOS DE BUENAVISTA CORDOBA</t>
  </si>
  <si>
    <t>812006467-9</t>
  </si>
  <si>
    <t>CALLE 11 9-50 BARRIO TRES DE ENERO</t>
  </si>
  <si>
    <t>POZOS PROFUNDOS - PARAISO Y CAMPO SOLO</t>
  </si>
  <si>
    <t>CANALETE</t>
  </si>
  <si>
    <t>PTAP EL CLAVO</t>
  </si>
  <si>
    <t>EMPRESAS PÚBLICAS MUNICIPALES DE CANALETE</t>
  </si>
  <si>
    <t>812001885-1</t>
  </si>
  <si>
    <t>VEREDA EL CLAVO</t>
  </si>
  <si>
    <t>EMBALSE EL CLAVO</t>
  </si>
  <si>
    <t>CERETE - CIENAGA DE ORO - SAN CARLOS - SAHAGUN</t>
  </si>
  <si>
    <t>PTAP DE CERETE</t>
  </si>
  <si>
    <t>AQUALIA LATINOAMERICA SA ESP</t>
  </si>
  <si>
    <t>901362452-7</t>
  </si>
  <si>
    <t>CALLE 39 15 60 BARRIO VENUS</t>
  </si>
  <si>
    <t>RIO SINU</t>
  </si>
  <si>
    <t>CHINU</t>
  </si>
  <si>
    <t>EBAP DE CHINÚ</t>
  </si>
  <si>
    <t>VEOLIA AGUAS DE LA SABANA SA ESP</t>
  </si>
  <si>
    <t>823004006-8</t>
  </si>
  <si>
    <t>MANZANA 6 LT 6 SALIDA 4 BARRIO CAPACHO</t>
  </si>
  <si>
    <t>ACUIFERO DE MORROA</t>
  </si>
  <si>
    <t>COTORRA</t>
  </si>
  <si>
    <t>PTAP DE COTORRA</t>
  </si>
  <si>
    <t>TRIPLE AAA DE COTORRA</t>
  </si>
  <si>
    <t>901489951-7</t>
  </si>
  <si>
    <t>VEREDA GUAYABAL, CALLE PRINCIPAL</t>
  </si>
  <si>
    <t>LA APARTADA</t>
  </si>
  <si>
    <t>PTAP LA APARTADA</t>
  </si>
  <si>
    <t>ADMINISTRACION PUBLICA COOPERATIVA DE SERVICIOS PUBLICOS DOMICILIARIOS LA APARTADA</t>
  </si>
  <si>
    <t>900291270-4</t>
  </si>
  <si>
    <t>BARRIO MONTELIBANO CALLE 20</t>
  </si>
  <si>
    <t>POZOS PROFUNDOS - MARATÓN E ISLA SOLA</t>
  </si>
  <si>
    <t>LORICA - MOMIL - PURISIMA - CHIMA - TUCHIN</t>
  </si>
  <si>
    <t>RED DE DISTRIBUCION PTAP_LORICA</t>
  </si>
  <si>
    <t>CARRERA 26 14 06 BARRIO SAN PEDRO LORICA</t>
  </si>
  <si>
    <t>LOS CORDOBAS</t>
  </si>
  <si>
    <t>PTAP ACUEDUCTO REGIONAL COSTANERO</t>
  </si>
  <si>
    <t>Aguacor APC</t>
  </si>
  <si>
    <t>900394842-1</t>
  </si>
  <si>
    <t>CL 7  6 03 BARRIO NUEVO</t>
  </si>
  <si>
    <t>MONTELIBANO</t>
  </si>
  <si>
    <t>PTAP EL PINDO</t>
  </si>
  <si>
    <t xml:space="preserve">Jaguazul S.A E.S.P </t>
  </si>
  <si>
    <t>900258155-6</t>
  </si>
  <si>
    <t>CARRETERA AL PINDO KM 1</t>
  </si>
  <si>
    <t>RIO SAN JORGE</t>
  </si>
  <si>
    <t>MOÑITOS</t>
  </si>
  <si>
    <t>PTAP SAN BERNARDO</t>
  </si>
  <si>
    <t xml:space="preserve">APC – Cooperativa Regional de Moñitos - COOPSERMO. </t>
  </si>
  <si>
    <t>900170824-5</t>
  </si>
  <si>
    <t>KM 1 VIA A LORICA - SAN BERNARDO DEL VIENTO</t>
  </si>
  <si>
    <t>PTAP LOS BOLAOS</t>
  </si>
  <si>
    <t>CORREGIMIENTO LOS BOLAOS</t>
  </si>
  <si>
    <t>REPRESA LOS BOLAOS</t>
  </si>
  <si>
    <t>PLANETA RICA</t>
  </si>
  <si>
    <t>PTAP DE PLANETA RICA</t>
  </si>
  <si>
    <t>KM 3 VIA PLANETA RICA</t>
  </si>
  <si>
    <t>ARROYO CAROLINA</t>
  </si>
  <si>
    <t>PUEBLO NUEVO</t>
  </si>
  <si>
    <t>EBAP DE PUEBLO NUEVO</t>
  </si>
  <si>
    <t>APC –  Cooperativas de Pueblo Nuevo E.S.P - COOAGUAS</t>
  </si>
  <si>
    <t>900034977-1</t>
  </si>
  <si>
    <t>Calle 15 N° 6 -150 Urbanización Villa Nueva – Planta de Tratamiento vía los Limones</t>
  </si>
  <si>
    <t>POZOS PROFUNDOS</t>
  </si>
  <si>
    <t>PUERTO ESCONDIDO</t>
  </si>
  <si>
    <t>Aquape APC</t>
  </si>
  <si>
    <t>901845637-6</t>
  </si>
  <si>
    <t xml:space="preserve">PTAP CARRERA 1W 43 - 130 MONTERIA </t>
  </si>
  <si>
    <t>PUERTO LIBERTADOR</t>
  </si>
  <si>
    <t>PTAP VIEJA</t>
  </si>
  <si>
    <t xml:space="preserve">APC - Agualcas </t>
  </si>
  <si>
    <t>900299637-1</t>
  </si>
  <si>
    <t>CRA 9 N° 10-40 BARRIO EL PROGRESO</t>
  </si>
  <si>
    <t>RIO SAN PEDRO</t>
  </si>
  <si>
    <t>PLANTA DE TRATAMIENTO POR GRAVEDAD</t>
  </si>
  <si>
    <t>VEREDA SARDIS</t>
  </si>
  <si>
    <t>QUEBRADA NUEVA</t>
  </si>
  <si>
    <t>SAHAGUN</t>
  </si>
  <si>
    <t>EBAP SAHAGUN</t>
  </si>
  <si>
    <t>POZOS PROFUNDOS 1 Y 2</t>
  </si>
  <si>
    <t>SAN ANDRÉS DE SOTAVENTO</t>
  </si>
  <si>
    <t>PTAP CENEGAL</t>
  </si>
  <si>
    <t>REPRESA CENEGAL</t>
  </si>
  <si>
    <t>SAN ANTERO</t>
  </si>
  <si>
    <t>PTAP DE TIJERETA</t>
  </si>
  <si>
    <t>TIJERETA</t>
  </si>
  <si>
    <t>SAN BERNARDO DEL VIENTO</t>
  </si>
  <si>
    <t>Coopservicosta APC</t>
  </si>
  <si>
    <t>901424626-9</t>
  </si>
  <si>
    <t>KM 1 VIA A LORICA</t>
  </si>
  <si>
    <t>SAN JOSÉ DE URÉ</t>
  </si>
  <si>
    <t>PTAP SAN JOSE DE URE</t>
  </si>
  <si>
    <t>AGUAS DE URE APC</t>
  </si>
  <si>
    <t>900688333-5</t>
  </si>
  <si>
    <t xml:space="preserve">CALLE 12 58-2 </t>
  </si>
  <si>
    <t>QUEBRADA SAN LEON</t>
  </si>
  <si>
    <t>SAN PELAYO</t>
  </si>
  <si>
    <t>PTAP DE SAN PELAYO</t>
  </si>
  <si>
    <t>Empresas publicas de San Pelayo</t>
  </si>
  <si>
    <t>900044218-2</t>
  </si>
  <si>
    <t>LA ENCAÑADA</t>
  </si>
  <si>
    <t>TIERRALTA</t>
  </si>
  <si>
    <t>PTAP TIERRALTA</t>
  </si>
  <si>
    <t>Empresas publicas de tierralta</t>
  </si>
  <si>
    <t>800195828-1</t>
  </si>
  <si>
    <t>CALLE 12  22 40</t>
  </si>
  <si>
    <t>VALENCIA</t>
  </si>
  <si>
    <t>PTAP VALENCIA</t>
  </si>
  <si>
    <t>Aguas de valencia</t>
  </si>
  <si>
    <t>901308226-1</t>
  </si>
  <si>
    <t>CORREGIMIENTO RIO NUEVO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</si>
</sst>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[$$-409]* #,##0.00_ ;_-[$$-409]* \-#,##0.00\ ;_-[$$-409]* &quot;-&quot;??_ ;_-@_ "/>
  </numFmts>
  <fonts count="10" x14ac:knownFonts="1"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name val="Arial"/>
    </font>
    <font>
      <sz val="8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 readingOrder="1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9" fillId="0" borderId="5" xfId="0" applyFont="1" applyBorder="1"/>
    <xf numFmtId="0" fontId="4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6" fontId="4" fillId="0" borderId="5" xfId="0" applyNumberFormat="1" applyFont="1" applyBorder="1" applyAlignment="1">
      <alignment vertical="center" wrapText="1"/>
    </xf>
    <xf numFmtId="6" fontId="2" fillId="0" borderId="5" xfId="0" applyNumberFormat="1" applyFont="1" applyBorder="1" applyAlignment="1">
      <alignment vertical="center" wrapText="1"/>
    </xf>
    <xf numFmtId="6" fontId="3" fillId="0" borderId="5" xfId="0" applyNumberFormat="1" applyFont="1" applyBorder="1" applyAlignment="1">
      <alignment vertical="center" wrapText="1"/>
    </xf>
    <xf numFmtId="6" fontId="3" fillId="2" borderId="5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6" fontId="0" fillId="0" borderId="0" xfId="0" applyNumberFormat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6" fontId="4" fillId="0" borderId="5" xfId="0" applyNumberFormat="1" applyFont="1" applyBorder="1" applyAlignment="1">
      <alignment horizontal="center" vertical="center" wrapText="1"/>
    </xf>
    <xf numFmtId="6" fontId="2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56A4-F111-4477-818E-DAE39B3E2EED}">
  <dimension ref="A1:H22"/>
  <sheetViews>
    <sheetView tabSelected="1" topLeftCell="A10" workbookViewId="0">
      <selection activeCell="J16" sqref="J16"/>
    </sheetView>
  </sheetViews>
  <sheetFormatPr baseColWidth="10" defaultColWidth="11.42578125" defaultRowHeight="15" x14ac:dyDescent="0.25"/>
  <cols>
    <col min="1" max="1" width="13.85546875" customWidth="1"/>
    <col min="3" max="3" width="18" customWidth="1"/>
    <col min="4" max="4" width="18.85546875" customWidth="1"/>
    <col min="5" max="6" width="11.42578125" style="30"/>
    <col min="7" max="7" width="14.42578125" style="30" customWidth="1"/>
    <col min="8" max="8" width="15.42578125" style="30" bestFit="1" customWidth="1"/>
  </cols>
  <sheetData>
    <row r="1" spans="1:8" s="23" customFormat="1" x14ac:dyDescent="0.25">
      <c r="A1" s="38" t="s">
        <v>0</v>
      </c>
      <c r="B1" s="38"/>
      <c r="C1" s="38"/>
      <c r="D1" s="38"/>
      <c r="E1" s="38"/>
      <c r="F1" s="38"/>
      <c r="G1" s="38"/>
      <c r="H1" s="38"/>
    </row>
    <row r="2" spans="1:8" s="23" customFormat="1" ht="22.5" x14ac:dyDescent="0.25">
      <c r="A2" s="15" t="s">
        <v>1</v>
      </c>
      <c r="B2" s="15" t="s">
        <v>2</v>
      </c>
      <c r="C2" s="15" t="s">
        <v>3</v>
      </c>
      <c r="D2" s="15" t="s">
        <v>4</v>
      </c>
      <c r="E2" s="24" t="s">
        <v>5</v>
      </c>
      <c r="F2" s="24" t="s">
        <v>6</v>
      </c>
      <c r="G2" s="24" t="s">
        <v>7</v>
      </c>
      <c r="H2" s="24" t="s">
        <v>8</v>
      </c>
    </row>
    <row r="3" spans="1:8" ht="108" customHeight="1" x14ac:dyDescent="0.25">
      <c r="A3" s="16" t="s">
        <v>9</v>
      </c>
      <c r="B3" s="16" t="s">
        <v>10</v>
      </c>
      <c r="C3" s="22" t="s">
        <v>11</v>
      </c>
      <c r="D3" s="22" t="s">
        <v>12</v>
      </c>
      <c r="E3" s="25">
        <v>1</v>
      </c>
      <c r="F3" s="25">
        <v>3</v>
      </c>
      <c r="G3" s="26">
        <v>4985000</v>
      </c>
      <c r="H3" s="26">
        <f>E3*F3*G3</f>
        <v>14955000</v>
      </c>
    </row>
    <row r="4" spans="1:8" ht="47.25" customHeight="1" x14ac:dyDescent="0.25">
      <c r="A4" s="19" t="s">
        <v>13</v>
      </c>
      <c r="B4" s="19" t="s">
        <v>14</v>
      </c>
      <c r="C4" s="18" t="s">
        <v>15</v>
      </c>
      <c r="D4" s="20" t="s">
        <v>16</v>
      </c>
      <c r="E4" s="25">
        <v>3</v>
      </c>
      <c r="F4" s="25">
        <v>3</v>
      </c>
      <c r="G4" s="27">
        <v>4510000</v>
      </c>
      <c r="H4" s="26">
        <f>E4*F4*G4</f>
        <v>40590000</v>
      </c>
    </row>
    <row r="5" spans="1:8" ht="44.25" customHeight="1" x14ac:dyDescent="0.25">
      <c r="A5" s="19" t="s">
        <v>13</v>
      </c>
      <c r="B5" s="19" t="s">
        <v>14</v>
      </c>
      <c r="C5" s="18" t="s">
        <v>17</v>
      </c>
      <c r="D5" s="17" t="s">
        <v>18</v>
      </c>
      <c r="E5" s="25">
        <v>2</v>
      </c>
      <c r="F5" s="25">
        <v>3</v>
      </c>
      <c r="G5" s="27">
        <v>4510000</v>
      </c>
      <c r="H5" s="26">
        <f>E5*F5*G5</f>
        <v>27060000</v>
      </c>
    </row>
    <row r="6" spans="1:8" ht="45" x14ac:dyDescent="0.25">
      <c r="A6" s="19" t="s">
        <v>13</v>
      </c>
      <c r="B6" s="19" t="s">
        <v>14</v>
      </c>
      <c r="C6" s="18" t="s">
        <v>19</v>
      </c>
      <c r="D6" s="20" t="s">
        <v>16</v>
      </c>
      <c r="E6" s="25">
        <v>3</v>
      </c>
      <c r="F6" s="25">
        <v>3</v>
      </c>
      <c r="G6" s="27">
        <v>4510000</v>
      </c>
      <c r="H6" s="26">
        <f>E6*F6*G6</f>
        <v>40590000</v>
      </c>
    </row>
    <row r="7" spans="1:8" ht="15" customHeight="1" x14ac:dyDescent="0.25">
      <c r="A7" s="39" t="s">
        <v>20</v>
      </c>
      <c r="B7" s="39"/>
      <c r="C7" s="39"/>
      <c r="D7" s="39"/>
      <c r="E7" s="39"/>
      <c r="F7" s="39"/>
      <c r="G7" s="39"/>
      <c r="H7" s="28">
        <f>SUM(H3:H6)</f>
        <v>123195000</v>
      </c>
    </row>
    <row r="8" spans="1:8" x14ac:dyDescent="0.25">
      <c r="A8" s="38" t="s">
        <v>21</v>
      </c>
      <c r="B8" s="38"/>
      <c r="C8" s="38"/>
      <c r="D8" s="38"/>
      <c r="E8" s="38"/>
      <c r="F8" s="38"/>
      <c r="G8" s="38"/>
      <c r="H8" s="38"/>
    </row>
    <row r="9" spans="1:8" x14ac:dyDescent="0.25">
      <c r="A9" s="36" t="s">
        <v>22</v>
      </c>
      <c r="B9" s="36"/>
      <c r="C9" s="36" t="s">
        <v>23</v>
      </c>
      <c r="D9" s="36"/>
      <c r="E9" s="15" t="s">
        <v>5</v>
      </c>
      <c r="F9" s="15" t="s">
        <v>24</v>
      </c>
      <c r="G9" s="15" t="s">
        <v>25</v>
      </c>
      <c r="H9" s="15" t="s">
        <v>8</v>
      </c>
    </row>
    <row r="10" spans="1:8" ht="112.35" customHeight="1" x14ac:dyDescent="0.25">
      <c r="A10" s="36" t="s">
        <v>26</v>
      </c>
      <c r="B10" s="36"/>
      <c r="C10" s="37" t="s">
        <v>27</v>
      </c>
      <c r="D10" s="37"/>
      <c r="E10" s="21">
        <v>3</v>
      </c>
      <c r="F10" s="21">
        <v>3</v>
      </c>
      <c r="G10" s="35">
        <v>14608900</v>
      </c>
      <c r="H10" s="33">
        <f>E10*F10*G10</f>
        <v>131480100</v>
      </c>
    </row>
    <row r="11" spans="1:8" ht="14.45" customHeight="1" x14ac:dyDescent="0.25">
      <c r="A11" s="39" t="s">
        <v>28</v>
      </c>
      <c r="B11" s="39"/>
      <c r="C11" s="39"/>
      <c r="D11" s="39"/>
      <c r="E11" s="39"/>
      <c r="F11" s="39"/>
      <c r="G11" s="39"/>
      <c r="H11" s="28">
        <f>SUM(H10)</f>
        <v>131480100</v>
      </c>
    </row>
    <row r="12" spans="1:8" x14ac:dyDescent="0.25">
      <c r="A12" s="42" t="s">
        <v>29</v>
      </c>
      <c r="B12" s="42"/>
      <c r="C12" s="42"/>
      <c r="D12" s="42"/>
      <c r="E12" s="42"/>
      <c r="F12" s="42"/>
      <c r="G12" s="42"/>
      <c r="H12" s="42"/>
    </row>
    <row r="13" spans="1:8" x14ac:dyDescent="0.25">
      <c r="A13" s="39" t="s">
        <v>29</v>
      </c>
      <c r="B13" s="39"/>
      <c r="C13" s="39" t="s">
        <v>23</v>
      </c>
      <c r="D13" s="39"/>
      <c r="E13" s="43" t="s">
        <v>5</v>
      </c>
      <c r="F13" s="43"/>
      <c r="G13" s="32" t="s">
        <v>25</v>
      </c>
      <c r="H13" s="32" t="s">
        <v>8</v>
      </c>
    </row>
    <row r="14" spans="1:8" ht="63.6" customHeight="1" x14ac:dyDescent="0.25">
      <c r="A14" s="40" t="s">
        <v>30</v>
      </c>
      <c r="B14" s="40"/>
      <c r="C14" s="40" t="s">
        <v>31</v>
      </c>
      <c r="D14" s="40"/>
      <c r="E14" s="41">
        <v>750</v>
      </c>
      <c r="F14" s="41"/>
      <c r="G14" s="33">
        <v>25000</v>
      </c>
      <c r="H14" s="34">
        <f>E14*G14</f>
        <v>18750000</v>
      </c>
    </row>
    <row r="15" spans="1:8" ht="63.6" customHeight="1" x14ac:dyDescent="0.25">
      <c r="A15" s="40" t="s">
        <v>32</v>
      </c>
      <c r="B15" s="40"/>
      <c r="C15" s="40" t="s">
        <v>31</v>
      </c>
      <c r="D15" s="40"/>
      <c r="E15" s="41">
        <v>1000</v>
      </c>
      <c r="F15" s="41"/>
      <c r="G15" s="33">
        <v>25000</v>
      </c>
      <c r="H15" s="34">
        <f>E15*G15</f>
        <v>25000000</v>
      </c>
    </row>
    <row r="16" spans="1:8" ht="117.6" customHeight="1" x14ac:dyDescent="0.25">
      <c r="A16" s="40" t="s">
        <v>33</v>
      </c>
      <c r="B16" s="40"/>
      <c r="C16" s="45" t="s">
        <v>34</v>
      </c>
      <c r="D16" s="40"/>
      <c r="E16" s="41">
        <f>SUM(E3:E6)</f>
        <v>9</v>
      </c>
      <c r="F16" s="41"/>
      <c r="G16" s="33">
        <v>126317</v>
      </c>
      <c r="H16" s="34">
        <f>E16*G16</f>
        <v>1136853</v>
      </c>
    </row>
    <row r="17" spans="1:8" x14ac:dyDescent="0.25">
      <c r="A17" s="36" t="s">
        <v>35</v>
      </c>
      <c r="B17" s="36"/>
      <c r="C17" s="36"/>
      <c r="D17" s="36"/>
      <c r="E17" s="36"/>
      <c r="F17" s="36"/>
      <c r="G17" s="36"/>
      <c r="H17" s="28">
        <f>SUM(H14:H16)</f>
        <v>44886853</v>
      </c>
    </row>
    <row r="18" spans="1:8" x14ac:dyDescent="0.25">
      <c r="A18" s="44" t="s">
        <v>36</v>
      </c>
      <c r="B18" s="44"/>
      <c r="C18" s="44"/>
      <c r="D18" s="44"/>
      <c r="E18" s="44"/>
      <c r="F18" s="44"/>
      <c r="G18" s="44"/>
      <c r="H18" s="29">
        <f>H7+H11+H17</f>
        <v>299561953</v>
      </c>
    </row>
    <row r="20" spans="1:8" x14ac:dyDescent="0.25">
      <c r="H20" s="31"/>
    </row>
    <row r="22" spans="1:8" x14ac:dyDescent="0.25">
      <c r="H22" s="31"/>
    </row>
  </sheetData>
  <mergeCells count="23">
    <mergeCell ref="A18:G18"/>
    <mergeCell ref="A11:G11"/>
    <mergeCell ref="A16:B16"/>
    <mergeCell ref="C16:D16"/>
    <mergeCell ref="E16:F16"/>
    <mergeCell ref="A15:B15"/>
    <mergeCell ref="C15:D15"/>
    <mergeCell ref="E15:F15"/>
    <mergeCell ref="C9:D9"/>
    <mergeCell ref="A10:B10"/>
    <mergeCell ref="C10:D10"/>
    <mergeCell ref="A1:H1"/>
    <mergeCell ref="A17:G17"/>
    <mergeCell ref="A7:G7"/>
    <mergeCell ref="A8:H8"/>
    <mergeCell ref="A9:B9"/>
    <mergeCell ref="A14:B14"/>
    <mergeCell ref="C14:D14"/>
    <mergeCell ref="E14:F14"/>
    <mergeCell ref="A12:H12"/>
    <mergeCell ref="A13:B13"/>
    <mergeCell ref="C13:D13"/>
    <mergeCell ref="E13:F1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6D7C4-DD5B-4617-AA50-8B36571B094B}">
  <dimension ref="A1:H26"/>
  <sheetViews>
    <sheetView workbookViewId="0">
      <selection activeCell="H26" sqref="A1:H26"/>
    </sheetView>
  </sheetViews>
  <sheetFormatPr baseColWidth="10" defaultColWidth="8.85546875" defaultRowHeight="15" x14ac:dyDescent="0.25"/>
  <cols>
    <col min="2" max="3" width="17.5703125" customWidth="1"/>
    <col min="4" max="4" width="20.28515625" customWidth="1"/>
    <col min="5" max="7" width="17.5703125" hidden="1" customWidth="1"/>
    <col min="8" max="8" width="17.5703125" customWidth="1"/>
  </cols>
  <sheetData>
    <row r="1" spans="1:8" ht="27" customHeight="1" x14ac:dyDescent="0.25"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</row>
    <row r="2" spans="1:8" ht="48" x14ac:dyDescent="0.25">
      <c r="A2">
        <v>1</v>
      </c>
      <c r="B2" s="6" t="s">
        <v>44</v>
      </c>
      <c r="C2" s="6" t="s">
        <v>45</v>
      </c>
      <c r="D2" s="3" t="s">
        <v>46</v>
      </c>
      <c r="E2" s="2" t="s">
        <v>47</v>
      </c>
      <c r="F2" s="2" t="s">
        <v>48</v>
      </c>
      <c r="G2" s="2">
        <v>3126343776</v>
      </c>
      <c r="H2" s="2" t="s">
        <v>49</v>
      </c>
    </row>
    <row r="3" spans="1:8" ht="75" customHeight="1" x14ac:dyDescent="0.25">
      <c r="A3">
        <v>2</v>
      </c>
      <c r="B3" s="3" t="s">
        <v>50</v>
      </c>
      <c r="C3" s="3" t="s">
        <v>51</v>
      </c>
      <c r="D3" s="3" t="s">
        <v>52</v>
      </c>
      <c r="E3" s="2" t="s">
        <v>53</v>
      </c>
      <c r="F3" s="2" t="s">
        <v>54</v>
      </c>
      <c r="G3" s="2">
        <v>3015960107</v>
      </c>
      <c r="H3" s="2" t="s">
        <v>55</v>
      </c>
    </row>
    <row r="4" spans="1:8" ht="36.75" customHeight="1" x14ac:dyDescent="0.25">
      <c r="A4">
        <v>3</v>
      </c>
      <c r="B4" s="3" t="s">
        <v>56</v>
      </c>
      <c r="C4" s="3" t="s">
        <v>57</v>
      </c>
      <c r="D4" s="7" t="s">
        <v>58</v>
      </c>
      <c r="E4" s="8" t="s">
        <v>59</v>
      </c>
      <c r="F4" s="8" t="s">
        <v>60</v>
      </c>
      <c r="G4" s="8">
        <v>3205311289</v>
      </c>
      <c r="H4" s="8" t="s">
        <v>61</v>
      </c>
    </row>
    <row r="5" spans="1:8" ht="50.25" customHeight="1" x14ac:dyDescent="0.25">
      <c r="A5">
        <v>4</v>
      </c>
      <c r="B5" s="3" t="s">
        <v>62</v>
      </c>
      <c r="C5" s="3" t="s">
        <v>63</v>
      </c>
      <c r="D5" s="3" t="s">
        <v>64</v>
      </c>
      <c r="E5" s="2" t="s">
        <v>65</v>
      </c>
      <c r="F5" s="2" t="s">
        <v>66</v>
      </c>
      <c r="G5" s="2">
        <v>3107067650</v>
      </c>
      <c r="H5" s="2" t="s">
        <v>67</v>
      </c>
    </row>
    <row r="6" spans="1:8" ht="38.25" customHeight="1" x14ac:dyDescent="0.25">
      <c r="A6">
        <v>5</v>
      </c>
      <c r="B6" s="3" t="s">
        <v>68</v>
      </c>
      <c r="C6" s="2" t="s">
        <v>69</v>
      </c>
      <c r="D6" s="2" t="s">
        <v>70</v>
      </c>
      <c r="E6" s="2" t="s">
        <v>71</v>
      </c>
      <c r="F6" s="2" t="s">
        <v>72</v>
      </c>
      <c r="G6" s="2">
        <v>3148909529</v>
      </c>
      <c r="H6" s="2" t="s">
        <v>73</v>
      </c>
    </row>
    <row r="7" spans="1:8" ht="38.25" customHeight="1" x14ac:dyDescent="0.25">
      <c r="A7">
        <v>6</v>
      </c>
      <c r="B7" s="3" t="s">
        <v>74</v>
      </c>
      <c r="C7" s="3" t="s">
        <v>75</v>
      </c>
      <c r="D7" s="3" t="s">
        <v>76</v>
      </c>
      <c r="E7" s="9" t="s">
        <v>77</v>
      </c>
      <c r="F7" s="9" t="s">
        <v>78</v>
      </c>
      <c r="G7" s="9">
        <v>301489951</v>
      </c>
      <c r="H7" s="9" t="s">
        <v>67</v>
      </c>
    </row>
    <row r="8" spans="1:8" ht="70.5" customHeight="1" x14ac:dyDescent="0.25">
      <c r="A8">
        <v>7</v>
      </c>
      <c r="B8" s="3" t="s">
        <v>79</v>
      </c>
      <c r="C8" s="3" t="s">
        <v>80</v>
      </c>
      <c r="D8" s="3" t="s">
        <v>81</v>
      </c>
      <c r="E8" s="9" t="s">
        <v>82</v>
      </c>
      <c r="F8" s="9" t="s">
        <v>83</v>
      </c>
      <c r="G8" s="9">
        <v>3235066263</v>
      </c>
      <c r="H8" s="9" t="s">
        <v>84</v>
      </c>
    </row>
    <row r="9" spans="1:8" ht="45" customHeight="1" x14ac:dyDescent="0.25">
      <c r="A9">
        <v>8</v>
      </c>
      <c r="B9" s="2" t="s">
        <v>85</v>
      </c>
      <c r="C9" s="2" t="s">
        <v>86</v>
      </c>
      <c r="D9" s="3" t="s">
        <v>64</v>
      </c>
      <c r="E9" s="9" t="s">
        <v>65</v>
      </c>
      <c r="F9" s="9" t="s">
        <v>87</v>
      </c>
      <c r="G9" s="9">
        <v>3107067650</v>
      </c>
      <c r="H9" s="9" t="s">
        <v>67</v>
      </c>
    </row>
    <row r="10" spans="1:8" ht="36" x14ac:dyDescent="0.25">
      <c r="A10">
        <v>9</v>
      </c>
      <c r="B10" s="3" t="s">
        <v>88</v>
      </c>
      <c r="C10" s="3" t="s">
        <v>89</v>
      </c>
      <c r="D10" s="3" t="s">
        <v>90</v>
      </c>
      <c r="E10" s="9" t="s">
        <v>91</v>
      </c>
      <c r="F10" s="9" t="s">
        <v>92</v>
      </c>
      <c r="G10" s="9">
        <v>3114109489</v>
      </c>
      <c r="H10" s="9" t="s">
        <v>67</v>
      </c>
    </row>
    <row r="11" spans="1:8" ht="24" x14ac:dyDescent="0.25">
      <c r="A11">
        <v>10</v>
      </c>
      <c r="B11" s="3" t="s">
        <v>93</v>
      </c>
      <c r="C11" s="3" t="s">
        <v>94</v>
      </c>
      <c r="D11" s="3" t="s">
        <v>95</v>
      </c>
      <c r="E11" s="9" t="s">
        <v>96</v>
      </c>
      <c r="F11" s="9" t="s">
        <v>97</v>
      </c>
      <c r="G11" s="9">
        <v>3212050704</v>
      </c>
      <c r="H11" s="9" t="s">
        <v>98</v>
      </c>
    </row>
    <row r="12" spans="1:8" ht="15" customHeight="1" x14ac:dyDescent="0.25">
      <c r="A12">
        <v>11</v>
      </c>
      <c r="B12" s="3" t="s">
        <v>99</v>
      </c>
      <c r="C12" s="2" t="s">
        <v>100</v>
      </c>
      <c r="D12" s="10" t="s">
        <v>101</v>
      </c>
      <c r="E12" s="46" t="s">
        <v>102</v>
      </c>
      <c r="F12" s="4" t="s">
        <v>103</v>
      </c>
      <c r="G12" s="46">
        <v>3116547471</v>
      </c>
      <c r="H12" s="9" t="s">
        <v>67</v>
      </c>
    </row>
    <row r="13" spans="1:8" ht="36" x14ac:dyDescent="0.25">
      <c r="A13">
        <v>12</v>
      </c>
      <c r="B13" s="3" t="s">
        <v>99</v>
      </c>
      <c r="C13" s="2" t="s">
        <v>104</v>
      </c>
      <c r="D13" s="10" t="s">
        <v>101</v>
      </c>
      <c r="E13" s="47"/>
      <c r="F13" s="5" t="s">
        <v>105</v>
      </c>
      <c r="G13" s="47"/>
      <c r="H13" s="9" t="s">
        <v>106</v>
      </c>
    </row>
    <row r="14" spans="1:8" ht="36" x14ac:dyDescent="0.25">
      <c r="A14">
        <v>13</v>
      </c>
      <c r="B14" s="3" t="s">
        <v>107</v>
      </c>
      <c r="C14" s="3" t="s">
        <v>108</v>
      </c>
      <c r="D14" s="3" t="s">
        <v>64</v>
      </c>
      <c r="E14" s="9" t="s">
        <v>65</v>
      </c>
      <c r="F14" s="9" t="s">
        <v>109</v>
      </c>
      <c r="G14" s="9">
        <v>3107067650</v>
      </c>
      <c r="H14" s="9" t="s">
        <v>110</v>
      </c>
    </row>
    <row r="15" spans="1:8" ht="62.25" customHeight="1" x14ac:dyDescent="0.25">
      <c r="A15">
        <v>14</v>
      </c>
      <c r="B15" s="3" t="s">
        <v>111</v>
      </c>
      <c r="C15" s="3" t="s">
        <v>112</v>
      </c>
      <c r="D15" s="3" t="s">
        <v>113</v>
      </c>
      <c r="E15" s="9" t="s">
        <v>114</v>
      </c>
      <c r="F15" s="9" t="s">
        <v>115</v>
      </c>
      <c r="G15" s="9">
        <v>3126694023</v>
      </c>
      <c r="H15" s="9" t="s">
        <v>116</v>
      </c>
    </row>
    <row r="16" spans="1:8" ht="45" customHeight="1" x14ac:dyDescent="0.25">
      <c r="A16">
        <v>15</v>
      </c>
      <c r="B16" s="2" t="s">
        <v>117</v>
      </c>
      <c r="C16" s="2" t="s">
        <v>89</v>
      </c>
      <c r="D16" s="2" t="s">
        <v>118</v>
      </c>
      <c r="E16" s="4" t="s">
        <v>119</v>
      </c>
      <c r="F16" s="4" t="s">
        <v>120</v>
      </c>
      <c r="G16" s="4">
        <v>3182120428</v>
      </c>
      <c r="H16" s="4" t="s">
        <v>67</v>
      </c>
    </row>
    <row r="17" spans="1:8" ht="44.25" customHeight="1" x14ac:dyDescent="0.25">
      <c r="A17">
        <v>16</v>
      </c>
      <c r="B17" s="13" t="s">
        <v>121</v>
      </c>
      <c r="C17" s="13" t="s">
        <v>122</v>
      </c>
      <c r="D17" s="10" t="s">
        <v>123</v>
      </c>
      <c r="E17" s="46" t="s">
        <v>124</v>
      </c>
      <c r="F17" s="9" t="s">
        <v>125</v>
      </c>
      <c r="G17" s="46">
        <v>3103641717</v>
      </c>
      <c r="H17" s="9" t="s">
        <v>126</v>
      </c>
    </row>
    <row r="18" spans="1:8" ht="40.5" customHeight="1" x14ac:dyDescent="0.25">
      <c r="A18">
        <v>17</v>
      </c>
      <c r="B18" s="13" t="s">
        <v>121</v>
      </c>
      <c r="C18" s="13" t="s">
        <v>127</v>
      </c>
      <c r="D18" s="10" t="s">
        <v>123</v>
      </c>
      <c r="E18" s="47"/>
      <c r="F18" s="9" t="s">
        <v>128</v>
      </c>
      <c r="G18" s="47"/>
      <c r="H18" s="9" t="s">
        <v>129</v>
      </c>
    </row>
    <row r="19" spans="1:8" ht="36" x14ac:dyDescent="0.25">
      <c r="A19">
        <v>18</v>
      </c>
      <c r="B19" s="2" t="s">
        <v>130</v>
      </c>
      <c r="C19" s="2" t="s">
        <v>131</v>
      </c>
      <c r="D19" s="2" t="s">
        <v>64</v>
      </c>
      <c r="E19" s="9" t="s">
        <v>65</v>
      </c>
      <c r="F19" s="9" t="s">
        <v>66</v>
      </c>
      <c r="G19" s="9">
        <v>3107067650</v>
      </c>
      <c r="H19" s="9" t="s">
        <v>132</v>
      </c>
    </row>
    <row r="20" spans="1:8" ht="42.75" customHeight="1" x14ac:dyDescent="0.25">
      <c r="A20">
        <v>19</v>
      </c>
      <c r="B20" s="11" t="s">
        <v>133</v>
      </c>
      <c r="C20" s="11" t="s">
        <v>134</v>
      </c>
      <c r="D20" s="11" t="s">
        <v>64</v>
      </c>
      <c r="E20" s="14" t="s">
        <v>65</v>
      </c>
      <c r="F20" s="4" t="s">
        <v>87</v>
      </c>
      <c r="G20" s="4">
        <v>3107067650</v>
      </c>
      <c r="H20" s="4" t="s">
        <v>135</v>
      </c>
    </row>
    <row r="21" spans="1:8" ht="36" x14ac:dyDescent="0.25">
      <c r="A21">
        <v>20</v>
      </c>
      <c r="B21" s="12" t="s">
        <v>136</v>
      </c>
      <c r="C21" s="12" t="s">
        <v>137</v>
      </c>
      <c r="D21" s="12" t="s">
        <v>64</v>
      </c>
      <c r="E21" s="9" t="s">
        <v>65</v>
      </c>
      <c r="F21" s="9" t="s">
        <v>138</v>
      </c>
      <c r="G21" s="9">
        <v>3107067650</v>
      </c>
      <c r="H21" s="9" t="s">
        <v>67</v>
      </c>
    </row>
    <row r="22" spans="1:8" ht="29.25" customHeight="1" x14ac:dyDescent="0.25">
      <c r="A22">
        <v>21</v>
      </c>
      <c r="B22" s="3" t="s">
        <v>139</v>
      </c>
      <c r="C22" s="3" t="s">
        <v>100</v>
      </c>
      <c r="D22" s="3" t="s">
        <v>140</v>
      </c>
      <c r="E22" s="9" t="s">
        <v>141</v>
      </c>
      <c r="F22" s="9" t="s">
        <v>142</v>
      </c>
      <c r="G22" s="9">
        <v>3008799546</v>
      </c>
      <c r="H22" s="9" t="s">
        <v>67</v>
      </c>
    </row>
    <row r="23" spans="1:8" ht="27" customHeight="1" x14ac:dyDescent="0.25">
      <c r="A23">
        <v>22</v>
      </c>
      <c r="B23" s="3" t="s">
        <v>143</v>
      </c>
      <c r="C23" s="3" t="s">
        <v>144</v>
      </c>
      <c r="D23" s="3" t="s">
        <v>145</v>
      </c>
      <c r="E23" s="9" t="s">
        <v>146</v>
      </c>
      <c r="F23" s="9" t="s">
        <v>147</v>
      </c>
      <c r="G23" s="9">
        <v>3205547003</v>
      </c>
      <c r="H23" s="9" t="s">
        <v>148</v>
      </c>
    </row>
    <row r="24" spans="1:8" ht="24" x14ac:dyDescent="0.25">
      <c r="A24">
        <v>23</v>
      </c>
      <c r="B24" s="3" t="s">
        <v>149</v>
      </c>
      <c r="C24" s="3" t="s">
        <v>150</v>
      </c>
      <c r="D24" s="3" t="s">
        <v>151</v>
      </c>
      <c r="E24" s="9" t="s">
        <v>152</v>
      </c>
      <c r="F24" s="9" t="s">
        <v>153</v>
      </c>
      <c r="G24" s="9">
        <v>3004395370</v>
      </c>
      <c r="H24" s="9" t="s">
        <v>67</v>
      </c>
    </row>
    <row r="25" spans="1:8" ht="24" x14ac:dyDescent="0.25">
      <c r="A25">
        <v>24</v>
      </c>
      <c r="B25" s="3" t="s">
        <v>154</v>
      </c>
      <c r="C25" s="3" t="s">
        <v>155</v>
      </c>
      <c r="D25" s="3" t="s">
        <v>156</v>
      </c>
      <c r="E25" s="9" t="s">
        <v>157</v>
      </c>
      <c r="F25" s="9" t="s">
        <v>158</v>
      </c>
      <c r="G25" s="9">
        <v>6047685328</v>
      </c>
      <c r="H25" s="9" t="s">
        <v>67</v>
      </c>
    </row>
    <row r="26" spans="1:8" ht="21.75" customHeight="1" x14ac:dyDescent="0.25">
      <c r="A26">
        <v>25</v>
      </c>
      <c r="B26" s="3" t="s">
        <v>159</v>
      </c>
      <c r="C26" s="3" t="s">
        <v>160</v>
      </c>
      <c r="D26" s="3" t="s">
        <v>161</v>
      </c>
      <c r="E26" s="9" t="s">
        <v>162</v>
      </c>
      <c r="F26" s="9" t="s">
        <v>163</v>
      </c>
      <c r="G26" s="9">
        <v>3216828612</v>
      </c>
      <c r="H26" s="9" t="s">
        <v>67</v>
      </c>
    </row>
  </sheetData>
  <mergeCells count="4">
    <mergeCell ref="E12:E13"/>
    <mergeCell ref="G12:G13"/>
    <mergeCell ref="E17:E18"/>
    <mergeCell ref="G17: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PPTO</vt:lpstr>
      <vt:lpstr>SISTEMAS PRIORIZADOS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Sebastián Trespalacios Jaramillo</dc:creator>
  <cp:keywords/>
  <dc:description/>
  <cp:lastModifiedBy>CONTRATACION CORDOBA</cp:lastModifiedBy>
  <cp:revision/>
  <dcterms:created xsi:type="dcterms:W3CDTF">2026-04-30T16:54:45Z</dcterms:created>
  <dcterms:modified xsi:type="dcterms:W3CDTF">2026-08-24T19:49:17Z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2026-08-11T00:32:12Z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b87b4b02-1c94-4f8b-93f6-f026ad604eab</vt:lpwstr>
  </property>
  <property fmtid="{D5CDD505-2E9C-101B-9397-08002B2CF9AE}" pid="7" name="MSIP_Label_defa4170-0d19-0005-0004-bc88714345d2_ActionId">
    <vt:lpwstr>2ff9dd02-eb86-4a17-bacf-1b890aa6b77f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