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escargas\"/>
    </mc:Choice>
  </mc:AlternateContent>
  <xr:revisionPtr revIDLastSave="0" documentId="13_ncr:1_{E889E6BA-069E-4872-ACD2-39026F42CF4F}" xr6:coauthVersionLast="47" xr6:coauthVersionMax="47" xr10:uidLastSave="{00000000-0000-0000-0000-000000000000}"/>
  <bookViews>
    <workbookView xWindow="-120" yWindow="-120" windowWidth="20730" windowHeight="11160" tabRatio="500" xr2:uid="{00000000-000D-0000-FFFF-FFFF00000000}"/>
  </bookViews>
  <sheets>
    <sheet name="LOTES" sheetId="5" r:id="rId1"/>
    <sheet name="LOTE 1" sheetId="1" r:id="rId2"/>
    <sheet name="LOTE 2" sheetId="2" r:id="rId3"/>
    <sheet name="LOTE 3" sheetId="3" r:id="rId4"/>
    <sheet name="LOTE 4" sheetId="4" r:id="rId5"/>
  </sheet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44" i="4" l="1"/>
  <c r="AA8" i="4"/>
  <c r="AA9" i="4"/>
  <c r="AA10" i="4"/>
  <c r="AA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7" i="4"/>
  <c r="Z7" i="4"/>
  <c r="Y44" i="4"/>
  <c r="Y8" i="4"/>
  <c r="Y9" i="4"/>
  <c r="Y10" i="4"/>
  <c r="Y11" i="4"/>
  <c r="Y12" i="4"/>
  <c r="Y13" i="4"/>
  <c r="Y14" i="4"/>
  <c r="Y15" i="4"/>
  <c r="Y16" i="4"/>
  <c r="Y17" i="4"/>
  <c r="Y18" i="4"/>
  <c r="Y19" i="4"/>
  <c r="Y20" i="4"/>
  <c r="Y21" i="4"/>
  <c r="Y22" i="4"/>
  <c r="Y23" i="4"/>
  <c r="Y24" i="4"/>
  <c r="Y25" i="4"/>
  <c r="Y26" i="4"/>
  <c r="Y27" i="4"/>
  <c r="Y28" i="4"/>
  <c r="Y29" i="4"/>
  <c r="Y30" i="4"/>
  <c r="Y31" i="4"/>
  <c r="Y32" i="4"/>
  <c r="Y33" i="4"/>
  <c r="Y34" i="4"/>
  <c r="Y35" i="4"/>
  <c r="Y36" i="4"/>
  <c r="Y37" i="4"/>
  <c r="Y38" i="4"/>
  <c r="Y39" i="4"/>
  <c r="Y40" i="4"/>
  <c r="Y41" i="4"/>
  <c r="Y42" i="4"/>
  <c r="Y43" i="4"/>
  <c r="Y7" i="4"/>
  <c r="T44"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7" i="4"/>
  <c r="O44" i="4"/>
  <c r="O8" i="4"/>
  <c r="O9" i="4"/>
  <c r="O10" i="4"/>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7" i="4"/>
  <c r="J44"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7" i="4"/>
  <c r="Z36" i="3"/>
  <c r="Z24" i="3"/>
  <c r="Z16" i="3"/>
  <c r="Z12" i="3"/>
  <c r="Z8" i="3"/>
  <c r="Z9" i="3"/>
  <c r="Z10" i="3"/>
  <c r="Z11" i="3"/>
  <c r="Z13" i="3"/>
  <c r="Z14" i="3"/>
  <c r="Z15" i="3"/>
  <c r="Z17" i="3"/>
  <c r="Z18" i="3"/>
  <c r="Z19" i="3"/>
  <c r="Z20" i="3"/>
  <c r="Z21" i="3"/>
  <c r="Z22" i="3"/>
  <c r="Z23" i="3"/>
  <c r="Z25" i="3"/>
  <c r="Z26" i="3"/>
  <c r="Z27" i="3"/>
  <c r="Z28" i="3"/>
  <c r="Z29" i="3"/>
  <c r="Z30" i="3"/>
  <c r="Z31" i="3"/>
  <c r="Z32" i="3"/>
  <c r="Z33" i="3"/>
  <c r="Z34" i="3"/>
  <c r="Z35" i="3"/>
  <c r="Z7" i="3"/>
  <c r="X36" i="3"/>
  <c r="X8" i="3"/>
  <c r="X9" i="3"/>
  <c r="X10" i="3"/>
  <c r="X11" i="3"/>
  <c r="X12" i="3"/>
  <c r="X13" i="3"/>
  <c r="X14" i="3"/>
  <c r="X15" i="3"/>
  <c r="X16" i="3"/>
  <c r="X17" i="3"/>
  <c r="X18" i="3"/>
  <c r="X19" i="3"/>
  <c r="X20" i="3"/>
  <c r="X21" i="3"/>
  <c r="X22" i="3"/>
  <c r="X23" i="3"/>
  <c r="X24" i="3"/>
  <c r="X25" i="3"/>
  <c r="X26" i="3"/>
  <c r="X27" i="3"/>
  <c r="X28" i="3"/>
  <c r="X29" i="3"/>
  <c r="X30" i="3"/>
  <c r="X31" i="3"/>
  <c r="X32" i="3"/>
  <c r="X33" i="3"/>
  <c r="X34" i="3"/>
  <c r="X35" i="3"/>
  <c r="X7" i="3"/>
  <c r="S36"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7" i="3"/>
  <c r="Y24" i="3"/>
  <c r="Y16" i="3"/>
  <c r="Y12" i="3"/>
  <c r="N36" i="3"/>
  <c r="N8" i="3"/>
  <c r="N9" i="3"/>
  <c r="N10" i="3"/>
  <c r="N11" i="3"/>
  <c r="N12" i="3"/>
  <c r="N13" i="3"/>
  <c r="N14" i="3"/>
  <c r="N15" i="3"/>
  <c r="N16" i="3"/>
  <c r="N17" i="3"/>
  <c r="N18" i="3"/>
  <c r="N19" i="3"/>
  <c r="N20" i="3"/>
  <c r="N21" i="3"/>
  <c r="N22" i="3"/>
  <c r="N23" i="3"/>
  <c r="N24" i="3"/>
  <c r="N25" i="3"/>
  <c r="N26" i="3"/>
  <c r="N27" i="3"/>
  <c r="N28" i="3"/>
  <c r="N29" i="3"/>
  <c r="N30" i="3"/>
  <c r="N31" i="3"/>
  <c r="N32" i="3"/>
  <c r="N33" i="3"/>
  <c r="N34" i="3"/>
  <c r="N35" i="3"/>
  <c r="N7" i="3"/>
  <c r="I36"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7" i="3"/>
  <c r="AA71" i="2"/>
  <c r="AA8" i="2"/>
  <c r="AA9" i="2"/>
  <c r="AA10" i="2"/>
  <c r="AA11" i="2"/>
  <c r="AA12" i="2"/>
  <c r="AA13" i="2"/>
  <c r="AA14" i="2"/>
  <c r="AA15" i="2"/>
  <c r="AA16" i="2"/>
  <c r="AA17" i="2"/>
  <c r="AA18" i="2"/>
  <c r="AA19" i="2"/>
  <c r="AA20" i="2"/>
  <c r="AA21" i="2"/>
  <c r="AA22" i="2"/>
  <c r="AA23" i="2"/>
  <c r="AA24" i="2"/>
  <c r="AA25" i="2"/>
  <c r="AA26" i="2"/>
  <c r="AA27" i="2"/>
  <c r="AA28" i="2"/>
  <c r="AA29" i="2"/>
  <c r="AA30" i="2"/>
  <c r="AA31" i="2"/>
  <c r="AA32" i="2"/>
  <c r="AA33" i="2"/>
  <c r="AA34" i="2"/>
  <c r="AA35" i="2"/>
  <c r="AA36" i="2"/>
  <c r="AA37" i="2"/>
  <c r="AA38" i="2"/>
  <c r="AA39" i="2"/>
  <c r="AA40" i="2"/>
  <c r="AA41" i="2"/>
  <c r="AA42" i="2"/>
  <c r="AA43" i="2"/>
  <c r="AA44" i="2"/>
  <c r="AA45" i="2"/>
  <c r="AA46" i="2"/>
  <c r="AA47" i="2"/>
  <c r="AA48" i="2"/>
  <c r="AA49" i="2"/>
  <c r="AA50" i="2"/>
  <c r="AA51" i="2"/>
  <c r="AA52" i="2"/>
  <c r="AA53" i="2"/>
  <c r="AA54" i="2"/>
  <c r="AA55" i="2"/>
  <c r="AA56" i="2"/>
  <c r="AA57" i="2"/>
  <c r="AA58" i="2"/>
  <c r="AA59" i="2"/>
  <c r="AA60" i="2"/>
  <c r="AA61" i="2"/>
  <c r="AA62" i="2"/>
  <c r="AA63" i="2"/>
  <c r="AA64" i="2"/>
  <c r="AA65" i="2"/>
  <c r="AA66" i="2"/>
  <c r="AA67" i="2"/>
  <c r="AA68" i="2"/>
  <c r="AA69" i="2"/>
  <c r="AA70" i="2"/>
  <c r="AA7" i="2"/>
  <c r="Z7" i="2"/>
  <c r="Y71" i="2"/>
  <c r="Y8" i="2"/>
  <c r="Y9" i="2"/>
  <c r="Y10" i="2"/>
  <c r="Y11" i="2"/>
  <c r="Y12" i="2"/>
  <c r="Y13" i="2"/>
  <c r="Y14" i="2"/>
  <c r="Y15" i="2"/>
  <c r="Y16" i="2"/>
  <c r="Y17" i="2"/>
  <c r="Y18" i="2"/>
  <c r="Y19" i="2"/>
  <c r="Y20" i="2"/>
  <c r="Y21" i="2"/>
  <c r="Y22" i="2"/>
  <c r="Y23" i="2"/>
  <c r="Y24" i="2"/>
  <c r="Y25" i="2"/>
  <c r="Y26" i="2"/>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58" i="2"/>
  <c r="Y59" i="2"/>
  <c r="Y60" i="2"/>
  <c r="Y61" i="2"/>
  <c r="Y62" i="2"/>
  <c r="Y63" i="2"/>
  <c r="Y64" i="2"/>
  <c r="Y65" i="2"/>
  <c r="Y66" i="2"/>
  <c r="Y67" i="2"/>
  <c r="Y68" i="2"/>
  <c r="Y69" i="2"/>
  <c r="Y70" i="2"/>
  <c r="Y7" i="2"/>
  <c r="O71"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 i="2"/>
  <c r="T71"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T53" i="2"/>
  <c r="T54" i="2"/>
  <c r="T55" i="2"/>
  <c r="T56" i="2"/>
  <c r="T57" i="2"/>
  <c r="T58" i="2"/>
  <c r="T59" i="2"/>
  <c r="T60" i="2"/>
  <c r="T61" i="2"/>
  <c r="T62" i="2"/>
  <c r="T63" i="2"/>
  <c r="T64" i="2"/>
  <c r="T65" i="2"/>
  <c r="T66" i="2"/>
  <c r="T67" i="2"/>
  <c r="T68" i="2"/>
  <c r="T69" i="2"/>
  <c r="T70" i="2"/>
  <c r="T7" i="2"/>
  <c r="F71" i="2"/>
  <c r="H71" i="2"/>
  <c r="I71" i="2"/>
  <c r="J71"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 i="2"/>
  <c r="Z142" i="1"/>
  <c r="AA142" i="1"/>
  <c r="AA131" i="1"/>
  <c r="Z30" i="1"/>
  <c r="AA30" i="1"/>
  <c r="AA8" i="1"/>
  <c r="AA9" i="1"/>
  <c r="AA10" i="1"/>
  <c r="AA11" i="1"/>
  <c r="AA12" i="1"/>
  <c r="AA13" i="1"/>
  <c r="AA14" i="1"/>
  <c r="AA15" i="1"/>
  <c r="AA16" i="1"/>
  <c r="AA17" i="1"/>
  <c r="AA18" i="1"/>
  <c r="AA19" i="1"/>
  <c r="AA20" i="1"/>
  <c r="AA21" i="1"/>
  <c r="AA22" i="1"/>
  <c r="AA23" i="1"/>
  <c r="AA24" i="1"/>
  <c r="AA25" i="1"/>
  <c r="AA26" i="1"/>
  <c r="AA27" i="1"/>
  <c r="AA28" i="1"/>
  <c r="AA29"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2" i="1"/>
  <c r="AA133" i="1"/>
  <c r="AA134" i="1"/>
  <c r="AA135" i="1"/>
  <c r="AA136" i="1"/>
  <c r="AA137" i="1"/>
  <c r="AA138" i="1"/>
  <c r="AA139" i="1"/>
  <c r="AA140" i="1"/>
  <c r="AA141" i="1"/>
  <c r="Z7" i="1"/>
  <c r="AA7" i="1"/>
  <c r="Z8" i="1"/>
  <c r="T142"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Y142"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7" i="1"/>
  <c r="T7" i="1"/>
  <c r="J142"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7" i="1"/>
  <c r="O142"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8" i="1"/>
  <c r="O9" i="1"/>
  <c r="O10" i="1"/>
  <c r="O11" i="1"/>
  <c r="O12" i="1"/>
  <c r="O13" i="1"/>
  <c r="O14" i="1"/>
  <c r="O15" i="1"/>
  <c r="O16" i="1"/>
  <c r="O17" i="1"/>
  <c r="O18" i="1"/>
  <c r="O19" i="1"/>
  <c r="O7" i="1"/>
  <c r="J36" i="3" l="1"/>
  <c r="O36" i="3"/>
  <c r="T36" i="3"/>
  <c r="E36" i="3"/>
  <c r="Y8" i="3" l="1"/>
  <c r="Y9" i="3"/>
  <c r="Y10" i="3"/>
  <c r="Y11" i="3"/>
  <c r="Y13" i="3"/>
  <c r="Y14" i="3"/>
  <c r="Y15" i="3"/>
  <c r="Y17" i="3"/>
  <c r="Y18" i="3"/>
  <c r="Y19" i="3"/>
  <c r="Y20" i="3"/>
  <c r="Y21" i="3"/>
  <c r="Y22" i="3"/>
  <c r="Y23" i="3"/>
  <c r="Y25" i="3"/>
  <c r="Y26" i="3"/>
  <c r="Y27" i="3"/>
  <c r="Y28" i="3"/>
  <c r="Y29" i="3"/>
  <c r="Y30" i="3"/>
  <c r="Y31" i="3"/>
  <c r="Y32" i="3"/>
  <c r="Y33" i="3"/>
  <c r="Y34" i="3"/>
  <c r="Y35" i="3"/>
  <c r="W8" i="4"/>
  <c r="W9" i="4"/>
  <c r="W10" i="4"/>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7" i="4"/>
  <c r="W12" i="2"/>
  <c r="W13" i="2"/>
  <c r="W14" i="2"/>
  <c r="W15" i="2"/>
  <c r="W16" i="2"/>
  <c r="W17" i="2"/>
  <c r="W18" i="2"/>
  <c r="W19" i="2"/>
  <c r="W20" i="2"/>
  <c r="W21" i="2"/>
  <c r="W22" i="2"/>
  <c r="W23" i="2"/>
  <c r="W24" i="2"/>
  <c r="W25" i="2"/>
  <c r="W26" i="2"/>
  <c r="W27" i="2"/>
  <c r="W28" i="2"/>
  <c r="W29" i="2"/>
  <c r="W30" i="2"/>
  <c r="W31" i="2"/>
  <c r="W32" i="2"/>
  <c r="W33" i="2"/>
  <c r="W34" i="2"/>
  <c r="W35" i="2"/>
  <c r="W36" i="2"/>
  <c r="W37" i="2"/>
  <c r="W10" i="2"/>
  <c r="W11" i="2"/>
  <c r="W9" i="2"/>
  <c r="Z51" i="2"/>
  <c r="Z45" i="2"/>
  <c r="Z46" i="2"/>
  <c r="Z47" i="2"/>
  <c r="Z40" i="2"/>
  <c r="Z28" i="2"/>
  <c r="Z29" i="2"/>
  <c r="Z30" i="2"/>
  <c r="Z31" i="2"/>
  <c r="Z32" i="2"/>
  <c r="Z33" i="2"/>
  <c r="Z34" i="2"/>
  <c r="Z35" i="2"/>
  <c r="Z27" i="2"/>
  <c r="Z22" i="2"/>
  <c r="Z21" i="2"/>
  <c r="Z17" i="2"/>
  <c r="Z13" i="2"/>
  <c r="Z134" i="1"/>
  <c r="Z127" i="1"/>
  <c r="Z131" i="1"/>
  <c r="M43" i="4" l="1"/>
  <c r="N43" i="4" s="1"/>
  <c r="M42" i="4"/>
  <c r="N42" i="4" s="1"/>
  <c r="M41" i="4"/>
  <c r="N41" i="4" s="1"/>
  <c r="M40" i="4"/>
  <c r="N40" i="4" s="1"/>
  <c r="M39" i="4"/>
  <c r="N39" i="4" s="1"/>
  <c r="M38" i="4"/>
  <c r="N38" i="4" s="1"/>
  <c r="M37" i="4"/>
  <c r="N37" i="4" s="1"/>
  <c r="M36" i="4"/>
  <c r="N36" i="4" s="1"/>
  <c r="M35" i="4"/>
  <c r="N35" i="4" s="1"/>
  <c r="M34" i="4"/>
  <c r="N34" i="4" s="1"/>
  <c r="M33" i="4"/>
  <c r="N33" i="4" s="1"/>
  <c r="M32" i="4"/>
  <c r="N32" i="4" s="1"/>
  <c r="M31" i="4"/>
  <c r="N31" i="4" s="1"/>
  <c r="M30" i="4"/>
  <c r="N30" i="4" s="1"/>
  <c r="M29" i="4"/>
  <c r="N29" i="4" s="1"/>
  <c r="M28" i="4"/>
  <c r="N28" i="4" s="1"/>
  <c r="M27" i="4"/>
  <c r="N27" i="4" s="1"/>
  <c r="M26" i="4"/>
  <c r="N26" i="4" s="1"/>
  <c r="M25" i="4"/>
  <c r="N25" i="4" s="1"/>
  <c r="M24" i="4"/>
  <c r="N24" i="4" s="1"/>
  <c r="M23" i="4"/>
  <c r="N23" i="4" s="1"/>
  <c r="M22" i="4"/>
  <c r="N22" i="4" s="1"/>
  <c r="M21" i="4"/>
  <c r="N21" i="4" s="1"/>
  <c r="M20" i="4"/>
  <c r="N20" i="4" s="1"/>
  <c r="M19" i="4"/>
  <c r="N19" i="4" s="1"/>
  <c r="M18" i="4"/>
  <c r="N18" i="4" s="1"/>
  <c r="M17" i="4"/>
  <c r="N17" i="4" s="1"/>
  <c r="M16" i="4"/>
  <c r="N16" i="4" s="1"/>
  <c r="M15" i="4"/>
  <c r="N15" i="4" s="1"/>
  <c r="M14" i="4"/>
  <c r="N14" i="4" s="1"/>
  <c r="M13" i="4"/>
  <c r="N13" i="4" s="1"/>
  <c r="M12" i="4"/>
  <c r="N12" i="4" s="1"/>
  <c r="M11" i="4"/>
  <c r="N11" i="4" s="1"/>
  <c r="M10" i="4"/>
  <c r="N10" i="4" s="1"/>
  <c r="M9" i="4"/>
  <c r="N9" i="4" s="1"/>
  <c r="M8" i="4"/>
  <c r="N8" i="4" s="1"/>
  <c r="M7" i="4"/>
  <c r="N7" i="4" s="1"/>
  <c r="R43" i="4"/>
  <c r="S43" i="4" s="1"/>
  <c r="R42" i="4"/>
  <c r="S42" i="4" s="1"/>
  <c r="R41" i="4"/>
  <c r="S41" i="4" s="1"/>
  <c r="R40" i="4"/>
  <c r="S40" i="4" s="1"/>
  <c r="R39" i="4"/>
  <c r="S39" i="4" s="1"/>
  <c r="R38" i="4"/>
  <c r="S38" i="4" s="1"/>
  <c r="R37" i="4"/>
  <c r="S37" i="4" s="1"/>
  <c r="R36" i="4"/>
  <c r="S36" i="4" s="1"/>
  <c r="R35" i="4"/>
  <c r="S35" i="4" s="1"/>
  <c r="R34" i="4"/>
  <c r="S34" i="4" s="1"/>
  <c r="R33" i="4"/>
  <c r="S33" i="4" s="1"/>
  <c r="R32" i="4"/>
  <c r="S32" i="4" s="1"/>
  <c r="R31" i="4"/>
  <c r="S31" i="4" s="1"/>
  <c r="R30" i="4"/>
  <c r="S30" i="4" s="1"/>
  <c r="R29" i="4"/>
  <c r="S29" i="4" s="1"/>
  <c r="R28" i="4"/>
  <c r="S28" i="4" s="1"/>
  <c r="R27" i="4"/>
  <c r="S27" i="4" s="1"/>
  <c r="R26" i="4"/>
  <c r="S26" i="4" s="1"/>
  <c r="R25" i="4"/>
  <c r="S25" i="4" s="1"/>
  <c r="R24" i="4"/>
  <c r="S24" i="4" s="1"/>
  <c r="R23" i="4"/>
  <c r="S23" i="4" s="1"/>
  <c r="R22" i="4"/>
  <c r="S22" i="4" s="1"/>
  <c r="R21" i="4"/>
  <c r="S21" i="4" s="1"/>
  <c r="R20" i="4"/>
  <c r="S20" i="4" s="1"/>
  <c r="R19" i="4"/>
  <c r="S19" i="4" s="1"/>
  <c r="R18" i="4"/>
  <c r="S18" i="4" s="1"/>
  <c r="R17" i="4"/>
  <c r="S17" i="4" s="1"/>
  <c r="R16" i="4"/>
  <c r="S16" i="4" s="1"/>
  <c r="R15" i="4"/>
  <c r="S15" i="4" s="1"/>
  <c r="R14" i="4"/>
  <c r="S14" i="4" s="1"/>
  <c r="R13" i="4"/>
  <c r="S13" i="4" s="1"/>
  <c r="R12" i="4"/>
  <c r="S12" i="4" s="1"/>
  <c r="R11" i="4"/>
  <c r="S11" i="4" s="1"/>
  <c r="R10" i="4"/>
  <c r="S10" i="4" s="1"/>
  <c r="R9" i="4"/>
  <c r="S9" i="4" s="1"/>
  <c r="R8" i="4"/>
  <c r="R7" i="4"/>
  <c r="S7" i="4" s="1"/>
  <c r="Z22" i="4"/>
  <c r="F44" i="4"/>
  <c r="H22" i="4"/>
  <c r="H8" i="4"/>
  <c r="H7" i="4"/>
  <c r="I7" i="4" s="1"/>
  <c r="H43" i="4"/>
  <c r="I43" i="4" s="1"/>
  <c r="H42" i="4"/>
  <c r="I42" i="4" s="1"/>
  <c r="H41" i="4"/>
  <c r="I41" i="4" s="1"/>
  <c r="H40" i="4"/>
  <c r="I40" i="4" s="1"/>
  <c r="H39" i="4"/>
  <c r="I39" i="4" s="1"/>
  <c r="H38" i="4"/>
  <c r="I38" i="4" s="1"/>
  <c r="H37" i="4"/>
  <c r="I37" i="4" s="1"/>
  <c r="H36" i="4"/>
  <c r="I36" i="4" s="1"/>
  <c r="H35" i="4"/>
  <c r="I35" i="4" s="1"/>
  <c r="H34" i="4"/>
  <c r="I34" i="4" s="1"/>
  <c r="H33" i="4"/>
  <c r="I33" i="4" s="1"/>
  <c r="H32" i="4"/>
  <c r="I32" i="4" s="1"/>
  <c r="H31" i="4"/>
  <c r="I31" i="4" s="1"/>
  <c r="H30" i="4"/>
  <c r="I30" i="4" s="1"/>
  <c r="H29" i="4"/>
  <c r="I29" i="4" s="1"/>
  <c r="H28" i="4"/>
  <c r="I28" i="4" s="1"/>
  <c r="H27" i="4"/>
  <c r="I27" i="4" s="1"/>
  <c r="H26" i="4"/>
  <c r="I26" i="4" s="1"/>
  <c r="H25" i="4"/>
  <c r="I25" i="4" s="1"/>
  <c r="H24" i="4"/>
  <c r="I24" i="4" s="1"/>
  <c r="H23" i="4"/>
  <c r="I23" i="4" s="1"/>
  <c r="I22" i="4"/>
  <c r="H21" i="4"/>
  <c r="I21" i="4" s="1"/>
  <c r="H20" i="4"/>
  <c r="I20" i="4" s="1"/>
  <c r="H19" i="4"/>
  <c r="I19" i="4" s="1"/>
  <c r="H18" i="4"/>
  <c r="I18" i="4" s="1"/>
  <c r="H17" i="4"/>
  <c r="I17" i="4" s="1"/>
  <c r="H16" i="4"/>
  <c r="I16" i="4" s="1"/>
  <c r="H15" i="4"/>
  <c r="I15" i="4" s="1"/>
  <c r="H14" i="4"/>
  <c r="I14" i="4" s="1"/>
  <c r="H13" i="4"/>
  <c r="I13" i="4" s="1"/>
  <c r="H12" i="4"/>
  <c r="I12" i="4" s="1"/>
  <c r="H11" i="4"/>
  <c r="I11" i="4" s="1"/>
  <c r="H10" i="4"/>
  <c r="I10" i="4" s="1"/>
  <c r="H9" i="4"/>
  <c r="I9" i="4" s="1"/>
  <c r="I8" i="4"/>
  <c r="H44" i="4"/>
  <c r="I44" i="4" s="1"/>
  <c r="X8" i="4"/>
  <c r="X9" i="4"/>
  <c r="X10" i="4"/>
  <c r="X11" i="4"/>
  <c r="X12" i="4"/>
  <c r="X13" i="4"/>
  <c r="X14" i="4"/>
  <c r="X15" i="4"/>
  <c r="X16" i="4"/>
  <c r="X17" i="4"/>
  <c r="X18" i="4"/>
  <c r="X19" i="4"/>
  <c r="X20" i="4"/>
  <c r="X21" i="4"/>
  <c r="X22" i="4"/>
  <c r="X23" i="4"/>
  <c r="X24" i="4"/>
  <c r="X25" i="4"/>
  <c r="X26" i="4"/>
  <c r="X27" i="4"/>
  <c r="X28" i="4"/>
  <c r="X29" i="4"/>
  <c r="X30" i="4"/>
  <c r="X31" i="4"/>
  <c r="X34" i="4"/>
  <c r="X35" i="4"/>
  <c r="X36" i="4"/>
  <c r="X37" i="4"/>
  <c r="X38" i="4"/>
  <c r="X39" i="4"/>
  <c r="X40" i="4"/>
  <c r="X41" i="4"/>
  <c r="X42" i="4"/>
  <c r="X7" i="4"/>
  <c r="K44" i="4"/>
  <c r="P44" i="4"/>
  <c r="U44" i="4"/>
  <c r="X43" i="4"/>
  <c r="W44" i="4"/>
  <c r="X32" i="4"/>
  <c r="Z8" i="4"/>
  <c r="Z9" i="4"/>
  <c r="Z10" i="4"/>
  <c r="Z11" i="4"/>
  <c r="Z12" i="4"/>
  <c r="Z13" i="4"/>
  <c r="Z14" i="4"/>
  <c r="Z15" i="4"/>
  <c r="Z16" i="4"/>
  <c r="Z17" i="4"/>
  <c r="Z18" i="4"/>
  <c r="Z19" i="4"/>
  <c r="Z20" i="4"/>
  <c r="Z21" i="4"/>
  <c r="Z23" i="4"/>
  <c r="Z24" i="4"/>
  <c r="Z25" i="4"/>
  <c r="Z26" i="4"/>
  <c r="Z27" i="4"/>
  <c r="Z28" i="4"/>
  <c r="Z29" i="4"/>
  <c r="Z30" i="4"/>
  <c r="Z31" i="4"/>
  <c r="Z32" i="4"/>
  <c r="Z33" i="4"/>
  <c r="Z34" i="4"/>
  <c r="Z35" i="4"/>
  <c r="Z36" i="4"/>
  <c r="Z37" i="4"/>
  <c r="Z38" i="4"/>
  <c r="Z39" i="4"/>
  <c r="Z40" i="4"/>
  <c r="Z41" i="4"/>
  <c r="Z42" i="4"/>
  <c r="Z43" i="4"/>
  <c r="K71" i="2"/>
  <c r="P71" i="2"/>
  <c r="U71" i="2"/>
  <c r="W66" i="2"/>
  <c r="W65" i="2"/>
  <c r="X65" i="2" s="1"/>
  <c r="W59" i="2"/>
  <c r="X59" i="2" s="1"/>
  <c r="W57" i="2"/>
  <c r="X57" i="2" s="1"/>
  <c r="W58" i="2"/>
  <c r="X58" i="2" s="1"/>
  <c r="W60" i="2"/>
  <c r="X60" i="2" s="1"/>
  <c r="W61" i="2"/>
  <c r="X61" i="2" s="1"/>
  <c r="W62" i="2"/>
  <c r="X62" i="2" s="1"/>
  <c r="W63" i="2"/>
  <c r="X63" i="2" s="1"/>
  <c r="W64" i="2"/>
  <c r="X64" i="2" s="1"/>
  <c r="W67" i="2"/>
  <c r="X67" i="2" s="1"/>
  <c r="W68" i="2"/>
  <c r="X68" i="2" s="1"/>
  <c r="W69" i="2"/>
  <c r="X69" i="2" s="1"/>
  <c r="W70" i="2"/>
  <c r="X70" i="2" s="1"/>
  <c r="W56" i="2"/>
  <c r="X56" i="2" s="1"/>
  <c r="W53" i="2"/>
  <c r="X53" i="2" s="1"/>
  <c r="W48" i="2"/>
  <c r="Y7" i="3"/>
  <c r="V8" i="3"/>
  <c r="W8" i="3" s="1"/>
  <c r="V9" i="3"/>
  <c r="W9" i="3" s="1"/>
  <c r="V10" i="3"/>
  <c r="W10" i="3" s="1"/>
  <c r="V11" i="3"/>
  <c r="W11" i="3" s="1"/>
  <c r="V12" i="3"/>
  <c r="W12" i="3" s="1"/>
  <c r="V13" i="3"/>
  <c r="W13" i="3" s="1"/>
  <c r="V14" i="3"/>
  <c r="W14" i="3" s="1"/>
  <c r="V15" i="3"/>
  <c r="W15" i="3" s="1"/>
  <c r="V16" i="3"/>
  <c r="W16" i="3" s="1"/>
  <c r="V17" i="3"/>
  <c r="W17" i="3" s="1"/>
  <c r="V18" i="3"/>
  <c r="W18" i="3" s="1"/>
  <c r="V19" i="3"/>
  <c r="W19" i="3" s="1"/>
  <c r="V20" i="3"/>
  <c r="W20" i="3" s="1"/>
  <c r="V21" i="3"/>
  <c r="W21" i="3" s="1"/>
  <c r="V22" i="3"/>
  <c r="W22" i="3" s="1"/>
  <c r="V23" i="3"/>
  <c r="W23" i="3" s="1"/>
  <c r="V24" i="3"/>
  <c r="W24" i="3" s="1"/>
  <c r="V25" i="3"/>
  <c r="W25" i="3" s="1"/>
  <c r="V26" i="3"/>
  <c r="W26" i="3" s="1"/>
  <c r="V27" i="3"/>
  <c r="W27" i="3" s="1"/>
  <c r="V28" i="3"/>
  <c r="W28" i="3" s="1"/>
  <c r="V29" i="3"/>
  <c r="W29" i="3" s="1"/>
  <c r="V30" i="3"/>
  <c r="W30" i="3" s="1"/>
  <c r="V31" i="3"/>
  <c r="W31" i="3" s="1"/>
  <c r="V32" i="3"/>
  <c r="W32" i="3" s="1"/>
  <c r="V33" i="3"/>
  <c r="W33" i="3" s="1"/>
  <c r="V34" i="3"/>
  <c r="W34" i="3" s="1"/>
  <c r="V35" i="3"/>
  <c r="W35" i="3" s="1"/>
  <c r="V7" i="3"/>
  <c r="X66" i="2"/>
  <c r="W55" i="2"/>
  <c r="X55" i="2" s="1"/>
  <c r="W54" i="2"/>
  <c r="X54" i="2" s="1"/>
  <c r="X52" i="2"/>
  <c r="W51" i="2"/>
  <c r="X51" i="2" s="1"/>
  <c r="W50" i="2"/>
  <c r="X50" i="2" s="1"/>
  <c r="W49" i="2"/>
  <c r="X49" i="2" s="1"/>
  <c r="X48" i="2"/>
  <c r="W47" i="2"/>
  <c r="X47" i="2" s="1"/>
  <c r="W46" i="2"/>
  <c r="X46" i="2" s="1"/>
  <c r="W45" i="2"/>
  <c r="X45" i="2" s="1"/>
  <c r="W44" i="2"/>
  <c r="X44" i="2" s="1"/>
  <c r="W43" i="2"/>
  <c r="X43" i="2" s="1"/>
  <c r="W42" i="2"/>
  <c r="X42" i="2" s="1"/>
  <c r="W41" i="2"/>
  <c r="X41" i="2" s="1"/>
  <c r="W40" i="2"/>
  <c r="X40" i="2" s="1"/>
  <c r="W39" i="2"/>
  <c r="X39" i="2" s="1"/>
  <c r="W38" i="2"/>
  <c r="X38" i="2" s="1"/>
  <c r="X37" i="2"/>
  <c r="X36" i="2"/>
  <c r="X34" i="2"/>
  <c r="X32" i="2"/>
  <c r="X31" i="2"/>
  <c r="X30" i="2"/>
  <c r="X28" i="2"/>
  <c r="X27" i="2"/>
  <c r="X26" i="2"/>
  <c r="X25" i="2"/>
  <c r="X24" i="2"/>
  <c r="X22" i="2"/>
  <c r="X21" i="2"/>
  <c r="X20" i="2"/>
  <c r="X18" i="2"/>
  <c r="X16" i="2"/>
  <c r="X15" i="2"/>
  <c r="X14" i="2"/>
  <c r="X12" i="2"/>
  <c r="X11" i="2"/>
  <c r="X10" i="2"/>
  <c r="X9" i="2"/>
  <c r="W8" i="2"/>
  <c r="X8" i="2" s="1"/>
  <c r="W7" i="2"/>
  <c r="L35" i="3"/>
  <c r="M35" i="3" s="1"/>
  <c r="L34" i="3"/>
  <c r="M34" i="3" s="1"/>
  <c r="L33" i="3"/>
  <c r="M33" i="3" s="1"/>
  <c r="L32" i="3"/>
  <c r="M32" i="3" s="1"/>
  <c r="L31" i="3"/>
  <c r="M31" i="3" s="1"/>
  <c r="L30" i="3"/>
  <c r="M30" i="3" s="1"/>
  <c r="L29" i="3"/>
  <c r="M29" i="3" s="1"/>
  <c r="L28" i="3"/>
  <c r="M28" i="3" s="1"/>
  <c r="L27" i="3"/>
  <c r="M27" i="3" s="1"/>
  <c r="L26" i="3"/>
  <c r="M26" i="3" s="1"/>
  <c r="L25" i="3"/>
  <c r="M25" i="3" s="1"/>
  <c r="L24" i="3"/>
  <c r="M24" i="3" s="1"/>
  <c r="L23" i="3"/>
  <c r="M23" i="3" s="1"/>
  <c r="L22" i="3"/>
  <c r="M22" i="3" s="1"/>
  <c r="L21" i="3"/>
  <c r="M21" i="3" s="1"/>
  <c r="L20" i="3"/>
  <c r="M20" i="3" s="1"/>
  <c r="L19" i="3"/>
  <c r="M19" i="3" s="1"/>
  <c r="L18" i="3"/>
  <c r="M18" i="3" s="1"/>
  <c r="L17" i="3"/>
  <c r="M17" i="3" s="1"/>
  <c r="L16" i="3"/>
  <c r="M16" i="3" s="1"/>
  <c r="L15" i="3"/>
  <c r="M15" i="3" s="1"/>
  <c r="L14" i="3"/>
  <c r="M14" i="3" s="1"/>
  <c r="L13" i="3"/>
  <c r="M13" i="3" s="1"/>
  <c r="L12" i="3"/>
  <c r="M12" i="3" s="1"/>
  <c r="L11" i="3"/>
  <c r="M11" i="3" s="1"/>
  <c r="L10" i="3"/>
  <c r="M10" i="3" s="1"/>
  <c r="L9" i="3"/>
  <c r="M9" i="3" s="1"/>
  <c r="L8" i="3"/>
  <c r="M8" i="3" s="1"/>
  <c r="L7" i="3"/>
  <c r="R7" i="2"/>
  <c r="S7" i="2" s="1"/>
  <c r="R8" i="2"/>
  <c r="S8" i="2" s="1"/>
  <c r="R9" i="2"/>
  <c r="S9" i="2" s="1"/>
  <c r="R10" i="2"/>
  <c r="S10" i="2" s="1"/>
  <c r="R11" i="2"/>
  <c r="S11" i="2" s="1"/>
  <c r="R12" i="2"/>
  <c r="S12" i="2" s="1"/>
  <c r="R13" i="2"/>
  <c r="S13" i="2"/>
  <c r="R14" i="2"/>
  <c r="S14" i="2" s="1"/>
  <c r="R15" i="2"/>
  <c r="S15" i="2" s="1"/>
  <c r="R16" i="2"/>
  <c r="S16" i="2" s="1"/>
  <c r="R17" i="2"/>
  <c r="S17" i="2" s="1"/>
  <c r="R18" i="2"/>
  <c r="S18" i="2" s="1"/>
  <c r="R19" i="2"/>
  <c r="S19" i="2" s="1"/>
  <c r="R20" i="2"/>
  <c r="S20" i="2" s="1"/>
  <c r="R21" i="2"/>
  <c r="S21" i="2" s="1"/>
  <c r="R22" i="2"/>
  <c r="S22" i="2" s="1"/>
  <c r="R23" i="2"/>
  <c r="S23" i="2" s="1"/>
  <c r="R24" i="2"/>
  <c r="S24" i="2" s="1"/>
  <c r="R25" i="2"/>
  <c r="S25" i="2" s="1"/>
  <c r="R26" i="2"/>
  <c r="S26" i="2" s="1"/>
  <c r="R27" i="2"/>
  <c r="S27" i="2" s="1"/>
  <c r="R28" i="2"/>
  <c r="S28" i="2" s="1"/>
  <c r="R29" i="2"/>
  <c r="S29" i="2"/>
  <c r="R30" i="2"/>
  <c r="S30" i="2" s="1"/>
  <c r="R31" i="2"/>
  <c r="S31" i="2" s="1"/>
  <c r="R32" i="2"/>
  <c r="S32" i="2" s="1"/>
  <c r="R33" i="2"/>
  <c r="S33" i="2" s="1"/>
  <c r="R34" i="2"/>
  <c r="S34" i="2" s="1"/>
  <c r="R35" i="2"/>
  <c r="S35" i="2" s="1"/>
  <c r="R36" i="2"/>
  <c r="S36" i="2" s="1"/>
  <c r="R37" i="2"/>
  <c r="S37" i="2" s="1"/>
  <c r="Q35" i="3"/>
  <c r="R35" i="3" s="1"/>
  <c r="Q34" i="3"/>
  <c r="R34" i="3" s="1"/>
  <c r="Q33" i="3"/>
  <c r="R33" i="3" s="1"/>
  <c r="Q32" i="3"/>
  <c r="R32" i="3" s="1"/>
  <c r="Q31" i="3"/>
  <c r="R31" i="3" s="1"/>
  <c r="Q30" i="3"/>
  <c r="R30" i="3" s="1"/>
  <c r="Q29" i="3"/>
  <c r="R29" i="3" s="1"/>
  <c r="Q28" i="3"/>
  <c r="R28" i="3" s="1"/>
  <c r="Q27" i="3"/>
  <c r="R27" i="3" s="1"/>
  <c r="Q26" i="3"/>
  <c r="R26" i="3" s="1"/>
  <c r="Q25" i="3"/>
  <c r="R25" i="3" s="1"/>
  <c r="Q24" i="3"/>
  <c r="R24" i="3" s="1"/>
  <c r="Q23" i="3"/>
  <c r="R23" i="3" s="1"/>
  <c r="Q22" i="3"/>
  <c r="R22" i="3" s="1"/>
  <c r="Q21" i="3"/>
  <c r="R21" i="3" s="1"/>
  <c r="Q20" i="3"/>
  <c r="R20" i="3" s="1"/>
  <c r="Q19" i="3"/>
  <c r="R19" i="3" s="1"/>
  <c r="Q18" i="3"/>
  <c r="R18" i="3" s="1"/>
  <c r="Q17" i="3"/>
  <c r="R17" i="3" s="1"/>
  <c r="Q16" i="3"/>
  <c r="R16" i="3" s="1"/>
  <c r="Q15" i="3"/>
  <c r="R15" i="3" s="1"/>
  <c r="Q14" i="3"/>
  <c r="R14" i="3" s="1"/>
  <c r="Q13" i="3"/>
  <c r="R13" i="3" s="1"/>
  <c r="Q12" i="3"/>
  <c r="R12" i="3" s="1"/>
  <c r="Q11" i="3"/>
  <c r="R11" i="3" s="1"/>
  <c r="Q10" i="3"/>
  <c r="R10" i="3" s="1"/>
  <c r="Q9" i="3"/>
  <c r="R9" i="3" s="1"/>
  <c r="Q8" i="3"/>
  <c r="R8" i="3" s="1"/>
  <c r="Q7" i="3"/>
  <c r="R70" i="2"/>
  <c r="S70" i="2" s="1"/>
  <c r="R69" i="2"/>
  <c r="S69" i="2" s="1"/>
  <c r="R68" i="2"/>
  <c r="S68" i="2" s="1"/>
  <c r="R67" i="2"/>
  <c r="S67" i="2" s="1"/>
  <c r="R66" i="2"/>
  <c r="S66" i="2" s="1"/>
  <c r="R65" i="2"/>
  <c r="S65" i="2" s="1"/>
  <c r="R64" i="2"/>
  <c r="S64" i="2" s="1"/>
  <c r="R63" i="2"/>
  <c r="S63" i="2" s="1"/>
  <c r="R62" i="2"/>
  <c r="S62" i="2" s="1"/>
  <c r="R61" i="2"/>
  <c r="S61" i="2" s="1"/>
  <c r="R60" i="2"/>
  <c r="S60" i="2" s="1"/>
  <c r="R59" i="2"/>
  <c r="S59" i="2" s="1"/>
  <c r="R58" i="2"/>
  <c r="S58" i="2" s="1"/>
  <c r="R57" i="2"/>
  <c r="S57" i="2" s="1"/>
  <c r="R56" i="2"/>
  <c r="S56" i="2" s="1"/>
  <c r="R55" i="2"/>
  <c r="S55" i="2" s="1"/>
  <c r="R54" i="2"/>
  <c r="S54" i="2" s="1"/>
  <c r="R53" i="2"/>
  <c r="S53" i="2" s="1"/>
  <c r="R52" i="2"/>
  <c r="S52" i="2" s="1"/>
  <c r="R51" i="2"/>
  <c r="S51" i="2" s="1"/>
  <c r="R50" i="2"/>
  <c r="S50" i="2" s="1"/>
  <c r="R49" i="2"/>
  <c r="S49" i="2" s="1"/>
  <c r="R48" i="2"/>
  <c r="S48" i="2" s="1"/>
  <c r="R47" i="2"/>
  <c r="S47" i="2" s="1"/>
  <c r="R46" i="2"/>
  <c r="S46" i="2" s="1"/>
  <c r="R45" i="2"/>
  <c r="S45" i="2" s="1"/>
  <c r="R44" i="2"/>
  <c r="S44" i="2" s="1"/>
  <c r="R43" i="2"/>
  <c r="S43" i="2" s="1"/>
  <c r="R42" i="2"/>
  <c r="S42" i="2" s="1"/>
  <c r="R41" i="2"/>
  <c r="S41" i="2" s="1"/>
  <c r="R40" i="2"/>
  <c r="S40" i="2" s="1"/>
  <c r="R39" i="2"/>
  <c r="S39" i="2" s="1"/>
  <c r="R38" i="2"/>
  <c r="S38" i="2" s="1"/>
  <c r="Z8" i="2"/>
  <c r="Z9" i="2"/>
  <c r="Z10" i="2"/>
  <c r="Z11" i="2"/>
  <c r="Z12" i="2"/>
  <c r="Z14" i="2"/>
  <c r="Z15" i="2"/>
  <c r="Z16" i="2"/>
  <c r="Z18" i="2"/>
  <c r="Z19" i="2"/>
  <c r="Z20" i="2"/>
  <c r="Z23" i="2"/>
  <c r="Z24" i="2"/>
  <c r="Z25" i="2"/>
  <c r="Z26" i="2"/>
  <c r="Z36" i="2"/>
  <c r="Z37" i="2"/>
  <c r="Z38" i="2"/>
  <c r="Z39" i="2"/>
  <c r="Z41" i="2"/>
  <c r="Z42" i="2"/>
  <c r="Z43" i="2"/>
  <c r="Z44" i="2"/>
  <c r="Z48" i="2"/>
  <c r="Z49" i="2"/>
  <c r="Z50" i="2"/>
  <c r="Z52" i="2"/>
  <c r="Z53" i="2"/>
  <c r="Z54" i="2"/>
  <c r="Z55" i="2"/>
  <c r="Z56" i="2"/>
  <c r="Z57" i="2"/>
  <c r="Z58" i="2"/>
  <c r="Z59" i="2"/>
  <c r="Z60" i="2"/>
  <c r="Z61" i="2"/>
  <c r="Z62" i="2"/>
  <c r="Z63" i="2"/>
  <c r="Z64" i="2"/>
  <c r="Z65" i="2"/>
  <c r="Z66" i="2"/>
  <c r="Z67" i="2"/>
  <c r="Z68" i="2"/>
  <c r="Z69" i="2"/>
  <c r="Z70" i="2"/>
  <c r="M70" i="2"/>
  <c r="N70" i="2" s="1"/>
  <c r="M69" i="2"/>
  <c r="N69" i="2" s="1"/>
  <c r="M68" i="2"/>
  <c r="N68" i="2" s="1"/>
  <c r="M67" i="2"/>
  <c r="N67" i="2" s="1"/>
  <c r="M66" i="2"/>
  <c r="N66" i="2" s="1"/>
  <c r="M65" i="2"/>
  <c r="N65" i="2" s="1"/>
  <c r="M64" i="2"/>
  <c r="N64" i="2" s="1"/>
  <c r="M63" i="2"/>
  <c r="N63" i="2" s="1"/>
  <c r="M62" i="2"/>
  <c r="N62" i="2" s="1"/>
  <c r="M61" i="2"/>
  <c r="N61" i="2" s="1"/>
  <c r="M60" i="2"/>
  <c r="N60" i="2" s="1"/>
  <c r="M59" i="2"/>
  <c r="N59" i="2" s="1"/>
  <c r="M58" i="2"/>
  <c r="N58" i="2" s="1"/>
  <c r="M57" i="2"/>
  <c r="N57" i="2" s="1"/>
  <c r="M56" i="2"/>
  <c r="N56" i="2" s="1"/>
  <c r="M55" i="2"/>
  <c r="N55" i="2" s="1"/>
  <c r="M54" i="2"/>
  <c r="N54" i="2" s="1"/>
  <c r="M53" i="2"/>
  <c r="N53" i="2" s="1"/>
  <c r="M52" i="2"/>
  <c r="N52" i="2" s="1"/>
  <c r="M51" i="2"/>
  <c r="N51" i="2" s="1"/>
  <c r="M50" i="2"/>
  <c r="N50" i="2" s="1"/>
  <c r="M49" i="2"/>
  <c r="N49" i="2" s="1"/>
  <c r="M48" i="2"/>
  <c r="N48" i="2" s="1"/>
  <c r="M47" i="2"/>
  <c r="N47" i="2" s="1"/>
  <c r="M46" i="2"/>
  <c r="N46" i="2" s="1"/>
  <c r="M45" i="2"/>
  <c r="N45" i="2" s="1"/>
  <c r="M44" i="2"/>
  <c r="N44" i="2" s="1"/>
  <c r="M43" i="2"/>
  <c r="N43" i="2" s="1"/>
  <c r="M42" i="2"/>
  <c r="N42" i="2" s="1"/>
  <c r="M41" i="2"/>
  <c r="N41" i="2" s="1"/>
  <c r="M40" i="2"/>
  <c r="N40" i="2" s="1"/>
  <c r="M39" i="2"/>
  <c r="N39" i="2" s="1"/>
  <c r="M38" i="2"/>
  <c r="N38" i="2" s="1"/>
  <c r="M37" i="2"/>
  <c r="N37" i="2" s="1"/>
  <c r="M36" i="2"/>
  <c r="N36" i="2" s="1"/>
  <c r="M35" i="2"/>
  <c r="N35" i="2" s="1"/>
  <c r="M34" i="2"/>
  <c r="N34" i="2" s="1"/>
  <c r="M33" i="2"/>
  <c r="N33" i="2" s="1"/>
  <c r="M32" i="2"/>
  <c r="N32" i="2" s="1"/>
  <c r="M31" i="2"/>
  <c r="N31" i="2" s="1"/>
  <c r="M30" i="2"/>
  <c r="N30" i="2" s="1"/>
  <c r="M29" i="2"/>
  <c r="N29" i="2" s="1"/>
  <c r="M28" i="2"/>
  <c r="N28" i="2" s="1"/>
  <c r="M27" i="2"/>
  <c r="N27" i="2" s="1"/>
  <c r="M26" i="2"/>
  <c r="N26" i="2" s="1"/>
  <c r="M25" i="2"/>
  <c r="N25" i="2" s="1"/>
  <c r="M24" i="2"/>
  <c r="N24" i="2" s="1"/>
  <c r="M23" i="2"/>
  <c r="N23" i="2" s="1"/>
  <c r="M22" i="2"/>
  <c r="N22" i="2" s="1"/>
  <c r="M21" i="2"/>
  <c r="N21" i="2" s="1"/>
  <c r="M20" i="2"/>
  <c r="N20" i="2" s="1"/>
  <c r="M19" i="2"/>
  <c r="N19" i="2" s="1"/>
  <c r="M18" i="2"/>
  <c r="N18" i="2" s="1"/>
  <c r="M17" i="2"/>
  <c r="N17" i="2" s="1"/>
  <c r="M16" i="2"/>
  <c r="N16" i="2" s="1"/>
  <c r="M15" i="2"/>
  <c r="N15" i="2" s="1"/>
  <c r="M14" i="2"/>
  <c r="N14" i="2" s="1"/>
  <c r="M13" i="2"/>
  <c r="N13" i="2" s="1"/>
  <c r="M12" i="2"/>
  <c r="N12" i="2" s="1"/>
  <c r="M11" i="2"/>
  <c r="N11" i="2" s="1"/>
  <c r="M10" i="2"/>
  <c r="N10" i="2" s="1"/>
  <c r="M9" i="2"/>
  <c r="N9" i="2" s="1"/>
  <c r="M8" i="2"/>
  <c r="M7" i="2"/>
  <c r="N7" i="2" s="1"/>
  <c r="G35" i="3"/>
  <c r="H35" i="3" s="1"/>
  <c r="G34" i="3"/>
  <c r="H34" i="3" s="1"/>
  <c r="G33" i="3"/>
  <c r="H33" i="3" s="1"/>
  <c r="G32" i="3"/>
  <c r="H32" i="3" s="1"/>
  <c r="G31" i="3"/>
  <c r="H31" i="3" s="1"/>
  <c r="G30" i="3"/>
  <c r="H30" i="3" s="1"/>
  <c r="G29" i="3"/>
  <c r="H29" i="3" s="1"/>
  <c r="G28" i="3"/>
  <c r="H28" i="3" s="1"/>
  <c r="G27" i="3"/>
  <c r="H27" i="3" s="1"/>
  <c r="G26" i="3"/>
  <c r="H26" i="3" s="1"/>
  <c r="G25" i="3"/>
  <c r="H25" i="3" s="1"/>
  <c r="G24" i="3"/>
  <c r="H24" i="3" s="1"/>
  <c r="G23" i="3"/>
  <c r="H23" i="3" s="1"/>
  <c r="G22" i="3"/>
  <c r="H22" i="3" s="1"/>
  <c r="G21" i="3"/>
  <c r="H21" i="3" s="1"/>
  <c r="G20" i="3"/>
  <c r="H20" i="3" s="1"/>
  <c r="G19" i="3"/>
  <c r="H19" i="3" s="1"/>
  <c r="G18" i="3"/>
  <c r="H18" i="3" s="1"/>
  <c r="G17" i="3"/>
  <c r="H17" i="3" s="1"/>
  <c r="G16" i="3"/>
  <c r="H16" i="3" s="1"/>
  <c r="G15" i="3"/>
  <c r="H15" i="3" s="1"/>
  <c r="G14" i="3"/>
  <c r="H14" i="3" s="1"/>
  <c r="G13" i="3"/>
  <c r="H13" i="3" s="1"/>
  <c r="G12" i="3"/>
  <c r="H12" i="3" s="1"/>
  <c r="G11" i="3"/>
  <c r="H11" i="3" s="1"/>
  <c r="G10" i="3"/>
  <c r="H10" i="3" s="1"/>
  <c r="G9" i="3"/>
  <c r="H9" i="3" s="1"/>
  <c r="G8" i="3"/>
  <c r="H8" i="3" s="1"/>
  <c r="G7" i="3"/>
  <c r="H70" i="2"/>
  <c r="I70" i="2" s="1"/>
  <c r="H69" i="2"/>
  <c r="I69" i="2" s="1"/>
  <c r="H68" i="2"/>
  <c r="I68" i="2" s="1"/>
  <c r="H67" i="2"/>
  <c r="I67" i="2" s="1"/>
  <c r="H66" i="2"/>
  <c r="I66" i="2" s="1"/>
  <c r="H65" i="2"/>
  <c r="I65" i="2" s="1"/>
  <c r="H64" i="2"/>
  <c r="I64" i="2" s="1"/>
  <c r="H63" i="2"/>
  <c r="I63" i="2" s="1"/>
  <c r="H62" i="2"/>
  <c r="I62" i="2" s="1"/>
  <c r="H61" i="2"/>
  <c r="I61" i="2" s="1"/>
  <c r="H60" i="2"/>
  <c r="I60" i="2" s="1"/>
  <c r="H59" i="2"/>
  <c r="I59" i="2" s="1"/>
  <c r="H58" i="2"/>
  <c r="I58" i="2" s="1"/>
  <c r="H57" i="2"/>
  <c r="I57" i="2" s="1"/>
  <c r="H56" i="2"/>
  <c r="I56" i="2" s="1"/>
  <c r="H55" i="2"/>
  <c r="I55" i="2" s="1"/>
  <c r="H54" i="2"/>
  <c r="I54" i="2" s="1"/>
  <c r="H53" i="2"/>
  <c r="I53" i="2" s="1"/>
  <c r="H52" i="2"/>
  <c r="I52" i="2" s="1"/>
  <c r="H51" i="2"/>
  <c r="I51" i="2" s="1"/>
  <c r="H50" i="2"/>
  <c r="I50" i="2" s="1"/>
  <c r="H49" i="2"/>
  <c r="I49" i="2" s="1"/>
  <c r="H48" i="2"/>
  <c r="I48" i="2" s="1"/>
  <c r="H47" i="2"/>
  <c r="I47" i="2" s="1"/>
  <c r="H46" i="2"/>
  <c r="I46" i="2" s="1"/>
  <c r="H45" i="2"/>
  <c r="I45" i="2" s="1"/>
  <c r="H44" i="2"/>
  <c r="I44" i="2" s="1"/>
  <c r="H43" i="2"/>
  <c r="I43" i="2" s="1"/>
  <c r="H42" i="2"/>
  <c r="I42" i="2" s="1"/>
  <c r="H41" i="2"/>
  <c r="I41" i="2" s="1"/>
  <c r="H40" i="2"/>
  <c r="I40" i="2" s="1"/>
  <c r="H39" i="2"/>
  <c r="I39" i="2" s="1"/>
  <c r="H38" i="2"/>
  <c r="I38" i="2" s="1"/>
  <c r="H37" i="2"/>
  <c r="I37" i="2" s="1"/>
  <c r="H36" i="2"/>
  <c r="I36" i="2" s="1"/>
  <c r="H35" i="2"/>
  <c r="I35" i="2" s="1"/>
  <c r="H34" i="2"/>
  <c r="I34" i="2" s="1"/>
  <c r="H33" i="2"/>
  <c r="I33" i="2" s="1"/>
  <c r="H32" i="2"/>
  <c r="I32" i="2" s="1"/>
  <c r="H31" i="2"/>
  <c r="I31" i="2" s="1"/>
  <c r="H30" i="2"/>
  <c r="I30" i="2" s="1"/>
  <c r="H29" i="2"/>
  <c r="I29" i="2" s="1"/>
  <c r="H28" i="2"/>
  <c r="I28" i="2" s="1"/>
  <c r="H27" i="2"/>
  <c r="I27" i="2" s="1"/>
  <c r="H26" i="2"/>
  <c r="I26" i="2" s="1"/>
  <c r="H25" i="2"/>
  <c r="I25" i="2" s="1"/>
  <c r="H24" i="2"/>
  <c r="I24" i="2" s="1"/>
  <c r="H23" i="2"/>
  <c r="I23" i="2" s="1"/>
  <c r="H22" i="2"/>
  <c r="I22" i="2" s="1"/>
  <c r="H21" i="2"/>
  <c r="I21" i="2" s="1"/>
  <c r="H20" i="2"/>
  <c r="I20" i="2" s="1"/>
  <c r="H19" i="2"/>
  <c r="I19" i="2" s="1"/>
  <c r="H18" i="2"/>
  <c r="I18" i="2" s="1"/>
  <c r="H17" i="2"/>
  <c r="I17" i="2" s="1"/>
  <c r="H16" i="2"/>
  <c r="I16" i="2" s="1"/>
  <c r="H15" i="2"/>
  <c r="I15" i="2" s="1"/>
  <c r="H14" i="2"/>
  <c r="I14" i="2" s="1"/>
  <c r="H13" i="2"/>
  <c r="I13" i="2" s="1"/>
  <c r="H12" i="2"/>
  <c r="I12" i="2" s="1"/>
  <c r="H11" i="2"/>
  <c r="I11" i="2" s="1"/>
  <c r="H10" i="2"/>
  <c r="I10" i="2" s="1"/>
  <c r="H9" i="2"/>
  <c r="I9" i="2" s="1"/>
  <c r="H8" i="2"/>
  <c r="I8" i="2" s="1"/>
  <c r="H7" i="2"/>
  <c r="Z9" i="1"/>
  <c r="Z10" i="1"/>
  <c r="Z11" i="1"/>
  <c r="Z12" i="1"/>
  <c r="Z13" i="1"/>
  <c r="Z14" i="1"/>
  <c r="Z15" i="1"/>
  <c r="Z16" i="1"/>
  <c r="Z17" i="1"/>
  <c r="Z18" i="1"/>
  <c r="Z19" i="1"/>
  <c r="Z20" i="1"/>
  <c r="Z21" i="1"/>
  <c r="Z22" i="1"/>
  <c r="Z23" i="1"/>
  <c r="Z24" i="1"/>
  <c r="Z25" i="1"/>
  <c r="Z26" i="1"/>
  <c r="Z27" i="1"/>
  <c r="Z28" i="1"/>
  <c r="Z29"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8" i="1"/>
  <c r="Z129" i="1"/>
  <c r="Z130" i="1"/>
  <c r="Z132" i="1"/>
  <c r="Z133" i="1"/>
  <c r="Z135" i="1"/>
  <c r="Z136" i="1"/>
  <c r="Z137" i="1"/>
  <c r="Z138" i="1"/>
  <c r="Z139" i="1"/>
  <c r="Z140" i="1"/>
  <c r="Z141" i="1"/>
  <c r="R141" i="1"/>
  <c r="S141" i="1" s="1"/>
  <c r="R140" i="1"/>
  <c r="S140" i="1" s="1"/>
  <c r="R139" i="1"/>
  <c r="S139" i="1" s="1"/>
  <c r="R138" i="1"/>
  <c r="S138" i="1" s="1"/>
  <c r="R137" i="1"/>
  <c r="S137" i="1" s="1"/>
  <c r="R136" i="1"/>
  <c r="S136" i="1" s="1"/>
  <c r="R135" i="1"/>
  <c r="S135" i="1" s="1"/>
  <c r="R134" i="1"/>
  <c r="S134" i="1" s="1"/>
  <c r="R133" i="1"/>
  <c r="S133" i="1" s="1"/>
  <c r="R132" i="1"/>
  <c r="S132" i="1" s="1"/>
  <c r="R131" i="1"/>
  <c r="S131" i="1" s="1"/>
  <c r="R130" i="1"/>
  <c r="S130" i="1" s="1"/>
  <c r="R129" i="1"/>
  <c r="S129" i="1" s="1"/>
  <c r="R128" i="1"/>
  <c r="S128" i="1" s="1"/>
  <c r="R127" i="1"/>
  <c r="S127" i="1" s="1"/>
  <c r="R126" i="1"/>
  <c r="S126" i="1" s="1"/>
  <c r="R125" i="1"/>
  <c r="S125" i="1" s="1"/>
  <c r="R124" i="1"/>
  <c r="S124" i="1" s="1"/>
  <c r="R123" i="1"/>
  <c r="S123" i="1" s="1"/>
  <c r="R122" i="1"/>
  <c r="S122" i="1" s="1"/>
  <c r="R121" i="1"/>
  <c r="S121" i="1" s="1"/>
  <c r="R120" i="1"/>
  <c r="S120" i="1" s="1"/>
  <c r="R119" i="1"/>
  <c r="S119" i="1" s="1"/>
  <c r="R118" i="1"/>
  <c r="S118" i="1" s="1"/>
  <c r="R117" i="1"/>
  <c r="S117" i="1" s="1"/>
  <c r="R116" i="1"/>
  <c r="S116" i="1" s="1"/>
  <c r="R115" i="1"/>
  <c r="S115" i="1" s="1"/>
  <c r="R114" i="1"/>
  <c r="S114" i="1" s="1"/>
  <c r="R113" i="1"/>
  <c r="S113" i="1" s="1"/>
  <c r="R112" i="1"/>
  <c r="S112" i="1" s="1"/>
  <c r="R111" i="1"/>
  <c r="S111" i="1" s="1"/>
  <c r="R110" i="1"/>
  <c r="S110" i="1" s="1"/>
  <c r="R109" i="1"/>
  <c r="S109" i="1" s="1"/>
  <c r="R108" i="1"/>
  <c r="S108" i="1" s="1"/>
  <c r="R107" i="1"/>
  <c r="S107" i="1" s="1"/>
  <c r="R106" i="1"/>
  <c r="S106" i="1" s="1"/>
  <c r="R105" i="1"/>
  <c r="S105" i="1" s="1"/>
  <c r="R104" i="1"/>
  <c r="S104" i="1" s="1"/>
  <c r="R103" i="1"/>
  <c r="S103" i="1" s="1"/>
  <c r="R102" i="1"/>
  <c r="S102" i="1" s="1"/>
  <c r="R101" i="1"/>
  <c r="S101" i="1" s="1"/>
  <c r="R100" i="1"/>
  <c r="S100" i="1" s="1"/>
  <c r="R99" i="1"/>
  <c r="S99" i="1" s="1"/>
  <c r="R98" i="1"/>
  <c r="S98" i="1" s="1"/>
  <c r="R97" i="1"/>
  <c r="S97" i="1" s="1"/>
  <c r="R96" i="1"/>
  <c r="S96" i="1" s="1"/>
  <c r="R95" i="1"/>
  <c r="S95" i="1" s="1"/>
  <c r="R94" i="1"/>
  <c r="S94" i="1" s="1"/>
  <c r="R93" i="1"/>
  <c r="S93" i="1" s="1"/>
  <c r="R92" i="1"/>
  <c r="S92" i="1" s="1"/>
  <c r="R91" i="1"/>
  <c r="S91" i="1" s="1"/>
  <c r="R90" i="1"/>
  <c r="S90" i="1" s="1"/>
  <c r="R89" i="1"/>
  <c r="S89" i="1" s="1"/>
  <c r="R88" i="1"/>
  <c r="S88" i="1" s="1"/>
  <c r="R87" i="1"/>
  <c r="S87" i="1" s="1"/>
  <c r="R86" i="1"/>
  <c r="S86" i="1" s="1"/>
  <c r="R85" i="1"/>
  <c r="S85" i="1" s="1"/>
  <c r="R84" i="1"/>
  <c r="S84" i="1" s="1"/>
  <c r="R83" i="1"/>
  <c r="S83" i="1" s="1"/>
  <c r="R82" i="1"/>
  <c r="S82" i="1" s="1"/>
  <c r="R81" i="1"/>
  <c r="S81" i="1" s="1"/>
  <c r="R80" i="1"/>
  <c r="S80" i="1" s="1"/>
  <c r="R79" i="1"/>
  <c r="S79" i="1" s="1"/>
  <c r="R78" i="1"/>
  <c r="S78" i="1" s="1"/>
  <c r="R77" i="1"/>
  <c r="S77" i="1" s="1"/>
  <c r="R76" i="1"/>
  <c r="S76" i="1" s="1"/>
  <c r="R75" i="1"/>
  <c r="S75" i="1" s="1"/>
  <c r="R74" i="1"/>
  <c r="S74" i="1" s="1"/>
  <c r="R73" i="1"/>
  <c r="S73" i="1" s="1"/>
  <c r="R72" i="1"/>
  <c r="S72" i="1" s="1"/>
  <c r="R71" i="1"/>
  <c r="S71" i="1" s="1"/>
  <c r="R70" i="1"/>
  <c r="S70" i="1" s="1"/>
  <c r="R69" i="1"/>
  <c r="S69" i="1" s="1"/>
  <c r="R68" i="1"/>
  <c r="S68" i="1" s="1"/>
  <c r="R67" i="1"/>
  <c r="S67" i="1" s="1"/>
  <c r="R66" i="1"/>
  <c r="S66" i="1" s="1"/>
  <c r="R65" i="1"/>
  <c r="S65" i="1" s="1"/>
  <c r="R64" i="1"/>
  <c r="S64" i="1" s="1"/>
  <c r="R63" i="1"/>
  <c r="S63" i="1" s="1"/>
  <c r="R62" i="1"/>
  <c r="S62" i="1" s="1"/>
  <c r="R61" i="1"/>
  <c r="S61" i="1" s="1"/>
  <c r="R60" i="1"/>
  <c r="S60" i="1" s="1"/>
  <c r="R59" i="1"/>
  <c r="S59" i="1" s="1"/>
  <c r="R58" i="1"/>
  <c r="S58" i="1" s="1"/>
  <c r="R57" i="1"/>
  <c r="S57" i="1" s="1"/>
  <c r="R56" i="1"/>
  <c r="S56" i="1" s="1"/>
  <c r="R55" i="1"/>
  <c r="S55" i="1" s="1"/>
  <c r="R54" i="1"/>
  <c r="S54" i="1" s="1"/>
  <c r="R53" i="1"/>
  <c r="S53" i="1" s="1"/>
  <c r="R52" i="1"/>
  <c r="S52" i="1" s="1"/>
  <c r="R51" i="1"/>
  <c r="S51" i="1" s="1"/>
  <c r="R50" i="1"/>
  <c r="S50" i="1" s="1"/>
  <c r="R49" i="1"/>
  <c r="S49" i="1" s="1"/>
  <c r="R48" i="1"/>
  <c r="S48" i="1" s="1"/>
  <c r="R47" i="1"/>
  <c r="S47" i="1" s="1"/>
  <c r="R46" i="1"/>
  <c r="S46" i="1" s="1"/>
  <c r="R45" i="1"/>
  <c r="S45" i="1" s="1"/>
  <c r="R44" i="1"/>
  <c r="S44" i="1" s="1"/>
  <c r="R43" i="1"/>
  <c r="S43" i="1" s="1"/>
  <c r="R42" i="1"/>
  <c r="S42" i="1" s="1"/>
  <c r="R41" i="1"/>
  <c r="S41" i="1" s="1"/>
  <c r="R40" i="1"/>
  <c r="S40" i="1" s="1"/>
  <c r="R39" i="1"/>
  <c r="S39" i="1" s="1"/>
  <c r="R38" i="1"/>
  <c r="S38" i="1" s="1"/>
  <c r="R37" i="1"/>
  <c r="S37" i="1" s="1"/>
  <c r="R36" i="1"/>
  <c r="S36" i="1" s="1"/>
  <c r="R35" i="1"/>
  <c r="S35" i="1" s="1"/>
  <c r="R34" i="1"/>
  <c r="S34" i="1" s="1"/>
  <c r="R33" i="1"/>
  <c r="S33" i="1" s="1"/>
  <c r="R32" i="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M141" i="1"/>
  <c r="N141" i="1" s="1"/>
  <c r="M140" i="1"/>
  <c r="N140" i="1" s="1"/>
  <c r="M139" i="1"/>
  <c r="N139" i="1" s="1"/>
  <c r="M138" i="1"/>
  <c r="N138" i="1" s="1"/>
  <c r="M137" i="1"/>
  <c r="N137" i="1" s="1"/>
  <c r="M136" i="1"/>
  <c r="N136" i="1" s="1"/>
  <c r="M135" i="1"/>
  <c r="N135" i="1" s="1"/>
  <c r="M134" i="1"/>
  <c r="N134" i="1" s="1"/>
  <c r="M133" i="1"/>
  <c r="N133" i="1" s="1"/>
  <c r="M132" i="1"/>
  <c r="N132" i="1" s="1"/>
  <c r="M131" i="1"/>
  <c r="N131" i="1" s="1"/>
  <c r="M130" i="1"/>
  <c r="N130" i="1" s="1"/>
  <c r="M129" i="1"/>
  <c r="N129" i="1" s="1"/>
  <c r="M128" i="1"/>
  <c r="N128" i="1" s="1"/>
  <c r="M127" i="1"/>
  <c r="N127" i="1" s="1"/>
  <c r="M126" i="1"/>
  <c r="N126" i="1" s="1"/>
  <c r="M125" i="1"/>
  <c r="N125" i="1" s="1"/>
  <c r="M124" i="1"/>
  <c r="N124" i="1" s="1"/>
  <c r="M123" i="1"/>
  <c r="N123" i="1" s="1"/>
  <c r="M122" i="1"/>
  <c r="N122" i="1" s="1"/>
  <c r="M121" i="1"/>
  <c r="N121" i="1" s="1"/>
  <c r="M120" i="1"/>
  <c r="N120" i="1" s="1"/>
  <c r="M119" i="1"/>
  <c r="N119" i="1" s="1"/>
  <c r="M118" i="1"/>
  <c r="N118" i="1" s="1"/>
  <c r="M117" i="1"/>
  <c r="N117" i="1" s="1"/>
  <c r="M116" i="1"/>
  <c r="N116" i="1" s="1"/>
  <c r="M115" i="1"/>
  <c r="N115" i="1" s="1"/>
  <c r="M114" i="1"/>
  <c r="N114" i="1" s="1"/>
  <c r="M113" i="1"/>
  <c r="N113" i="1" s="1"/>
  <c r="M112" i="1"/>
  <c r="N112" i="1" s="1"/>
  <c r="M111" i="1"/>
  <c r="N111" i="1" s="1"/>
  <c r="M110" i="1"/>
  <c r="N110" i="1" s="1"/>
  <c r="M109" i="1"/>
  <c r="N109" i="1" s="1"/>
  <c r="M108" i="1"/>
  <c r="N108" i="1" s="1"/>
  <c r="M107" i="1"/>
  <c r="N107" i="1" s="1"/>
  <c r="M106" i="1"/>
  <c r="N106" i="1" s="1"/>
  <c r="M105" i="1"/>
  <c r="N105" i="1" s="1"/>
  <c r="M104" i="1"/>
  <c r="N104" i="1" s="1"/>
  <c r="M103" i="1"/>
  <c r="N103" i="1" s="1"/>
  <c r="M102" i="1"/>
  <c r="N102" i="1" s="1"/>
  <c r="M101" i="1"/>
  <c r="N101" i="1" s="1"/>
  <c r="M100" i="1"/>
  <c r="N100" i="1" s="1"/>
  <c r="M99" i="1"/>
  <c r="N99" i="1" s="1"/>
  <c r="M98" i="1"/>
  <c r="N98" i="1" s="1"/>
  <c r="M97" i="1"/>
  <c r="N97" i="1" s="1"/>
  <c r="M96" i="1"/>
  <c r="N96" i="1" s="1"/>
  <c r="M95" i="1"/>
  <c r="N95" i="1" s="1"/>
  <c r="M94" i="1"/>
  <c r="N94" i="1" s="1"/>
  <c r="M93" i="1"/>
  <c r="N93" i="1" s="1"/>
  <c r="M92" i="1"/>
  <c r="N92" i="1" s="1"/>
  <c r="M91" i="1"/>
  <c r="N91" i="1" s="1"/>
  <c r="M90" i="1"/>
  <c r="N90" i="1" s="1"/>
  <c r="M89" i="1"/>
  <c r="N89" i="1" s="1"/>
  <c r="M88" i="1"/>
  <c r="N88" i="1" s="1"/>
  <c r="M87" i="1"/>
  <c r="N87" i="1" s="1"/>
  <c r="M86" i="1"/>
  <c r="N86" i="1" s="1"/>
  <c r="M85" i="1"/>
  <c r="N85" i="1" s="1"/>
  <c r="M84" i="1"/>
  <c r="N84" i="1" s="1"/>
  <c r="M83" i="1"/>
  <c r="N83" i="1" s="1"/>
  <c r="M82" i="1"/>
  <c r="N82" i="1" s="1"/>
  <c r="M81" i="1"/>
  <c r="N81" i="1" s="1"/>
  <c r="M80" i="1"/>
  <c r="N80" i="1" s="1"/>
  <c r="M79" i="1"/>
  <c r="N79" i="1" s="1"/>
  <c r="M78" i="1"/>
  <c r="N78" i="1" s="1"/>
  <c r="M77" i="1"/>
  <c r="N77" i="1" s="1"/>
  <c r="M76" i="1"/>
  <c r="N76" i="1" s="1"/>
  <c r="M75" i="1"/>
  <c r="N75" i="1" s="1"/>
  <c r="M74" i="1"/>
  <c r="N74" i="1" s="1"/>
  <c r="M73" i="1"/>
  <c r="N73" i="1" s="1"/>
  <c r="M72" i="1"/>
  <c r="N72" i="1" s="1"/>
  <c r="M71" i="1"/>
  <c r="N71" i="1" s="1"/>
  <c r="M70" i="1"/>
  <c r="N70" i="1" s="1"/>
  <c r="M69" i="1"/>
  <c r="N69" i="1" s="1"/>
  <c r="M68" i="1"/>
  <c r="N68" i="1" s="1"/>
  <c r="M67" i="1"/>
  <c r="N67" i="1" s="1"/>
  <c r="M66" i="1"/>
  <c r="N66" i="1" s="1"/>
  <c r="M65" i="1"/>
  <c r="N65" i="1" s="1"/>
  <c r="M64" i="1"/>
  <c r="N64" i="1" s="1"/>
  <c r="M63" i="1"/>
  <c r="N63" i="1" s="1"/>
  <c r="M62" i="1"/>
  <c r="N62" i="1" s="1"/>
  <c r="M61" i="1"/>
  <c r="N61" i="1" s="1"/>
  <c r="M60" i="1"/>
  <c r="N60" i="1" s="1"/>
  <c r="M59" i="1"/>
  <c r="N59" i="1" s="1"/>
  <c r="M58" i="1"/>
  <c r="N58" i="1" s="1"/>
  <c r="M57" i="1"/>
  <c r="N57" i="1" s="1"/>
  <c r="M56" i="1"/>
  <c r="N56" i="1" s="1"/>
  <c r="M55" i="1"/>
  <c r="N55" i="1" s="1"/>
  <c r="M54" i="1"/>
  <c r="N54" i="1" s="1"/>
  <c r="M53" i="1"/>
  <c r="N53" i="1" s="1"/>
  <c r="M52" i="1"/>
  <c r="N52" i="1" s="1"/>
  <c r="M51" i="1"/>
  <c r="N51" i="1" s="1"/>
  <c r="M50" i="1"/>
  <c r="N50" i="1" s="1"/>
  <c r="M49" i="1"/>
  <c r="N49" i="1" s="1"/>
  <c r="M48" i="1"/>
  <c r="N48" i="1" s="1"/>
  <c r="M47" i="1"/>
  <c r="N47" i="1" s="1"/>
  <c r="M46" i="1"/>
  <c r="N46" i="1" s="1"/>
  <c r="M45" i="1"/>
  <c r="N45" i="1" s="1"/>
  <c r="M44" i="1"/>
  <c r="N44" i="1" s="1"/>
  <c r="M43" i="1"/>
  <c r="N43" i="1" s="1"/>
  <c r="M42" i="1"/>
  <c r="N42" i="1" s="1"/>
  <c r="M41" i="1"/>
  <c r="N41" i="1" s="1"/>
  <c r="M40" i="1"/>
  <c r="N40" i="1" s="1"/>
  <c r="M39" i="1"/>
  <c r="N39" i="1" s="1"/>
  <c r="M38" i="1"/>
  <c r="N38" i="1" s="1"/>
  <c r="M37" i="1"/>
  <c r="N37" i="1" s="1"/>
  <c r="M36" i="1"/>
  <c r="N36" i="1" s="1"/>
  <c r="M35" i="1"/>
  <c r="N35" i="1" s="1"/>
  <c r="M34" i="1"/>
  <c r="N34" i="1" s="1"/>
  <c r="M33" i="1"/>
  <c r="N33" i="1" s="1"/>
  <c r="M32" i="1"/>
  <c r="N32" i="1" s="1"/>
  <c r="M31" i="1"/>
  <c r="N31" i="1" s="1"/>
  <c r="M30" i="1"/>
  <c r="N30" i="1" s="1"/>
  <c r="M29" i="1"/>
  <c r="N29" i="1" s="1"/>
  <c r="M28" i="1"/>
  <c r="N28" i="1" s="1"/>
  <c r="M27" i="1"/>
  <c r="N27" i="1" s="1"/>
  <c r="M26" i="1"/>
  <c r="N26" i="1" s="1"/>
  <c r="M25" i="1"/>
  <c r="N25" i="1" s="1"/>
  <c r="M24" i="1"/>
  <c r="N24" i="1" s="1"/>
  <c r="M23" i="1"/>
  <c r="N23" i="1" s="1"/>
  <c r="M22" i="1"/>
  <c r="N22" i="1" s="1"/>
  <c r="M21" i="1"/>
  <c r="N21" i="1" s="1"/>
  <c r="M20" i="1"/>
  <c r="N20" i="1" s="1"/>
  <c r="M19" i="1"/>
  <c r="N19" i="1" s="1"/>
  <c r="M18" i="1"/>
  <c r="N18" i="1" s="1"/>
  <c r="M17" i="1"/>
  <c r="N17" i="1" s="1"/>
  <c r="M16" i="1"/>
  <c r="N16" i="1" s="1"/>
  <c r="M15" i="1"/>
  <c r="N15" i="1" s="1"/>
  <c r="M14" i="1"/>
  <c r="N14" i="1" s="1"/>
  <c r="M13" i="1"/>
  <c r="N13" i="1" s="1"/>
  <c r="M12" i="1"/>
  <c r="N12" i="1" s="1"/>
  <c r="M11" i="1"/>
  <c r="N11" i="1" s="1"/>
  <c r="M10" i="1"/>
  <c r="N10" i="1" s="1"/>
  <c r="M9" i="1"/>
  <c r="N9" i="1" s="1"/>
  <c r="M8" i="1"/>
  <c r="N8" i="1" s="1"/>
  <c r="M7" i="1"/>
  <c r="F142" i="1"/>
  <c r="H141" i="1"/>
  <c r="I141" i="1" s="1"/>
  <c r="H140" i="1"/>
  <c r="I140" i="1" s="1"/>
  <c r="H139" i="1"/>
  <c r="I139" i="1" s="1"/>
  <c r="H138" i="1"/>
  <c r="I138" i="1" s="1"/>
  <c r="H137" i="1"/>
  <c r="I137" i="1" s="1"/>
  <c r="H136" i="1"/>
  <c r="I136" i="1" s="1"/>
  <c r="H135" i="1"/>
  <c r="I135" i="1" s="1"/>
  <c r="H134" i="1"/>
  <c r="I134" i="1" s="1"/>
  <c r="H133" i="1"/>
  <c r="I133" i="1" s="1"/>
  <c r="H132" i="1"/>
  <c r="I132" i="1" s="1"/>
  <c r="H131" i="1"/>
  <c r="I131" i="1" s="1"/>
  <c r="H130" i="1"/>
  <c r="I130" i="1" s="1"/>
  <c r="H129" i="1"/>
  <c r="I129" i="1" s="1"/>
  <c r="H128" i="1"/>
  <c r="I128" i="1" s="1"/>
  <c r="H127" i="1"/>
  <c r="I127" i="1" s="1"/>
  <c r="H126" i="1"/>
  <c r="I126" i="1" s="1"/>
  <c r="H125" i="1"/>
  <c r="I125" i="1" s="1"/>
  <c r="H124" i="1"/>
  <c r="I124" i="1" s="1"/>
  <c r="H123" i="1"/>
  <c r="I123" i="1" s="1"/>
  <c r="H122" i="1"/>
  <c r="I122" i="1" s="1"/>
  <c r="H121" i="1"/>
  <c r="I121" i="1" s="1"/>
  <c r="H120" i="1"/>
  <c r="I120" i="1" s="1"/>
  <c r="H119" i="1"/>
  <c r="I119" i="1" s="1"/>
  <c r="H118" i="1"/>
  <c r="I118" i="1" s="1"/>
  <c r="H117" i="1"/>
  <c r="I117" i="1" s="1"/>
  <c r="H116" i="1"/>
  <c r="I116" i="1" s="1"/>
  <c r="H115" i="1"/>
  <c r="I115" i="1" s="1"/>
  <c r="H114" i="1"/>
  <c r="I114" i="1" s="1"/>
  <c r="H113" i="1"/>
  <c r="I113" i="1" s="1"/>
  <c r="H112" i="1"/>
  <c r="I112" i="1" s="1"/>
  <c r="H111" i="1"/>
  <c r="I111" i="1" s="1"/>
  <c r="H110" i="1"/>
  <c r="I110" i="1" s="1"/>
  <c r="H109" i="1"/>
  <c r="I109" i="1" s="1"/>
  <c r="H108" i="1"/>
  <c r="I108" i="1" s="1"/>
  <c r="H107" i="1"/>
  <c r="I107" i="1" s="1"/>
  <c r="H106" i="1"/>
  <c r="I106" i="1" s="1"/>
  <c r="H105" i="1"/>
  <c r="I105" i="1" s="1"/>
  <c r="H104" i="1"/>
  <c r="I104" i="1" s="1"/>
  <c r="H103" i="1"/>
  <c r="I103" i="1" s="1"/>
  <c r="H102" i="1"/>
  <c r="I102" i="1" s="1"/>
  <c r="H101" i="1"/>
  <c r="I101" i="1" s="1"/>
  <c r="H100" i="1"/>
  <c r="I100" i="1" s="1"/>
  <c r="H99" i="1"/>
  <c r="I99" i="1" s="1"/>
  <c r="H98" i="1"/>
  <c r="I98" i="1" s="1"/>
  <c r="H97" i="1"/>
  <c r="I97" i="1" s="1"/>
  <c r="H96" i="1"/>
  <c r="I96" i="1" s="1"/>
  <c r="H95" i="1"/>
  <c r="I95" i="1" s="1"/>
  <c r="H94" i="1"/>
  <c r="I94" i="1" s="1"/>
  <c r="H93" i="1"/>
  <c r="I93" i="1" s="1"/>
  <c r="H92" i="1"/>
  <c r="I92" i="1" s="1"/>
  <c r="H91" i="1"/>
  <c r="I91" i="1" s="1"/>
  <c r="H90" i="1"/>
  <c r="I90" i="1" s="1"/>
  <c r="H89" i="1"/>
  <c r="I89" i="1" s="1"/>
  <c r="H88" i="1"/>
  <c r="I88" i="1" s="1"/>
  <c r="H87" i="1"/>
  <c r="I87" i="1" s="1"/>
  <c r="H86" i="1"/>
  <c r="I86" i="1" s="1"/>
  <c r="H85" i="1"/>
  <c r="I85" i="1" s="1"/>
  <c r="H84" i="1"/>
  <c r="I84" i="1" s="1"/>
  <c r="H83" i="1"/>
  <c r="I83" i="1" s="1"/>
  <c r="H82" i="1"/>
  <c r="I82" i="1" s="1"/>
  <c r="H81" i="1"/>
  <c r="I81" i="1" s="1"/>
  <c r="H80" i="1"/>
  <c r="I80" i="1" s="1"/>
  <c r="H79" i="1"/>
  <c r="I79" i="1" s="1"/>
  <c r="H78" i="1"/>
  <c r="I78" i="1" s="1"/>
  <c r="H77" i="1"/>
  <c r="I77" i="1" s="1"/>
  <c r="H76" i="1"/>
  <c r="I76" i="1" s="1"/>
  <c r="H75" i="1"/>
  <c r="I75" i="1" s="1"/>
  <c r="H74" i="1"/>
  <c r="I74" i="1" s="1"/>
  <c r="H73" i="1"/>
  <c r="I73" i="1" s="1"/>
  <c r="H72" i="1"/>
  <c r="I72" i="1" s="1"/>
  <c r="H71" i="1"/>
  <c r="I71" i="1" s="1"/>
  <c r="H70" i="1"/>
  <c r="I70" i="1" s="1"/>
  <c r="H69" i="1"/>
  <c r="I69" i="1" s="1"/>
  <c r="H68" i="1"/>
  <c r="I68" i="1" s="1"/>
  <c r="H67" i="1"/>
  <c r="I67" i="1" s="1"/>
  <c r="H66" i="1"/>
  <c r="I66" i="1" s="1"/>
  <c r="H65" i="1"/>
  <c r="I65" i="1" s="1"/>
  <c r="H64" i="1"/>
  <c r="I64" i="1" s="1"/>
  <c r="H63" i="1"/>
  <c r="I63" i="1" s="1"/>
  <c r="H62" i="1"/>
  <c r="I62" i="1" s="1"/>
  <c r="H61" i="1"/>
  <c r="I61" i="1" s="1"/>
  <c r="H60" i="1"/>
  <c r="I60" i="1" s="1"/>
  <c r="H59" i="1"/>
  <c r="I59" i="1" s="1"/>
  <c r="I58" i="1"/>
  <c r="H58" i="1"/>
  <c r="H57" i="1"/>
  <c r="I57" i="1" s="1"/>
  <c r="H56" i="1"/>
  <c r="I56" i="1" s="1"/>
  <c r="H55" i="1"/>
  <c r="I55" i="1" s="1"/>
  <c r="H54" i="1"/>
  <c r="I54" i="1" s="1"/>
  <c r="H53" i="1"/>
  <c r="I53" i="1" s="1"/>
  <c r="H52" i="1"/>
  <c r="I52" i="1" s="1"/>
  <c r="H51" i="1"/>
  <c r="I51" i="1" s="1"/>
  <c r="H50" i="1"/>
  <c r="I50" i="1" s="1"/>
  <c r="H49" i="1"/>
  <c r="I49" i="1" s="1"/>
  <c r="H48" i="1"/>
  <c r="I48" i="1" s="1"/>
  <c r="H47" i="1"/>
  <c r="I47" i="1" s="1"/>
  <c r="H46" i="1"/>
  <c r="I46" i="1" s="1"/>
  <c r="H45" i="1"/>
  <c r="I45" i="1" s="1"/>
  <c r="H44" i="1"/>
  <c r="I44" i="1" s="1"/>
  <c r="H43" i="1"/>
  <c r="I43" i="1" s="1"/>
  <c r="H42" i="1"/>
  <c r="I42" i="1" s="1"/>
  <c r="H41" i="1"/>
  <c r="I41" i="1" s="1"/>
  <c r="H40" i="1"/>
  <c r="I40" i="1" s="1"/>
  <c r="H39" i="1"/>
  <c r="I39" i="1" s="1"/>
  <c r="H38" i="1"/>
  <c r="I38" i="1" s="1"/>
  <c r="H37" i="1"/>
  <c r="I37" i="1" s="1"/>
  <c r="H36" i="1"/>
  <c r="I36" i="1" s="1"/>
  <c r="H35" i="1"/>
  <c r="I35" i="1" s="1"/>
  <c r="H34" i="1"/>
  <c r="I34" i="1" s="1"/>
  <c r="H33" i="1"/>
  <c r="I33" i="1" s="1"/>
  <c r="H32" i="1"/>
  <c r="I32" i="1" s="1"/>
  <c r="H31" i="1"/>
  <c r="I31" i="1" s="1"/>
  <c r="H30" i="1"/>
  <c r="I30" i="1" s="1"/>
  <c r="H29" i="1"/>
  <c r="I29" i="1" s="1"/>
  <c r="H28" i="1"/>
  <c r="I28" i="1" s="1"/>
  <c r="H27" i="1"/>
  <c r="I27" i="1" s="1"/>
  <c r="H26" i="1"/>
  <c r="I26" i="1" s="1"/>
  <c r="H25" i="1"/>
  <c r="I25" i="1" s="1"/>
  <c r="H24" i="1"/>
  <c r="I24" i="1" s="1"/>
  <c r="H23" i="1"/>
  <c r="I23" i="1" s="1"/>
  <c r="H22" i="1"/>
  <c r="I22" i="1" s="1"/>
  <c r="H21" i="1"/>
  <c r="I21" i="1" s="1"/>
  <c r="H20" i="1"/>
  <c r="I20" i="1" s="1"/>
  <c r="H19" i="1"/>
  <c r="I19" i="1" s="1"/>
  <c r="H18" i="1"/>
  <c r="I18" i="1" s="1"/>
  <c r="H17" i="1"/>
  <c r="I17" i="1" s="1"/>
  <c r="H16" i="1"/>
  <c r="I16" i="1" s="1"/>
  <c r="H15" i="1"/>
  <c r="I15" i="1" s="1"/>
  <c r="H14" i="1"/>
  <c r="I14" i="1" s="1"/>
  <c r="H13" i="1"/>
  <c r="I13" i="1" s="1"/>
  <c r="H12" i="1"/>
  <c r="I12" i="1" s="1"/>
  <c r="H11" i="1"/>
  <c r="I11" i="1" s="1"/>
  <c r="H10" i="1"/>
  <c r="I10" i="1" s="1"/>
  <c r="H9" i="1"/>
  <c r="I9" i="1" s="1"/>
  <c r="H8" i="1"/>
  <c r="I8" i="1" s="1"/>
  <c r="H7" i="1"/>
  <c r="K142" i="1"/>
  <c r="P142" i="1"/>
  <c r="U142" i="1"/>
  <c r="W141" i="1"/>
  <c r="X141" i="1" s="1"/>
  <c r="W140" i="1"/>
  <c r="X140" i="1" s="1"/>
  <c r="W139" i="1"/>
  <c r="X139" i="1" s="1"/>
  <c r="X138" i="1"/>
  <c r="W138" i="1"/>
  <c r="W137" i="1"/>
  <c r="X137" i="1" s="1"/>
  <c r="W136" i="1"/>
  <c r="X136" i="1" s="1"/>
  <c r="W135" i="1"/>
  <c r="X135" i="1" s="1"/>
  <c r="W134" i="1"/>
  <c r="W133" i="1"/>
  <c r="X133" i="1" s="1"/>
  <c r="W132" i="1"/>
  <c r="X132" i="1" s="1"/>
  <c r="W131" i="1"/>
  <c r="X131" i="1" s="1"/>
  <c r="W130" i="1"/>
  <c r="X130" i="1" s="1"/>
  <c r="W129" i="1"/>
  <c r="X129" i="1" s="1"/>
  <c r="W128" i="1"/>
  <c r="X128" i="1" s="1"/>
  <c r="W127" i="1"/>
  <c r="X127" i="1" s="1"/>
  <c r="W126" i="1"/>
  <c r="X126" i="1" s="1"/>
  <c r="W125" i="1"/>
  <c r="X125" i="1" s="1"/>
  <c r="W124" i="1"/>
  <c r="X124" i="1" s="1"/>
  <c r="W123" i="1"/>
  <c r="X123" i="1" s="1"/>
  <c r="W122" i="1"/>
  <c r="X122" i="1" s="1"/>
  <c r="W121" i="1"/>
  <c r="X121" i="1" s="1"/>
  <c r="W120" i="1"/>
  <c r="X120" i="1" s="1"/>
  <c r="W119" i="1"/>
  <c r="X119" i="1" s="1"/>
  <c r="W118" i="1"/>
  <c r="X118" i="1" s="1"/>
  <c r="W117" i="1"/>
  <c r="X117" i="1" s="1"/>
  <c r="W116" i="1"/>
  <c r="X116" i="1" s="1"/>
  <c r="W115" i="1"/>
  <c r="X115" i="1" s="1"/>
  <c r="W114" i="1"/>
  <c r="X114" i="1" s="1"/>
  <c r="W113" i="1"/>
  <c r="X113" i="1" s="1"/>
  <c r="W112" i="1"/>
  <c r="X112" i="1" s="1"/>
  <c r="W111" i="1"/>
  <c r="X111" i="1" s="1"/>
  <c r="W110" i="1"/>
  <c r="X110" i="1" s="1"/>
  <c r="W109" i="1"/>
  <c r="X109" i="1" s="1"/>
  <c r="W108" i="1"/>
  <c r="X108" i="1" s="1"/>
  <c r="W107" i="1"/>
  <c r="X107" i="1" s="1"/>
  <c r="W106" i="1"/>
  <c r="X106" i="1" s="1"/>
  <c r="W105" i="1"/>
  <c r="X105" i="1" s="1"/>
  <c r="W104" i="1"/>
  <c r="X104" i="1" s="1"/>
  <c r="W103" i="1"/>
  <c r="X103" i="1" s="1"/>
  <c r="W102" i="1"/>
  <c r="X102" i="1" s="1"/>
  <c r="W101" i="1"/>
  <c r="X101" i="1" s="1"/>
  <c r="W100" i="1"/>
  <c r="X100" i="1" s="1"/>
  <c r="W99" i="1"/>
  <c r="X99" i="1" s="1"/>
  <c r="W98" i="1"/>
  <c r="X98" i="1" s="1"/>
  <c r="W97" i="1"/>
  <c r="X97" i="1" s="1"/>
  <c r="W96" i="1"/>
  <c r="X96" i="1" s="1"/>
  <c r="W95" i="1"/>
  <c r="X95" i="1" s="1"/>
  <c r="W94" i="1"/>
  <c r="X94" i="1" s="1"/>
  <c r="W93" i="1"/>
  <c r="X93" i="1" s="1"/>
  <c r="W92" i="1"/>
  <c r="X92" i="1" s="1"/>
  <c r="W91" i="1"/>
  <c r="X91" i="1" s="1"/>
  <c r="W90" i="1"/>
  <c r="X90" i="1" s="1"/>
  <c r="W89" i="1"/>
  <c r="X89" i="1" s="1"/>
  <c r="W88" i="1"/>
  <c r="X88" i="1" s="1"/>
  <c r="W87" i="1"/>
  <c r="X87" i="1" s="1"/>
  <c r="W86" i="1"/>
  <c r="X86" i="1" s="1"/>
  <c r="W85" i="1"/>
  <c r="X85" i="1" s="1"/>
  <c r="W84" i="1"/>
  <c r="X84" i="1" s="1"/>
  <c r="W83" i="1"/>
  <c r="X83" i="1" s="1"/>
  <c r="W82" i="1"/>
  <c r="X82" i="1" s="1"/>
  <c r="W81" i="1"/>
  <c r="X81" i="1" s="1"/>
  <c r="W80" i="1"/>
  <c r="X80" i="1" s="1"/>
  <c r="W79" i="1"/>
  <c r="X79" i="1" s="1"/>
  <c r="W78" i="1"/>
  <c r="X78" i="1" s="1"/>
  <c r="W77" i="1"/>
  <c r="X77" i="1" s="1"/>
  <c r="W76" i="1"/>
  <c r="X76" i="1" s="1"/>
  <c r="W75" i="1"/>
  <c r="X75" i="1" s="1"/>
  <c r="W74" i="1"/>
  <c r="X74" i="1" s="1"/>
  <c r="W73" i="1"/>
  <c r="X73" i="1" s="1"/>
  <c r="W72" i="1"/>
  <c r="X72" i="1" s="1"/>
  <c r="W71" i="1"/>
  <c r="X71" i="1" s="1"/>
  <c r="W70" i="1"/>
  <c r="X70" i="1" s="1"/>
  <c r="W69" i="1"/>
  <c r="X69" i="1" s="1"/>
  <c r="W68" i="1"/>
  <c r="X68" i="1" s="1"/>
  <c r="W67" i="1"/>
  <c r="X67" i="1" s="1"/>
  <c r="W66" i="1"/>
  <c r="X66" i="1" s="1"/>
  <c r="W65" i="1"/>
  <c r="X65" i="1" s="1"/>
  <c r="W64" i="1"/>
  <c r="X64" i="1" s="1"/>
  <c r="W63" i="1"/>
  <c r="X63" i="1" s="1"/>
  <c r="W62" i="1"/>
  <c r="X62" i="1" s="1"/>
  <c r="W61" i="1"/>
  <c r="X61" i="1" s="1"/>
  <c r="W60" i="1"/>
  <c r="X60" i="1" s="1"/>
  <c r="W59" i="1"/>
  <c r="X59" i="1" s="1"/>
  <c r="W58" i="1"/>
  <c r="X58" i="1" s="1"/>
  <c r="W57" i="1"/>
  <c r="X57" i="1" s="1"/>
  <c r="W56" i="1"/>
  <c r="X56" i="1" s="1"/>
  <c r="W55" i="1"/>
  <c r="X55" i="1" s="1"/>
  <c r="W54" i="1"/>
  <c r="X54" i="1" s="1"/>
  <c r="W53" i="1"/>
  <c r="X53" i="1" s="1"/>
  <c r="W52" i="1"/>
  <c r="X52" i="1" s="1"/>
  <c r="W51" i="1"/>
  <c r="X51" i="1" s="1"/>
  <c r="W50" i="1"/>
  <c r="X50" i="1" s="1"/>
  <c r="W49" i="1"/>
  <c r="X49" i="1" s="1"/>
  <c r="W48" i="1"/>
  <c r="X48" i="1" s="1"/>
  <c r="W47" i="1"/>
  <c r="X47" i="1" s="1"/>
  <c r="W46" i="1"/>
  <c r="X46" i="1" s="1"/>
  <c r="W45" i="1"/>
  <c r="X45" i="1" s="1"/>
  <c r="W44" i="1"/>
  <c r="X44" i="1" s="1"/>
  <c r="W43" i="1"/>
  <c r="X43" i="1" s="1"/>
  <c r="W42" i="1"/>
  <c r="X42" i="1" s="1"/>
  <c r="W41" i="1"/>
  <c r="X41" i="1" s="1"/>
  <c r="W40" i="1"/>
  <c r="X40" i="1" s="1"/>
  <c r="W39" i="1"/>
  <c r="X39" i="1" s="1"/>
  <c r="W38" i="1"/>
  <c r="X38" i="1" s="1"/>
  <c r="W37" i="1"/>
  <c r="X37" i="1" s="1"/>
  <c r="W36" i="1"/>
  <c r="X36" i="1" s="1"/>
  <c r="W35" i="1"/>
  <c r="X35" i="1" s="1"/>
  <c r="W34" i="1"/>
  <c r="X34" i="1" s="1"/>
  <c r="W33" i="1"/>
  <c r="X33" i="1" s="1"/>
  <c r="W32" i="1"/>
  <c r="X32" i="1" s="1"/>
  <c r="W31" i="1"/>
  <c r="X31" i="1" s="1"/>
  <c r="W30" i="1"/>
  <c r="X30" i="1" s="1"/>
  <c r="W29" i="1"/>
  <c r="X29" i="1" s="1"/>
  <c r="W28" i="1"/>
  <c r="X28" i="1" s="1"/>
  <c r="W27" i="1"/>
  <c r="X27" i="1" s="1"/>
  <c r="W26" i="1"/>
  <c r="X26" i="1" s="1"/>
  <c r="W25" i="1"/>
  <c r="X25" i="1" s="1"/>
  <c r="W24" i="1"/>
  <c r="X24" i="1" s="1"/>
  <c r="W23" i="1"/>
  <c r="X23" i="1" s="1"/>
  <c r="W22" i="1"/>
  <c r="X22" i="1" s="1"/>
  <c r="W21" i="1"/>
  <c r="X21" i="1" s="1"/>
  <c r="W20" i="1"/>
  <c r="X20" i="1" s="1"/>
  <c r="W19" i="1"/>
  <c r="X19" i="1" s="1"/>
  <c r="W18" i="1"/>
  <c r="X18" i="1" s="1"/>
  <c r="W17" i="1"/>
  <c r="X17" i="1" s="1"/>
  <c r="W16" i="1"/>
  <c r="X16" i="1" s="1"/>
  <c r="W15" i="1"/>
  <c r="X15" i="1" s="1"/>
  <c r="W14" i="1"/>
  <c r="X14" i="1" s="1"/>
  <c r="W13" i="1"/>
  <c r="X13" i="1" s="1"/>
  <c r="W12" i="1"/>
  <c r="X12" i="1" s="1"/>
  <c r="W11" i="1"/>
  <c r="X11" i="1" s="1"/>
  <c r="W10" i="1"/>
  <c r="X10" i="1" s="1"/>
  <c r="W9" i="1"/>
  <c r="X9" i="1" s="1"/>
  <c r="W8" i="1"/>
  <c r="X8" i="1" s="1"/>
  <c r="W7" i="1"/>
  <c r="X7" i="1" s="1"/>
  <c r="M7" i="3" l="1"/>
  <c r="M36" i="3" s="1"/>
  <c r="L36" i="3"/>
  <c r="R7" i="3"/>
  <c r="R36" i="3" s="1"/>
  <c r="Q36" i="3"/>
  <c r="W7" i="3"/>
  <c r="W36" i="3" s="1"/>
  <c r="V36" i="3"/>
  <c r="H7" i="3"/>
  <c r="H36" i="3" s="1"/>
  <c r="G36" i="3"/>
  <c r="M71" i="2"/>
  <c r="M142" i="1"/>
  <c r="H142" i="1"/>
  <c r="I7" i="1"/>
  <c r="I142" i="1" s="1"/>
  <c r="W142" i="1"/>
  <c r="R142" i="1"/>
  <c r="X134" i="1"/>
  <c r="N7" i="1"/>
  <c r="N142" i="1" s="1"/>
  <c r="S71" i="2"/>
  <c r="N8" i="2"/>
  <c r="N71" i="2" s="1"/>
  <c r="R71" i="2"/>
  <c r="I7" i="2"/>
  <c r="Y36" i="3"/>
  <c r="R44" i="4"/>
  <c r="X33" i="4"/>
  <c r="Z71" i="2"/>
  <c r="W71" i="2"/>
  <c r="N44" i="4"/>
  <c r="S8" i="4"/>
  <c r="S44" i="4" s="1"/>
  <c r="M44" i="4"/>
  <c r="Z44" i="4"/>
  <c r="X44" i="4"/>
  <c r="X7" i="2"/>
  <c r="X13" i="2"/>
  <c r="X17" i="2"/>
  <c r="X19" i="2"/>
  <c r="X23" i="2"/>
  <c r="X29" i="2"/>
  <c r="X33" i="2"/>
  <c r="X35" i="2"/>
  <c r="S142" i="1"/>
  <c r="X142" i="1" l="1"/>
  <c r="D3" i="5"/>
  <c r="D4" i="5"/>
  <c r="D5" i="5"/>
  <c r="X71" i="2"/>
  <c r="D6" i="5"/>
  <c r="D8" i="5" l="1"/>
</calcChain>
</file>

<file path=xl/sharedStrings.xml><?xml version="1.0" encoding="utf-8"?>
<sst xmlns="http://schemas.openxmlformats.org/spreadsheetml/2006/main" count="936" uniqueCount="593">
  <si>
    <t>SECRETARÍA O INSTITUTO DESCENTRALIZADO</t>
  </si>
  <si>
    <t>Secretaría de Salud y Ambiente</t>
  </si>
  <si>
    <t>PROMEDIO PONDERADO</t>
  </si>
  <si>
    <t>ITEM</t>
  </si>
  <si>
    <t xml:space="preserve"> PRODUCTO REQUERIDO </t>
  </si>
  <si>
    <t>ESPECIFICACIONES Y/O CARACTERÍSTICAS TÉCNICAS REQUERIDAS</t>
  </si>
  <si>
    <t>MEDIDA</t>
  </si>
  <si>
    <t>CANTIDAD</t>
  </si>
  <si>
    <t>% DEL IVA</t>
  </si>
  <si>
    <t>VALOR UNITARIO</t>
  </si>
  <si>
    <t>VALOR DEL IVA</t>
  </si>
  <si>
    <t>ALCOHOL ANTISEPTICO LIQUIDO</t>
  </si>
  <si>
    <t>ALCOHOL LIQUIDO PARA USO EXTERNO, CUYA COMPOSICIÓN DE CADA 100 ML DE SOLUCION HIDROALCOHOLICA CONTENGA 73.7 ML DE ALCOHOL ETILICO IMPOTABILIZADO AL 96%.</t>
  </si>
  <si>
    <t>GALON</t>
  </si>
  <si>
    <t>CLORURO DE BENZALCONIO SOLUCION AL 1%</t>
  </si>
  <si>
    <t>CLORURO DE BENZALCONIO SOLUCION AL 1% DESINFECTANTE QUIRURGICO Y BACTERICIDA PARA GRAM POSITIVOS.</t>
  </si>
  <si>
    <t>GARRAFA X 3700</t>
  </si>
  <si>
    <t>CLORHEXIDINA DIGLUCONATO 0.5G SOLUCION</t>
  </si>
  <si>
    <t>ANTISEPTICO DE USO VETERINARIO A BASE DE CLORHEXIDINA DIGLUCONATO EN VEHICULO ACUOSO COMO ANTISEPTICO DE USO EXTERNO E INTERNO O COMO DESINFECTANTE QUIRURGICO Y EQUIPOS DE DIAGNOSTICO VETERINARIO.</t>
  </si>
  <si>
    <t>GLUTARALDEHIDO 50%</t>
  </si>
  <si>
    <t>GLUTARALDEHIDO 50%, EL GLUTRALDEHIDO ES UN COMPUESTO QUÍMICO DE LA FAMILIA DE LOS ALDEHÍDOS, SE USA PRINCIPALMENTE COMO DESINFECTANTE DE EQUIPOS MÉDICOS, ODONTOLÓGICOS Y DE LABORATORIO.</t>
  </si>
  <si>
    <t>ECTOPARATISIDA PARA USO EXTERNO COMPUESTO POR CIPERMETRINA AL 15%</t>
  </si>
  <si>
    <t>ECTOPARATISIDA PARA USO EXTERNO COMPUESTO POR CIPERMETRINA AL 15% TARRO</t>
  </si>
  <si>
    <t>TARRO X 1 LITRO</t>
  </si>
  <si>
    <t>VACUNA CONTRA VIRUS DE MOQUILLO, ADENOVIRUS TIPO 2 Y PARVO + FRASCO VIAL CON FRACCIÓN LÍQUIDA QUE LA ACOMPAÑA UTILIZADO COMO DILUYENTE.</t>
  </si>
  <si>
    <t>CADA DOSIS CONTIENE (FRACCIÓN LIOFILIZADA): MOQUILLO CANINO RECOMBINANTE, VECTOR CANARYPOX ≥106.4 DICC50, ADENOVIRUS CANINO TIPO 2, CEPA TORONTO A/26/61 ≥ 104.3 DICC50, PARVOVIRUS CANINO, CEPA 780916 ≥ 103.3 FAID50, MÁS DILUYENTE AGUA ESTÉRIL.</t>
  </si>
  <si>
    <t>1 DOSIS</t>
  </si>
  <si>
    <t>VACUNA RECOMBINANTE PARA PERROS SANOS DESDE LAS 6 SEMANAS DE EDAD, DISEÑADA PARA PROTEGER CONTRA MOQUILLO (DISTEMPER), HEPATITIS, ADENOVIRUS TIPO 2, PARAINFLUENZA, PARVOVIROSIS, LEPTOSPIROSIS Y CORONAVIRUS</t>
  </si>
  <si>
    <t>CADA DOSIS CONTIENE: CULTIVO INACTIVADO DE LEPTOSPIRA INTERROGANS, SEROTIPO CANICOLA, ¿CEPA CA-12-000? 40 DP80 HÁMSTER (EQUIVALENTE A 800 U/ML ELISA) CULTIVO INACTIVADO DE LEPTOSPIRA INTERROGANS, SEROTIPO ICTEROHAEMORRAGIAE, ¿CEPA 820K? 40 DP80 HAMST</t>
  </si>
  <si>
    <t>VACUNA COADYUVANTE EN LA PREVENCIÓN Y CONTROL DE LA TRAQUEOBRONQUITIS INFECCIOSA CANINA (TOS DE LAS PERRERAS)</t>
  </si>
  <si>
    <t>CÉLULAS (ANTÍGENO) DE BORDETELLA BRONCHISEPTICA 3 X 108, CEPA 78-9159, EN 1 ML. CONSERVADOR: TIMEROSAL &lt; 1:10,000.</t>
  </si>
  <si>
    <t>VACUNA INACTIVADA PARA LA PREVENCIÓN DE RABIA CANINA Y FELINA</t>
  </si>
  <si>
    <t>CADA DOSIS CONTIENE: VIRUS DE LA RABIA INACTIVADO, CEPA PASTEUR RIV 3.0 UI CULTIVO INACTIVADO DE LEPTOSPIRA INTERROGANS, SEROTIPO CANICOLA, ¿CEPA-12-00? 40 HÁMSTER PD80 CULTIVO INACTIVADO DE LEPTOSPIRA INTERROGANS, SEROTIPO ICTEROHAEMORRHAGIAE, CEPA</t>
  </si>
  <si>
    <t>VACUNA PARA LA PREVENCIÓN DE ENFERMEDADES PRODUCIDAS POR EL VIRUS DE LA RINOTRAQUEÍTIS FELINA, EL CALICIVIRUS FELINO, EL VIRUS DE LA PANLEUCOPENIA FELINA Y CHLAMYDIA PSITACII, LAS ENFERMEDADES ASOCIADAS CON LA INFECCIÓN POR EL VIRUS DE LA LEUCEMIA FELINA.</t>
  </si>
  <si>
    <t>VIRUS DE LA RINOTRAQUEÍTIS FELINA (FVR) CEPA 593-J: 10? UFP. CALICIVIRUS FELINO (FCV): 10? UFP. VIRUS DE LA PANLEUCOPENIA FELINA (FPL): 10? FAID?? CHLAMYDIA PSITTACICEPA BAKER: 10. YSLD?? VIRUS DE LA LEUCEMIA FELINA: ?1 RP.</t>
  </si>
  <si>
    <t>VACUNA PARA LA PREVENCIÒN CONTRA LA LEUCEMIA FELINA (VILEF/FELV),</t>
  </si>
  <si>
    <t>CADA DOSIS DE 1 ML CONTIENE: SUSTANCIA ACTIVA: VIRUS CANARIPOX RECOMBINANTE FELV (VCP97) ≥ 107.2 CCID50.</t>
  </si>
  <si>
    <t>UNGÜENTO CICATRIZANTE Y ANESTESICO</t>
  </si>
  <si>
    <t>OXIDO DE ZINC 10G, NEOMICINA SULFATO 1G, ALANTOINA 2G, LIDOCAINA 2.75G, ACEITE DE KALAYA CSP 100G, CICATRIZANTE, BACTERICIDA, ANESTÉSICO LOCAL, LUBRICANTE Y CICATRIZANTE</t>
  </si>
  <si>
    <t>TARRO POR 220 GR</t>
  </si>
  <si>
    <t>AEROSOL DE USO TOPICO DE ALUMINIO (POLVO MICRONIZADO) X 25 GR EXCIPIENTES, CSP DE 100 G.</t>
  </si>
  <si>
    <t>EN AEROSOL TÓPICO SIN ANTIBIÓTICO A BASE DE ALUMINIO POLVO MICRONIZADO. AEROSOL DE 210 ML.</t>
  </si>
  <si>
    <t>AEROSOL X 210 ML</t>
  </si>
  <si>
    <t>SUPLEMENTO ALIMENTICIO VITAMÍNICO, MINERAL Y ÁCIDOS GRASOS, POLVO ORAL, CONTROLA LA CAIDA DE PELO.</t>
  </si>
  <si>
    <t>SUPLEMENTO ALIMENTICIO VITAMÍNICO, MINERAL Y ÁCIDOS GRASOS, POLVO ORAL BOLSA POR 300 GR. VITAMINA D3    5.000 UI VITAMINA E    400 UI VITAMINA B2         12 MG VITAMINA B6     55 MG VITAMINA C       250 MG NIACINA   40 MG COL</t>
  </si>
  <si>
    <t>BOLSA POR 300 GR.</t>
  </si>
  <si>
    <t>GEL CICATRIZANTE</t>
  </si>
  <si>
    <t>TUB0 15 GR</t>
  </si>
  <si>
    <t>COLIRIO CON ANTITIOTICO CIPROFLOXACINA CLORHIDRATODE 3.0 MG, CONDRITIN SULFATO DE 200,0 MG, EXCIPIENTES C.S.P DE 1 ML. SUSPENSIÓN OFTALMICA. (GOTAS).</t>
  </si>
  <si>
    <t>COLIRIO CON ANTIBIÓTICO DE AMPLIO ESPECTRO Y MARGEN TERAPÉUTICO INDICADO PARA ÚLCERAS SUPERFICIALES Y PATOLOGÍA OCULAR EN SEGMENTO ANTERIOR.  CONTIENE CIPROFLOXACINA EN UNA BASE DE CONDROITÍN SULFATO AL 20%.  CONDROITÍN SULFATO A 200,0 MG CIPROFLOXACINA</t>
  </si>
  <si>
    <t>FRASCO GOTERO DE 5ML.</t>
  </si>
  <si>
    <t>ONDANSETRON AMPOLLETA DE 8 MG/4 ML, SOLUCION INYECTABLE.</t>
  </si>
  <si>
    <t>INDICADO PARA EL CONTROL DE LAS NÁUSEAS Y DE LOS VÓMITOS INDUCIDOS POR QUIMIOTERAPIA Y RADIOTERAPIA CITOTÓXICAS Y PARA LA PREVENCIÓN Y TRATAMIENTO DE LAS NÁUSEAS Y VÓMITOS POSTOPERATORIOS. 1 ML DE SOLUCIÓN INYECTABLE CONTIENE: ONDANSETRÓN CLORHIDRATO DIH</t>
  </si>
  <si>
    <t>AMPOLLA DE 8 MG/4 ML</t>
  </si>
  <si>
    <t>OMEPRAZOL POLVO LIOFILIZADO PARA RECONSTRUIR A SOLUCION INYECTABLE INFUSION I.V.</t>
  </si>
  <si>
    <t>CADA FRASCO-AMPOLLA CONTIENE: OMEPRAZOL LIOFILIZADO 40 MG. EXCIPIENTES: EDETATO DISÓDICO C.S.P. CADA AMPOLLA CON SOLVENTE CONTIENE: MACROGOL, FOSFATO SÓDICO DIHIDROGENADO, AGUA PARA INYECTABLES C.S.P. 10 ML. ACCIÓN TERAPÉUTICA: ANTIULCEROSO.</t>
  </si>
  <si>
    <t>FRASCO POR 1 AMPOLLA</t>
  </si>
  <si>
    <t>OMEPRAZOL 20 MG. CAJA POR 10 CÁPSULAS.</t>
  </si>
  <si>
    <t>OMEPRAZOL 20 MG. CAJA POR 10 CÁPSULAS. PEQUEÑOS ENVASES SOLUBLES GENERALMENTE FABRICADOS A BASE DE GELATINA EN CUYO INTERIOR SE HALLA LA DOSIS DEL FÁRMACO QUE SE ADMINISTRARÁ POR VÍA ORAL.</t>
  </si>
  <si>
    <t>CAJA X 10 CAPSULAS</t>
  </si>
  <si>
    <t>SOLUCIÓN LACTATO DE RINGER BOLSA POR 500 ML, INYECTABLE VIA INTRAVENOSA.</t>
  </si>
  <si>
    <t>LACTATO DE RINGER SOLUCION HARTMAN CADA 100 ML DE SOLUCIÓN CONTIENEN: CLORURO SÓDICO  600 MG LACTATO SÓDICO  312 MG CLORURO POTÁSICO</t>
  </si>
  <si>
    <t>BOLSA X 500 ML</t>
  </si>
  <si>
    <t>SOLUCION DE CLORURO DE SODIO 0,9 G, AGUA PARA INYECCION C.S.P 100 ML BOLSA X 500 CC.</t>
  </si>
  <si>
    <t>SOLUCION DE CLORURO DE SODIO 0,9 G, AGUA PARA INYECCION C.S.P 100 ML BOLSA X 500 CC. SODIO CLORURO, SOLUCIÓN PARA INFUSIÓN IV</t>
  </si>
  <si>
    <t>DEXTROSA AL 5 % 500 CC</t>
  </si>
  <si>
    <t>UNA SOLUCIÓN INYECTABLE, ESTÉRIL Y APIRÓGENA, COMPUESTA POR 5 GRAMOS DE D-GLUCOSA ANHIDRA (O MONOHIDRATO) POR CADA 100 ML DE AGUA, SUMANDO UN TOTAL DE 25G DE DEXTROSA POR CADA BOLSA DE 500ML.</t>
  </si>
  <si>
    <t>SOLUCIÓN INYECTABLE DE AMINOACIDOS, VITAMINAS, ELECTROLITOS, Y DEXTROSA.</t>
  </si>
  <si>
    <t>CADA 100 ML. CONTIENEN: SODIO ACETATO, 125 MG.; SODIO CLORURO, 125 MG.; CALCIO CLORURO, 20 MG.; POTASIO CLORURO 25 MG.; MAGNESIO SULFATO 20 MG.; DEXTROSA, 5G. TIAMINA CLORHIDRATO, 6 MG.; RIBOFLAVINA 5, FOSFATO DE SODIO, 7MG.; CIANOCOBALAMINA 5 MCG.; PIRID</t>
  </si>
  <si>
    <t>BOLSA POR 500 ML</t>
  </si>
  <si>
    <t>AMPICILINA DE 1 MG + SULBACTAM DE 0,5 G, POLVO ESTERIL PARA RECONSTITUIR A SOLUCION INYECTABLE.</t>
  </si>
  <si>
    <t>CADA VIAL CONTIENE 1 G DE AMPICILINA (EN FORMA DE AMPICILINA SÓDICA) Y 0,5 G DE SULBACTAM (EN FORMA DE SULBACTAM SÓDICO). EXCIPIENTE(S) CON EFECTO CONOCIDO: CADA VIAL CONTIENE 115 MG DE SODIO.</t>
  </si>
  <si>
    <t>CAJA X 10 VIALES</t>
  </si>
  <si>
    <t>OXITETRACICLINA X 50 MG, SOLUCIÓN INYECTABLE DE USO VETERINARIO, ANTIBIOTICO DE AMPLIO ESPECTRO.</t>
  </si>
  <si>
    <t>OXITETRACICLINA X 50 MG ES UN ANTIMICROBIANO, OXITETRACICLINA HCL 50 MG EXCIPIENTES CSP 1 ML</t>
  </si>
  <si>
    <t>FCO. X 100 ML</t>
  </si>
  <si>
    <t>ENROFLOXACINA 150 MG, EXCIPIENTES C.S.P. 1 TABLETA, TABLETAS CAJA X 10 TABLETAS</t>
  </si>
  <si>
    <t>150 MG CAJA X 10 TABLETAS, ENROFLOXACINA 150 MG EXCIPIENTES C.S.P. 1 COMP.</t>
  </si>
  <si>
    <t>CAJA X 10 TABLETAS</t>
  </si>
  <si>
    <t>ENROFLOXACINA AL 10%, SOLUCION INYECTABLE FRASCO X 100 ML, ANTIBIOTICO DE AMPLIO ESPECTRO.</t>
  </si>
  <si>
    <t>ENROFLOXACINA AL 10%, SOLUCION INYECTABLE FRASCO X 100 ML, ENROFLOXACINA 100MG/ML</t>
  </si>
  <si>
    <t>FRASCO X 100 ML</t>
  </si>
  <si>
    <t>MARBOFLOXACINA 50 MG, TABLETAS RANURADAS DE USO VETERINARIO ANTIBACTERIANO BACTERICIDA SINTETICO DE AMPLIO ESPECTRO</t>
  </si>
  <si>
    <t>CADA TABLETA CONTIENE: MARBOFLOXACINA  50 MG EXCIPIENTES C.S.P                1 TABLETA</t>
  </si>
  <si>
    <t>FRASCO POR 10 TABLETAS RANURADAS DE 50 MG</t>
  </si>
  <si>
    <t>MARBOFLOXACINA 10% SOLUCIÓN INYECTABLE DE USO VETERINARIO, ANTIBACTERIANO, BACTERICIDA SINTETICO DE AMPLIO ESPECTRO.</t>
  </si>
  <si>
    <t>CADA 1 ML DE MARBOFLOXACINA INYECTABLE 10%, CONTIENE: MARBOFLOXACINA 100 MG EXCIPIENTES C.S.P…… 1 ML</t>
  </si>
  <si>
    <t>FRASCO X 10 ML</t>
  </si>
  <si>
    <t>HEMOPARASITICIDA DE AMPLIO ESPECTRO Y ACCIÓN TOTAL., SOLUCIÓN INYECTABLE, DIMINAZENE DIACETURATO+OXITETRACICLINA CLORHIDRATO+ VITAMINA B12+ ANTIPIRINA.</t>
  </si>
  <si>
    <t>CADA ML CONTIENE: DIMINAZENE DIACETURATO  40 MG OXITETRACICLINA BASE 100 MG OXITETRACICLINA BASE 100 MG ANTIPIRINA 150 MG. CIANOCOBALAMINA (VIT. B12) 15 MCG. EXCIPIENTES, C.S.P. 1 ML.</t>
  </si>
  <si>
    <t>FRASCO X 30 ML</t>
  </si>
  <si>
    <t>ANTIBIÓTICO DE AMPLIO ESPECTRO MÁS ANTIBACTERIANO Y ANTIINFLAMATORIO PARA PERROS Y GATOS, A BASE DE AZITROMICINA 50 MG Y MELOXICAM 0,5 MG. TABLETAS RECUBIERTAS.</t>
  </si>
  <si>
    <t>COMPOSICION AZITROMICINA: 50 MG, MELOXICAM: 0,5 MG.</t>
  </si>
  <si>
    <t>CAJAS X 6 TABLETAS</t>
  </si>
  <si>
    <t>ANNTIBIÓTICO DE AMPLIO ESPECTRO MÁS ANTIBACTERIANO Y ANTIINFLAMATORIO PARA PERROS Y GATOS, A BASE DE AZITROMICINA 200 MG Y MELOXICAM 2 MG. TABLETAS RECUBIERTAS.</t>
  </si>
  <si>
    <t>AZITROMICINA: 200 MG, MELOXICAM: 2 MG.</t>
  </si>
  <si>
    <t>DOXICICLINA (HYCLATO) TABLETAS DE 200 MG</t>
  </si>
  <si>
    <t>ANTIBIÓTICO SEMISINTÉTICO DE AMPLIO ESPECTRO. DOXICICLINA (HYCLATO) 200 MG EXCIPIENTE, C.S.P………1 TABLETA.</t>
  </si>
  <si>
    <t>CAJA POR 10 TABLETAS</t>
  </si>
  <si>
    <t>ANTIBIOTICO QUE COMBINA AMOXICILINA, UN ANTIBIÓTICO BETA-LACTÁMICO, CON ÁCIDO CLAVULÁNICO, QUE INHIBE LAS BETALACTAMASAS PRODUCIDAS POR ALGUNAS BACTERIAS, LO QUE POTENCIA LA ACCIÓN ANTIBACTERIANA</t>
  </si>
  <si>
    <t>AMOXICILINA (TRIHIDRATO) 40 MG; ÁCIDO CLAVULÁNICO (CLAVULANATO DE POTASIO) 10 MG; ERITROSINA (E127) 0,75 MG.</t>
  </si>
  <si>
    <t>CAJA X 12 TABLETAS</t>
  </si>
  <si>
    <t>CEFALEXINA (MONOHIDRATO) 150 MG EXCIPIENTE C.B.P. 1 ML</t>
  </si>
  <si>
    <t>ANTIBIÓTICO A BASE DE CEFALEXINA, QUE ACTÚA CONTRA BACTERIAS GRAM POSITIVAS Y ALGUNAS GRAM NEGATIVAS, CON EFECTO BACTERICIDA, EN SUSPENSIÓN OLEOSA MICRONIZADA. CADA 1 ML CONTIENE CEFALEXINA (MONOHIDRATO) 150 MG EXCIPIENTE C.B.P 1 ML</t>
  </si>
  <si>
    <t>ANTIBIÓTICO INYECTABLE DE ACCIÓN PROLONGADA PARA USO EN CANINOS Y FELINOS.SOLUCION INYECTABLE VIA SUBCUTANEA. A BASE DE CEFOVECIN SÓDICO POLVO LIOFILIZADO: 800 MG. AGUA DESTILADA ESTERIL, C.S.P 10 ML.</t>
  </si>
  <si>
    <t>ANTIBIÓTICO BACTERICIDA DE AMPLIO ESPECTRO Y LARGA ACCIÓN, SU ESPECTRO INCLUYE GRAN VARIEDAD DE BACTERIAS GRAM POSITIVAS AEROBIAS Y ANAEROBIAS Y GRAM NEGATIVAS AEROBIAS Y ANAEROBIAS. COMPOSICION CEFOVECIN SÓDICO POLVO LIOFILIZADO: 800 MG. AGUA DESTILADA E</t>
  </si>
  <si>
    <t>FRASCO AMPOLLA CON POLVO LIOFILIZADO Y FRASCO CON AGUA DESTILADA ESTÉRIL.</t>
  </si>
  <si>
    <t>PROTECTOR DE MUCOSA GATROINTESTINAL EN TABLETAS A BASE DE SUCRALFATO 500MG Y EXCIPIENTES C.S.P.1 TABLETA</t>
  </si>
  <si>
    <t>PROTEGE LA MUCOSA GÁSTRICA Y PREVIENE LA EROSIÓN GÁSTRICA PROVOCADA POR FÁRMACOS DURANTE EL AYUNO PROLONGADO PROVOCADO POR ENFERMEDADES INFECCIOSAS. SUCRALFATO……………………… 500MG EXCIPIENTES C.S.P.  ……….. 1 TABLETA</t>
  </si>
  <si>
    <t>CAJA POR 20 TABLETAS</t>
  </si>
  <si>
    <t>PROTECTOR DE MUCOSA GATROINTESTINAL EN TABLETAS A BASE DE SUCRALFATO 500MG Y EXCIPIENTES C.S.P.1 SUSPENSION</t>
  </si>
  <si>
    <t>PROTEGE LA MUCOSA GÁSTRICA Y PREVIENE LA EROSIÓN GÁSTRICA PROVOCADA POR FÁRMACOS DURANTE EL AYUNO PROLONGADO PROVOCADO POR ENFERMEDADES INFECCIOSAS.  SUCRALFATO……………………… 500MG EXCIPIENTES C.S.P.  ……….. SUSPENSION</t>
  </si>
  <si>
    <t>UNIDAD</t>
  </si>
  <si>
    <t>ANTIDIARREICO SUSPENSIÓN ORAL COADYUVANTE EN EL TRATAMIENTO DE DIARREAS Y ENTERITIS NO ESPECÍFICAS EN CANINOS Y FELINOS.</t>
  </si>
  <si>
    <t>COADYUVANTE EN EL TRATAMIENTO DE DIARREAS Y ENTERITIS NO ESPECÍFICAS EN CANINOS Y FELINOS. RESTAURA LAS FUNCIONES NORMALES DEL INTESTINO. PUEDE USARSE SOLO O ASOCIADO CON ANTIBIOTICOS. COMPOSICION: SUBSALICILATO DE BISMUTO 1.75 G EXCIPIENTES C.S.P. 100 ML</t>
  </si>
  <si>
    <t>FRASCO X 120 ML</t>
  </si>
  <si>
    <t>METRONIDAZOL INYECTABLE 500 MG/100 ML</t>
  </si>
  <si>
    <t>METRONIDAZOL INYECTABLE   COMPOSICIÓN: CADA 100 ML DE SOLUCIÓN INYECTABLE CONTIENE: METRONIDAZOL 500 MG EXCIPIENTES C.S.P. 100 ML</t>
  </si>
  <si>
    <t>ANESTESICO PARA CANINOS, CADA FRASCO DE LIOFILIZADO CONTIENE: TILETAMINA (COMO CLORHIDRATO) 125 MG, ZOLAZEPAM (COMO CLORHIDRATO) 125 MG, EXCIPIENTE C.B.P. 695 MG, EL FRASCO DISOLVENTE CONTIENE DILUENTE ESTERIL C.B.P. 5 ML.</t>
  </si>
  <si>
    <t>FRASCO CON 695 MG DE LIOFILIZADO Y DILUENTE ESTERIL 5 ML</t>
  </si>
  <si>
    <t>PROPOFOL 10 MG X 20 ML, EMULSION INYECTABLE</t>
  </si>
  <si>
    <t>FRASCO X 20 ML</t>
  </si>
  <si>
    <t>KETAMINA BASE (COMO CLORHIDRATO) 5 G, EXCIPIENTES C.S. FRASCO X 50 ML</t>
  </si>
  <si>
    <t>FRASCO POR 50 ML</t>
  </si>
  <si>
    <t>MIDAZOLAM</t>
  </si>
  <si>
    <t>(D.O.E.), HIDROCLORURO. AMPOLLAS DE 15 MG/3 ML, 5 MG/5 ML Y 50 MG/10 ML</t>
  </si>
  <si>
    <t>TRAMADOL CLORHIDRATO 50 MG EXCIPIENTES C.S.</t>
  </si>
  <si>
    <t>AMPOLLA</t>
  </si>
  <si>
    <t>LIDOCAINA SIN EPINEFRINA.</t>
  </si>
  <si>
    <t>FRASCO X 50 ML</t>
  </si>
  <si>
    <t>LIDOCAINA CLORHIDRATO 20 MG-ML CON PINEFRINA BASE 0.02 MG, FRAACO POR 50 ML</t>
  </si>
  <si>
    <t>PENTOBARBITAL SODICO 390 MG Y DIFENILHIDANTOINA SODICA 50 MG FRASCO X 50</t>
  </si>
  <si>
    <t>YOHIMBINA CLORHIDRATO 0,2% VIALES POR 10 ML, SOLUCION INYECTABLE ESTERIL.</t>
  </si>
  <si>
    <t>YOHIMBINA CLORHIDRATO 0,2 G. EXCIPIENTE C.S.P. 100 ML.</t>
  </si>
  <si>
    <t>FRASCO 20 ML</t>
  </si>
  <si>
    <t>ACETILCISTEINA 300 MG EXCIPIENTES: SODIO EDETATO. SODIO HIDRÓXIDO Y AGUA PARA INYECCIÓNES.</t>
  </si>
  <si>
    <t>CAJA 5 AMPOLLAS X 3 ML</t>
  </si>
  <si>
    <t>BROMHEXINA GUAIFENESINA JARABE FRASCO 120 ML, SUSPENSION ORAL.</t>
  </si>
  <si>
    <t>BROMHEXINA GUAIFENESINA MEDICAMENTO EXPECTORANTE Y MUCOLITICO. EN AFECCIONES BRONCOPULMONARES OBSTRUCTIVAS DE VIAS AEREAS. COMPOSICIÓN: BROMHEXINA HCL 0.24 G, GUAFENESINA 2.0 G, VEHÍCULO C.S.P 100 ML.</t>
  </si>
  <si>
    <t>SUSPENSIÓN ORAL POR 120 ML</t>
  </si>
  <si>
    <t>MELOXICAM 20 MG, EXCIPIENTES C.S.P.1 ML, FRASCO X 50 ML</t>
  </si>
  <si>
    <t>ANTIINFLAMATORIO ORAL NO ESTERIODAL, ANALGESICO, ANTIPIRETICO Y ANTIINFLAMATORIO. CADA 100 ML CONTIENEN 0,200 GR, EXCIPIENTES C.S.P. .................... 100,00 ML</t>
  </si>
  <si>
    <t>MELOXICAM 2 MG, EXCIPIENTES C.S.P.1 ML, FRASCO X 20 ML</t>
  </si>
  <si>
    <t>ANTIINFLAMATORIO ORAL NO ESTERIODAL, ANALGESICO, ANTIPIRETICO Y ANTIINFLAMATORIO. CADA 100 ML CONTIENEN 0,20 GR, VEHÍCULO C.B.P. ………. 100,0 ML</t>
  </si>
  <si>
    <t>MELOXICAM 1 MG TABLETA</t>
  </si>
  <si>
    <t>INDICADO EN PERROS Y GATOS PARA TRATAR EL DOLOR, INFLAMACIÓN Y FIEBRE EN PROCESOS MÚSCULO ESQUELÉTICOS AGUDOS Y CRÓNICOS. CADA TABLETA CONTIENE: MELOXICAM 1 MG EXCIPIENTE C.B.P 1 TABLETA</t>
  </si>
  <si>
    <t>CAJA POR 30 TABLETAS</t>
  </si>
  <si>
    <t>MELOXICAM 3 MG TABLETA</t>
  </si>
  <si>
    <t>INDICADO EN PERROS Y GATOS PARA TRATAR EL DOLOR, INFLAMACIÓN Y FIEBRE EN PROCESOS MÚSCULO ESQUELÉTICOS AGUDOS Y CRÓNICOS. CADA TABLETA CONTIENE: MELOXICAM 3 MG EXCIPIENTE C.B.P 1 TABLETA</t>
  </si>
  <si>
    <t>ATROPINA SULFATO 0,1 % FRASCO X 50 ML</t>
  </si>
  <si>
    <t>FRASCO. POR 50 ML</t>
  </si>
  <si>
    <t>SHAMPOO TERAPÉUTICO QUE ASOCIA LA ACCIÓN DE UN FUNGICIDA COMO EL KETOCONAZOL 2% CON LAS ACCIONES ANTIMICROBIANAS Y ANTISÉPTICAS DE LA CLORHEXIDINA 0,5%.</t>
  </si>
  <si>
    <t>PRESENTACIÓN 500 ML</t>
  </si>
  <si>
    <t>SHAMPOO A BASE DE SULFIRAM Y ALOE VERA POR 250 ML</t>
  </si>
  <si>
    <t>COADYUVANTE EN EL TRATAMIENTO DE ECTOPARASITOSIS PRODUCIDAS POR: ÁCAROS, MICOSIS CUTÁNEAS Y DE LAS DERMATITIS, ECZEMA Y PRURITO ASOCIADOS A ELLAS. AYUDA EN EL CONTROL DE PULGAS, PIOJOS Y GARRAPATAS. COMPOSICIÓN: SULFICURE CHAMPÚ CADA 100 ML DE CHAMPÚ MED</t>
  </si>
  <si>
    <t>FRASCO POR 250 ML</t>
  </si>
  <si>
    <t>SHAMPOO DERMATOLOGICO, DE USO VETERINARIO A BASE DE CLORHEXIDINA ACETATO POR 250 ML.</t>
  </si>
  <si>
    <t>CLORHEXIN SHAMPOO ES UN ANTISÉPTICO DERMATOLÓGICO DE USO VETERINARIO PARA PERROS, GATOS Y EQUINOS, INDICADO PARA LIMPIAR, DESINFECTAR, DESODORIZAR Y TRATAR AFECCIONES DE LA PIEL. CLORHEXIDINA ACETATO 0,5%</t>
  </si>
  <si>
    <t xml:space="preserve">SOLUCION INYECTABLE DE VITAMINA B12, CACODILATO DE SODIO, METIONINA, HISTIDINA, TRIPTOFANO. </t>
  </si>
  <si>
    <t>SOLUCIÓN VITAMÍNICA Y DE AMINOÁCIDOS. COMPOSICIÓN CONTENIDO METIONINA 1 G HISTIDINA 0.5 G TRIPTÓFANO 0.250 G CACODILATO DE SODIO 3 G CIANOCOBALAMINA 0.004 G EXCIPIENTES CSP 100 ML</t>
  </si>
  <si>
    <t>FRASCO POR 50 ML.</t>
  </si>
  <si>
    <t>CADA ML DE SOLUCIÓN INYECTABLE CONTIENE: XILACINA BASE 20 MG, EXCIPIENTES C.S.P 1 ML</t>
  </si>
  <si>
    <t>FRASCO POR 20 CC</t>
  </si>
  <si>
    <t>MALEATO DE ACEPROMACINA 10 MG. FRASCO POR 10 ML.</t>
  </si>
  <si>
    <t>FRASCO POR 10 ML</t>
  </si>
  <si>
    <t>AMITRAZ ES UN BAÑO INSECTICIDA PARA EL CONTROL DE GARRAPATAS, USAR EN SISTEMA DE ASPERSIÓN. ESPECIES: CANINOS, FELINOS. PRESENTACIÓN: 50 ML. COMPOSICIÓN: AMITRAZ. 12.5 MG EXCIPIENTES C.S.P. 100 MLINDICADO EN EL CONTROL DE INGESTACIÓN</t>
  </si>
  <si>
    <t>DEXAMETASONA SOLUCION INYECTABLE 2MG/ML, EXCIPIENTES CSP 1 ML, FRASCO DE 50 ML</t>
  </si>
  <si>
    <t>DESPARASITANTE- ANTIHELMINTICO DE AMPLIO ESPECTRO, SUSPENSION ORAL</t>
  </si>
  <si>
    <t>AMPLIO ESPECTRO DE ACCIÓN ANTIPARASITARIA CONTRA NEMÁTODOS Y CESTODOS, EN PERROS. TIENE EFECTO ADULTICIDA, LARVICIDA Y OVICIDA. COMPOSICIÓN CONTENIDO PIRANTEL PAMOATO  15 G PRAZIQUANTEL 5 G FEBANTEL 15 G VEHÍCULO C.S.P 100 G</t>
  </si>
  <si>
    <t>FRACO POR 200 ML</t>
  </si>
  <si>
    <t>CITRATO DE MAROPITANT, SOLUCION INYECTABLE</t>
  </si>
  <si>
    <t>SOLUCIÓN INYECTABLE ESTÁ INDICADO PARA LA PREVENCIÓN Y EL TRATAMIENTO DEL VÓMITO AGUDO EN CANINOS. MAROPITANT CITRATO: 10 MG. EXCIPIENTES C.S.P.: 1 ML.</t>
  </si>
  <si>
    <t>FRASCO POR 20 ML</t>
  </si>
  <si>
    <t>HEMOSTÁTICO MADURADOR DE PLAQUETAS, ANTIOXIDANTE, ANTIINFLAMATORIO Y ANGIOPROTECTOR.</t>
  </si>
  <si>
    <t>HEMOSTÁTICO MADURADOR DE PLAQUETAS, ANTIOXIDANTE, ANTIINFLAMATORIO Y ANGIOPROTECTOR.  COMPOSICIÓN CADA TABLETA RECUBIERTA CONTIENE: ETAMSILATO………………. 125 MG ETAMSILATO………………. 125 MG EXCIPIENTES C.S.P. …………………. 1 ML CONTROL DE LA HEMOSTASIA EN DIVERSOS PROCESOS</t>
  </si>
  <si>
    <t>ANTIPARASITARIO INTERNO DE USO VETERINARIO, COMPRIMIDOS BIRRANURADOS, PALATABLE.</t>
  </si>
  <si>
    <t>COMPOSICION: (CADA COMPRIMIDO SEGÚN PRESENTACIÓN CONTIENE) FENBENDAZOL 500MG. PIRANTEL BASE (COMO PAMOATO) 50MG. PRAZIQUANTEL 50MG. EXCIPIENTES C.S.</t>
  </si>
  <si>
    <t>1 BLISTER POR 3 COMPRIMIDOS DE 20 KG</t>
  </si>
  <si>
    <t>COMPOSICION: (CADA COMPRIMIDO SEGÚN PRESENTACIÓN CONTIENE) FENBENDAZOL 1000MG. PIRANTEL BASE (COMO PAMOATO)100 MG. PRAZIQUANTEL100MG. EXCIPIENTES C.S.</t>
  </si>
  <si>
    <t>1 BLISTER POR 3 COMPRIMIDOS DE 60 KG</t>
  </si>
  <si>
    <t>ANTIPARASITARIO INTERNO INTEGRAL, DE USO VETERINARIO, TABLETAS</t>
  </si>
  <si>
    <t>ANTIPARASITARIO INTERNO INTEGRAL CADA TABLETA CONTIENE: FENBENDAZOL: .................... 500 MG TOLTRAZURIL: .................... 150 MG PRAZICUANTEL: ................... 50 MG EXCIPIENTE C.B.P.: .............. 1 TABLETA</t>
  </si>
  <si>
    <t>DIFENHIDRAMINA CLORHIDRATO 25 MG/ML, EXCIPIENTES CSP 1 ML, SOLUCION INYECTABLE FRASCO X 50 CC</t>
  </si>
  <si>
    <t>METRONIDAZOL BENZOILO MICRONIZADO 250 MG, PODOPHYLLUMPELTATUM 1%, EXCIPIENTES C.S.P 1 ML.</t>
  </si>
  <si>
    <t>SOLUCION SPOT-ON PARA GATOS PEQUEÑOS HASTA 4 KILOS DE PESO, ANTIPARASITARIO INTERNO Y EXTERNO, PIPETA DE 0,4 ML, SOLUCION TOPICA. USO VETERINARIO</t>
  </si>
  <si>
    <t>COMPOSICIÓN: IMIDACLOPRID 100 MG/ML MOXIDECTINA 10 MG/ML</t>
  </si>
  <si>
    <t>PIPETA HASTA 4 KG, 0.4 ML</t>
  </si>
  <si>
    <t>TABLETA DE MOXIDECTINA, SAROLANER Y PIRANTEL TABLETA MASATICABLE PARA PERROS GRANDES, PERROS DE 20 A 40 KG. USO VETERINARIO. (35 DÍAS DE DURACIÓN)</t>
  </si>
  <si>
    <t>ANTIPARASITARIO EXTERNO E INTERNO PARA PERROS. CONCENTRACIÓN DEL COMPRIMIDO 48 MG/0,96 M G/200 MG</t>
  </si>
  <si>
    <t>CAJA X 1 TABLETA</t>
  </si>
  <si>
    <t>TABLETA DE MOXIDECTINA, SAROLANER Y PIRANTEL TABLETA MASATICABLE PARA PERROS GRANDES, PERROS DE 5 A 10KG. USO VETERINARIO. (35 DÍAS DE DURACIÓN)</t>
  </si>
  <si>
    <t>ANTIPARASITARIO EXTERNO E INTERNO PARA PERROS. CONCENTRACIÓN DEL COMPRIMIDO 12 MG/0,24 M G/50 MG</t>
  </si>
  <si>
    <t>TABLETA DE MOXIDECTINA, SAROLANER Y PIRANTEL TABLETA MASATICABLE PARA PERROS GRANDES, PERROS DE 2.5 A 5 KG. USO VETERINARIO. (35 DÍAS DE DURACIÓN)</t>
  </si>
  <si>
    <t>ANTIPARASITARIO EXTERNO E INTERNO PARA PERROS. CONCENTRACIÓN DEL COMPRIMIDO 6 MG/0,12 MG/25 MG</t>
  </si>
  <si>
    <t>TABLETA DE MOXIDECTINA, SAROLANER Y PIRANTEL TABLETA MASATICABLE PARA PERROS GRANDES, PERROS DE 10 A 20 KG. USO VETERINARIO. (35 DÍAS DE DURACIÓN)</t>
  </si>
  <si>
    <t>ANTIPARASITARIO EXTERNO E INTERNO PARA PERROS. CONCENTRACIÓN DEL COMPRIMIDO 24 MG/0,48 M G/100 MG</t>
  </si>
  <si>
    <t>(LOTILANER) ES UN COMPRIMIDO MASTICABLE ANTIPARASITARIO DE ACCIÓN RÁPIDA Y MENSUAL, DISEÑADO PARA ELIMINAR GARRAPATAS Y PULGAS EN PERROS Y CACHORROS DESDE LAS 8 SEMANAS DE EDAD</t>
  </si>
  <si>
    <t>UNIDAD TABLETA</t>
  </si>
  <si>
    <t>LOTILANER) ES UN COMPRIMIDO MASTICABLE ANTIPARASITARIO DE ACCIÓN RÁPIDA Y MENSUAL, DISEÑADO PARA ELIMINAR GARRAPATAS Y PULGAS EN PERROS Y CACHORROS DESDE LAS 8 SEMANAS DE EDAD</t>
  </si>
  <si>
    <t>SELAMECTINA:6G. ANTIPARASITARIO INTERNO Y EXTERNO PARA CANINOS Y FELINOS.</t>
  </si>
  <si>
    <t>PARASITICIDA DE AMPLIO ESPECTRO, QUE PERMITE EL CONTROL Y TRATAMIENTO DE LOMBRICES INTESTINALES, DIROFILARIAS, ÁCAROS DE LA SARNA, PULGAS ADULTAS, LARVAS Y HUEVOS EN PERROS Y GATOS Y TAMBIÉN CONTROLAR LAS INFESTACIONES PRODUCIDAS POR  GARRAPATAS EN PERROS. COMPOSICION SELAMECTINA: 6 G. EXCIPIENTES C.S.P.: 100 ML.</t>
  </si>
  <si>
    <t>CAJA X 1 PIPETA</t>
  </si>
  <si>
    <t>INMUNOMODULADOR BIOLÓGICO INYECTABLE DISEÑADO PARA ESTIMULAR LAS DEFENSAS INESPECÍFICAS EN PERROS Y GATOS.</t>
  </si>
  <si>
    <t>COMPOSICIÓN POR ML: CÉLULAS INACTIVADAS DE PROPIONIBACTERIUM ACNES 0,25 MG, LIPOPOLISACARIDO (LPS) DE CÉLULAS DE E. COLI 0,02 MG.</t>
  </si>
  <si>
    <t>FRASCO 10 ML</t>
  </si>
  <si>
    <t>SOLUCION ORAL FRASCO GOTERO DE 60 ML, CON EXTRACTO FLUÍDO DE CYNARA 45 G CLORURO DE COLINA, 45 G, EXTRACTO HEPÁTICO 6 G</t>
  </si>
  <si>
    <t>CADA 100 ML CONTIENE COMPONENTE CANTIDAD EXTRACTO FLUÍDO DE CYNARA 45 G CLORURO DE COLINA 45 G EXTRACTO HEPÁTICO 6 G</t>
  </si>
  <si>
    <t>FRASCO X 60 ML</t>
  </si>
  <si>
    <t>COMPRIMIDOS MASTICABLES PARA GATOS, DE USO VETERINARIO, A BASE DE MILBEMICINA OXIMA Y PRAZICUANTEL.</t>
  </si>
  <si>
    <t>CADA TABLETA CONTIENE 4 MG DE MILBEMICINA OXIMA Y 10 MG DE PRAZIQUANTEL.</t>
  </si>
  <si>
    <t>CAJA X 4 TABLETAS</t>
  </si>
  <si>
    <t>CADA TABLETA CONTIENE 16 MG DE MILBEMICINA OXIMA Y 40 MG DE PRAZIQUANTEL.</t>
  </si>
  <si>
    <t>INMUNOESTIMULANTE INESPECÍFICO DE USO VETERINARIO, FORMULADO CON PROPIONIBACTERIUM GRANULOSUM Y LIPOPOLISACÁRIDOS DE E. COLI INACTIVADOS, QUE REFUERZA EL SISTEMA INMUNITARIO DE PERROS, GATOS</t>
  </si>
  <si>
    <t>SU COMPOSICIÓN PRINCIPAL SE BASA EN CÉLULAS INACTIVADAS DE PROPIONIBACTERIUM GRANULOSUM (0,95 X POR 100 ML) Y LIPOPOLISACÁRIDOS (LPS) DE E. COLI (2,5 MOL POR 100 ML).</t>
  </si>
  <si>
    <t>GENTAMICINA 3MG, DEXAMETASONA 0.5MG, KETOCONAZOL 10MG, LOCIÓN FRASCO X 100 ML</t>
  </si>
  <si>
    <t>FRASCO POR 100 ML</t>
  </si>
  <si>
    <t>LIMPIADOR OTICO, SOLUCIÓN TOPICA, USO VETERINARIO. REGISTRO ICA.</t>
  </si>
  <si>
    <t>AGUA, EDTA DISÓDICO, PCMX, DIETILHEXIL SODIO SULFOSUCCINATO, ÁCIDO SALICÍLICO, GLICOTECNOLOGÍA (RAMNOSA, GALACTOSA, MANOSA) Y DEFENSIN TECHNOLOGY (EXTRACTO DE HOJAS DE PEUMUS BOLDUS Y DE SPIRAEA ULMARIA).</t>
  </si>
  <si>
    <t>FRASCO POR 125 ML</t>
  </si>
  <si>
    <t>SOLUCION OFTALMICA LUBRICANTE A BASE DE ALCOHOL POLIVILINICO Y VITAMINA A, DE USO VETERINARIO. POR 15 ML</t>
  </si>
  <si>
    <t>SOLUCIÓN OFTÁLMICA ESTÉRIL DE ALCOHOL POLIVILINICOCO AL 1.2% Y VITAMINA A, EXCELENTE LUBRICANTE Y HUMECTANTE DE LA SUPERFICIE OCULAR, ADEMÁS DE EFICAZ EPITELIZADOR CORNEAL. LACRIVET- A DEMOSTRÓ SER UN EXCELENTE ESTABILIZADOR DEL METABOLISMO CORNEAL</t>
  </si>
  <si>
    <t>FRASCO POR 15 ML.</t>
  </si>
  <si>
    <t>VITAMINA A (PALMITATO): 1 G. VITAMINA E (ACETATO): 0,1 G. CASEINA HIDROLIZADA: 2,5 G. EXCIPIENTES C.S. UNGÜENTO OFTÁLMICO ESTÉRIL. POMO CONTENIENDO 3,5 G, CON APLICADOR OFTÁLMICO.</t>
  </si>
  <si>
    <t>TUBO POR 3,5 G.</t>
  </si>
  <si>
    <t>SUPLEMENTO ALIMENTICIO A BASE DE SILIMARINA, L-CARNITINA, BETAINA, DL-METIONINA Y N ACETILICISTEÍNA, DE USO VETERINARIO, SOLUCIÓN ORAL.</t>
  </si>
  <si>
    <t>SILIMARINA, L-CARNITINA, BETAINA, DL-METIONINA Y N ACETILICISTEÍNA</t>
  </si>
  <si>
    <t>GOTAS POR 50 ML</t>
  </si>
  <si>
    <t>KETOCONAZOL 200 MG EXCIPIENTES CSP 1 TABLETA</t>
  </si>
  <si>
    <t>SUPLEMENTO PROTEICO PARA ALIMENTACIÓN ANIMAL, PROBIOTICO - PREBIOTICO, A BASE DE FOS, MOS, LEVADURAS (SACCHAROMYCES CEREVISIAE).</t>
  </si>
  <si>
    <t>PROTEÍNA CRUDA (MÍN.) 178,6 G EXTRACTO ETÉREO (MÍN.) 28,3 MG MATERIA FIBROSA (MÁX.) 500 G MATERIA MINERAL (MÁX.) 61,0 G HUMEDAD (MÁX.) 100 G SACCHAROMYCES CEREVISIAE (MÍN.) 9X10   UFC MANANOLIGOSSACARÍDEOS (MÍN.) 1.000 MG  FRUTO-OLIGOSSACARÍDEOS (MÍN.) 2</t>
  </si>
  <si>
    <t>BOLSA POR 100 G.</t>
  </si>
  <si>
    <t>SOLICIÓN OFTALMICA DE USO VETERINARIO, A BASE DE TOBRAMICINA Y DEXAMETASONA, POR 10 ML.</t>
  </si>
  <si>
    <t>TOBRAMICINA.................. 3 MG DEXAMETASONA............... 1 MG</t>
  </si>
  <si>
    <t>FRASCO GOTERO DE 10 ML.</t>
  </si>
  <si>
    <t>COLIRIO OFTÁLMICO ANTIBIÓTICO DE AMPLIO ESPECTRO PARA PERROS Y GATOS, FORMULADO CON TOBRAMICINA (BACTERICIDA) Y CONDROITÍN SULFATO AL 10%.</t>
  </si>
  <si>
    <t>CONTIENE 3,0 MG DE TOBRAMICINA Y 100,0 MG DE CONDROITÍN SULFATO A</t>
  </si>
  <si>
    <t>FRASCO X 5 ML</t>
  </si>
  <si>
    <t>SOLUCION OPTICA A BASE DE ÁCIDO SALICÍLICO 0,1G, ÁCIDO BÓRICO 1.0G, ACIDO LÁCTICO 2.5G, EXTRACTO DE LAVANDA 2.0G, EXTRACTO DE MANZANILLA 4.0G, EXCIPIENTES C.S.P 100.0 ML., USO VETERINARIO.</t>
  </si>
  <si>
    <t>ÁCIDO SALICÍLICO 0,1G, ÁCIDO BÓRICO 1.0G, ACIDO LÁCTICO 2.5G, EXTRACTO DE LAVANDA 2.0G, EXTRACTO DE MANZANILLA 4.0G, EXCIPIENTES C.S.P 100.0 ML.</t>
  </si>
  <si>
    <t>FRASCO POR UN LITRO</t>
  </si>
  <si>
    <t>SOLUCION INYECTABLE ANTIHEMORRAGICO, POR 50 ML, A BASE DE FITOMENADIONA.</t>
  </si>
  <si>
    <t>COMPOSICIÓN: CADA ML CONTIENE: MENADIONA SODIO BISULFITO 3H2O (VITAMINA K3) …10 MG.</t>
  </si>
  <si>
    <t>DOXAPRAM CLORHIDRATO DE 20 MG, SOLUCION INYECTABLE, FRASCO POR 10 ML.</t>
  </si>
  <si>
    <t>DOXAPRAM CLORHIDRATO DE 20 MG, SOLUCION INYECTABLE, FRASCO POR 10 ML. VITAMINA C (ÁCIDO ASCÓRBICO) 100 MG</t>
  </si>
  <si>
    <t>SUPLEMENTO CON GLUCOSAMINA, CONDROITIN, MSM, VITAMINA C Y MAGNESIO.TABLETAS SABORIZADAS, DE USO VETERINARIO. FRASCO POR 60 TABLETAS.</t>
  </si>
  <si>
    <t>GLUCOSAMINA HCL 750 MG CONDROITIN SULFATO 400 MG MSM (METILSULFONILMETANO) 400 MG VITAMINA C (ÁCIDO ASCÓRBICO) 100 MG MANGANESO 5 MG</t>
  </si>
  <si>
    <t>FRASCO POR 60 TABLETAS</t>
  </si>
  <si>
    <t>SUPLEMENTO VITAMÍNICO MINERAL CON AMINOÁCIDOS EN TABLETAS MASTICABLES (PALATABLES). CON GLUCOSAMINA, CONDROITINA (SULFATO), ÁCIDO HIALURÓNICO, COLÁGENO TIPO II, OMEGA-3, MINERALES (CALCIO, FÓSFORO, MANGANESO, ZINC) Y VITAMINAS (C, E, D3).</t>
  </si>
  <si>
    <t>MEZCLA DE GLUCOSAMINA, CONDROITINA (SULFATO), ÁCIDO HIALURÓNICO, COLÁGENO TIPO II, OMEGA-3, MINERALES (CALCIO, FÓSFORO, MANGANESO, ZINC) Y VITAMINAS (C, E, D3).</t>
  </si>
  <si>
    <t>FIROCOXIB: COMPRIMIDOS MASTICABLES A BASE DE FIROCOXIB 227 MG. EXCIPIENTES CSP 1 COMPRIMIDO.</t>
  </si>
  <si>
    <t>BLISTER POR 10 TABLETAS</t>
  </si>
  <si>
    <t>FIROCOXIB: COMPRIMIDOS MASTICABLES A BASE DE FIROCOXIB 57 MG. EXCIPIENTES CSP 1 COMPRIMIDO.</t>
  </si>
  <si>
    <t>UNGÜENTO DE 60 G, CONTROL DE MIASIS Y SARNAS, USO EXTERNO, USO VETERINARIO, A BASE DE TRICLORFON 3 G, FENOL 1 G, ACEITE DE PINO, EXCIPIENTES CSP 100G.</t>
  </si>
  <si>
    <t>COMPOSICIÓN CONTENIDO TRICLORFÓN 3 G FENOL 1 G ACEITE DE PINO - EXCIPIENTES CSP 100 G</t>
  </si>
  <si>
    <t>FRASCO POR 60 G.</t>
  </si>
  <si>
    <t>ES UN MEDICAMENTO RECETADO UTILIZADO PRINCIPALMENTE PARA TRATAR EL DOLOR NEUROPÁTICO PERIFÉRICO Y CENTRAL PREGABALINA POR 20 MG, SUSPNSIÓN</t>
  </si>
  <si>
    <t>PREGABALINA POR 20 MG EN SUSPENSION</t>
  </si>
  <si>
    <t>FRASCO POR 105 ML</t>
  </si>
  <si>
    <t>ES UN MEDICAMENTO RECETADO UTILIZADO PRINCIPALMENTE PARA TRATAR EL DOLOR NEUROPÁTICO PERIFÉRICO Y CENTRAL PREGABALINA POR 75 MG, CAPSULAS</t>
  </si>
  <si>
    <t>PREGABALINA POR 75 MG, CAPSULAS</t>
  </si>
  <si>
    <t>CAJA X 30 CAPSULAS</t>
  </si>
  <si>
    <t>ES UN MEDICAMENTO RECETADO UTILIZADO PRINCIPALMENTE PARA TRATAR EL DOLOR NEUROPÁTICO PERIFÉRICO Y CENTRAL PREGABALINA POR 25 MG, CAPSULAS</t>
  </si>
  <si>
    <t>PREGABALINA POR 25 MG, CAPSULAS</t>
  </si>
  <si>
    <t>ERITROPOYETINA HUMANA RECOMBINANTE 4.000UI/ML EN CAJA CON 10 AMPOLLAS.</t>
  </si>
  <si>
    <t>ERITROPOYETINA HUMANA RECOMBINANTE 2.000UI/ML AMPOLLA</t>
  </si>
  <si>
    <t>GLUCOCORTICOIDE DE USO VETERINARIO A BASE DE ACETONIDA DE TRIAMCINOLONA, SUSPENSIÓN INYECTABLE.</t>
  </si>
  <si>
    <t>COMPOSICIÓN: ACETONIDA DE TRIAMCINOLONA, 6 MG EXIPIENTES CSP1 ML</t>
  </si>
  <si>
    <t>SUSPENSIÓN ANTIBIÓTICA INYECTABLE DE AMPLIO ESPECTRO, DE USO VETERINARIO ANTIBIOTICO, ANTIINFLAMATORIO Y ANTIALERGICO.</t>
  </si>
  <si>
    <t>CADA 100 ML DE SUSPENSIÓN INYECTABLE CONTIENEN: AMPICILINA BASE.......................10 G, SULFATO DE COLISTINA..................25 MILLONES UI, ACETATO DE DEXAMETASONA .......25 MG, EXCIPIENTES C.S.P.....................100 ML</t>
  </si>
  <si>
    <t>METOCLOPRAMIDA CLORHIDRATO 0.5 G, EXCIPIENTES C.S, INYECTABLE FRASCO X 50ML</t>
  </si>
  <si>
    <t>COLERETICO COMPUESTO POR CLANOBUTINO DE SODIO 106,4 MG Y EXCIPIENTES CSP 1 ML</t>
  </si>
  <si>
    <t>ACIDO ASCORBICO (VITAMINA C) SOLUCIÓN INYECTABLE. USO VETERINARIO. VOLUMEN 20 ML. A BASE DE ÁCIDO ASCÓRBICO250 MGEXCIPIENTES CSP1 ML</t>
  </si>
  <si>
    <t>ÁCIDO ASCÓRBICO250 MGEXCIPIENTES CSP1 ML</t>
  </si>
  <si>
    <t>PASTA ORAL SUPLEMENTO ALIMENTICIO PARA PERROS Y GATOS DE USO VETERINARIO.</t>
  </si>
  <si>
    <t>ENERGÍA……600 KCAL VITAMINA A……17,635 UI VITAMINA D3…882 UI VITAMINA E…106 UI TIAMINA (VIT. B1) …35.25 MG RIBOFLAVINA (VIT. B2) … 3.5 MG PIRIDOXINA (VIT. B6) …… 17.6 MG CIANOCOBALAMINA (VIT. 12) 35.25 MG.</t>
  </si>
  <si>
    <t>FRASCO X 120,5 G.</t>
  </si>
  <si>
    <t>AMOXICILINA (TRIHIDRATO) 150 MG EXIPIENTES 1 ML. FRASCO POR 100 ML</t>
  </si>
  <si>
    <t xml:space="preserve">FRASCO POR 100 ML </t>
  </si>
  <si>
    <t>EPINEFRINA BASE  1 MG EXCIPIENTES C.S.P 1 ML</t>
  </si>
  <si>
    <t>SOLUCION INYECTABLE, POTENTE RECONSTITUYENTE, ESTIMULANTE MULTIVITAMINICO ADICIONADO CON FOSFORO, USO EXCLUSIVO VETERINARIO. FRASCO POR 100 ML.</t>
  </si>
  <si>
    <t>CACODILATO DE SODIO 30 MG, CITRATO DE HIERRO AMONIACAL 20 MG, DL-METIONINA 10 MG, HISTIDINA 5 MG, TRIPTÓFANO 2.5 MG, COBALTO ACETATO 500 MCG, VITAMINA B12 (CIANOCOBALAMINA) 11 MCG, RIBOFLAVINA 5 FOSFATO 2 MG, NICOTINAMIDA 50 MG, PIRIDOXINA CLORHIDRATO 10</t>
  </si>
  <si>
    <t>FUROSEMIDA  50 MG, EXCIPIENTES C.S.P 1 ML</t>
  </si>
  <si>
    <t>AGUA OXIGENADA PORGALON</t>
  </si>
  <si>
    <t>AGUA OXIGENADA POR GALON</t>
  </si>
  <si>
    <t>FLUOXETINA 20MG TABLETAS</t>
  </si>
  <si>
    <t>FLUOXETINA MK® 20 MG, CÁPSULA DE FLUOXETINA MK® CONTIENE FLUOXETINA CLORHIDRATO 20 MG; EXCIPIENTES C.S.</t>
  </si>
  <si>
    <t>BUPIVACAÍNA B. BRAUN 5 MG/ML SOLUCIÓN INYECTABLE HIDROCLORURO DE BUPIVACAÍNA</t>
  </si>
  <si>
    <t>BUPINEX VET 50 ML (BUPIVACAÍNA 0.5 G)</t>
  </si>
  <si>
    <t>AMPOLLA 10 ML</t>
  </si>
  <si>
    <t>SUPLEMENTO VITAMINICO PARA PERROS Y GATOS HEMOLITAN PET</t>
  </si>
  <si>
    <t>VITAMINA B1: 1.500 MG VITAMINA B2: 1.500 MG VITAMINA B6: 1.200 MG VITAMINA B12: 15.000 MCG VITAMINA K3: 250 MG PANTOTENATO DE CALCIO: 1.200 MG ÁCIDO NICOTÍNICO: 1.200 MG ÁCIDO FÓLICO: 5.000 MG HIERRO: 4.500 MG COBALTO: 100 MG COBRE: 500 MG ZINC: 5.000 MG GLUCOSA: 200 G</t>
  </si>
  <si>
    <t>FRASCO POR 1LT</t>
  </si>
  <si>
    <t>SUPLEMENTO VITAMINICO PARA PERROS Y GATOS GLICOPAN PET</t>
  </si>
  <si>
    <t>VITAMINA B1 (MÍN.) 1.500 MG - VITAMINA B12 (MÍN.) 2.000 MCG - VITAMINA B6 (MÍN.) 1.000 MG - COLINA (MÍN.) 10 G - PANTOTENATO DE CÁLCIO (MÍN.) 1.000 MG - ÁCIDO ASPÁRTICO (MÍN.) 3.178,6 MG - ÁCIDO GLUTÁMICO (MÍN.) 6.144,8 MG - ALANINA (MÍN.) 7.085,6</t>
  </si>
  <si>
    <t>ACIDO HIPOCLOROSO</t>
  </si>
  <si>
    <t>CADA 100 ML CONTIENE: ÁCIDO HIPOCLOROSO: 7.8 MG. DIÓXIDO DE CLORO: 3.8 MG. ION HIPOCLORITO: 2.2 MG. AGUA C.S.P.: 100 ML.</t>
  </si>
  <si>
    <t>FRASCO DE 5LTS</t>
  </si>
  <si>
    <t>DEXMEDETOMIDINA</t>
  </si>
  <si>
    <t>PHARMA 100 MICROGRAMOS/ML CONCENTRADO PARA SOLUCIÓN PARA PERFUSIÓN.</t>
  </si>
  <si>
    <t>FRASCO DE 200MCGS/2ML</t>
  </si>
  <si>
    <t>FEROMONAS SINTÉTICAS PARA GATOS</t>
  </si>
  <si>
    <t>ANÁLOGO DE LA FRACCIÓN F3 DE LA FEROMONA FACIAL FELINA 10% ISOPROPANOL C.S 60 ML</t>
  </si>
  <si>
    <t>ENVASE ASPERSOR CON 60 ML</t>
  </si>
  <si>
    <t>FEROMONAS SINTÉTICAS PARA PERROS</t>
  </si>
  <si>
    <t>ANÁLOGO DE FEROMONA DE APACIGUAMIENTO CANINO 2% ISOPROPANOL Q.S 60ML</t>
  </si>
  <si>
    <t>ANTIDEPRESIVOS ATÍPICO Y ANSIOLÍTICO.</t>
  </si>
  <si>
    <t>TRAZODONA CLORHIDRATO 50 MG</t>
  </si>
  <si>
    <t>CAJA X 50</t>
  </si>
  <si>
    <t>ANTIHISTAMÍNICO ANTAGONISTA DE LOS RECEPTORES H1. EN PERROS COMO COADYUVANTE EN EL TRATAMIENTO DE LAS ENFERMEDADES ALÉRGICAS DE LA PIEL.</t>
  </si>
  <si>
    <t>COADYUVANTE EN EL TRATAMIENTO DE LAS ALERGIAS, PRURITO Y ATOPÍA DE PIEL. CETIRIZINA DICLORHIDRATO 10 MG.</t>
  </si>
  <si>
    <t>ANTIPARASITARIO DE AMPLIO ESPECTRO PARA PERROS Y GATOS EFECTIVO CONTRA NEMATODOS, CESTODOS Y PROTOZOOS (COMO GIARDIA)</t>
  </si>
  <si>
    <t>PAMOATO DE PIRANTEL USP (EQUIVALENCIA A 5 G DE PIRANTEL BASE) 14,5 G PRAZIQUANTEL USP 2,5G FENBENDAZOL 25G</t>
  </si>
  <si>
    <t>JERINGA 10 ML</t>
  </si>
  <si>
    <t>ANTIPARASITARIO INTERNO DE AMPLIO ESPECTRO, SUSPENSIÓN ORAL PARA PERROS Y GATOS, DISEÑADO PARA CONTROLAR COCCIDIOS, GIARDIAS, PROTOZOARIOS Y GUSANOS REDONDOS</t>
  </si>
  <si>
    <t>CONTIENE TOLTRAZURIL (20MG) Y FENBENDAZOL (50MG)</t>
  </si>
  <si>
    <t>FRASCO POR 15 ML</t>
  </si>
  <si>
    <t>ANTIMICROBIANO PENICILINA BENZATINICA, PENICILINA PROCAINICA</t>
  </si>
  <si>
    <t>PENICILINA PROCAÍNICA 150.000 UI PENICILINA BENZATÍNICA 150.000 UI. EXCIPIENTES CSP 1ML</t>
  </si>
  <si>
    <t>CLINDAMICINA HCL (EQUIVALENTE A CLINDAMICINA BASE 110 MG), TABLETAS MONORANURADAS.</t>
  </si>
  <si>
    <t>Clindamicina HCl (equivalente a Clindamicina base 110 mg) DERIVADO SEMISINTETICO DE LA LINCOMICINA. EXCIPIENTES C.S.P 1 TABLETA ANTIBIOTICO, BACTERIOSTATICO Y BACTERICIDA DE USO VETERINARIO, FORMULADAS PARA PERROS Y GATOS, TABLETAS MONORANURADAS.</t>
  </si>
  <si>
    <t xml:space="preserve">CAJA X 20 TABLETAS </t>
  </si>
  <si>
    <t>ANALGÉSICO, ANTIESPASMÓDICO. INDICADO EN TRATAMIENTO DE CÓLICOS Y DOLORES EN GENERAL. EN TRATAMIENTO DE PROCESOS DE DOLOR VISCERAL Y FIEBRE COMO CÓLICO Y TRAUMATISMO DE ORGANISMO INTERNOS. TRATAMIENTO DE DOLOR POSQUIRÚRGICO.</t>
  </si>
  <si>
    <t>CADA ML DE SOLUCIÓN INYECTABLE CONTIENE: DIPIRONA SÓDICA ..........500 MG. EXCIPIENTES (C.S.P) ..........1ML.</t>
  </si>
  <si>
    <t>GASA X ROLLO 90 YARDAS</t>
  </si>
  <si>
    <t>ROLLO X 90 YARDAS</t>
  </si>
  <si>
    <t xml:space="preserve">COMPRESA ESTERIL 45CM *45CM 4 CAPAS PAQUETE POR 5 UNIDADES  </t>
  </si>
  <si>
    <t>PAQUETE X 5 UNIDADES</t>
  </si>
  <si>
    <t>JERINGAS DESECHABLES DE 2 PARTES CON AGUJA X 3 CC, CAJA X 100 UNIDADES</t>
  </si>
  <si>
    <t>CAJA POR 100 UNIDADES</t>
  </si>
  <si>
    <t>JERINGAS DESECHABLES DE 2 PARTES CON AGUJA X 5 CC, CAJA X 100 UNIDADES</t>
  </si>
  <si>
    <t>JERINGAS DESECHABLES DE 2 PARTES CON AGUJA X 10 CC, CAJA X 100 UNIDADES</t>
  </si>
  <si>
    <t>JERINGAS DESECHABLES DE 2 PARTES CON AGUJA X 20 CC, CAJA X 50 UNIDADES</t>
  </si>
  <si>
    <t>CAJA POR 50 UNIDADES</t>
  </si>
  <si>
    <t>JERINGAS DESECHABLES DE 1 ML DE INSULINA</t>
  </si>
  <si>
    <t>JERINGAS DESECHABLES DE 2 PARTES CON AGUJA X 50 CC, CAJA X 25 UNIDADES</t>
  </si>
  <si>
    <t>CAJA POR 25 UNIDADES</t>
  </si>
  <si>
    <t xml:space="preserve">EQUIPO DE VENOCLISIS (MICROGOTEO) CON PUERTO EN INYECCION EN Y  </t>
  </si>
  <si>
    <t xml:space="preserve">EQUIPO DE VENOCLISIS (MICROGOTEO)       </t>
  </si>
  <si>
    <t xml:space="preserve">EQUIPO DE VENOCLISIS (MACROGOTEO)  CON PUERTO EN INYECCION EN Y      </t>
  </si>
  <si>
    <t xml:space="preserve">EQUIPO DE VENOCLISIS (MACROGOTEO)       </t>
  </si>
  <si>
    <t>ESPARADRAPO DE TELA TIPO HOSPITALARIO, TELA, CAUCHO NATURAL, OXIDO DE ZINC, RESINAS, LANOLINA, PLASTIFICANTE Y ANTIOXIDANTE.  TARRO X 5 ROLLOS (1 DE 1", 2 DE 2", 1 DE</t>
  </si>
  <si>
    <t>TARRO POR 5 ROLLOS</t>
  </si>
  <si>
    <t>CATETER INTRAVENOSO (YELCO) CALIBRE 24 CAJA POR 50</t>
  </si>
  <si>
    <t>CAJA POR 50 UNDS.</t>
  </si>
  <si>
    <t>CATETER INTRAVENOSO (YELCO) CALIBRE  22 CAJA POR 50</t>
  </si>
  <si>
    <t>CATETER INTRAVENOSO (YELCO) CALIBRE  20 CAJA POR 50</t>
  </si>
  <si>
    <t xml:space="preserve">TUBOS TAPA LILA PEDIATRICO 250 - 500 UL  </t>
  </si>
  <si>
    <t xml:space="preserve"> CAJA POR 100 UNDS.</t>
  </si>
  <si>
    <t>TUBOS TAPA ROJA DE 6ML</t>
  </si>
  <si>
    <t xml:space="preserve">TUBOS TAPA ROJA DE 6ML         </t>
  </si>
  <si>
    <t>AGUJA HIPODERMICA CALIBRE 23X1</t>
  </si>
  <si>
    <t>TAPABOCAS DESECHABLE CAJA POR 50 UNIDADES</t>
  </si>
  <si>
    <t>CAJA POR 50 UNDS</t>
  </si>
  <si>
    <t>GUANTE ESTERIL PARA CIRUGIA NO. 6 1/2 (XS) CAJA X 50 PARES</t>
  </si>
  <si>
    <t>CAJA X 50 PARES</t>
  </si>
  <si>
    <t>GUANTE ESTERIL PARA CIRUGIA NO. 7 CAJA X 50 PARES</t>
  </si>
  <si>
    <t>CAJA X 50 PARES.</t>
  </si>
  <si>
    <t xml:space="preserve">TUBO ENDOTRAQUEAL CON BALON # 3     </t>
  </si>
  <si>
    <t xml:space="preserve">TUBO ENDOTRAQUEAL CON BALON # 4     </t>
  </si>
  <si>
    <t xml:space="preserve">TUBO ENDOTRAQUEAL CON BALON # 5.5       </t>
  </si>
  <si>
    <t xml:space="preserve">TUBO ENDOTRAQUEAL CON BALON # 6                  </t>
  </si>
  <si>
    <t xml:space="preserve">TUBO ENDOTRAQUEAL CON BALON # 6.5       </t>
  </si>
  <si>
    <t>TUBO ENDOTRAQUEAL CON BALON # 8</t>
  </si>
  <si>
    <t xml:space="preserve">TUBO ENDOTRAQUEAL CON BALON # 9       </t>
  </si>
  <si>
    <t xml:space="preserve">TUBO ENDOTRAQUEAL CON BALON # 10        </t>
  </si>
  <si>
    <t xml:space="preserve">TUBO ENDOTRAQUEAL CON BALON # 11      </t>
  </si>
  <si>
    <t>TUBO REACCION EPPENDORF 0.5ML CAJA X 1000UND</t>
  </si>
  <si>
    <t>AGUJAS CALIBRE 20 G X 1 PULGADA</t>
  </si>
  <si>
    <t>AGUJAS CALIBRE 21 G X 1 PULGADA</t>
  </si>
  <si>
    <t>AGUJAS CALIBRE 23 G X 1 PULGADA</t>
  </si>
  <si>
    <t>SUTURA QUIRÚRGICA SINTÉTICA ESTÉRIL, ABSORBIBLE, MULTIFILAMENTO, CONTIENE 90% DE GLICOLIDA Y UN 10% DE L-LACTIDA. REF XYVCP339H 2-0 CT-1 CAJA 70CM X 36 UNDS</t>
  </si>
  <si>
    <t>SUTURA QUIRÚRGICA SINTÉTICA ESTÉRIL, ABSORBIBLE, MULTIFILAMENTO, CONTIENE 90% DE GLICOLIDA Y UN 10% DE L-LACTIDA. REF XYVCP339H 2-0 CT-1 CAJA 70CM  CAJA X 12</t>
  </si>
  <si>
    <t>CAJA POR 12 UNIDADES</t>
  </si>
  <si>
    <t xml:space="preserve">VENDA COHESIVA PARA PERROS, ROLLO DE 4.5M X 10CM, COLOR ROSADO, </t>
  </si>
  <si>
    <t>SUTURA QUIRURGICA ÁCIDO POLIGLICÓLICO 1 COLOR VIOLETA EN TAMAÑOS: USP 8/0 A USP 2; PRESENTACIÓN HEBRA DE 90 CMS  SIN AGUJA. CAJA X 12 UNDS</t>
  </si>
  <si>
    <t>CAJA POR 12 UNDS</t>
  </si>
  <si>
    <t>SUTURA QUIRURGICA ÁCIDO POLIGLICÓLICO 2-0 COLOR VIOLETA EN TAMAÑOS: USP 8/0 A USP 2; PRESENTACIÓN HEBRA DE 90 CMS DE LONGITUD CON AJUGA DE CORTE CURVO 40 MM DCP. CAJA X 12 UNDS</t>
  </si>
  <si>
    <t>SUTURA QUIRURGICA ÁCIDO POLIGLICÓLICO 0 COLOR VIOLETA EN TAMAÑOS: USP 8/0 A USP 2; PRESENTACIÓN HEBRA DE 90 CMS DE LONGITUD SIN AJUGA. CAJA X 12 UNDS</t>
  </si>
  <si>
    <t>SUTURA QUIRURGICA ÁCIDO POLIGLICÓLICO 0  COLOR VIOLETA EN TAMAÑOS: USP 8/0 A USP 2; PRESENTACIÓN HEBRA DE 90 CMS DE LONGITUD SIN AJUGA. CAJA X 12 UNDS</t>
  </si>
  <si>
    <t xml:space="preserve">SONDAS URINARIAS NELATON CALIBRE 6       </t>
  </si>
  <si>
    <t xml:space="preserve">SONDAS URINARIASNELATON CALIBRE 6       </t>
  </si>
  <si>
    <t xml:space="preserve">SONDAS URINARIAS NELATON CALIBRE 7      </t>
  </si>
  <si>
    <t xml:space="preserve">SONDAS URINARIAS NELATON CALIBRE  8     </t>
  </si>
  <si>
    <t>PAÑOS HUMEDOS PARA MASCOTAS, A BASE DE CLORHEXIDINA, LIBRE DE FRAGANCIA. CON VITAMINA E Y ALORE VERA.</t>
  </si>
  <si>
    <t>BOLSA POR 40 UNIDADES</t>
  </si>
  <si>
    <t>CAMPO QUIRÚRGICO ESTÉRIL, COLOR AZUL, MEDIDAD: 100×150 CERRADO O FENESTRADO.EMPAQUE:1 UNIDAD. ESTERILIZADO: EN CÁMARA CON OXIDO DE ETILENO (ETO).</t>
  </si>
  <si>
    <t xml:space="preserve">PORTAOBJETOS DE VIDRIO PARA MICROSCOPIO, ESMERILADO, 1 EXTREMO, 1 LADO, 25 X 75 MM, VIDRIO DE CAL SODADA                    </t>
  </si>
  <si>
    <t>ALGODON TORUNDAS, USO HOSPITALARIO POR 500 G. BLANCO E ONOLORO.</t>
  </si>
  <si>
    <t xml:space="preserve">BOLSA POR 500 G. </t>
  </si>
  <si>
    <t xml:space="preserve">SONDA URINARIA PARA GATO CON GUÍA </t>
  </si>
  <si>
    <t>AIRE ACONDICIONADO PORTÁTIL 12000 BTU</t>
  </si>
  <si>
    <t>AMBU FABRICADO EN PVC, BOLSA TEXTURIZADA PARA EVITAR EL DESLIZAMIENTO DE LA MANO, VÁLVULA DE NO RE-INHALACIÓN, VÁLVULA PARA CONTROL DE SOBRE PRESIÓN, COMPLETAMENTE DESARMABLE. ACCESORIOS: MASCARA DESECHABLE, MANGUERA LISA PARA OXÍGENO Y RESERVORIO PARA OX</t>
  </si>
  <si>
    <t>CONCENTRADOR DE OXIGENO PORTÁTIL ESTACIONARIO DE 5LPM CON HUMIFICADOR Y MANGUERAS.</t>
  </si>
  <si>
    <t>ESPECIFICACIONES: VELOCIDAD DE FLUJO 0,5- 5,0 LPM; CONCENTRACION DE OXIGENO: 90%; DIMENSIONES: 54,6 X 31,8 X 34,2 CM; PESO: 16,3 KG; NIVEL SONORO: 40 DB A 2,0 LPM; CONSUMO DE ENERGIA: 285 W A 2 LPM, 350 W MÁXIMO</t>
  </si>
  <si>
    <t>DILUYENTE REACTIVO ISOTONICO CON CONDUCTIVIDAD ESPECÍFICA PARA EL USO EN EL ANALIZADOR AUTOMATICO PARA HEMATOLOGIA POR 5,5 LITROS</t>
  </si>
  <si>
    <t>LIMPIADOR DE SONDAS QUE SE UTILIZA PARA LIMPIAR INSTRUMENTOS CON REGULARIDAD POR 17 ML</t>
  </si>
  <si>
    <t>LISANTE REACTIVO PARA LA LISIS DE LOS GLOBULOS ROJOS Y TRANSFORMACION DE LA HEMOGLOBINA LIBERADA POR LOS GLOBULOS ROJOS EN EL COMPLEJO DE HEMOGLOBINA EL ANALIZADOR AUTOMATICO PARA HEMATOLOGIA. X 180 ML.</t>
  </si>
  <si>
    <t>GUANTES DE EXAMEN DESECHABLES X 100 TALLA L UNIDADES</t>
  </si>
  <si>
    <t>GUANTES DE EXAMEN DESECHABLES X 100 UNIDADES, TALLA S</t>
  </si>
  <si>
    <t>GUANTES DE EXAMEN DESECHABLES X 100 UNIDADES, TALLA XS</t>
  </si>
  <si>
    <t>GUANTES DE EXAMEN DESECHABLES X 100 UNIDADES, TALLA M</t>
  </si>
  <si>
    <t>GUANTES DE NITRILO TALLA S</t>
  </si>
  <si>
    <t>TRAILLA DE AHOGO TEJIDA A MANO CON ESPUMA ANTIDESLIZANTE, DE 16 MM DE GROSOR X LARGO DE 1 METRO 20 CM Y CON MOSQUETON PARA COLLAR.</t>
  </si>
  <si>
    <t xml:space="preserve">NEBULIZADOR </t>
  </si>
  <si>
    <t>DISPOSITIVO MÉDICO ELÉCTRICO O A PILAS QUE CONVIERTE MEDICAMENTOS LÍQUIDOS EN UN VAPOR FINO (AEROSOL) PARA SER INHALADO DIRECTAMENTE A LOS PULMONES A TRAVÉS DE UNA MASCARILLA O BOQUILLA. SE UTILIZA PARA TRATAR ENFERMEDADES RESPIRATORIAS COMO ASMA, EPOC Y FIBROSIS QUÍSTICA, PERMITIENDO QUE LA MEDICACIÓN LLEGUE RÁPIDAMENTE A LAS VÍAS AÉREAS EN 10-20 MINUTOS.  VOLTAJE DE FUNCIONAMIENTO: 220-230 V/50-60 HZ. - CONSUMO DE ENERGÍA: 184 VA. - PRESIÓN MÁXIMA: 250 KPA (2,5 BAR). - FLUJO DE AIRE: 16 L/MIN.</t>
  </si>
  <si>
    <t xml:space="preserve">CAVITRON </t>
  </si>
  <si>
    <t> ES UN EQUIPO DE PROFILAXIS DENTAL ULTRASÓNICO DISEÑADO PARA ELIMINAR SARRO, PLACA Y MANCHAS EN LOS DIENTES DE MASCOTAS MEDIANTE VIBRACIONES DE ALTA FRECUENCIA (KHZ) Y AGUA A PRESIÓN. UTILIZA PIEZAS DE MANO ERGONÓMICAS, DISEÑO: CUENTA CON SEGUIMIENTO AUTOMÁTICO DE FRECUENCIA, ATOMIZADOR PARA CAVITACIÓN Y UNA PIEZA DE MANO ERGONÓMICA. UNIDAD PRINCIPAL Y BASE PARA PUNTAS. 5 PUNTAS INTERCAMBIABLES PARA DIVERSAS FUNCIONES. SISTEMA DE AGUA CON MANGUERAS Y REGULADOR. PEDAL PIEZOELÉCTRICO Y CABLE DE PODER.</t>
  </si>
  <si>
    <t xml:space="preserve">UNIDAD </t>
  </si>
  <si>
    <t>TUBO TAPA AMARILLA 6L</t>
  </si>
  <si>
    <t xml:space="preserve">TUBO TAPA AMARILLA 6 ML </t>
  </si>
  <si>
    <t xml:space="preserve">CAJA X 100 </t>
  </si>
  <si>
    <t xml:space="preserve">MAQUINA DE PELUQUERIA CANINA – CORTADORA DE PELO PARA MASCOTAS POTENCIA 3400 W ELECTRICA PARA PERROS Y GATOS </t>
  </si>
  <si>
    <t>MAQUINA DE PELUQUERIA CANINA</t>
  </si>
  <si>
    <t>ENFRIADOR, DESINFECTANTE, LUBRICANTE, LIMPIADOR Y ANTIOXIDANTE DE CUCHILLAS EN AEROSOL</t>
  </si>
  <si>
    <t>COMEDERO BEBEDERO PLATO ACERO INOXIDABLE PERRO GATO 21 CM COLOR ACERO INOXIDABLE.</t>
  </si>
  <si>
    <t>PAÑAL TIPO TAPETE ES UN PRODUCTO DESECHABLE DISEÑADO PRINCIPALMENTE PARA EL ENTRENAMIENTO HIGIÉNICO DE PERROS, FORMADO POR MÚLTIPLES CAPAS ABSORBENTES (CELULOSA, POLÍMERO SUPERABSORBENTE) Y UNA BASE IMPERMEABLE. DESTACA POR SU ALTA CAPACIDAD DE RETENCIÓN DE ORINA, CONTROL DE OLORES, RÁPIDO SECADO Y PROTECCIÓN DE PISOS, FACILITANDO LA LIMPIEZA EN INTERIORES. CARACTERÍSTICAS Y COMPONENTES PRINCIPALES: ESTRUCTURA DE CAPAS: GENERALMENTE COMPUESTO POR 3 A 5 CAPAS, INCLUYENDO UNA SUPERFICIE RESISTENTE, NÚCLEO ABSORBENTE Y BASE A PRUEBA DE FUGAS. MATERIALES: FABRICADO CON TELA NO RÍGIDA, PAPEL, POLÍMERO SUPERABSORBENTE Y POLIETILENO. FUNCIÓN ENTRENADORA: IDEAL PARA CACHORROS O MASCOTAS CON INCONTINENCIA, AYUDANDO A FIJAR UN LUGAR ESPECÍFICO PARA SUS NECESIDADES. ALTA CAPACIDAD: ALGUNOS MODELOS PUEDEN ABSORBER HASTA 1.5 LITROS DE ORINA. MEDIDAS COMUNES: SE ENCUENTRAN EN TAMAÑOS VARIABLES, COMO LO SON 60*45CMO 81.5 *4.5CM</t>
  </si>
  <si>
    <t>GORRO QUIRÚRGICO DESECHABLE TIPO ORUGA X 100 UDS, TELA DESECHABLE NO TEJIDA.  DISEÑO DE 18¨DE DIAMETRO DOBLE RESORTE DE SUJECION, COLOR AZUL O BLANCO</t>
  </si>
  <si>
    <t>BATA DESECHABLE PARA MÉDICO CON PUÑO RIB X 10 UDS, TELA NO TEJIDA SMS. 30 GRS. MANGA LARGA CON PUÑO EN ALGODÓN Y TIRAS DE AMARRE EN LA CINTURA Y CUELLO. DESECHABLE. NO ESTÉRIL.</t>
  </si>
  <si>
    <t xml:space="preserve">CLASICAS HOJAS DE AFEITAR INDIVIDUALES, CON DOBLE FILO, DE ACERO INOXIDABLE, </t>
  </si>
  <si>
    <t>CAJA X 5 HOJAS</t>
  </si>
  <si>
    <t xml:space="preserve">TRAJE OVEROL DESECHABLE, EN POLIPROPILENO Y POLIETILENO, MICROPOROSA COLOR BLANCO. </t>
  </si>
  <si>
    <t>FONENDOSCOPIO CARDIOLÓGICO</t>
  </si>
  <si>
    <t xml:space="preserve">POLAINAS DESECHABLES ANTIDESLIZANTE TELA NO TEJIDA SUPREME PAQ X 25 PARES                  </t>
  </si>
  <si>
    <t>PAQUETE X 25 PARES</t>
  </si>
  <si>
    <t xml:space="preserve">PRUEBA RAPIDA SIDA Y LEUCEMIA </t>
  </si>
  <si>
    <t>CAJA X 10 PRUEBAS</t>
  </si>
  <si>
    <t>PRUEBA RAPIDA SNAP 4DX PLUS HEMOTROPICOS</t>
  </si>
  <si>
    <t>PRUEBA RAPIDA PARVOVIRUS, CORONAVIRUS Y GIARDIA</t>
  </si>
  <si>
    <t>PRUEBA RAPIDA DISTEMPER CANINO</t>
  </si>
  <si>
    <t>PAÑOLETAS EN TELA ANTIFLUIDOS E HIPOALERGENICA TALLA MEDIDAS DE CONTORNO PARA EL CUELLO DE TALLA S 15 CM A 27 CM CON ESTAMPADO DE LOGO BIENESTAR ANIMAL</t>
  </si>
  <si>
    <t>PAÑOLETAS EN TELA ANTIFLUIDOS E HIPOALERGENICA TALLA MEDIDAS DE CONTORNO PARA EL CUELLO DE TALLA M 26 CM A 46 CM CON ESTAMPADO DE LOGO BIENESTAR ANIMAL</t>
  </si>
  <si>
    <t>CONGELADOR GENERALMENTE DE DISEÑO HORIZONTAL O TIPO ARCÓN/PECHO, OFRECE CAPACIDADES SUPERIORES (DESDE 100 HASTA MÁS DE 1000 LITROS) IDEALES PARA EL ALMACENAMIENTO MASIVO A LARGO PLAZO. DESTACAN POR SU ALTA EFICIENCIA ENERGÉTICA, APERTURA SUPERIOR, CESTAS ORGANIZADORAS, INDICADORES DE TEMPERATURA Y CONSTRUCCIÓN ROBUSTA PARA USO DOMÉSTICO INTENSO O COMERCIAL. ESPECIFICACIONES PRINCIPALES TIPO: CONGELADORES ANCHO: 156 CM ALTO: 75 CM PROFUNDIDAD: 89.5 CM CONSUMO MINIMO ENERGETICO73.32 KWH/MES EFICIENCIA ENERGETICA USO COMERCIAL VOLTAJE RANGO ENTRE 110 V Y 120 V ALMACENAMIENTO 708 LITROS TECNOLOGIA DE FRIO FROST DISPENSADOR AGUA NO TIENE DISPENSADOR DE AGUA FABRICADOR HIELO NO TIENE FABRICADOR DE HIELO </t>
  </si>
  <si>
    <t>LONA ES UN MATERIAL VERSÁTIL Y RESISTENTE, COMÚNMENTE FABRICADO EN POLIETILENO (RAFIA) O PVC, DISEÑADO PARA OFRECER ALTA DURABILIDAD, IMPERMEABILIDAD Y PROTECCIÓN UV EN EXTERIORES. Y PROTECCIÓN DE MATERIALES, CARACTERIZÁNDOSE POR SU ALTA RESISTENCIA A LA INTEMPERIE. CARACTERÍSTICAS PRINCIPALES: MATERIAL: GENERALMENTE RAFIA DE POLIETILENO (PE) O PVC DE ALTA RESISTENCIA.  DURABILIDAD: RESISTENTE A LA INTEMPERIE, AL AGUA (IMPERMEABLE) Y A LOS RAYOS UV, LO QUE PROLONGA SU VIDA ÚTIL AL AIRE LIBRE.  REFUERZOS: INCLUYE OJALES O ARANDELAS DE ALUMINIO CADA METRO PARA FIJACIÓN SEGURA Y BORDES REFORZADOS. GRAMAJE: LOS GROSORES COMUNES VARÍAN DESDE OPCIONES LIGERAS HASTA DE ALTA RESISTENCIA (EJ. 240-250 GR/M²). DIMENSIONES 210mts/100mts</t>
  </si>
  <si>
    <t>MALLA CERRAMIENTO EN MALLA METÁLICA GALVANIZADA ESLABONADA ES UN SISTEMA DE SEGURIDAD PERIMETRAL VERSÁTIL Y DURADERO, FORMADO POR ALAMBRES DE ACERO GALVANIZADO ENTRELAZADOS EN FORMA DE ROMBOS. ES IDEAL PARA DELIMITAR ÁREAS RESIDENCIALES, INDUSTRIALES Y AGRÍCOLAS, OFRECIENDO ALTA RESISTENCIA A LA CORROSIÓN Y VISIBILIDAD, GENERALMENTE INSTALADO SOBRE POSTES CON ALAMBRE DE PÚAS. DESCRIPCIÓN TÉCNICA Y CARACTERÍSTICAS MATERIAL: ALAMBRE DE ACERO GALVANIZADO DE BAJO CARBONO, LO QUE GARANTIZA PROTECCIÓN CONTRA LA OXIDACIÓN Y LARGA VIDA ÚTIL.  ALAMBRE DE ACERO GALVANIZADO (RECUBRIMIENTO DE ZINC &gt;  60GR CLASE 1, 99% PUREZA), LO QUE EVITA LA CORROSIÓN ESTRUCTURA: TEJIDO EN FORMA DE MALLA ESLABONADA (FORMA DE ROMBO), PROPORCIONANDO FLEXIBILIDAD Y RESISTENCIA MECÁNICA.  CALIBRES  CALIBRE NO. 12, ABERTURA (OJO): LAS ABERTURAS ESTÁNDAR SUELEN SER DE  0.050*0.050 LO QUE ASEGURA SEGURIDAD SIN OBSTRUIR LA VISTA.  DIMENSIONES: LOS ROLLOS VIENEN EN ALTURAS ESTÁNDAR DE 1.5, 2.0 Y HASTA 2.4 METROS, CON LONGITUDES HABITUALES DE 10 A 20 METROS.</t>
  </si>
  <si>
    <t>COLLAR ISABELINO, CARACTERÍSTICAS Y FUNCIONALIDADES PRINCIPALES: DISEÑO: SU FORMA CÓNICA LIMITA EL MOVIMIENTO DEL CUELLO Y LA CABEZA HACIA EL CUERPO, EXTENDIÉNDOSE MÁS ALLÁ DEL HOCICO. MATERIALES: PREDOMINA EL PLÁSTICO RÍGIDO O FLEXIBLE, A MENUDO TRANSPARENTE PARA NO BLOQUEAR LA VISIÓN, AUNQUE TAMBIÉN EXISTEN OPCIONES ACOLCHADAS, DE TELA O INFLABLES PARA MAYOR COMODIDAD. AJUSTE: POSEE CIERRES (GENERALMENTE BROCHES, VELCROS O PASA-CORREAS) PARA ADAPTARSE AL CONTORNO DEL CUELLO DE FORMA SEGURA, EVITANDO QUE SE SALGA PERO SIN ASFIXIAR. TALLA 2</t>
  </si>
  <si>
    <t>COLLAR ISABELINO, CARACTERÍSTICAS Y FUNCIONALIDADES PRINCIPALES: DISEÑO: SU FORMA CÓNICA LIMITA EL MOVIMIENTO DEL CUELLO Y LA CABEZA HACIA EL CUERPO, EXTENDIÉNDOSE MÁS ALLÁ DEL HOCICO. MATERIALES: PREDOMINA EL PLÁSTICO RÍGIDO O FLEXIBLE, A MENUDO TRANSPARENTE PARA NO BLOQUEAR LA VISIÓN, AUNQUE TAMBIÉN EXISTEN OPCIONES ACOLCHADAS, DE TELA O INFLABLES PARA MAYOR COMODIDAD. AJUSTE: POSEE CIERRES (GENERALMENTE BROCHES, VELCROS O PASA-CORREAS) PARA ADAPTARSE AL CONTORNO DEL CUELLO DE FORMA SEGURA, EVITANDO QUE SE SALGA PERO SIN ASFIXIAR. TALLA 3</t>
  </si>
  <si>
    <t>COLLAR ISABELINO, CARACTERÍSTICAS Y FUNCIONALIDADES PRINCIPALES: DISEÑO: SU FORMA CÓNICA LIMITA EL MOVIMIENTO DEL CUELLO Y LA CABEZA HACIA EL CUERPO, EXTENDIÉNDOSE MÁS ALLÁ DEL HOCICO. MATERIALES: PREDOMINA EL PLÁSTICO RÍGIDO O FLEXIBLE, A MENUDO TRANSPARENTE PARA NO BLOQUEAR LA VISIÓN, AUNQUE TAMBIÉN EXISTEN OPCIONES ACOLCHADAS, DE TELA O INFLABLES PARA MAYOR COMODIDAD. AJUSTE: POSEE CIERRES (GENERALMENTE BROCHES, VELCROS O PASA-CORREAS) PARA ADAPTARSE AL CONTORNO DEL CUELLO DE FORMA SEGURA, EVITANDO QUE SE SALGA PERO SIN ASFIXIAR. TALLA 4</t>
  </si>
  <si>
    <t>COLLAR ISABELINO, CARACTERÍSTICAS Y FUNCIONALIDADES PRINCIPALES: DISEÑO: SU FORMA CÓNICA LIMITA EL MOVIMIENTO DEL CUELLO Y LA CABEZA HACIA EL CUERPO, EXTENDIÉNDOSE MÁS ALLÁ DEL HOCICO. MATERIALES: PREDOMINA EL PLÁSTICO RÍGIDO O FLEXIBLE, A MENUDO TRANSPARENTE PARA NO BLOQUEAR LA VISIÓN, AUNQUE TAMBIÉN EXISTEN OPCIONES ACOLCHADAS, DE TELA O INFLABLES PARA MAYOR COMODIDAD. AJUSTE: POSEE CIERRES (GENERALMENTE BROCHES, VELCROS O PASA-CORREAS) PARA ADAPTARSE AL CONTORNO DEL CUELLO DE FORMA SEGURA, EVITANDO QUE SE SALGA, PERO SIN ASFIXIAR. TALLA 5</t>
  </si>
  <si>
    <t>COLLAR ISABELINO, CARACTERÍSTICAS Y FUNCIONALIDADES PRINCIPALES: DISEÑO: SU FORMA CÓNICA LIMITA EL MOVIMIENTO DEL CUELLO Y LA CABEZA HACIA EL CUERPO, EXTENDIÉNDOSE MÁS ALLÁ DEL HOCICO. MATERIALES: PREDOMINA EL PLÁSTICO RÍGIDO O FLEXIBLE, A MENUDO TRANSPARENTE PARA NO BLOQUEAR LA VISIÓN, AUNQUE TAMBIÉN EXISTEN OPCIONES ACOLCHADAS, DE TELA O INFLABLES PARA MAYOR COMODIDAD. AJUSTE: POSEE CIERRES (GENERALMENTE BROCHES, VELCROS O PASA-CORREAS) PARA ADAPTARSE AL CONTORNO DEL CUELLO DE FORMA SEGURA, EVITANDO QUE SE SALGA, PERO SIN ASFIXIAR. TALLA 6</t>
  </si>
  <si>
    <t>COLLAR ISABELINO, CARACTERÍSTICAS Y FUNCIONALIDADES PRINCIPALES: DISEÑO: SU FORMA CÓNICA LIMITA EL MOVIMIENTO DEL CUELLO Y LA CABEZA HACIA EL CUERPO, EXTENDIÉNDOSE MÁS ALLÁ DEL HOCICO. MATERIALES: PREDOMINA EL PLÁSTICO RÍGIDO O FLEXIBLE, A MENUDO TRANSPARENTE PARA NO BLOQUEAR LA VISIÓN, AUNQUE TAMBIÉN EXISTEN OPCIONES ACOLCHADAS, DE TELA O INFLABLES PARA MAYOR COMODIDAD. AJUSTE: POSEE CIERRES (GENERALMENTE BROCHES, VELCROS O PASA-CORREAS) PARA ADAPTARSE AL CONTORNO DEL CUELLO DE FORMA SEGURA, EVITANDO QUE SE SALGA, PERO SIN ASFIXIAR. TALLA 7</t>
  </si>
  <si>
    <t>COLLAR ISABELINO, CARACTERÍSTICAS Y FUNCIONALIDADES PRINCIPALES: DISEÑO: SU FORMA CÓNICA LIMITA EL MOVIMIENTO DEL CUELLO Y LA CABEZA HACIA EL CUERPO, EXTENDIÉNDOSE MÁS ALLÁ DEL HOCICO. MATERIALES: PREDOMINA EL PLÁSTICO RÍGIDO O FLEXIBLE, A MENUDO TRANSPARENTE PARA NO BLOQUEAR LA VISIÓN, AUNQUE TAMBIÉN EXISTEN OPCIONES ACOLCHADAS, DE TELA O INFLABLES PARA MAYOR COMODIDAD. AJUSTE: POSEE CIERRES (GENERALMENTE BROCHES, VELCROS O PASA-CORREAS) PARA ADAPTARSE AL CONTORNO DEL CUELLO DE FORMA SEGURA, EVITANDO QUE SE SALGA, PERO SIN ASFIXIAR. TALLA 8</t>
  </si>
  <si>
    <t>Juguete mordedor interactivo para perros, fabricado en caucho o TPE no tóxico y resistente, diseñado para estimular mentalmente, reducir el estrés y promover la salud dental mediante texturas que masajean las encías; disponible en varios tamaños (S, M, L) según el peso y raza, colores variados, compatible con premios en modelos interactivos y elaborado con materiales libres de BPA.</t>
  </si>
  <si>
    <t xml:space="preserve">Unidad </t>
  </si>
  <si>
    <t>Juguete interactivo rellenable para perros, fabricado en caucho/TPE no tóxico y duradero, diseñado para dispensar premios o snacks al rodar o masticar, estimulando mentalmente y reduciendo el estrés; disponible en varios tamaños (S, M, L) según peso y raza, con texturas antideslizantes y materiales seguros libres de BPA, recomendado para uso supervisado.</t>
  </si>
  <si>
    <t>Juguete de búsqueda interactivo para perros, fabricado en materiales no tóxicos y resistentes (plástico/TPE/caucho), diseñado con compartimentos o elementos ocultos para esconder premios y fomentar la estimulación mental y olfativa; disponible en varios tamaños (S, M, L) según peso y raza, con superficies fáciles de limpiar y materiales seguros libres de BPA, ideal para entrenamiento y entretenimiento supervisado.</t>
  </si>
  <si>
    <t>Juguete interactivo para gatos, fabricado en materiales no tóxicos y resistentes (plástico ABS, poliéster o TPE), diseñado para estimular el instinto de caza y la actividad física mediante movimiento, sonido o compartimentos para premios; disponible en varios tamaños y modelos (manuales o automáticos), colores variados, fácil de limpiar, funcionamiento mecánico o con baterías según modelo, y elaborado con materiales seguros libres de BPA.</t>
  </si>
  <si>
    <t>Rascador pequeño para gatos para colocar en jaulas, fabricado en materiales resistentes como sisal natural y MDF, con base y paneles compactos adaptados a espacios reducidos; estructura segura y estable, superficie texturizada ideal para afilar uñas y reducir el estrés, dimensiones adecuadas para interiores de jaula, diseño ligero y fácil de instalar, con materiales no tóxicos y resistentes al desgaste.</t>
  </si>
  <si>
    <t>SUPLEMENTO VITAMÍNICO MINERAL. ESPECIALMENTE INDICADO COMO SUPLEMENTO DE LA DIETA DE ANIMALES CONVALECIENTES, ANOREXICOS Y DÉBILES.</t>
  </si>
  <si>
    <t>CONTIENE UN COMPLEJO VITAMÍNICO (A, D3, E, B1, B2, B6, B12, ÁCIDO FÓLICO, NIACINA, PANTOTENATO DE CALCIO, MENADIONA, COLINA) Y MINERALES (CALCIO, HIERRO, COBALTO, COBRE, MAGNESIO, MANGANESO, FÓSFORO)</t>
  </si>
  <si>
    <t>TARRO X 300GR</t>
  </si>
  <si>
    <t>SUPLEMENTO ALIMENTCIO PARA CACHORRO</t>
  </si>
  <si>
    <t>TAURINA, CISTINA, TRIPTÓFANO, L-CARNITINA, DL-METIONINA, L-LISINA, ÁCIDO EICOSAPENTAENOICO (EPA), ÁCIDO DOCOSAHEXAENÓICO (DHA), ÁCIDO DOCOSAPENTAENOICO (DPA), ÁCIDO GAMALINOLÉNICO (GLA), VITAMINA A ACETATO, TIAMINA MONOHIDRATADA, RIBOFLAVINA, NIACINA, PIRIDOXINA HCL, CIANOCOBALAMINA,- CLORURO DE COLINA, BIOTINA, ÁCIDO ASCÓRBICO, COLECALCIFEROL, DL-ALFA TOCOFEROL ACETATO, ÁCIDO FÓLICO, SULFATO DE COBRE, SELENITO DE SODIO, COMPLEJO AMINOÁCIDO DE ZINC, SULFATO DE MANGANESO, ÓXIDO DE MAGNESIO, SULFATO FERROSO, FOSFATO DICÁLCICO, SULFATO DE CONDROITINA, SULFATO DE GLUCOSAMINA, COLÁGENO HIDROLIZADO, METILSULFONILMETANO MSM, EXTRACTO DE YUCCA SHIDIGERA, SABOR A SALMÓN, SABOR A POLLO CREMOSO, SABOR A HÍGADO DE POLLO, SACCHAROMYCES CEREVICEAE, BETAHIDROXITOLUENO Y CARBONATO DE CALCIO.</t>
  </si>
  <si>
    <t>TARRO X 400 GR</t>
  </si>
  <si>
    <t>SUPLEMENTO ALIMENTICIO PARA PERRO ADULTO</t>
  </si>
  <si>
    <t>TAURINA, CISTINA, TRIPTÓFANO, L-CARNITINA, DL-METIONINA, L-LISINA, ÁCIDO EICOSAPENTAENOICO (EPA), ÁCIDO DOCOSAHEXAENÓICO (DHA), ÁCIDO DOCOSAPENTAENOICO (DPA), ÁCIDO GAMALINOLÉNICO (GLA), VITAMINA A ACETATO, TIAMINA MONOHIDRATADA, RIBOFLAVINA, NIACINA, PIRIDOXINA HCL, CIANOCOBALAMINA,- CLORURO DE COLINA, BIOTINA, ÁCIDO ASCÓRBICO, COLECALCIFEROL, DL-ALFA TOCOFEROL ACETATO, ÁCIDO FÓLICO, SULFATO DE COBRE, SELENITO DE SODIO, COMPLEJO AMINOÁCIDO DE ZINC, SULFATO DE MANGANESO, ÓXIDO DE MAGNESIO, SULFATO FERROSO, FOSFATO DICÁLCICO, SULFATO DE CONDROITINA, SULFATO DE GLUCOSAMINA, COLÁGENO, METILSULFONILMETANO, EXTRACTO DE YUCCA SHIDIGERA, SABOR A SALMÓN, SABOR A POLLO CREMOSO, SABOR A HÍGADO DE POLLO, SACCHAROMYCES CEREVICEAE, BETAHIDROXITOLUENO Y CARBONATO DE CALCIO.</t>
  </si>
  <si>
    <t>SUPLEMENTO ALIMENTICIO PARA PERRO ADULTO MAYOR</t>
  </si>
  <si>
    <t>APORTA LAS CANTIDADES NECESARIAS Y BALANCEADAS DE TAURINA, CISTINA, TRIPTÓFANO, L-CARNITINA, DL-METIONINA, L-LISINA, ÁCIDO EICOSAPENTAENOICO (EPA), ÁCIDO DOCOSAHEXAENOICO (DHA), ÁCIDO DOCOSAPENTAENOICO (DPA), ÁCIDO GAMMA LINOLÉNICO (GLA), VITAMINA A ACETATO, TIAMINA MONOHIDRATADA, RIBOFLAVINA, NIACINA, PIRIDOXINA HCL, CIANOCOBALAMINA, CLORURO DE COLINA, BIOTINA, ÁCIDO ASCÓRBICO, COLECALCIFEROL, DL-ALFA TOCOFEROL ACETATO, ÁCIDO FÓLICO, SULFATO DE COBRE, SELENITO DE SODIO, COMPLEJO AMINOÁCIDO DE ZINC, SULFATO DE MANGANESO, ÓXIDO DE MAGNESIO,SULFATO FERROSO, FOSFATO DICÁLCICO, SULFATO DE CONDROITINA, SULFATO DE GLUCOSAMINA, COLÁGENO, METILSULFONILMETANO, EXTRACTO DE YUCCA SCHIDIGERA, SABOR A SALMÓN, SABOR A POLLO CREMOSO, SABOR A HÍGADO DE POLLO,SACCHAROMYCES CEREVISIAE, BETA HIDROXI TOLUENO Y CARBONATO DE CALCIO.</t>
  </si>
  <si>
    <t>TARRO X400 GR.</t>
  </si>
  <si>
    <t>ALIMENTACIÓN HÚMEDA PARA CANINOS</t>
  </si>
  <si>
    <t>HÍGADO DE POLLO, CARNE DE POLLO, HABICHUELA Y ZANAHORIA, ARROZ, PROTEÍNA CONCENTRADA DE SOYA, EXTRACTO DE LEVADURA SACCHAROMYCES CEREVISIAE, ACEITE DE POLLO, AGUA (SUFICIENTE PARA EL PROCESO), HARINA DE TRIGO, CARRAGENINA, SUERO LÁCTEO, PEREJIL DESHIDRATADO, CLORURO DE SODIO, CARBONATO DE CALCIO,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 COLOR AMARILLO N° 5.</t>
  </si>
  <si>
    <t>TARRO X 395 GRS</t>
  </si>
  <si>
    <t>MENU NATURAL BARRA PERROS</t>
  </si>
  <si>
    <t>CARNE DE SALMÓN; HÍGADO DE POLLO, HIDROLIZADO DE HÍGADO DE POLLO, AGUA, ACEITE DE POLLO, MANANO-OLIGOSACÁRIDOS DE LA SACCHAROMYCES CEREVISIAE, ZANAHORIA, MANZANA DESHIDRATADA, PEREJIL DESHIDRATADO, EXTRACTO DE TÉ, PROTEINA CONCENTRADA DE SOYA, CLORURO DE SODIO, POLIFOSFATO DE SODIO, ÁCIDO CÍTRICO, GOMA GUAR, CARBONATO DE CALCIO, ÓXIDO DE ZINC, SULFATO FERROSO, SULFATO DE ZINC, SUPLEMENTO DE VITAMINA E, NIACINA, SULFATO DE COBRE, SULFATO Y/O ÓXIDO DE MAGNESIO, PANTOTENATO DE CALCIO; SUPLEMENTO DE VITAMINA A; BIOTINA, MONONITRATO DE TIAMINA (FUENTE DE VITAMINA B1); SUPLEMENTO DE RIBOFLAVINA (FUENTE DE VITAMINA B2), HIDROCLORITO DE PIRIDOXINA (FUENTE DE VITAMINA B6); VITAMINA D3; IODATO DE CALCIO; VITAMINA B12; ÁCIDO FÓLICO; CARBONATO DE COBALTO; COMPLEJO DE BISULFITO DE SODIO Y MENADIONA (FUENTE ACTIVA DE VITAMINA K); SELENITO DE SODIO.</t>
  </si>
  <si>
    <t>BARRA 300 GRS</t>
  </si>
  <si>
    <t>ALIMENTACION HUMEDA PARA FELINOS</t>
  </si>
  <si>
    <t>PASTA DE POLLO, AGUA (SUFICIENTE PARA EL PROCESO), CARNE DE POLLO, HARINA DE TRIGO, ACEITE DE POLLO, PROTEÍNA CONCENTRADA DE SOYA, EXTRACTO DE LEVADURA SACCHAROMYCES CEREVISIAE, CARRAGENINA, CLORURO DE SODIO, CLORURO DE COLINA, PEREJIL DESHIDRATADO, GOMA GUAR, CARBONATO DE CALCIO,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 COLOR AMARILLO N°5, TAURINA.</t>
  </si>
  <si>
    <t>LATA 156 GRS</t>
  </si>
  <si>
    <t>ALIMENTACION HUMEDA PARA CANINOS MEDICADO</t>
  </si>
  <si>
    <t>POLLO, VÍSCERAS DE PAVO, ARROZ, HARINA DE HUEVO DESHIDRATADO, PULPA DE REMOLACHA, INULINA, CONCENTRADO PROTEÍNA DE SOYA, PLASMA, CLORURO DE SODIO, CLORURO DE POTASIO, MANANO-OLIGOSACÁRIDOS, BETAGLUCANOS, EXTRACTO DE YUCCA SCHIDIGERA, HARINA DE ALGAS, ZEOLITA, CARBONATO DE CALCIO, MINERALES ORGÁNICOS (HIERRO, ZINC, SELENIO, COBRE, MANGANESO), VITAMINA A RETINOL, VITAMINA B1 TIAMINA, VITAMINA B2 RIBOFLAVINA, VITAMINA B3 NIACINAMIDA, VITAMINA B5 ÁCIDO PANTOTÉNICO, VITAMINA B6 PIRIDOXINA, VITAMINA B9 ÁCIDO FÓLICO, VITAMINA B12 CIANOCOBALAMINA, VITAMINA D3 COLECALCIFEROL, VITAMINA E TOCOFEROL ACETATO, VITAMINA H BIOTINA, VITAMINA C ÁCIDO ASCÓRBICO, TOCOFEROLES Y ACEITE DE ROMERO.</t>
  </si>
  <si>
    <t>LATA 360 GRS</t>
  </si>
  <si>
    <t>ALIMENTO HÚMEDO GATO Y PERRO MEDICADO</t>
  </si>
  <si>
    <t>AGUA SUFICIENTE PARA PROCESO, VÍSCERAS DE CERDO, CARNE DE RES, HÍGADO DE CERDO, VÍSCERAS DE POLLO Y/O PAVO, ACEITE DE MAÍZ, HARINA DE ARROZ, SABORES NATURALES Y ARTIFICIALES, FOSFATO TRICÁLCICO, CLORURO DE POTASIO, GOMA GUAR, FIBRA DE AVENA, SULFATO DE CALCIO, SULFATO DE MAGNESIO, CLORURO DE COLINA, DL-METIONINA, TAURINA, SUPLEMENTO DE VITAMINA E, SULFATO DE ZINC, FOSFATO MONO Y DICÁLCICO, MONONITRATO DE TIAMINA, SULFATO FERROSO, NIACINA, SULFATO DE COBRE, PANTOTENATO DE CALCIO, SUPLEMENTO DE VITAMINA A, SULFATO DE MANGANESO, COMPLEJO SÓDICO DE BISULFITO DE MENADIONA (FUENTE DE ACTIVIDAD DE VITAMINA K), HIDROCLORURO DE PIRIDOXINA, SUPLEMENTO DE RIBOFLAVINA, SUPLEMENTO DE VITAMINA B-12, BIOTINA, IODURO DE POTASIO, ÁCIDO FÓLICO, SUPLEMENTO DE VITAMINA D-3, SELENITO DE SODIO.</t>
  </si>
  <si>
    <t>LATA X 156 GRS</t>
  </si>
  <si>
    <t>ALIMENTO CONCENTRADO PARA PERROS CACHORROS LINEA PREMIUM</t>
  </si>
  <si>
    <t>HARINA DE MENUDOS DE POLLO, MAÍZ INTEGRAL MOLIDO, ARROZ MEDIO GRANO, SORGO INTEGRAL, AFRECHO DE SOJA, AFRECHO DE GLUTEN DE MAÍZ 60, GRASA DE POLLO, LEVADURA SECA DE CERVEZA, CARNE MECÁNICAMENTE SEPARADA DE POLLO, FOSFATO DICÁLCICO, MANANO-OLIGOSACÁRIDOS, SEMILLA DE LINAZA, CLORURO DE SODIO (SAL COMÚN), CLORURO DE POTASIO, PROPIONATO DE CALCIO, HIDROLIZADO DE POLLO E HÍGADO DE CERDO, ADITIVO ANTIOXIDANTE (BHA, BHT), SUPLEMENTO VITAMÍNICO MINERAL.</t>
  </si>
  <si>
    <t>BULTO POR 20 KG</t>
  </si>
  <si>
    <t>ALIMENTO CONCENTRADO PARA PERROS ADULTO PREMIUM</t>
  </si>
  <si>
    <t>HARINA DE MAÍZ, CARNE DE CERDO, TRIGO, SALVADO DE ARROZ, PULPA DE REMOLACHA, GRASA DE POLLO (CONSERVADA CON MEZCLAS DE TOCOFEROLES Y VITAMINA E), SABOR NATURAL, VITAMINAS Y MINERALES, BISULFATO DE DIMETILPIRIMIDINOL DE MENADIONA (FUENTE DE ACTIVIDAD DE LA VITAMINA K), RIBOFLAVINA, COMPLEMENTO DE VITAMINA D, ÁCIDO FÓLICO.</t>
  </si>
  <si>
    <t>BULTO POR 50 LIBRAS</t>
  </si>
  <si>
    <t>ALIMENTO CONCENTRADO PARA PERROS ADULTO RAZAS MEDIANAS Y GRANDES PREMIUM</t>
  </si>
  <si>
    <t>MAÍZ, HARINA DE SOYA, TRIGO, HARINA DE SUBPRODUCTOS DE POLLO, GRASA ANIMAL ESTABILIZADA CON MEZCLA DE TOCOFEROLES (FUENTE DE VITAMINA E), HARINA DE GLUTEN DE MAÍZ, ARROZ CERVECERO, DIGESTO ANIMAL, INULINA, FOSFATO BICALCICO, SAL, ARVEJA DESHIDRATADA, ZANAHORIA DESHIDRATADA, TAURINA, CLORURO DE COLINA, CLORURO DE POTASIO, CARBONATO DE CALCIO, COLORANTES AUTORIZADOS&lt;, SULFATO DE ZINC, PROTEINATO DE ZINC, SULFATO FERROSO, SUPLEMENTO DE VITAMINAS (A, D3, E, B12), SULFATO DE MANGANESO, PROTEINATO DE MANGANESO, NIACINA, PANTOTENATO DE CALCIO, SUPLEMENTO DE RIBOFLAVINA, CLORHIDRATO DE PIRIDOXINA, SULFATO DE COBRE, PROTEINATO DE COBRE, MONONITRATO DE TIAMINA, ÁCIDO FÓLICO, IODATO DE CALCIO, SELENITO DE SODIO.</t>
  </si>
  <si>
    <t>BULTO POR 22,7 KG</t>
  </si>
  <si>
    <t>ALIMENTO CONCENTRADO PREMIUM PARA PERROS SENIOR</t>
  </si>
  <si>
    <t>ARROZ MEDIO GRANO; MAÍZ INTEGRAL MOLIDO; HARINA DE MENUDOS DE POLLO; AFRECHO DE SOJA; CARNE MECÁNICAMENTE SEPARADA DE POLLO; GRASA DE POLLO; LEVADURA SECA DE CERVEZA; AFRECHO DE GLUTEN DE MAÍZ 60; AFRECHO DE TRIGO; HIDROLIZADO DE POLLO Y/O SUBPRODUCTOS; SEMILLA DE LINAZA; FOSFATO DICÁLCICO; ACEITE DE GIRASOL; ACEITE DE OLIVA; CLORURO DE POTASIO; CLORURO DE SODIO (SAL COMÚN); MANANO-OLIGOSACÁRIDOS; EXTRACTO DE AJO; SULFATO DE CONDROITINA; SULFATO DE GLUCOSAMINA; ADITIVO ANTIOXIDANTE (BHA, BHT); SUPLEMENTO VITAMÍNICO MINERAL.</t>
  </si>
  <si>
    <t>BULTO POR 15 KG</t>
  </si>
  <si>
    <t>ALIMENTO CONCENTRADO PARA GATOS CACHORROS</t>
  </si>
  <si>
    <t>SALMÓN, POLLO, HARINA DE POLLO, ARROZ CRISTAL, ACEITE DE POLLO, PULPA DE REMOLACHA, PLASMA, HIDROLIZADO HÍGADO DE POLLO, CLORURO DE SODIO, BETAGLUCANOS, MANANO-OLIGOSACÁRIDOS (SACCHROMYCES CEREVISIAE), FOSFATO MONODICALCICO, CELULOSA, EXTRACTO DE YUCCA SCHIDIGERA, SALES DE ÁCIDO PROPIÓNICO, BISULFATO ÁCIDO DE SODIO, HIERRO QUELADO, SULFATO FERROSO, HIDROXICLORURO DE ZINC, ZINC QUELADO, SELENIO QUELADO, COBRE BÁSICO CLORURO, COBRE QUELADO, YODATO DE CALCIO, HIDROXICLORURO DE MANGANESO, MANGANESO QUELADO, SELENITO DE SODIO, TAURINA,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 VITAMINA C ÁCIDO ASCÓRBICO, TOCOFEROLES Y ACEITE DE ROMERO COMO CONSERVANTES.</t>
  </si>
  <si>
    <t>BULTO POR 3 KG</t>
  </si>
  <si>
    <t>ALIMENTO CONCENTRADO PREMIUM PARA GATOS ADULTOS</t>
  </si>
  <si>
    <t>BULTO POR 20 LIBRAS</t>
  </si>
  <si>
    <t>CONCENTRADO PARA GATOS PREMIUM MEDICADO</t>
  </si>
  <si>
    <t>HARINA DE POLLO, ARROZ CRISTAL, SALMÓN, CORDERO, HARINA DE CARNE, ACEITE DE POLLO, SALVADO DE TRIGO, HIDROLIZADO HÍGADO DE POLLO, CELULOSA, CLORURO DE SODIO, MANANO-OLIGOSACÁRIDOS, BISULFATO DE SODIO, HIERRO QUELADO, SULFATO FERROSO, HIDROXICLORURO DE ZINC, ZINC QUELADO, SELENIO QUELADO, COBRE BÁSICO CLORURO, COBRE QUELADO, YODATO DE CALCIO, HIDROXICLORURO DE MANGANESO, MANGANESO QUELADO, SELENITO DE SODIO, TAURINA, BETA-GLUCANOS, CARBONATO DE CALCIO,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COLECALCIFEROL,FOSFATO DICÁLCICO, AZUFRE, EXTRACTO DE YUCCA SCHIDIGERA, SALES DE ÁCIDO PROPIÓNICO, TOCOFEROLES, ACEITE DE ROMERO, ÁCIDO CÍTRICO.</t>
  </si>
  <si>
    <t>BULTO POR 8 KG</t>
  </si>
  <si>
    <t>ALIMENTO CONCENTRADO PARA CANINOS CACHORROS</t>
  </si>
  <si>
    <t>ARROZ, POLLO, HARINA DE POLLO, MAÍZ, SALVADO DE TRIGO, YUCA, ACEITE DE POLLO, HIDROLIZADO DE HÍGADO DE POLLO, SEMILLA DE LINO, CLORURO DE SODIO, CARBONATO DE CALCIO, FOSFATO DICÁLCICO, CLORURO DE POTASIO, MANANO -OLIGOSACÁRIDOS DE LA (NO-GM) SACCHAROMYCES CEREVISIAE, CLORURO DE COLINA,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t>
  </si>
  <si>
    <t>BULTO POR 18 KG</t>
  </si>
  <si>
    <t>ALIMENTO CONCENTRADO PARA PERROS ADULTO RAZAS PEQUEÑAS</t>
  </si>
  <si>
    <t>ARROZ, HARINA DE POLLO, POLLO, SALMÓN, MAÍZ, ACEITE DE POLLO, SALVADO DE TRIGO, HARINA DE PESCADO, HIDROLIZADO DE HÍGADO DE POLLO, CLORURO DE SODIO, CARBONATO DE CALCIO, FOSFATO DICÁLCICO, CLORURO DE POTASIO, MANANO – OLIGOSACÁRIDOS DE LA (NO-GM) SACCHAROMYCES CEREVISIAE, CLORURO DE COLINA,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t>
  </si>
  <si>
    <t>BULTO 8 KG</t>
  </si>
  <si>
    <t>ALIMENTO CONCETRADO PARA PERROS CACHORRO</t>
  </si>
  <si>
    <t>HARINA DE POLLO Y/O HARINA DE CARNE Y/O HARINA DE SANGRE, LEVADURA, GLUTEN DE MAÍZ, HARINA DE TRIGO Y/O HARINA DE ARROZ Y/O HARINA DE MAÍZ PRECOCIDO, MELAZA Y/O AZÚCAR, TORTA DE SOYA Y/O TORTA DE AJONJOLÍ, SOYA EXTRUIDA, SEBO ANIMAL Y/O ACEITE VEGETAL, GALLETA, SAL. MINERALES: CARBONATO DE CALCIO, FOSFATO BICÁLCICO, OXIDO Y/O SULFATO DE MANGANESO, OXIDO Y/O SULFATO DE COBRE, OXIDO Y/O SULFATO FERROSO, IODATO DE POTASIO Y/O ETILEN DIAMINO DIHIDROIODO (E.D.D.I), CARBONATO DE COBALTO. VITAMINAS: A, D, E, K, RIBOFLAVINA, NIACINA, BIOTINA, ACIDO FÓLICO, PANTOTENATO DE CALCIO, CLORURO DE COLINA, VITAMINA B12. ANTIOXIDANTES: B.H.T. O ETOXIQUÍN. AMINOÁCIDOS: METIONINA Y/O LISINA.</t>
  </si>
  <si>
    <t>BUTLO POR 30 KG</t>
  </si>
  <si>
    <t>ALIMENTO CONCENTRDO PARA PEROS ADULTOS RAZAS GRANDES</t>
  </si>
  <si>
    <t>BULTO POR 30 KG</t>
  </si>
  <si>
    <t>ALIMENTO CONCENTRADO PARA PERRO SENIOR</t>
  </si>
  <si>
    <t>ARROZ, POLLO, SALMÓN, HARINA DE POLLO, SALVADO DE TRIGO, ACEITE DE POLLO, SEMILLA DE LINO, HIDROLIZADO DE HÍGADO DE POLLO, CLORURO DE SODIO, CARBONATO DE CALCIO, FOSFATO DICÁLCICO, CLORURO DE POTASIO, MANANO-OLIGOSACÁRIDOS DE LA (NO - GM) SACCHAROMYCES CEREVISIAE, CLORURO DE COLINA,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t>
  </si>
  <si>
    <t>BULTO POR 12KG</t>
  </si>
  <si>
    <t>HARINA DE POLLO, ARROZ CRISTAL, POLLO, CORDERO, HARINA DE PESCADO, ACEITE DE POLLO, HIDROLIZADO HÍGADO DE POLLO, PLASMA BOVINO, CELULOSA, CLORURO DE SODIO, CLORURO DE POTASIO, MANANO-OLIGOSACÁRIDOS, BISULFATO DE SODIO, HIERRO QUELADO, SULFATO FERROSO, HIDROXICLORURO DE ZINC, ZINC QUELADO, SELENIO QUELADO, COBRE BÁSICO CLORURO, COBRE QUELADO, YODATO DE CALCIO, HIDROXICLORURO DE MANGANESO, MANGANESO QUELADO, SELENITO DE SODIO, TAURINA, BETA-GLUCANOS, CARBONATO DE CALCIO,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 FOSFATO DICÁLCICO, EXTRACTO DE YUCCA SCHIDIGERA, SALES DE ÁCIDO PROPIÓNICO, TOCOFEROLES, ACEITE DE ROMERO, ÁCIDO CÍTRICO.</t>
  </si>
  <si>
    <t>ALIMENTO CONCENTRADO PARA GATOS ADULTOS</t>
  </si>
  <si>
    <t>HARINA DE POLLO, ARROZ CRISTAL, POLLO, ACEITE DE POLLO, MOGOLLA DE TRIGO, HIDROLIZADO HÍGADO DE POLLO, CELULOSA, CLORURO DE SODIO, MANANO-OLIGOSACARIDOS, BISULFATO DE SODIO, HIERRO QUELADO, SULFATO FERROSO, HIDROXICLORURO DE ZINC, ZINC QUELADO, SELENIO QUELADO, COBRE BÁSICO DE CLORURO, COBRE QUELADO, YODATO DE CALCIO, HIDROXICLORURO DE MANGANESO, MANGANESO QUELADO, SELENITO DE SODIO, TAURINA,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 FOSFATO DICÁLCICO, AZUFRE, EXTRACTO DE YUCA SCHIDIGERA, SALES DE ÁCIDO PROPIÓNICO, TOCOFEROLES Y ACEITE DE ROMERO, ÁCIDO CÍTRICO.</t>
  </si>
  <si>
    <t>ALIMENTO CONCENTRADO PARA PERROS ADULTO</t>
  </si>
  <si>
    <t>MAÍZ, TORTA DE SOYA, HARINA DE CARNE, HARINA DE POLLO, SUBPRODUCTOS DE GALLETERÍA, ACEITE DE POLLO, DIGERIDO ENZIMÁTICO, CARBONATO DE CALCIO Y/O HARINA DE HUESOS Y/O FOSFATO BICÁLCICO, CLORURO DE SODIO, VITAMINAS A, D, K, E, BL, B2, B6, B12, ÁCIDO PANTOTÉNICO; NIACINA; ÁCIDO FÓLICO; CLORURO DE COLINA; MAGNESIO DE HIERRO; COBRE, MAGNESIO, HIERRO, COBRE, MANGANESO, ZINC, YODO, SELENIO, METIONINA Y/O LISINA, BHT Y BHA</t>
  </si>
  <si>
    <t>BULTO POR 25 KG</t>
  </si>
  <si>
    <t>ARROZ CRISTAL, MAÍZ, HARINA DE POLLO, SALMÓN, YUCA, ACEITE DE POLLO, SEMILLA DE LINO, CARBONATO DE SOCIO, FOSFATO BICALCICO DEFLUORINADO, CLORURO DE SODIO, SUPLEMENTO VITAMINICO (A, D3, B12, E, K), RIBOFLAVINA, NIACINA, PANTOTENATO DE CALCIO, CLORURO DE COLINA, PIRIDOXINA, TIAMINA, BIOTINA, ÁCIDO FÓLICO, SULFATO DE COBRE, SELENITO DE SODIO, ÓXIDO DE ZINC, ÓXIDO DE MANGANESO, SULFATO FERROSO, CARBONATO DE COBALTO, YODATO DE CALCIO, BHT.</t>
  </si>
  <si>
    <t>SUPLEMENTO ALIMENTICIO PARA CACHORROS FELINOS Y CANINOS</t>
  </si>
  <si>
    <t>LOS COMPONENTES POR KG DEL PRODUCTO: VALOR ENERGETICO 6.238 KCAL, PROTEÍNA CRUDA (MÍN.) 358,3 G, EXTRACTO ETÉREO (MÍN.) 368 G, FIBRA CRUDA (MÁX.) 1.000 MG, CALCIO (MÁX.) 13,3 G / (MIN) 13,0 G, FÓSFORO (MÍN.) 8.100 MG, VITAMINA A (MÍN.) 52.633,51 UL, VITAMINA B1 (MÍN.) 23,89 MG, VITAMINA B12 (MÍN.) 20.328,07 MCG , VITAMINA B2 (MÍN.) 16 MG, VITAMINA B6 (MÍN.) 15,82 MG, VITAMINA D3 (MÍN.) 4.750 UI, VITAMINA E (MÍN.) 250 UI, VITAMINA K3 (MÍN.) 8,33 MG, ÁCIDO FÓLICO (MÍN.) 9,08 MG, ÁCIDO NICOTÍNICO (MÍN.) 201,71 MG, PANTOTENATO DE CALCIO (MÍN.) 20,37 MG, BIOTINA (MÍN.) 201,3 MG, COLINA (MÍN.) 2.619 MG, FOS 4.500 MG, TAURINA (MÍN.) 3.100 MG, ÁCIDO ASPÁRTICO (MÍN.) 33,3 G, ÁCIDO GLUTAMICO (MÍN.) 67,3 G, ALANINA (MÍN.) 16,5 G, ARGININA (MÍN.) 24 G, FENILALANINA (MÍN.) 18,3 MG, CISTINA (MÍN.) 4.800 MG.</t>
  </si>
  <si>
    <t>TARRO POR 500 GR</t>
  </si>
  <si>
    <t>BOLSA POR 250 GR</t>
  </si>
  <si>
    <t>ALIMENTO CONCENTRADO PARA PERRO CACHORRO</t>
  </si>
  <si>
    <t>PROTEÍNAS PREMIUM: CORDERO Y SALMÓN Y ARROZ DE ALTA CALIDAD QUE FACILITAN LA DIGESTIÓN Y MANTENIMIENTO DE MASA MUSCULAR. SALUD PIEL Y PELO: ALTO CONTENIDO DE ÁCIDOS GRASOS OMEGA 3 Y 6 (EPA Y DHA) PARA UN PELAJE BRILLANTE Y PIEL SALUDABLE.</t>
  </si>
  <si>
    <t>BULTOS X 8KG</t>
  </si>
  <si>
    <t>ALIMENTO CONCENTRADO PARA PERRO ADULTO</t>
  </si>
  <si>
    <t xml:space="preserve">BULTO X 12 KG </t>
  </si>
  <si>
    <t xml:space="preserve">ALIMENTO CONCANTRADO PARA GATO ADULTO </t>
  </si>
  <si>
    <t>PROTEÍNAS PREMIUM: CORDERO Y SALMÓN Y ARROZ DE ALTA CALIDAD QUE FACILITAN LA DIGESTIÓN Y MANTENIMIENTO DE MASA MUSCULAR. SALUD PIEL Y PELO: ALTO CONTENIDO DE ÁCIDOS GRASOS OMEGA 3 Y 6 (EPA Y DHA) PARA UN PELAJE BRILLANTE Y PIEL SALUDABLE. SALUD PIEL Y PELO: ALTO CONTENIDO DE ÁCIDOS GRASOS OMEGA 3 Y 6 (EPA Y DHA) PARA UN PELAJE BRILLANTE Y PIEL SALUDABLE.</t>
  </si>
  <si>
    <t>BULTO DE 8KG</t>
  </si>
  <si>
    <t>ALIMENTO CONCETRADO PARA CANINO MEDICADO GASTROINTESTINAL</t>
  </si>
  <si>
    <t>PROTEÍNA DE POLLO DESHIDRATADA, HUEVO DESHIDRATADO, PROTEÍNA ANIMALES HIDROLIZADAS, GRASA DE POLLO, ARROZ, MAÍZ, FIBRA VEGETAL, SEMILLA DE LINO, PULPA DE ACHICORIA, YUCA SCHIDIGERA, SACHAROMYCES CEREVISIAE, FIBRA DE PSYLLIUM, PAREDES DE LEVADURAS (MOS, B – GLUCANOS) FOS, SULFATO DE HIERRO MONOHIDRATADO, AMINO QUELATO DE HIERRO, AMINO QUELATO DE ZINC, SULFATO DE ZINC MONOHIDRATO, AMINO QUELATO DE MANGANESO, SULFATO DE COBRE PENTAHIDRATADO, SULFATO MANGANOSO MONOHIDRATADO, AMINO QUELATO DE COBRE, YODATO DE CALCIO ANHIDRO, SELENITO DE SODIO, VITAMINA A, VITAMINA D3, VITAMINA E Y BHT.</t>
  </si>
  <si>
    <t>BOLSA POR 4 KG</t>
  </si>
  <si>
    <t>ALIMENTO CONCENTRADO PARA FELINO MEDICADO GASTROINTESTINAL</t>
  </si>
  <si>
    <t>PROTEÍNAS ANIAMALES HIDROLIZADAS, PROTEÍNA DE POLLO DESHIDRATADA, HUEVO DESHIDRATADO, PROTEÍNA DE MAÍZ, GRASA DE POLLO, ARROZ, MAÍZ, FIBRA VEGETAL, SEMILLA DE LINO, FIBRA DE PSYLLIUM, YUCCA SHIDIGERA, PULPA DE ACHICORIA, SACHAROMYCES CEREVISIAE, FOS, PAREDES DE LEVADURA (FUENTE DE MOS Y B – GLUCANOS), SELENITO DE SODIO, SULFATO DE COBRE PENTAHIDRATADO , SULFATO DE HIERRO MONOHIDRATADO , SULFATO DE MANGANESO MONOHIDRATADO, SULFATO DE ZINC MONOHIDRATADO, YODATO DE CALCIO ANHIDRO, TAURINA, VITAMINA A, VITAMINA D3, VITAMINA E, BENTONITA, BHT.</t>
  </si>
  <si>
    <t>BOLSA POR 3 KG</t>
  </si>
  <si>
    <t>ALIMENTO CONCENTRADO PARA CANINO MEDICADO URINARIO</t>
  </si>
  <si>
    <t>PROTEÍNAS DE POLLO DESHIDRATADAS, PROTEÍNAS ANIMALES HIDROLIZADAS, POLLO FRESCO, PROTEÍNA DE MAÍZ, GRASA DE AVE, ACEITE DE SALMÓN, MAÍZ, TRIGO, FIBRAS VEGETALES, PULPA DE ACHICORIA, SACCHAROMYCES CEREVISIAE, PAREDES DE LEVADURAS (MOS), ARÁNDANOS DESHIDRATADOS, SULFATO DE COBRE PENTAHIDRATADO, SULFATO DE HIERRO MONOHIDRATADO, SULFATO MANGANOSO MONOHIDRATADO, YODATO DE CALCIO ANHIDRO, ÓXIDO DE ZINC, SELENITO DE SODIO, CLORURO AMÓNICO, DL-METIONINA, TAURINA, L-CARNITINA, VITAMINA A, VITAMINA D3, VITAMINA C Y VITAMINA E.</t>
  </si>
  <si>
    <t>ALIMENTO CONCENTRADO PARA FELINO MEDICADO URINARIO</t>
  </si>
  <si>
    <t>PROTEÍNAS ANIMALES HIDROLIZADAS, PROTEÍNA DE POLLO DESHIDRATADA, PROTEÍNA ANIMALES DESHIDRATADAS, POLLO FRESCO, PROTEÍNA DE MAÍZ, GRASA DE POLLO, ACEITE DE SALMON, MAÍZ, FIBRAS VEGETALES, ARÁNDANOS DESHIDRATADOS, PULPA DE ACHICORIA, SACHAROMYCES CEREVISIAE, MOS, SELENITO DE SODIO, SULFATO DE COBRE PENTAHIDRATADO, SULFATO DE HIERRO MONOHIDRATADO, SULFATO MANGANESO MONOHIDRATADO, YODATO DE CALCIO ANHIDRO, SULFATO DE ZINC MONOHIDRATADO, CLORURO DE AMONIO, DL METIONINA, L TRIPTÓFANO, L CARNITINA, TAURINA, VITAMINA A, VITAMINA D3, VITAMINA C, Y VITAMINA E</t>
  </si>
  <si>
    <t>ALIMENTO CONCENTRADO PARA FELINO MEDICADO CON SENSIBILIDADES</t>
  </si>
  <si>
    <t>PROTEÍNA DE PAVO DESHIDRATADA, PROTEÍNA DE GUISANTES, GRASA DE POLLO, ARROZ, ALMIDÓN DE TAPIOCA, GUISANTES, SEMILLA DE LINO, FIBRAS VEGETALES, PULPA DE ACHICORIA, SACHAROMYCES CEREVISIAE, SELENITO DE SODIO, SULFATO DE COBRE PETAHIDRATADO, SULFATO DE HIERRO MONOHIDRATADO, SULFATO DE MANGANESO MONOHIDRATADO, SULFATO DE ZINC, MONOHIDRATADO, YODATO DE CALCIO ANHIDRO, TAURINA, VITAMINA A, VITAMINA D3, VITAMINA E, BHT.</t>
  </si>
  <si>
    <t>ALIMENTO CONCENTRADO PARA CANINO MEDICACO CON SENSIBILIDADES</t>
  </si>
  <si>
    <t>PROTEÍNA DE PAVO DESHIDRATADA, PROTEÍNA DE GUISANTES, GRASA DE POLLO, GUISANTES, ARROZ, ALMIDÓN DE TAPIOCA, SEMILLA DE LINO, FIBRAS VEGETALES, PULPA DE ACHICORIA, SELENITO DE SODIO, SULFATO DE COBRE, AMINO QUELATO DE COBRE, SULFATO DE HIERRO, AMINO QUELATO DE HIERRO, SULFATO DE MANGANESO, AMINO QUELATO DE MANGANESO, SULFATO DE ZINC, QUELATO DE ZINC, YODATO DE CALCIO ANHIDRO, TAURINA, VITAMINA A, VITAMINA D3, VITAMINA E Y BHT.</t>
  </si>
  <si>
    <t>SUPLEMENTO ALIMENTICIO PARA CANINOS Y FELINOS</t>
  </si>
  <si>
    <t>LECHE REDUCIDA EN LACTOSA, MALTODEXTRINA, ACEITE DE GIRASOL, ACEITE DE COLZA, ACEITE DE OLIVA (RICO EN ÁCIDO ARAQUIDÓNICO), CASEINATO DE CALCIO, CONCENTRADO DE PROTEÍNA DE SOJA, SALES MINERALES, ACEITE DE PESCADO, MONO Y DIGLICÉRIDOS DE ÁCIDOS GRASOS, EXTRACTO DE ROSA DE LA INDIA (RICO EN LUTEÍNA), VITAMINAS, OLIGOELEMENTOS, OLIGOELEMENTOS QUELADOS. SALES MINERALES: FOSFATO DIPOTÁSICO, CITRATO DE POTASIO, FOSFATO MONOCÁLCICO, CITRATO DE SODIO, CITRATO DE CALCIO, CLORURO DE POTASIO, CLORURO DE SODIO, ÓXIDO DE MAGNESIO. VITAMINAS: VITAMINA A, VITAMINA D3, VITAMINA E, VITAMINA C, VITAMINA B1, VITAMINA B2, VITAMINA B6, VITAMINA B12, NIACINA, ÁCIDO PANTOTÉNICO, BIOTINA, ÁCIDO FÓLICO, COLINA. OLIGOELEMENTOS: SULFATO DE HIERRO, SULFATO DE COBRE, SULFATO DE ZINC, ÓXIDO DE MAGNESIO, SULFATO DE MANGANESO, IODATO DE POTASIO, SELENITO DE SODIO. OLIGOELEMENTOS QUELADOS: HIERRO, COBRE Y ZINC</t>
  </si>
  <si>
    <t>TARRO POR 237 ML</t>
  </si>
  <si>
    <t>COTIZACIÓN 1                                                                                                            MAXCOTAS CENTER S.A.S</t>
  </si>
  <si>
    <t>INDICADO PARA LESIONES ORALES Y MUCOSAS. AYUDA A TRATAR LESIONES POSTOPERATORIAS, TRAUMATISMOS, GINGIVITIS, EXTRACCIONES DENTALES Y ÚLCERAS. EXTRACTO ACUOSO DE TRITICUM VULGARE 15.0 G POR CADA 100 G.</t>
  </si>
  <si>
    <t>AMITRAZ 3G EXIPIENTES 100 ML. FRASCO POR 100 ML</t>
  </si>
  <si>
    <t>FCO. 100 ML</t>
  </si>
  <si>
    <t>LOTILANER COMPRIMIDO MASTICABLE ANTIPARASITARIO DE ACCION RAPDIA PARA PERROS DE 2.5 A 5.5KG USO VETERINARIO, (6 SEMAÑANS DE DURACION)</t>
  </si>
  <si>
    <t>LOTILANER COMPRIMIDO MASTICABLE ANTIPARASITARIO DE ACCION RAPDIA PARA PERROS DE 5.5-11KG USO VETERINARIO, (6 SEMAÑANS DE DURACION)</t>
  </si>
  <si>
    <t>LOTILANER COMPRIMIDO MASTICABLE ANTIPARASITARIO DE ACCION RAPDIA PARA PERROS DE 11-22KG USO VETERINARIO, (6 SEMAÑANS DE DURACION)</t>
  </si>
  <si>
    <t>TOTAL</t>
  </si>
  <si>
    <t>ANÁLISIS ECONÓMICO LOTE 1</t>
  </si>
  <si>
    <t>ANÁLISIS ECONÓMICO LOTE 2</t>
  </si>
  <si>
    <t>ANÁLISIS ECONÓMICO LOTE 3</t>
  </si>
  <si>
    <t>ANÁLISIS ECONÓMICO LOTE 4</t>
  </si>
  <si>
    <r>
      <t>SONDA URINARIA PARA GATO CON</t>
    </r>
    <r>
      <rPr>
        <sz val="8"/>
        <color rgb="FFFF0000"/>
        <rFont val="Arial"/>
        <family val="2"/>
      </rPr>
      <t xml:space="preserve"> </t>
    </r>
    <r>
      <rPr>
        <sz val="8"/>
        <color rgb="FF000000"/>
        <rFont val="Arial"/>
        <family val="2"/>
      </rPr>
      <t xml:space="preserve">GUÍA </t>
    </r>
  </si>
  <si>
    <r>
      <t>ENILFENOL (DESINFECTANTE), ETANOL (SOLVENTE/ANTISÉPTICO), AGENTES LUBRICANTES ESPECIALES Y, EN ALGUNAS FORMULACIONES, VITAMINA E</t>
    </r>
    <r>
      <rPr>
        <sz val="8"/>
        <color rgb="FF0A0A0A"/>
        <rFont val="Arial"/>
        <family val="2"/>
      </rPr>
      <t>.</t>
    </r>
  </si>
  <si>
    <t>VALOR UNITARIO CON IVA INCLUIDO SI APLICA</t>
  </si>
  <si>
    <t>NOTA: Los valores cotizados incluyen todos los impuestos, tasas, contribuciones, erogaciones y demás tributos, así como los costos directos e indirectos</t>
  </si>
  <si>
    <r>
      <t xml:space="preserve">Proyectó: Jullie Andrea Rueda Cárdenas – CPS SSAB </t>
    </r>
    <r>
      <rPr>
        <sz val="9"/>
        <color rgb="FFD9D9D9"/>
        <rFont val="Arial"/>
        <family val="2"/>
      </rPr>
      <t>(ORIGINAL FIRMADO)</t>
    </r>
  </si>
  <si>
    <t xml:space="preserve">LOTE </t>
  </si>
  <si>
    <t>OBJETO CONTRACTUAL: SUMINISTRO DE MEDICAMENTOS, INSUMOS, ELEMENTOS DE CUIDADO ANIMAL Y ALIMENTOS PARA LA ATENCIÓN DE ANIMALES QUE INGRESAN A LA UNIDAD DE BIENESTAR ANIMAL A CARGO DEL MUNICIPIO DE BUCARAMANGA.</t>
  </si>
  <si>
    <t>OBJETO CONTRACTUAL:SUMINISTRO DE MEDICAMENTOS, INSUMOS, ELEMENTOS DE CUIDADO ANIMAL Y ALIMENTOS PARA LA ATENCIÓN DE ANIMALES QUE INGRESAN A LA UNIDAD DE BIENESTAR ANIMAL A CARGO DEL MUNICIPIO DE BUCARAMANGA.</t>
  </si>
  <si>
    <t>SUMINISTRO DE ALIMENTO CONCENTRADO PARA LA ATENCIÓN DE ANIMALES INGRESADOS A LA UNIDAD DE BIENESTAR ANIMAL Y/O A CARGO DEL MUNICIPIO DE BUCARAMANGA</t>
  </si>
  <si>
    <t>SUMINISTRO DE ELEMENTOS DE CUIDADO ANIMAL PARA LA ATENCIÓN DE ANIMALES INGRESADOS A LA UNIDAD DE BIENESTAR ANIMAL Y/O A CARGO DEL MUNICIPIO DE BUCARAMANGA</t>
  </si>
  <si>
    <t>SUMINISTRO DE INSUMOS PARA LA ATENCIÓN DE ANIMALES INGRESADOS A LA UNIDAD DE BIENESTAR ANIMAL Y/O A CARGO DEL MUNICIPIO DE BUCARAMANGA.</t>
  </si>
  <si>
    <t>SUMINISTRO DE MEDICAMENTOS PARA LA ATENCIÓN DE ANIMALES INGRESADOS A LA UNIDAD DE BIENESTAR ANIMAL Y/O A CARGO DEL MUNICIPIO DE BUCARAMANGA.</t>
  </si>
  <si>
    <t>TASA MUNICIPAL PRO-DEPORTE Y RECREACIÓN 2%</t>
  </si>
  <si>
    <t xml:space="preserve"> COTIZACIÓN 2 UNIONAGRO S.A.</t>
  </si>
  <si>
    <t>COTIZACIÓN 3                                                                                                                  SANAPETS DISTRIBUIDORA S.A.S.</t>
  </si>
  <si>
    <t>COTIZACIÓN 4                                                                                                             SOLUCIONES Y SUMINISTROS DE SANTANDER S.A.S.</t>
  </si>
  <si>
    <t>Proyectó: Jullie Andrea Rueda Cárdenas – CPS SSAB (ORIGINAL FIRMADO)</t>
  </si>
  <si>
    <t>Nota 1 – Lote 1: Suministro de medicamentos
Para el proceso correspondiente al lote 1, cuyo objeto es el suministro de medicamentos para la atención de animales ingresados a la Unidad de Bienestar Animal y/o a cargo del Municipio de Bucaramanga, se deja constancia que no se tuvo en cuenta dentro del cálculo del promedio ponderado de las cuatro (4) cotizaciones recibidas, la presentada por SANAPETS DISTRIBUIDORA S.A.S., específicamente en el ítem 24, correspondiente al producto:
Ampicilina 1 g + Sulbactam 0,5 g, polvo estéril para reconstituir a solución inyectable, presentación caja por 10 viales, con un valor de DOS MILLONES NOVENTA Y CINCO MIL OCHOCIENTOS PESOS M/CTE ($2.095.800).
Lo anterior, debido a que el valor ofertado se encuentra considerablemente elevado en comparación con los precios del mercado y con las demás cotizaciones recibidas, lo cual podría distorsionar el análisis económico y afectar la determinación del presupuesto oficial.
En consecuencia, y en aplicación de criterios de razonabilidad y selección objetiva, se excluye dicho valor para efectos del análisis estadístico del ítem en mención.</t>
  </si>
  <si>
    <t>Nota 2 – Lote 1: Suministro de medicamentos
Para el proceso correspondiente al lote 1, cuyo objeto es el suministro de medicamentos para la atención de animales ingresados a la Unidad de Bienestar Animal y/o a cargo del Municipio de Bucaramanga, se deja constancia que no se tuvo en cuenta dentro del cálculo del promedio ponderado de las cuatro (4) cotizaciones recibidas, la presentada por SANAPETS DISTRIBUIDORA S.A.S., específicamente en el ítem 125, correspondiente al producto:
Ácido hipocloroso, con especificaciones: cada 100 ml contiene ácido hipocloroso 7.8 mg, dióxido de cloro 3.8 mg, ion hipoclorito 2.2 mg, agua c.s.p. 100 ml, en presentación frasco de 5 litros, con un valor de SESENTA Y OCHO MIL PESOS M/CTE ($68.000).
Lo anterior, debido a que el valor ofertado se encuentra considerablemente por debajo de los precios del mercado y de las demás cotizaciones recibidas, lo cual podría afectar la confiabilidad del análisis económico y generar distorsión en la estimación del presupuesto oficial.
En consecuencia, y en aplicación de criterios de razonabilidad y selección objetiva, se excluye dicho valor para efectos del análisis estadístico del ítem en mención.</t>
  </si>
  <si>
    <t>Nota 1 –  Los valores cotizados incluyen todos los impuestos, tasas, contribuciones, erogaciones y demás tributos, así como los costos directos e indirectos</t>
  </si>
  <si>
    <t>Nota 1 – Los valores cotizados incluyen todos los impuestos, tasas, contribuciones, erogaciones y demás tributos, así como los costos directos e indirectos</t>
  </si>
  <si>
    <t>Nota 2 – Lote 3: Suministro de elementos de cuidado animal
Para el proceso correspondiente al lote 3, cuyo objeto es el suministro de elementos de cuidado animal para la atención de animales ingresados a la Unidad de Bienestar Animal y/o a cargo del Municipio de Bucaramanga, se deja constancia que no se tuvo en cuenta dentro del cálculo del promedio ponderado de las cotizaciones recibidas, la presentada por MAXCOTAS CENTER S.A.S., específicamente en el ítem 6, correspondiente al producto:
Traje overol desechable en polipropileno y polietileno, microporoso, color blanco, en presentación unidad, con un valor de CUARENTA Y SEIS MIL PESOS M/CTE ($46.000).
Lo anterior, debido a que el valor ofertado se encuentra considerablemente elevado en comparación con los precios del mercado y con las demás cotizaciones recibidas, lo cual podría distorsionar el análisis económico y afectar la determinación del presupuesto oficial.
En consecuencia, y en aplicación de criterios de razonabilidad y selección objetiva, se excluye dicho valor para efectos del análisis estadístico del ítem en mención.</t>
  </si>
  <si>
    <t>COTIZACIÓN 1                                                                                                                           MAXCOTAS CENTER S.A.S</t>
  </si>
  <si>
    <t>COTIZACIÓN 3                                                                                                                            SANAPETS DISTRIBUIDORA S.A.S.</t>
  </si>
  <si>
    <t>COTIZACIÓN 4                                                                                                                  SOLUCIONES Y SUMINISTROS DE SANTANDER S.A.S.</t>
  </si>
  <si>
    <t>COTIZACIÓN 4                                                                                                               SOLUCIONES Y SUMINISTROS DE SANTANDER S.A.S.</t>
  </si>
  <si>
    <t>COTIZACIÓN 3                                                                                                            SANAPETS DISTRIBUIDORA S.A.S.</t>
  </si>
  <si>
    <t xml:space="preserve"> COTIZACIÓN 2                                                                                                               UNIONAGRO S.A.</t>
  </si>
  <si>
    <t xml:space="preserve"> COTIZACIÓN 2                                                                                                                     UNIONAGRO S.A.</t>
  </si>
  <si>
    <t>COTIZACIÓN 4                                                                                              SOLUCIONES Y SUMINISTROS DE SANTANDER S.A.S.</t>
  </si>
  <si>
    <t>COTIZACIÓN 3                                                                                                       SANAPETS DISTRIBUIDORA S.A.S.</t>
  </si>
  <si>
    <t xml:space="preserve"> COTIZACIÓN 2                                                                                              UNIONAGRO S.A.</t>
  </si>
  <si>
    <t>Nota 3 – Lote 3: Suministro de elementos de cuidado animal
Para el proceso correspondiente al lote 3, cuyo objeto es el suministro de elementos de cuidado animal para la atención de animales ingresados a la Unidad de Bienestar Animal y/o a cargo del Municipio de Bucaramanga, se deja constancia que no se tuvo en cuenta dentro del cálculo del promedio ponderado de las cotizaciones recibidas, la presentada por SANAPETS DISTRIBUIDORA S.A.S., específicamente en el ítem 10, correspondiente al producto:
Prueba rápida SNAP 4DX Plus Hemotrópicos, en presentación caja por 10 pruebas, con un valor de NOVENTA Y CUATRO MIL PESOS M/CTE ($94.000).
Lo anterior, debido a que el valor ofertado se encuentra considerablemente por debajo de los precios del mercado y de las demás cotizaciones recibidas, lo cual podría afectar la confiabilidad del análisis económico y generar distorsión en la estimación del presupuesto oficial.
En consecuencia, y en aplicación de criterios de razonabilidad y selección objetiva, se excluye dicho valor para efectos del análisis estadístico del ítem en mención.</t>
  </si>
  <si>
    <t>Nota 4 – Lote 3: Suministro de elementos de cuidado animal
Para el proceso correspondiente al lote 3, cuyo objeto es el suministro de elementos de cuidado animal para la atención de animales ingresados a la Unidad de Bienestar Animal y/o a cargo del Municipio de Bucaramanga, se deja constancia que no se tuvo en cuenta dentro del cálculo del promedio ponderado de las cotizaciones recibidas, la presentada por SANAPETS DISTRIBUIDORA S.A.S., específicamente en el ítem 18, correspondiente al producto:
Collar isabelino talla 2, con características como diseño cónico que limita el movimiento del animal, elaborado en materiales plásticos rígidos o flexibles, con sistema de ajuste mediante broches, velcros o pasadores, en presentación unidad, con un valor de SEISCIENTOS NOVENTA Y SEIS MIL PESOS M/CTE ($696.000).
Lo anterior, debido a que el valor ofertado se encuentra considerablemente elevado en comparación con los precios del mercado y con las demás cotizaciones recibidas, lo cual podría distorsionar el análisis económico y afectar la determinación del presupuesto oficial.
En consecuencia, y en aplicación de criterios de razonabilidad y selección objetiva, se excluye dicho valor para efectos del análisis estadístico del ítem en mención.</t>
  </si>
  <si>
    <t xml:space="preserve">Nota 3 – Para efectos de la evaluación económica, se informa que al valor final de cada item de las cotizaciones recibidas se incorporó la Tasa Pro Deporte y Recreación del 2% establecida en el Acuerdo Municipal No. 004 del 20 de mayo de 2026, vigente a partir del 1 de junio de 2026, con el fin de realizar una comparación objetiva de las ofertas y determinar el costo total que asumiría la entidad en caso de contratación.																			</t>
  </si>
  <si>
    <t xml:space="preserve">Nota 2 – Para efectos de la evaluación económica, se informa que al valor final de cada item de las cotizaciones recibidas se incorporó la Tasa Pro Deporte y Recreación del 2% establecida en el Acuerdo Municipal No. 004 del 20 de mayo de 2026, vigente a partir del 1 de junio de 2026, con el fin de realizar una comparación objetiva de las ofertas y determinar el costo total que asumiría la entidad en caso de contratación.																			</t>
  </si>
  <si>
    <t xml:space="preserve">Nota 5 – Para efectos de la evaluación económica, se informa que al valor final de cada item de las cotizaciones recibidas se incorporó la Tasa Pro Deporte y Recreación del 2% establecida en el Acuerdo Municipal No. 004 del 20 de mayo de 2026, vigente a partir del 1 de junio de 2026, con el fin de realizar una comparación objetiva de las ofertas y determinar el costo total que asumiría la entidad en caso de contratación.																			</t>
  </si>
  <si>
    <t>ESTA COMPUESTO DE MAÍZ ENTERO DE CULTIVO, HARINA DE SUBPRODUCTOS DE POLLO, HARINA DE GLUTEN DE MAÍZ, TRIGO ENTERO, SALVADO DE ARROZ, GRASA DE POLLO (PRESERVADA CON UNA MEZCLA DE TOCOFEROLES Y VITAMINA E, SABOR NATURAL DE POLLO, SAL, CLORURO DE COLINA, CLORURO DE POTASIO, TAURINA, SULFATO DE ZINC, SUPLEMENTO DE VITAMINA E, NIACINA, SULFATO DE MANGANESO, SULFATO DE COBRE, TIAMINA MONONITRATO, SUPLEMENTO DE VITAMINA A, BIOTINA, YODURO DE POTASIO, PANTOTENATO DE CALCIO, RIBOFLAVINA, PIRIDOXINA HCL, (VITAMINA B6), SUPLEMENTO DE VITAMINA B12, ÓXIDO DE MANGANESO, SELENIO DE SODIO, SUPLEMENTO DE VITAMINA D, ÁCIDO FÓLICO.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</si>
</sst>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6" x14ac:knownFonts="1">
    <font>
      <sz val="12"/>
      <color theme="1"/>
      <name val="Calibri"/>
      <family val="2"/>
      <scheme val="minor"/>
    </font>
    <font>
      <sz val="11"/>
      <color theme="1"/>
      <name val="Calibri"/>
      <family val="2"/>
      <scheme val="minor"/>
    </font>
    <font>
      <sz val="12"/>
      <color theme="1"/>
      <name val="Calibri"/>
      <family val="2"/>
      <scheme val="minor"/>
    </font>
    <font>
      <sz val="8"/>
      <color theme="1"/>
      <name val="Arial"/>
      <family val="2"/>
    </font>
    <font>
      <sz val="8"/>
      <color rgb="FF000000"/>
      <name val="Arial"/>
      <family val="2"/>
    </font>
    <font>
      <b/>
      <sz val="8"/>
      <color theme="1"/>
      <name val="Arial"/>
      <family val="2"/>
    </font>
    <font>
      <b/>
      <sz val="8"/>
      <name val="Arial"/>
      <family val="2"/>
    </font>
    <font>
      <sz val="8"/>
      <name val="Arial"/>
      <family val="2"/>
    </font>
    <font>
      <b/>
      <sz val="8"/>
      <color rgb="FF000000"/>
      <name val="Arial"/>
      <family val="2"/>
    </font>
    <font>
      <sz val="8"/>
      <color rgb="FFFF0000"/>
      <name val="Arial"/>
      <family val="2"/>
    </font>
    <font>
      <sz val="8"/>
      <color rgb="FF0A0A0A"/>
      <name val="Arial"/>
      <family val="2"/>
    </font>
    <font>
      <sz val="8"/>
      <color rgb="FF272727"/>
      <name val="Arial"/>
      <family val="2"/>
    </font>
    <font>
      <sz val="9"/>
      <color theme="1"/>
      <name val="Arial"/>
      <family val="2"/>
    </font>
    <font>
      <sz val="9"/>
      <color rgb="FFD9D9D9"/>
      <name val="Arial"/>
      <family val="2"/>
    </font>
    <font>
      <sz val="8"/>
      <color theme="0"/>
      <name val="Arial"/>
      <family val="2"/>
    </font>
    <font>
      <b/>
      <sz val="10"/>
      <color theme="1"/>
      <name val="Arial"/>
      <family val="2"/>
    </font>
  </fonts>
  <fills count="16">
    <fill>
      <patternFill patternType="none"/>
    </fill>
    <fill>
      <patternFill patternType="gray125"/>
    </fill>
    <fill>
      <patternFill patternType="solid">
        <fgColor theme="9" tint="0.79998168889431442"/>
        <bgColor theme="0"/>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9" tint="0.79998168889431442"/>
        <bgColor rgb="FFFFFFFF"/>
      </patternFill>
    </fill>
    <fill>
      <patternFill patternType="solid">
        <fgColor theme="9" tint="0.79998168889431442"/>
        <bgColor rgb="FFC27BA0"/>
      </patternFill>
    </fill>
    <fill>
      <patternFill patternType="solid">
        <fgColor rgb="FFFFFFFF"/>
        <bgColor indexed="64"/>
      </patternFill>
    </fill>
    <fill>
      <patternFill patternType="solid">
        <fgColor theme="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6"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7">
    <xf numFmtId="0" fontId="0" fillId="0" borderId="0"/>
    <xf numFmtId="44"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74">
    <xf numFmtId="0" fontId="0" fillId="0" borderId="0" xfId="0"/>
    <xf numFmtId="164" fontId="3" fillId="0" borderId="1" xfId="1" applyNumberFormat="1" applyFont="1" applyBorder="1" applyAlignment="1">
      <alignment horizontal="center" vertical="center"/>
    </xf>
    <xf numFmtId="164" fontId="3" fillId="0" borderId="1" xfId="1"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9" borderId="1" xfId="0" applyFont="1" applyFill="1" applyBorder="1" applyAlignment="1">
      <alignment vertical="center" wrapText="1"/>
    </xf>
    <xf numFmtId="0" fontId="4" fillId="9" borderId="1" xfId="0" applyFont="1" applyFill="1" applyBorder="1" applyAlignment="1">
      <alignment horizontal="center" vertical="center" wrapText="1"/>
    </xf>
    <xf numFmtId="0" fontId="4" fillId="9" borderId="4" xfId="0" applyFont="1" applyFill="1" applyBorder="1" applyAlignment="1">
      <alignment horizontal="center" vertical="center"/>
    </xf>
    <xf numFmtId="0" fontId="4" fillId="9" borderId="4" xfId="0" applyFont="1" applyFill="1" applyBorder="1" applyAlignment="1">
      <alignment horizontal="center" vertical="center" wrapText="1"/>
    </xf>
    <xf numFmtId="0" fontId="4" fillId="9" borderId="4" xfId="0" applyFont="1" applyFill="1" applyBorder="1" applyAlignment="1">
      <alignment vertical="center" wrapText="1"/>
    </xf>
    <xf numFmtId="3" fontId="3" fillId="0" borderId="1" xfId="0" applyNumberFormat="1" applyFont="1" applyBorder="1" applyAlignment="1">
      <alignment horizontal="center" vertical="center"/>
    </xf>
    <xf numFmtId="0" fontId="5" fillId="3" borderId="2" xfId="0" applyFont="1" applyFill="1" applyBorder="1" applyAlignment="1">
      <alignment horizontal="center" vertical="center" wrapText="1"/>
    </xf>
    <xf numFmtId="0" fontId="8" fillId="7" borderId="2" xfId="0" applyFont="1" applyFill="1" applyBorder="1" applyAlignment="1">
      <alignment horizontal="left" vertical="center" wrapText="1"/>
    </xf>
    <xf numFmtId="0" fontId="5" fillId="3" borderId="2" xfId="0" applyFont="1" applyFill="1" applyBorder="1" applyAlignment="1">
      <alignment horizontal="center" vertical="center"/>
    </xf>
    <xf numFmtId="0" fontId="5" fillId="8" borderId="2" xfId="0" applyFont="1" applyFill="1" applyBorder="1" applyAlignment="1">
      <alignment horizontal="center" vertical="center" wrapText="1"/>
    </xf>
    <xf numFmtId="0" fontId="4" fillId="9" borderId="3" xfId="0" applyFont="1" applyFill="1" applyBorder="1" applyAlignment="1">
      <alignment vertical="center" wrapText="1"/>
    </xf>
    <xf numFmtId="0" fontId="3" fillId="9" borderId="3" xfId="0" applyFont="1" applyFill="1" applyBorder="1" applyAlignment="1">
      <alignment vertical="center" wrapText="1"/>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vertical="center" wrapText="1"/>
    </xf>
    <xf numFmtId="164" fontId="3" fillId="0" borderId="1" xfId="0" applyNumberFormat="1" applyFont="1" applyBorder="1" applyAlignment="1">
      <alignment vertical="center"/>
    </xf>
    <xf numFmtId="0" fontId="5" fillId="8" borderId="1" xfId="0" applyFont="1" applyFill="1" applyBorder="1" applyAlignment="1">
      <alignment horizontal="center" vertical="center" wrapText="1"/>
    </xf>
    <xf numFmtId="0" fontId="4" fillId="0" borderId="1" xfId="0" applyFont="1" applyBorder="1" applyAlignment="1">
      <alignment horizontal="justify" vertical="center" wrapText="1"/>
    </xf>
    <xf numFmtId="9" fontId="3" fillId="0" borderId="1" xfId="0" applyNumberFormat="1" applyFont="1" applyBorder="1" applyAlignment="1">
      <alignment horizontal="center" vertical="center"/>
    </xf>
    <xf numFmtId="0" fontId="3" fillId="0" borderId="1" xfId="0" applyFont="1" applyBorder="1" applyAlignment="1">
      <alignment horizontal="justify" vertical="center" wrapText="1"/>
    </xf>
    <xf numFmtId="0" fontId="4" fillId="9" borderId="1" xfId="0" applyFont="1" applyFill="1" applyBorder="1" applyAlignment="1">
      <alignment horizontal="justify" vertical="center" wrapText="1"/>
    </xf>
    <xf numFmtId="0" fontId="4" fillId="10" borderId="1" xfId="0" applyFont="1" applyFill="1" applyBorder="1" applyAlignment="1">
      <alignment horizontal="center" vertical="center" wrapText="1"/>
    </xf>
    <xf numFmtId="0" fontId="4" fillId="10" borderId="1" xfId="0" applyFont="1" applyFill="1" applyBorder="1" applyAlignment="1">
      <alignment horizontal="justify" vertical="center" wrapText="1"/>
    </xf>
    <xf numFmtId="0" fontId="4" fillId="0" borderId="1" xfId="0" applyFont="1" applyBorder="1" applyAlignment="1">
      <alignment horizontal="center" vertical="center"/>
    </xf>
    <xf numFmtId="0" fontId="3" fillId="10" borderId="1" xfId="0" applyFont="1" applyFill="1" applyBorder="1" applyAlignment="1">
      <alignment horizontal="justify" vertical="center" wrapText="1"/>
    </xf>
    <xf numFmtId="0" fontId="4" fillId="10" borderId="1" xfId="0" applyFont="1" applyFill="1" applyBorder="1" applyAlignment="1">
      <alignment horizontal="center" vertical="center"/>
    </xf>
    <xf numFmtId="164" fontId="5" fillId="8" borderId="2" xfId="1" applyNumberFormat="1" applyFont="1" applyFill="1" applyBorder="1" applyAlignment="1">
      <alignment horizontal="center" vertical="center" wrapText="1"/>
    </xf>
    <xf numFmtId="164" fontId="3" fillId="0" borderId="1" xfId="1" applyNumberFormat="1" applyFont="1" applyBorder="1" applyAlignment="1">
      <alignment vertical="center"/>
    </xf>
    <xf numFmtId="164" fontId="3" fillId="0" borderId="0" xfId="1" applyNumberFormat="1" applyFont="1" applyAlignment="1">
      <alignment horizontal="center" vertical="center"/>
    </xf>
    <xf numFmtId="164" fontId="3" fillId="0" borderId="0" xfId="1" applyNumberFormat="1" applyFont="1" applyAlignment="1">
      <alignment vertical="center"/>
    </xf>
    <xf numFmtId="9" fontId="5" fillId="8" borderId="1" xfId="2" applyFont="1" applyFill="1" applyBorder="1" applyAlignment="1">
      <alignment horizontal="center" vertical="center" wrapText="1"/>
    </xf>
    <xf numFmtId="9" fontId="3" fillId="0" borderId="0" xfId="2" applyFont="1" applyAlignment="1">
      <alignment horizontal="center" vertical="center"/>
    </xf>
    <xf numFmtId="0" fontId="3" fillId="0" borderId="0" xfId="0" applyFont="1" applyBorder="1" applyAlignment="1">
      <alignment horizontal="center" vertical="center"/>
    </xf>
    <xf numFmtId="9" fontId="3" fillId="0" borderId="0" xfId="0" applyNumberFormat="1" applyFont="1" applyBorder="1" applyAlignment="1">
      <alignment horizontal="center" vertical="center"/>
    </xf>
    <xf numFmtId="164" fontId="3" fillId="0" borderId="0" xfId="1" applyNumberFormat="1" applyFont="1" applyBorder="1" applyAlignment="1">
      <alignment horizontal="center" vertical="center"/>
    </xf>
    <xf numFmtId="9" fontId="3" fillId="0" borderId="0" xfId="2" applyFont="1" applyBorder="1" applyAlignment="1">
      <alignment horizontal="center" vertical="center"/>
    </xf>
    <xf numFmtId="164" fontId="5" fillId="8" borderId="1" xfId="1" applyNumberFormat="1" applyFont="1" applyFill="1" applyBorder="1" applyAlignment="1">
      <alignment horizontal="center" vertical="center" wrapText="1"/>
    </xf>
    <xf numFmtId="9" fontId="3" fillId="0" borderId="1" xfId="2" applyFont="1" applyBorder="1" applyAlignment="1">
      <alignment horizontal="center" vertical="center"/>
    </xf>
    <xf numFmtId="0" fontId="5" fillId="10" borderId="2" xfId="0" applyFont="1" applyFill="1" applyBorder="1" applyAlignment="1">
      <alignment horizontal="center" vertical="center" wrapText="1"/>
    </xf>
    <xf numFmtId="0" fontId="3" fillId="10" borderId="1" xfId="0" applyFont="1" applyFill="1" applyBorder="1" applyAlignment="1">
      <alignment horizontal="center" vertical="center"/>
    </xf>
    <xf numFmtId="0" fontId="4" fillId="10" borderId="4" xfId="0" applyFont="1" applyFill="1" applyBorder="1" applyAlignment="1">
      <alignment horizontal="center" vertical="center"/>
    </xf>
    <xf numFmtId="0" fontId="3" fillId="10" borderId="0" xfId="0" applyFont="1" applyFill="1" applyAlignment="1">
      <alignment vertical="center"/>
    </xf>
    <xf numFmtId="0" fontId="3" fillId="0" borderId="1" xfId="0" applyFont="1" applyBorder="1" applyAlignment="1">
      <alignment horizontal="center" vertical="center"/>
    </xf>
    <xf numFmtId="164" fontId="7" fillId="0" borderId="1" xfId="1" applyNumberFormat="1" applyFont="1" applyBorder="1" applyAlignment="1">
      <alignment horizontal="center" vertical="center"/>
    </xf>
    <xf numFmtId="164" fontId="3" fillId="0" borderId="1" xfId="1" applyNumberFormat="1" applyFont="1" applyFill="1" applyBorder="1" applyAlignment="1">
      <alignment vertical="center"/>
    </xf>
    <xf numFmtId="9" fontId="3" fillId="0" borderId="1" xfId="0" applyNumberFormat="1" applyFont="1" applyFill="1" applyBorder="1" applyAlignment="1">
      <alignment horizontal="center" vertical="center"/>
    </xf>
    <xf numFmtId="9" fontId="3" fillId="0" borderId="1" xfId="2" applyFont="1" applyFill="1" applyBorder="1" applyAlignment="1">
      <alignment horizontal="center" vertical="center"/>
    </xf>
    <xf numFmtId="0" fontId="3" fillId="0" borderId="0" xfId="0" applyFont="1" applyFill="1" applyAlignment="1">
      <alignment horizontal="center" vertical="center"/>
    </xf>
    <xf numFmtId="164" fontId="7" fillId="0" borderId="1" xfId="1" applyNumberFormat="1" applyFont="1" applyBorder="1" applyAlignment="1">
      <alignment vertical="center"/>
    </xf>
    <xf numFmtId="0" fontId="4" fillId="9" borderId="1" xfId="0" applyFont="1" applyFill="1" applyBorder="1" applyAlignment="1">
      <alignment horizontal="justify" vertical="center"/>
    </xf>
    <xf numFmtId="0" fontId="3" fillId="9" borderId="1" xfId="0" applyFont="1" applyFill="1" applyBorder="1" applyAlignment="1">
      <alignment horizontal="justify" vertical="center" wrapText="1"/>
    </xf>
    <xf numFmtId="164" fontId="3" fillId="0" borderId="1" xfId="0" applyNumberFormat="1" applyFont="1" applyBorder="1" applyAlignment="1">
      <alignment horizontal="center" vertical="center"/>
    </xf>
    <xf numFmtId="0" fontId="3" fillId="0" borderId="0" xfId="0" applyFont="1"/>
    <xf numFmtId="0" fontId="11"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164" fontId="3" fillId="0" borderId="2" xfId="1" applyNumberFormat="1" applyFont="1" applyBorder="1" applyAlignment="1">
      <alignment horizontal="center" vertical="center"/>
    </xf>
    <xf numFmtId="164" fontId="3" fillId="0" borderId="0" xfId="1" applyNumberFormat="1" applyFont="1"/>
    <xf numFmtId="9" fontId="3" fillId="0" borderId="0" xfId="2" applyFont="1"/>
    <xf numFmtId="0" fontId="0" fillId="0" borderId="0" xfId="0" applyAlignment="1">
      <alignment horizontal="center"/>
    </xf>
    <xf numFmtId="164" fontId="0" fillId="0" borderId="0" xfId="1" applyNumberFormat="1" applyFont="1"/>
    <xf numFmtId="0" fontId="0" fillId="0" borderId="1" xfId="0" applyBorder="1"/>
    <xf numFmtId="0" fontId="0" fillId="0" borderId="1" xfId="0" applyBorder="1" applyAlignment="1">
      <alignment horizontal="center"/>
    </xf>
    <xf numFmtId="164" fontId="0" fillId="0" borderId="1" xfId="1" applyNumberFormat="1" applyFont="1" applyBorder="1"/>
    <xf numFmtId="0" fontId="8" fillId="7" borderId="2" xfId="0" applyFont="1" applyFill="1" applyBorder="1" applyAlignment="1">
      <alignment horizontal="center" vertical="center" wrapText="1"/>
    </xf>
    <xf numFmtId="164" fontId="3" fillId="10" borderId="1" xfId="1" applyNumberFormat="1" applyFont="1" applyFill="1" applyBorder="1" applyAlignment="1">
      <alignment horizontal="center" vertical="center"/>
    </xf>
    <xf numFmtId="0" fontId="3" fillId="10" borderId="0" xfId="0" applyFont="1" applyFill="1" applyAlignment="1">
      <alignment horizontal="center" vertical="center"/>
    </xf>
    <xf numFmtId="0" fontId="14"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64" fontId="3" fillId="13" borderId="1" xfId="1" applyNumberFormat="1" applyFont="1" applyFill="1" applyBorder="1" applyAlignment="1">
      <alignment vertical="center"/>
    </xf>
    <xf numFmtId="164" fontId="3" fillId="14" borderId="1" xfId="1" applyNumberFormat="1" applyFont="1" applyFill="1" applyBorder="1" applyAlignment="1">
      <alignment horizontal="center" vertical="center"/>
    </xf>
    <xf numFmtId="9" fontId="3" fillId="14" borderId="1" xfId="0" applyNumberFormat="1" applyFont="1" applyFill="1" applyBorder="1" applyAlignment="1">
      <alignment horizontal="center" vertical="center"/>
    </xf>
    <xf numFmtId="164" fontId="3" fillId="5" borderId="1" xfId="1" applyNumberFormat="1" applyFont="1" applyFill="1" applyBorder="1" applyAlignment="1">
      <alignment horizontal="center" vertical="center" wrapText="1"/>
    </xf>
    <xf numFmtId="9" fontId="3" fillId="5" borderId="1" xfId="0" applyNumberFormat="1" applyFont="1" applyFill="1" applyBorder="1" applyAlignment="1">
      <alignment horizontal="center" vertical="center" wrapText="1"/>
    </xf>
    <xf numFmtId="164" fontId="9" fillId="5" borderId="1" xfId="1" applyNumberFormat="1" applyFont="1" applyFill="1" applyBorder="1" applyAlignment="1">
      <alignment horizontal="center" vertical="center" wrapText="1"/>
    </xf>
    <xf numFmtId="0" fontId="9" fillId="0" borderId="0" xfId="0" applyFont="1" applyFill="1" applyAlignment="1">
      <alignment vertical="center"/>
    </xf>
    <xf numFmtId="0" fontId="3" fillId="0" borderId="0" xfId="0" applyFont="1" applyFill="1" applyAlignment="1">
      <alignment vertical="center"/>
    </xf>
    <xf numFmtId="0" fontId="3" fillId="0" borderId="1" xfId="0" applyFont="1" applyBorder="1" applyAlignment="1">
      <alignment horizontal="left" vertical="center" wrapText="1"/>
    </xf>
    <xf numFmtId="0" fontId="3" fillId="10" borderId="1" xfId="0" applyFont="1" applyFill="1" applyBorder="1" applyAlignment="1">
      <alignment horizontal="left" vertical="center" wrapText="1"/>
    </xf>
    <xf numFmtId="0" fontId="3" fillId="10" borderId="1" xfId="0" applyFont="1" applyFill="1" applyBorder="1" applyAlignment="1">
      <alignment horizontal="left" vertical="center"/>
    </xf>
    <xf numFmtId="0" fontId="3" fillId="10" borderId="3" xfId="0" applyFont="1" applyFill="1" applyBorder="1" applyAlignment="1">
      <alignment horizontal="center" vertical="top"/>
    </xf>
    <xf numFmtId="0" fontId="3" fillId="10" borderId="5" xfId="0" applyFont="1" applyFill="1" applyBorder="1" applyAlignment="1">
      <alignment horizontal="center" vertical="top"/>
    </xf>
    <xf numFmtId="0" fontId="3" fillId="10" borderId="6" xfId="0" applyFont="1" applyFill="1" applyBorder="1" applyAlignment="1">
      <alignment horizontal="center" vertical="top"/>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3" fillId="3" borderId="0" xfId="0" applyFont="1" applyFill="1" applyAlignment="1">
      <alignment horizontal="center"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7" fillId="3" borderId="1" xfId="0" applyFont="1" applyFill="1" applyBorder="1" applyAlignment="1">
      <alignment horizontal="center" vertical="center"/>
    </xf>
    <xf numFmtId="0" fontId="6" fillId="6" borderId="3" xfId="0" applyFont="1" applyFill="1" applyBorder="1" applyAlignment="1">
      <alignment horizontal="center" vertical="center"/>
    </xf>
    <xf numFmtId="0" fontId="6" fillId="6" borderId="6"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5" fillId="3" borderId="1" xfId="0" applyFont="1" applyFill="1" applyBorder="1" applyAlignment="1">
      <alignment horizontal="center" vertical="center" wrapText="1"/>
    </xf>
    <xf numFmtId="0" fontId="6" fillId="12" borderId="3" xfId="0" applyFont="1" applyFill="1" applyBorder="1" applyAlignment="1">
      <alignment horizontal="center" vertical="center" wrapText="1"/>
    </xf>
    <xf numFmtId="0" fontId="6" fillId="12" borderId="5" xfId="0" applyFont="1" applyFill="1" applyBorder="1" applyAlignment="1">
      <alignment horizontal="center" vertical="center" wrapText="1"/>
    </xf>
    <xf numFmtId="0" fontId="6" fillId="12" borderId="6" xfId="0" applyFont="1" applyFill="1" applyBorder="1" applyAlignment="1">
      <alignment horizontal="center" vertical="center" wrapText="1"/>
    </xf>
    <xf numFmtId="0" fontId="6" fillId="4" borderId="3"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5" borderId="3"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6" xfId="0" applyFont="1" applyFill="1" applyBorder="1" applyAlignment="1">
      <alignment horizontal="center" vertical="center" wrapText="1"/>
    </xf>
    <xf numFmtId="0" fontId="3" fillId="0" borderId="3"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12" fillId="0" borderId="0" xfId="3" applyFont="1" applyAlignment="1">
      <alignment horizontal="center" vertical="center" wrapText="1"/>
    </xf>
    <xf numFmtId="0" fontId="7" fillId="3" borderId="1"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164" fontId="6" fillId="6" borderId="1" xfId="1"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3" fillId="0" borderId="1" xfId="0" applyFont="1" applyBorder="1" applyAlignment="1">
      <alignment horizontal="left" vertical="center"/>
    </xf>
    <xf numFmtId="0" fontId="5" fillId="2" borderId="1" xfId="0" applyFont="1" applyFill="1" applyBorder="1" applyAlignment="1">
      <alignment horizontal="center" vertical="center"/>
    </xf>
    <xf numFmtId="0" fontId="3" fillId="10" borderId="3" xfId="0" applyFont="1" applyFill="1" applyBorder="1" applyAlignment="1">
      <alignment horizontal="left" vertical="center" wrapText="1"/>
    </xf>
    <xf numFmtId="0" fontId="3" fillId="10" borderId="5" xfId="0" applyFont="1" applyFill="1" applyBorder="1" applyAlignment="1">
      <alignment horizontal="left" vertical="center"/>
    </xf>
    <xf numFmtId="0" fontId="3" fillId="10" borderId="6" xfId="0" applyFont="1" applyFill="1" applyBorder="1" applyAlignment="1">
      <alignment horizontal="left" vertical="center"/>
    </xf>
    <xf numFmtId="0" fontId="3" fillId="10" borderId="3" xfId="0" applyFont="1" applyFill="1" applyBorder="1" applyAlignment="1">
      <alignment horizontal="left" vertical="center"/>
    </xf>
    <xf numFmtId="0" fontId="5" fillId="10" borderId="3" xfId="0" applyFont="1" applyFill="1" applyBorder="1" applyAlignment="1">
      <alignment horizontal="center" vertical="center"/>
    </xf>
    <xf numFmtId="0" fontId="5" fillId="10" borderId="5" xfId="0" applyFont="1" applyFill="1" applyBorder="1" applyAlignment="1">
      <alignment horizontal="center" vertical="center"/>
    </xf>
    <xf numFmtId="0" fontId="5" fillId="10" borderId="6" xfId="0" applyFont="1" applyFill="1" applyBorder="1" applyAlignment="1">
      <alignment horizontal="center" vertical="center"/>
    </xf>
    <xf numFmtId="0" fontId="3" fillId="0" borderId="3" xfId="0" applyFont="1" applyBorder="1" applyAlignment="1">
      <alignment horizontal="left"/>
    </xf>
    <xf numFmtId="0" fontId="3" fillId="0" borderId="5" xfId="0" applyFont="1" applyBorder="1" applyAlignment="1">
      <alignment horizontal="left"/>
    </xf>
    <xf numFmtId="0" fontId="3" fillId="0" borderId="6" xfId="0" applyFont="1" applyBorder="1" applyAlignment="1">
      <alignment horizontal="left"/>
    </xf>
    <xf numFmtId="0" fontId="5" fillId="2" borderId="3"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3" fillId="3" borderId="0" xfId="0" applyFont="1" applyFill="1" applyAlignment="1">
      <alignment horizontal="center"/>
    </xf>
    <xf numFmtId="0" fontId="3" fillId="3" borderId="7" xfId="0" applyFont="1" applyFill="1" applyBorder="1" applyAlignment="1">
      <alignment horizontal="center"/>
    </xf>
    <xf numFmtId="0" fontId="3" fillId="3" borderId="8" xfId="0" applyFont="1" applyFill="1" applyBorder="1" applyAlignment="1">
      <alignment horizontal="center"/>
    </xf>
    <xf numFmtId="0" fontId="3" fillId="3" borderId="9" xfId="0" applyFont="1" applyFill="1" applyBorder="1" applyAlignment="1">
      <alignment horizontal="center"/>
    </xf>
    <xf numFmtId="0" fontId="7" fillId="3" borderId="1" xfId="0" applyFont="1" applyFill="1" applyBorder="1" applyAlignment="1">
      <alignment horizontal="center"/>
    </xf>
    <xf numFmtId="164" fontId="6" fillId="11" borderId="3" xfId="0" applyNumberFormat="1" applyFont="1" applyFill="1" applyBorder="1" applyAlignment="1">
      <alignment horizontal="center" vertical="center" wrapText="1"/>
    </xf>
    <xf numFmtId="164" fontId="6" fillId="11" borderId="5" xfId="0" applyNumberFormat="1" applyFont="1" applyFill="1" applyBorder="1" applyAlignment="1">
      <alignment horizontal="center" vertical="center" wrapText="1"/>
    </xf>
    <xf numFmtId="164" fontId="6" fillId="11" borderId="6" xfId="0" applyNumberFormat="1" applyFont="1" applyFill="1" applyBorder="1" applyAlignment="1">
      <alignment horizontal="center" vertical="center" wrapText="1"/>
    </xf>
    <xf numFmtId="0" fontId="5" fillId="0" borderId="1" xfId="0" applyFont="1" applyBorder="1" applyAlignment="1">
      <alignment horizontal="center"/>
    </xf>
    <xf numFmtId="0" fontId="7" fillId="3" borderId="2" xfId="0" applyFont="1" applyFill="1" applyBorder="1" applyAlignment="1">
      <alignment horizontal="center"/>
    </xf>
    <xf numFmtId="0" fontId="3" fillId="0" borderId="1" xfId="0" applyFont="1" applyBorder="1" applyAlignment="1">
      <alignment horizontal="left"/>
    </xf>
    <xf numFmtId="164" fontId="3" fillId="10" borderId="1" xfId="0" applyNumberFormat="1" applyFont="1" applyFill="1" applyBorder="1" applyAlignment="1">
      <alignment horizontal="center" vertical="center"/>
    </xf>
    <xf numFmtId="164" fontId="3" fillId="5" borderId="1" xfId="1" applyNumberFormat="1" applyFont="1" applyFill="1" applyBorder="1" applyAlignment="1">
      <alignment horizontal="center" vertical="center"/>
    </xf>
    <xf numFmtId="9" fontId="3" fillId="5" borderId="1" xfId="0" applyNumberFormat="1" applyFont="1" applyFill="1" applyBorder="1" applyAlignment="1">
      <alignment horizontal="center" vertical="center"/>
    </xf>
    <xf numFmtId="164" fontId="3" fillId="13" borderId="1" xfId="1" applyNumberFormat="1" applyFont="1" applyFill="1" applyBorder="1" applyAlignment="1">
      <alignment horizontal="center" vertical="center"/>
    </xf>
    <xf numFmtId="164" fontId="3" fillId="12" borderId="1" xfId="1" applyNumberFormat="1" applyFont="1" applyFill="1" applyBorder="1" applyAlignment="1">
      <alignment horizontal="center" vertical="center"/>
    </xf>
    <xf numFmtId="9" fontId="3" fillId="12" borderId="1" xfId="0" applyNumberFormat="1" applyFont="1" applyFill="1" applyBorder="1" applyAlignment="1">
      <alignment horizontal="center" vertical="center"/>
    </xf>
    <xf numFmtId="164" fontId="9" fillId="12" borderId="1" xfId="1" applyNumberFormat="1" applyFont="1" applyFill="1" applyBorder="1" applyAlignment="1">
      <alignment horizontal="center" vertical="center"/>
    </xf>
    <xf numFmtId="164" fontId="9" fillId="5" borderId="1" xfId="1" applyNumberFormat="1" applyFont="1" applyFill="1" applyBorder="1" applyAlignment="1">
      <alignment horizontal="center" vertical="center"/>
    </xf>
    <xf numFmtId="3" fontId="15" fillId="0" borderId="0" xfId="0" applyNumberFormat="1" applyFont="1"/>
    <xf numFmtId="164" fontId="5" fillId="0" borderId="1" xfId="0" applyNumberFormat="1" applyFont="1" applyBorder="1" applyAlignment="1">
      <alignment horizontal="center" vertical="center"/>
    </xf>
    <xf numFmtId="164" fontId="3" fillId="0" borderId="0" xfId="0" applyNumberFormat="1" applyFont="1" applyAlignment="1">
      <alignment vertical="center"/>
    </xf>
    <xf numFmtId="164" fontId="3" fillId="15" borderId="1" xfId="1" applyNumberFormat="1" applyFont="1" applyFill="1" applyBorder="1" applyAlignment="1">
      <alignment vertical="center"/>
    </xf>
    <xf numFmtId="164" fontId="5" fillId="15" borderId="1" xfId="1" applyNumberFormat="1" applyFont="1" applyFill="1" applyBorder="1" applyAlignment="1">
      <alignment vertical="center"/>
    </xf>
    <xf numFmtId="164" fontId="5" fillId="10" borderId="1" xfId="1" applyNumberFormat="1" applyFont="1" applyFill="1" applyBorder="1" applyAlignment="1">
      <alignment horizontal="center" vertical="center"/>
    </xf>
    <xf numFmtId="164" fontId="5" fillId="0" borderId="2" xfId="1" applyNumberFormat="1" applyFont="1" applyBorder="1" applyAlignment="1">
      <alignment horizontal="center" vertical="center"/>
    </xf>
  </cellXfs>
  <cellStyles count="7">
    <cellStyle name="Millares 2" xfId="4" xr:uid="{FF1FD54B-1D47-465E-B8D5-8051E513744C}"/>
    <cellStyle name="Moneda" xfId="1" builtinId="4"/>
    <cellStyle name="Moneda 2" xfId="5" xr:uid="{D8DE2814-5EB9-45BE-80AA-D7513A45E8D4}"/>
    <cellStyle name="Moneda 3" xfId="6" xr:uid="{0E50E745-8D10-4879-B41E-EBC7A80A19A2}"/>
    <cellStyle name="Normal" xfId="0" builtinId="0"/>
    <cellStyle name="Normal 2" xfId="3" xr:uid="{091DD3A7-88D8-4A8A-9C5F-B13228E8AB9B}"/>
    <cellStyle name="Porcentaje" xfId="2" builtinId="5"/>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647700</xdr:colOff>
      <xdr:row>0</xdr:row>
      <xdr:rowOff>88900</xdr:rowOff>
    </xdr:from>
    <xdr:ext cx="869950" cy="755650"/>
    <xdr:pic>
      <xdr:nvPicPr>
        <xdr:cNvPr id="2" name="image1.jpg" descr="escudo"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647700" y="88900"/>
          <a:ext cx="869950" cy="7556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63500</xdr:colOff>
      <xdr:row>0</xdr:row>
      <xdr:rowOff>25400</xdr:rowOff>
    </xdr:from>
    <xdr:ext cx="901700" cy="736600"/>
    <xdr:pic>
      <xdr:nvPicPr>
        <xdr:cNvPr id="2" name="image1.jpg" descr="escudo"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889000" y="25400"/>
          <a:ext cx="901700" cy="7366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571500</xdr:colOff>
      <xdr:row>0</xdr:row>
      <xdr:rowOff>63500</xdr:rowOff>
    </xdr:from>
    <xdr:ext cx="666750" cy="742950"/>
    <xdr:pic>
      <xdr:nvPicPr>
        <xdr:cNvPr id="2" name="image1.jpg" descr="escudo"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397000" y="63500"/>
          <a:ext cx="666750" cy="7429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177800</xdr:colOff>
      <xdr:row>0</xdr:row>
      <xdr:rowOff>101600</xdr:rowOff>
    </xdr:from>
    <xdr:ext cx="666750" cy="654050"/>
    <xdr:pic>
      <xdr:nvPicPr>
        <xdr:cNvPr id="2" name="image1.jpg" descr="escudo"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1003300" y="101600"/>
          <a:ext cx="666750" cy="654050"/>
        </a:xfrm>
        <a:prstGeom prst="rect">
          <a:avLst/>
        </a:prstGeom>
        <a:solidFill>
          <a:schemeClr val="accent6">
            <a:lumMod val="20000"/>
            <a:lumOff val="80000"/>
          </a:schemeClr>
        </a:solid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46A40-E044-46E5-BC8D-0DD575397D9F}">
  <dimension ref="B3:D8"/>
  <sheetViews>
    <sheetView tabSelected="1" workbookViewId="0">
      <selection activeCell="D16" sqref="D16"/>
    </sheetView>
  </sheetViews>
  <sheetFormatPr baseColWidth="10" defaultRowHeight="15.75" x14ac:dyDescent="0.25"/>
  <cols>
    <col min="3" max="3" width="11" style="66"/>
    <col min="4" max="4" width="15.125" style="67" bestFit="1" customWidth="1"/>
  </cols>
  <sheetData>
    <row r="3" spans="2:4" x14ac:dyDescent="0.25">
      <c r="B3" s="68" t="s">
        <v>560</v>
      </c>
      <c r="C3" s="69">
        <v>1</v>
      </c>
      <c r="D3" s="70">
        <f>'LOTE 1'!AA142</f>
        <v>17707666.905000001</v>
      </c>
    </row>
    <row r="4" spans="2:4" x14ac:dyDescent="0.25">
      <c r="B4" s="68"/>
      <c r="C4" s="69">
        <v>2</v>
      </c>
      <c r="D4" s="70">
        <f>'LOTE 2'!AA71</f>
        <v>16790417.772740629</v>
      </c>
    </row>
    <row r="5" spans="2:4" x14ac:dyDescent="0.25">
      <c r="B5" s="68"/>
      <c r="C5" s="69">
        <v>3</v>
      </c>
      <c r="D5" s="70">
        <f>'LOTE 3'!Z36</f>
        <v>12289366.163999999</v>
      </c>
    </row>
    <row r="6" spans="2:4" x14ac:dyDescent="0.25">
      <c r="B6" s="68"/>
      <c r="C6" s="69">
        <v>4</v>
      </c>
      <c r="D6" s="70">
        <f>'LOTE 4'!AA44</f>
        <v>6754823.7749999985</v>
      </c>
    </row>
    <row r="7" spans="2:4" x14ac:dyDescent="0.25">
      <c r="B7" s="68"/>
      <c r="C7" s="69"/>
      <c r="D7" s="70"/>
    </row>
    <row r="8" spans="2:4" x14ac:dyDescent="0.25">
      <c r="B8" s="68" t="s">
        <v>550</v>
      </c>
      <c r="C8" s="69"/>
      <c r="D8" s="70">
        <f>SUM(D3:D7)</f>
        <v>53542274.616740629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53"/>
  <sheetViews>
    <sheetView topLeftCell="M141" workbookViewId="0">
      <selection activeCell="Z141" sqref="D1:Z1048576"/>
    </sheetView>
  </sheetViews>
  <sheetFormatPr baseColWidth="10" defaultRowHeight="11.25" x14ac:dyDescent="0.25"/>
  <cols>
    <col min="1" max="1" width="11" style="45"/>
    <col min="2" max="2" width="18.625" style="16" customWidth="1"/>
    <col min="3" max="3" width="29.125" style="16" customWidth="1"/>
    <col min="4" max="4" width="11" style="16"/>
    <col min="5" max="25" width="11" style="16" customWidth="1"/>
    <col min="26" max="27" width="11.625" style="16" bestFit="1" customWidth="1"/>
    <col min="28" max="16384" width="11" style="16"/>
  </cols>
  <sheetData>
    <row r="1" spans="1:27" ht="26.1" customHeight="1" x14ac:dyDescent="0.25">
      <c r="A1" s="96"/>
      <c r="B1" s="97"/>
      <c r="C1" s="93" t="s">
        <v>551</v>
      </c>
      <c r="D1" s="94"/>
      <c r="E1" s="94"/>
      <c r="F1" s="94"/>
      <c r="G1" s="94"/>
      <c r="H1" s="94"/>
      <c r="I1" s="94"/>
      <c r="J1" s="94"/>
      <c r="K1" s="94"/>
      <c r="L1" s="94"/>
      <c r="M1" s="94"/>
      <c r="N1" s="94"/>
      <c r="O1" s="94"/>
      <c r="P1" s="94"/>
      <c r="Q1" s="94"/>
      <c r="R1" s="94"/>
      <c r="S1" s="94"/>
      <c r="T1" s="94"/>
      <c r="U1" s="94"/>
      <c r="V1" s="94"/>
      <c r="W1" s="94"/>
      <c r="X1" s="94"/>
      <c r="Y1" s="94"/>
      <c r="Z1" s="94"/>
      <c r="AA1" s="95"/>
    </row>
    <row r="2" spans="1:27" ht="26.1" customHeight="1" x14ac:dyDescent="0.25">
      <c r="A2" s="96"/>
      <c r="B2" s="97"/>
      <c r="C2" s="93" t="s">
        <v>566</v>
      </c>
      <c r="D2" s="94"/>
      <c r="E2" s="94"/>
      <c r="F2" s="94"/>
      <c r="G2" s="94"/>
      <c r="H2" s="94"/>
      <c r="I2" s="94"/>
      <c r="J2" s="94"/>
      <c r="K2" s="94"/>
      <c r="L2" s="94"/>
      <c r="M2" s="94"/>
      <c r="N2" s="94"/>
      <c r="O2" s="94"/>
      <c r="P2" s="94"/>
      <c r="Q2" s="94"/>
      <c r="R2" s="94"/>
      <c r="S2" s="94"/>
      <c r="T2" s="94"/>
      <c r="U2" s="94"/>
      <c r="V2" s="94"/>
      <c r="W2" s="94"/>
      <c r="X2" s="94"/>
      <c r="Y2" s="94"/>
      <c r="Z2" s="94"/>
      <c r="AA2" s="95"/>
    </row>
    <row r="3" spans="1:27" ht="47.1" customHeight="1" x14ac:dyDescent="0.25">
      <c r="A3" s="98"/>
      <c r="B3" s="99"/>
      <c r="C3" s="103" t="s">
        <v>561</v>
      </c>
      <c r="D3" s="104"/>
      <c r="E3" s="104"/>
      <c r="F3" s="104"/>
      <c r="G3" s="104"/>
      <c r="H3" s="104"/>
      <c r="I3" s="104"/>
      <c r="J3" s="104"/>
      <c r="K3" s="104"/>
      <c r="L3" s="104"/>
      <c r="M3" s="104"/>
      <c r="N3" s="104"/>
      <c r="O3" s="104"/>
      <c r="P3" s="104"/>
      <c r="Q3" s="104"/>
      <c r="R3" s="104"/>
      <c r="S3" s="104"/>
      <c r="T3" s="104"/>
      <c r="U3" s="104"/>
      <c r="V3" s="104"/>
      <c r="W3" s="104"/>
      <c r="X3" s="104"/>
      <c r="Y3" s="104"/>
      <c r="Z3" s="104"/>
      <c r="AA3" s="105"/>
    </row>
    <row r="4" spans="1:27" ht="26.1" customHeight="1" x14ac:dyDescent="0.25">
      <c r="A4" s="106" t="s">
        <v>0</v>
      </c>
      <c r="B4" s="106"/>
      <c r="C4" s="107"/>
      <c r="D4" s="108" t="s">
        <v>1</v>
      </c>
      <c r="E4" s="108"/>
      <c r="F4" s="108"/>
      <c r="G4" s="108"/>
      <c r="H4" s="108"/>
      <c r="I4" s="108"/>
      <c r="J4" s="108"/>
      <c r="K4" s="108"/>
      <c r="L4" s="108"/>
      <c r="M4" s="108"/>
      <c r="N4" s="108"/>
      <c r="O4" s="108"/>
      <c r="P4" s="108"/>
      <c r="Q4" s="108"/>
      <c r="R4" s="108"/>
      <c r="S4" s="108"/>
      <c r="T4" s="108"/>
      <c r="U4" s="108"/>
      <c r="V4" s="108"/>
      <c r="W4" s="108"/>
      <c r="X4" s="108"/>
      <c r="Y4" s="108"/>
      <c r="Z4" s="108"/>
      <c r="AA4" s="108"/>
    </row>
    <row r="5" spans="1:27" s="17" customFormat="1" ht="43.5" customHeight="1" x14ac:dyDescent="0.25">
      <c r="A5" s="100"/>
      <c r="B5" s="100"/>
      <c r="C5" s="100"/>
      <c r="D5" s="100"/>
      <c r="E5" s="100"/>
      <c r="F5" s="109" t="s">
        <v>543</v>
      </c>
      <c r="G5" s="110"/>
      <c r="H5" s="110"/>
      <c r="I5" s="110"/>
      <c r="J5" s="111"/>
      <c r="K5" s="112" t="s">
        <v>568</v>
      </c>
      <c r="L5" s="113"/>
      <c r="M5" s="113"/>
      <c r="N5" s="113"/>
      <c r="O5" s="114"/>
      <c r="P5" s="115" t="s">
        <v>569</v>
      </c>
      <c r="Q5" s="116"/>
      <c r="R5" s="116"/>
      <c r="S5" s="116"/>
      <c r="T5" s="117"/>
      <c r="U5" s="118" t="s">
        <v>570</v>
      </c>
      <c r="V5" s="119"/>
      <c r="W5" s="119"/>
      <c r="X5" s="119"/>
      <c r="Y5" s="120"/>
      <c r="Z5" s="101" t="s">
        <v>2</v>
      </c>
      <c r="AA5" s="102"/>
    </row>
    <row r="6" spans="1:27" ht="56.25" x14ac:dyDescent="0.25">
      <c r="A6" s="42" t="s">
        <v>3</v>
      </c>
      <c r="B6" s="11" t="s">
        <v>4</v>
      </c>
      <c r="C6" s="10" t="s">
        <v>5</v>
      </c>
      <c r="D6" s="10" t="s">
        <v>6</v>
      </c>
      <c r="E6" s="12" t="s">
        <v>7</v>
      </c>
      <c r="F6" s="10" t="s">
        <v>9</v>
      </c>
      <c r="G6" s="13" t="s">
        <v>8</v>
      </c>
      <c r="H6" s="13" t="s">
        <v>10</v>
      </c>
      <c r="I6" s="13" t="s">
        <v>557</v>
      </c>
      <c r="J6" s="13" t="s">
        <v>567</v>
      </c>
      <c r="K6" s="13" t="s">
        <v>9</v>
      </c>
      <c r="L6" s="13" t="s">
        <v>8</v>
      </c>
      <c r="M6" s="13" t="s">
        <v>10</v>
      </c>
      <c r="N6" s="13" t="s">
        <v>557</v>
      </c>
      <c r="O6" s="13" t="s">
        <v>567</v>
      </c>
      <c r="P6" s="13" t="s">
        <v>9</v>
      </c>
      <c r="Q6" s="13" t="s">
        <v>8</v>
      </c>
      <c r="R6" s="13" t="s">
        <v>10</v>
      </c>
      <c r="S6" s="13" t="s">
        <v>557</v>
      </c>
      <c r="T6" s="13" t="s">
        <v>567</v>
      </c>
      <c r="U6" s="10" t="s">
        <v>9</v>
      </c>
      <c r="V6" s="13" t="s">
        <v>8</v>
      </c>
      <c r="W6" s="13" t="s">
        <v>10</v>
      </c>
      <c r="X6" s="13" t="s">
        <v>557</v>
      </c>
      <c r="Y6" s="13" t="s">
        <v>567</v>
      </c>
      <c r="Z6" s="13" t="s">
        <v>9</v>
      </c>
      <c r="AA6" s="13" t="s">
        <v>557</v>
      </c>
    </row>
    <row r="7" spans="1:27" ht="56.25" x14ac:dyDescent="0.25">
      <c r="A7" s="29">
        <v>1</v>
      </c>
      <c r="B7" s="4" t="s">
        <v>11</v>
      </c>
      <c r="C7" s="4" t="s">
        <v>12</v>
      </c>
      <c r="D7" s="5" t="s">
        <v>13</v>
      </c>
      <c r="E7" s="3">
        <v>1</v>
      </c>
      <c r="F7" s="78">
        <v>73100</v>
      </c>
      <c r="G7" s="79">
        <v>0</v>
      </c>
      <c r="H7" s="78">
        <f>+F7*G7</f>
        <v>0</v>
      </c>
      <c r="I7" s="78">
        <f t="shared" ref="I7:I38" si="0">+F7+H7</f>
        <v>73100</v>
      </c>
      <c r="J7" s="78">
        <f>I7+(I7*2%)</f>
        <v>74562</v>
      </c>
      <c r="K7" s="1">
        <v>77300</v>
      </c>
      <c r="L7" s="22">
        <v>0</v>
      </c>
      <c r="M7" s="1">
        <f>+K7*L7</f>
        <v>0</v>
      </c>
      <c r="N7" s="1">
        <f>+K7+M7</f>
        <v>77300</v>
      </c>
      <c r="O7" s="1">
        <f>(N7*2%)+N7</f>
        <v>78846</v>
      </c>
      <c r="P7" s="80">
        <v>82300</v>
      </c>
      <c r="Q7" s="81">
        <v>0</v>
      </c>
      <c r="R7" s="80">
        <f>+P7*Q7</f>
        <v>0</v>
      </c>
      <c r="S7" s="80">
        <f>+P7+R7</f>
        <v>82300</v>
      </c>
      <c r="T7" s="80">
        <f>S7+(S7*2%)</f>
        <v>83946</v>
      </c>
      <c r="U7" s="1">
        <v>68900</v>
      </c>
      <c r="V7" s="22">
        <v>0</v>
      </c>
      <c r="W7" s="1">
        <f>+U7*V7</f>
        <v>0</v>
      </c>
      <c r="X7" s="1">
        <f>+U7+W7</f>
        <v>68900</v>
      </c>
      <c r="Y7" s="1">
        <f>X7+(X7*2%)</f>
        <v>70278</v>
      </c>
      <c r="Z7" s="170">
        <f t="shared" ref="Z7:Z29" si="1">AVERAGE(F7,K7,P7,U7)</f>
        <v>75400</v>
      </c>
      <c r="AA7" s="170">
        <f>AVERAGE(J7,O7,T7,Y7)</f>
        <v>76908</v>
      </c>
    </row>
    <row r="8" spans="1:27" ht="33.75" x14ac:dyDescent="0.25">
      <c r="A8" s="29">
        <v>2</v>
      </c>
      <c r="B8" s="4" t="s">
        <v>14</v>
      </c>
      <c r="C8" s="4" t="s">
        <v>15</v>
      </c>
      <c r="D8" s="5" t="s">
        <v>16</v>
      </c>
      <c r="E8" s="3">
        <v>1</v>
      </c>
      <c r="F8" s="78">
        <v>92000</v>
      </c>
      <c r="G8" s="79">
        <v>0</v>
      </c>
      <c r="H8" s="78">
        <f t="shared" ref="H8:H71" si="2">+F8*G8</f>
        <v>0</v>
      </c>
      <c r="I8" s="78">
        <f t="shared" si="0"/>
        <v>92000</v>
      </c>
      <c r="J8" s="78">
        <f t="shared" ref="J8:J71" si="3">I8+(I8*2%)</f>
        <v>93840</v>
      </c>
      <c r="K8" s="1">
        <v>96000</v>
      </c>
      <c r="L8" s="22">
        <v>0</v>
      </c>
      <c r="M8" s="1">
        <f t="shared" ref="M8:M71" si="4">+K8*L8</f>
        <v>0</v>
      </c>
      <c r="N8" s="1">
        <f t="shared" ref="N8:N71" si="5">+K8+M8</f>
        <v>96000</v>
      </c>
      <c r="O8" s="1">
        <f t="shared" ref="O8:O71" si="6">(N8*2%)+N8</f>
        <v>97920</v>
      </c>
      <c r="P8" s="80">
        <v>100000</v>
      </c>
      <c r="Q8" s="81">
        <v>0</v>
      </c>
      <c r="R8" s="80">
        <f t="shared" ref="R8:R71" si="7">+P8*Q8</f>
        <v>0</v>
      </c>
      <c r="S8" s="80">
        <f t="shared" ref="S8:S71" si="8">+P8+R8</f>
        <v>100000</v>
      </c>
      <c r="T8" s="80">
        <f t="shared" ref="T8:T71" si="9">S8+(S8*2%)</f>
        <v>102000</v>
      </c>
      <c r="U8" s="1">
        <v>89700</v>
      </c>
      <c r="V8" s="22">
        <v>0</v>
      </c>
      <c r="W8" s="1">
        <f t="shared" ref="W8:W71" si="10">+U8*V8</f>
        <v>0</v>
      </c>
      <c r="X8" s="1">
        <f t="shared" ref="X8:X71" si="11">+U8+W8</f>
        <v>89700</v>
      </c>
      <c r="Y8" s="1">
        <f t="shared" ref="Y8:Y71" si="12">X8+(X8*2%)</f>
        <v>91494</v>
      </c>
      <c r="Z8" s="170">
        <f t="shared" si="1"/>
        <v>94425</v>
      </c>
      <c r="AA8" s="170">
        <f t="shared" ref="AA8:AA71" si="13">AVERAGE(J8,O8,T8,Y8)</f>
        <v>96313.5</v>
      </c>
    </row>
    <row r="9" spans="1:27" ht="67.5" x14ac:dyDescent="0.25">
      <c r="A9" s="29">
        <v>3</v>
      </c>
      <c r="B9" s="4" t="s">
        <v>17</v>
      </c>
      <c r="C9" s="4" t="s">
        <v>18</v>
      </c>
      <c r="D9" s="5" t="s">
        <v>13</v>
      </c>
      <c r="E9" s="3">
        <v>1</v>
      </c>
      <c r="F9" s="78">
        <v>658000</v>
      </c>
      <c r="G9" s="79">
        <v>0</v>
      </c>
      <c r="H9" s="78">
        <f t="shared" si="2"/>
        <v>0</v>
      </c>
      <c r="I9" s="78">
        <f t="shared" si="0"/>
        <v>658000</v>
      </c>
      <c r="J9" s="78">
        <f t="shared" si="3"/>
        <v>671160</v>
      </c>
      <c r="K9" s="1">
        <v>664000</v>
      </c>
      <c r="L9" s="22">
        <v>0</v>
      </c>
      <c r="M9" s="1">
        <f t="shared" si="4"/>
        <v>0</v>
      </c>
      <c r="N9" s="1">
        <f t="shared" si="5"/>
        <v>664000</v>
      </c>
      <c r="O9" s="1">
        <f t="shared" si="6"/>
        <v>677280</v>
      </c>
      <c r="P9" s="80">
        <v>669000</v>
      </c>
      <c r="Q9" s="81">
        <v>0</v>
      </c>
      <c r="R9" s="80">
        <f t="shared" si="7"/>
        <v>0</v>
      </c>
      <c r="S9" s="80">
        <f t="shared" si="8"/>
        <v>669000</v>
      </c>
      <c r="T9" s="80">
        <f t="shared" si="9"/>
        <v>682380</v>
      </c>
      <c r="U9" s="1">
        <v>634500</v>
      </c>
      <c r="V9" s="22">
        <v>0</v>
      </c>
      <c r="W9" s="1">
        <f t="shared" si="10"/>
        <v>0</v>
      </c>
      <c r="X9" s="1">
        <f t="shared" si="11"/>
        <v>634500</v>
      </c>
      <c r="Y9" s="1">
        <f t="shared" si="12"/>
        <v>647190</v>
      </c>
      <c r="Z9" s="170">
        <f t="shared" si="1"/>
        <v>656375</v>
      </c>
      <c r="AA9" s="170">
        <f t="shared" si="13"/>
        <v>669502.5</v>
      </c>
    </row>
    <row r="10" spans="1:27" ht="67.5" x14ac:dyDescent="0.25">
      <c r="A10" s="29">
        <v>4</v>
      </c>
      <c r="B10" s="4" t="s">
        <v>19</v>
      </c>
      <c r="C10" s="4" t="s">
        <v>20</v>
      </c>
      <c r="D10" s="5" t="s">
        <v>13</v>
      </c>
      <c r="E10" s="3">
        <v>1</v>
      </c>
      <c r="F10" s="78">
        <v>153900</v>
      </c>
      <c r="G10" s="79">
        <v>0.19</v>
      </c>
      <c r="H10" s="78">
        <f t="shared" si="2"/>
        <v>29241</v>
      </c>
      <c r="I10" s="78">
        <f t="shared" si="0"/>
        <v>183141</v>
      </c>
      <c r="J10" s="78">
        <f t="shared" si="3"/>
        <v>186803.82</v>
      </c>
      <c r="K10" s="1">
        <v>164900</v>
      </c>
      <c r="L10" s="22">
        <v>0.19</v>
      </c>
      <c r="M10" s="1">
        <f t="shared" si="4"/>
        <v>31331</v>
      </c>
      <c r="N10" s="1">
        <f t="shared" si="5"/>
        <v>196231</v>
      </c>
      <c r="O10" s="1">
        <f t="shared" si="6"/>
        <v>200155.62</v>
      </c>
      <c r="P10" s="80">
        <v>170000</v>
      </c>
      <c r="Q10" s="81">
        <v>0.19</v>
      </c>
      <c r="R10" s="80">
        <f t="shared" si="7"/>
        <v>32300</v>
      </c>
      <c r="S10" s="80">
        <f t="shared" si="8"/>
        <v>202300</v>
      </c>
      <c r="T10" s="80">
        <f t="shared" si="9"/>
        <v>206346</v>
      </c>
      <c r="U10" s="1">
        <v>123700</v>
      </c>
      <c r="V10" s="22">
        <v>0.19</v>
      </c>
      <c r="W10" s="1">
        <f t="shared" si="10"/>
        <v>23503</v>
      </c>
      <c r="X10" s="1">
        <f t="shared" si="11"/>
        <v>147203</v>
      </c>
      <c r="Y10" s="1">
        <f t="shared" si="12"/>
        <v>150147.06</v>
      </c>
      <c r="Z10" s="170">
        <f t="shared" si="1"/>
        <v>153125</v>
      </c>
      <c r="AA10" s="170">
        <f t="shared" si="13"/>
        <v>185863.125</v>
      </c>
    </row>
    <row r="11" spans="1:27" ht="33.75" x14ac:dyDescent="0.25">
      <c r="A11" s="29">
        <v>5</v>
      </c>
      <c r="B11" s="4" t="s">
        <v>21</v>
      </c>
      <c r="C11" s="4" t="s">
        <v>22</v>
      </c>
      <c r="D11" s="5" t="s">
        <v>23</v>
      </c>
      <c r="E11" s="3">
        <v>1</v>
      </c>
      <c r="F11" s="78">
        <v>194000</v>
      </c>
      <c r="G11" s="79">
        <v>0</v>
      </c>
      <c r="H11" s="78">
        <f t="shared" si="2"/>
        <v>0</v>
      </c>
      <c r="I11" s="78">
        <f t="shared" si="0"/>
        <v>194000</v>
      </c>
      <c r="J11" s="78">
        <f t="shared" si="3"/>
        <v>197880</v>
      </c>
      <c r="K11" s="1">
        <v>198500</v>
      </c>
      <c r="L11" s="22">
        <v>0</v>
      </c>
      <c r="M11" s="1">
        <f t="shared" si="4"/>
        <v>0</v>
      </c>
      <c r="N11" s="1">
        <f t="shared" si="5"/>
        <v>198500</v>
      </c>
      <c r="O11" s="1">
        <f t="shared" si="6"/>
        <v>202470</v>
      </c>
      <c r="P11" s="80">
        <v>204500</v>
      </c>
      <c r="Q11" s="81">
        <v>0</v>
      </c>
      <c r="R11" s="80">
        <f t="shared" si="7"/>
        <v>0</v>
      </c>
      <c r="S11" s="80">
        <f t="shared" si="8"/>
        <v>204500</v>
      </c>
      <c r="T11" s="80">
        <f t="shared" si="9"/>
        <v>208590</v>
      </c>
      <c r="U11" s="1">
        <v>167000</v>
      </c>
      <c r="V11" s="22">
        <v>0</v>
      </c>
      <c r="W11" s="1">
        <f t="shared" si="10"/>
        <v>0</v>
      </c>
      <c r="X11" s="1">
        <f t="shared" si="11"/>
        <v>167000</v>
      </c>
      <c r="Y11" s="1">
        <f t="shared" si="12"/>
        <v>170340</v>
      </c>
      <c r="Z11" s="170">
        <f t="shared" si="1"/>
        <v>191000</v>
      </c>
      <c r="AA11" s="170">
        <f t="shared" si="13"/>
        <v>194820</v>
      </c>
    </row>
    <row r="12" spans="1:27" ht="90" x14ac:dyDescent="0.25">
      <c r="A12" s="29">
        <v>6</v>
      </c>
      <c r="B12" s="4" t="s">
        <v>24</v>
      </c>
      <c r="C12" s="4" t="s">
        <v>25</v>
      </c>
      <c r="D12" s="5" t="s">
        <v>26</v>
      </c>
      <c r="E12" s="3">
        <v>1</v>
      </c>
      <c r="F12" s="78">
        <v>45000</v>
      </c>
      <c r="G12" s="79">
        <v>0</v>
      </c>
      <c r="H12" s="78">
        <f t="shared" si="2"/>
        <v>0</v>
      </c>
      <c r="I12" s="78">
        <f t="shared" si="0"/>
        <v>45000</v>
      </c>
      <c r="J12" s="78">
        <f t="shared" si="3"/>
        <v>45900</v>
      </c>
      <c r="K12" s="1">
        <v>52000</v>
      </c>
      <c r="L12" s="22">
        <v>0</v>
      </c>
      <c r="M12" s="1">
        <f t="shared" si="4"/>
        <v>0</v>
      </c>
      <c r="N12" s="1">
        <f t="shared" si="5"/>
        <v>52000</v>
      </c>
      <c r="O12" s="1">
        <f t="shared" si="6"/>
        <v>53040</v>
      </c>
      <c r="P12" s="80">
        <v>56500</v>
      </c>
      <c r="Q12" s="81">
        <v>0</v>
      </c>
      <c r="R12" s="80">
        <f t="shared" si="7"/>
        <v>0</v>
      </c>
      <c r="S12" s="80">
        <f t="shared" si="8"/>
        <v>56500</v>
      </c>
      <c r="T12" s="80">
        <f t="shared" si="9"/>
        <v>57630</v>
      </c>
      <c r="U12" s="1">
        <v>42000</v>
      </c>
      <c r="V12" s="22">
        <v>0</v>
      </c>
      <c r="W12" s="1">
        <f t="shared" si="10"/>
        <v>0</v>
      </c>
      <c r="X12" s="1">
        <f t="shared" si="11"/>
        <v>42000</v>
      </c>
      <c r="Y12" s="1">
        <f t="shared" si="12"/>
        <v>42840</v>
      </c>
      <c r="Z12" s="170">
        <f t="shared" si="1"/>
        <v>48875</v>
      </c>
      <c r="AA12" s="170">
        <f t="shared" si="13"/>
        <v>49852.5</v>
      </c>
    </row>
    <row r="13" spans="1:27" ht="123.75" x14ac:dyDescent="0.25">
      <c r="A13" s="29">
        <v>7</v>
      </c>
      <c r="B13" s="4" t="s">
        <v>27</v>
      </c>
      <c r="C13" s="4" t="s">
        <v>28</v>
      </c>
      <c r="D13" s="5" t="s">
        <v>26</v>
      </c>
      <c r="E13" s="3">
        <v>1</v>
      </c>
      <c r="F13" s="78">
        <v>53700</v>
      </c>
      <c r="G13" s="79">
        <v>0</v>
      </c>
      <c r="H13" s="78">
        <f t="shared" si="2"/>
        <v>0</v>
      </c>
      <c r="I13" s="78">
        <f t="shared" si="0"/>
        <v>53700</v>
      </c>
      <c r="J13" s="78">
        <f t="shared" si="3"/>
        <v>54774</v>
      </c>
      <c r="K13" s="1">
        <v>58000</v>
      </c>
      <c r="L13" s="22">
        <v>0</v>
      </c>
      <c r="M13" s="1">
        <f t="shared" si="4"/>
        <v>0</v>
      </c>
      <c r="N13" s="1">
        <f t="shared" si="5"/>
        <v>58000</v>
      </c>
      <c r="O13" s="1">
        <f t="shared" si="6"/>
        <v>59160</v>
      </c>
      <c r="P13" s="80">
        <v>62500</v>
      </c>
      <c r="Q13" s="81">
        <v>0</v>
      </c>
      <c r="R13" s="80">
        <f t="shared" si="7"/>
        <v>0</v>
      </c>
      <c r="S13" s="80">
        <f t="shared" si="8"/>
        <v>62500</v>
      </c>
      <c r="T13" s="80">
        <f t="shared" si="9"/>
        <v>63750</v>
      </c>
      <c r="U13" s="1">
        <v>50000</v>
      </c>
      <c r="V13" s="22">
        <v>0</v>
      </c>
      <c r="W13" s="1">
        <f t="shared" si="10"/>
        <v>0</v>
      </c>
      <c r="X13" s="1">
        <f t="shared" si="11"/>
        <v>50000</v>
      </c>
      <c r="Y13" s="1">
        <f t="shared" si="12"/>
        <v>51000</v>
      </c>
      <c r="Z13" s="170">
        <f t="shared" si="1"/>
        <v>56050</v>
      </c>
      <c r="AA13" s="170">
        <f t="shared" si="13"/>
        <v>57171</v>
      </c>
    </row>
    <row r="14" spans="1:27" ht="67.5" x14ac:dyDescent="0.25">
      <c r="A14" s="29">
        <v>8</v>
      </c>
      <c r="B14" s="4" t="s">
        <v>29</v>
      </c>
      <c r="C14" s="4" t="s">
        <v>30</v>
      </c>
      <c r="D14" s="5" t="s">
        <v>26</v>
      </c>
      <c r="E14" s="3">
        <v>1</v>
      </c>
      <c r="F14" s="78">
        <v>42400</v>
      </c>
      <c r="G14" s="79">
        <v>0</v>
      </c>
      <c r="H14" s="78">
        <f t="shared" si="2"/>
        <v>0</v>
      </c>
      <c r="I14" s="78">
        <f t="shared" si="0"/>
        <v>42400</v>
      </c>
      <c r="J14" s="78">
        <f t="shared" si="3"/>
        <v>43248</v>
      </c>
      <c r="K14" s="1">
        <v>46500</v>
      </c>
      <c r="L14" s="22">
        <v>0</v>
      </c>
      <c r="M14" s="1">
        <f t="shared" si="4"/>
        <v>0</v>
      </c>
      <c r="N14" s="1">
        <f t="shared" si="5"/>
        <v>46500</v>
      </c>
      <c r="O14" s="1">
        <f t="shared" si="6"/>
        <v>47430</v>
      </c>
      <c r="P14" s="80">
        <v>50500</v>
      </c>
      <c r="Q14" s="81">
        <v>0</v>
      </c>
      <c r="R14" s="80">
        <f t="shared" si="7"/>
        <v>0</v>
      </c>
      <c r="S14" s="80">
        <f t="shared" si="8"/>
        <v>50500</v>
      </c>
      <c r="T14" s="80">
        <f t="shared" si="9"/>
        <v>51510</v>
      </c>
      <c r="U14" s="1">
        <v>40000</v>
      </c>
      <c r="V14" s="22">
        <v>0</v>
      </c>
      <c r="W14" s="1">
        <f t="shared" si="10"/>
        <v>0</v>
      </c>
      <c r="X14" s="1">
        <f t="shared" si="11"/>
        <v>40000</v>
      </c>
      <c r="Y14" s="1">
        <f t="shared" si="12"/>
        <v>40800</v>
      </c>
      <c r="Z14" s="170">
        <f t="shared" si="1"/>
        <v>44850</v>
      </c>
      <c r="AA14" s="170">
        <f t="shared" si="13"/>
        <v>45747</v>
      </c>
    </row>
    <row r="15" spans="1:27" ht="78.75" x14ac:dyDescent="0.25">
      <c r="A15" s="29">
        <v>9</v>
      </c>
      <c r="B15" s="4" t="s">
        <v>31</v>
      </c>
      <c r="C15" s="4" t="s">
        <v>32</v>
      </c>
      <c r="D15" s="5" t="s">
        <v>26</v>
      </c>
      <c r="E15" s="3">
        <v>1</v>
      </c>
      <c r="F15" s="78">
        <v>18300</v>
      </c>
      <c r="G15" s="79">
        <v>0</v>
      </c>
      <c r="H15" s="78">
        <f t="shared" si="2"/>
        <v>0</v>
      </c>
      <c r="I15" s="78">
        <f t="shared" si="0"/>
        <v>18300</v>
      </c>
      <c r="J15" s="78">
        <f t="shared" si="3"/>
        <v>18666</v>
      </c>
      <c r="K15" s="1">
        <v>23500</v>
      </c>
      <c r="L15" s="22">
        <v>0</v>
      </c>
      <c r="M15" s="1">
        <f t="shared" si="4"/>
        <v>0</v>
      </c>
      <c r="N15" s="1">
        <f t="shared" si="5"/>
        <v>23500</v>
      </c>
      <c r="O15" s="1">
        <f t="shared" si="6"/>
        <v>23970</v>
      </c>
      <c r="P15" s="80">
        <v>27500</v>
      </c>
      <c r="Q15" s="81">
        <v>0</v>
      </c>
      <c r="R15" s="80">
        <f t="shared" si="7"/>
        <v>0</v>
      </c>
      <c r="S15" s="80">
        <f t="shared" si="8"/>
        <v>27500</v>
      </c>
      <c r="T15" s="80">
        <f t="shared" si="9"/>
        <v>28050</v>
      </c>
      <c r="U15" s="1">
        <v>16000</v>
      </c>
      <c r="V15" s="22">
        <v>0</v>
      </c>
      <c r="W15" s="1">
        <f t="shared" si="10"/>
        <v>0</v>
      </c>
      <c r="X15" s="1">
        <f t="shared" si="11"/>
        <v>16000</v>
      </c>
      <c r="Y15" s="1">
        <f t="shared" si="12"/>
        <v>16320</v>
      </c>
      <c r="Z15" s="170">
        <f t="shared" si="1"/>
        <v>21325</v>
      </c>
      <c r="AA15" s="170">
        <f t="shared" si="13"/>
        <v>21751.5</v>
      </c>
    </row>
    <row r="16" spans="1:27" ht="146.25" x14ac:dyDescent="0.25">
      <c r="A16" s="29">
        <v>10</v>
      </c>
      <c r="B16" s="4" t="s">
        <v>33</v>
      </c>
      <c r="C16" s="4" t="s">
        <v>34</v>
      </c>
      <c r="D16" s="5" t="s">
        <v>26</v>
      </c>
      <c r="E16" s="3">
        <v>1</v>
      </c>
      <c r="F16" s="78">
        <v>71200</v>
      </c>
      <c r="G16" s="79">
        <v>0</v>
      </c>
      <c r="H16" s="78">
        <f t="shared" si="2"/>
        <v>0</v>
      </c>
      <c r="I16" s="78">
        <f t="shared" si="0"/>
        <v>71200</v>
      </c>
      <c r="J16" s="78">
        <f t="shared" si="3"/>
        <v>72624</v>
      </c>
      <c r="K16" s="1">
        <v>76500</v>
      </c>
      <c r="L16" s="22">
        <v>0</v>
      </c>
      <c r="M16" s="1">
        <f t="shared" si="4"/>
        <v>0</v>
      </c>
      <c r="N16" s="1">
        <f t="shared" si="5"/>
        <v>76500</v>
      </c>
      <c r="O16" s="1">
        <f t="shared" si="6"/>
        <v>78030</v>
      </c>
      <c r="P16" s="80">
        <v>80500</v>
      </c>
      <c r="Q16" s="81">
        <v>0</v>
      </c>
      <c r="R16" s="80">
        <f t="shared" si="7"/>
        <v>0</v>
      </c>
      <c r="S16" s="80">
        <f t="shared" si="8"/>
        <v>80500</v>
      </c>
      <c r="T16" s="80">
        <f t="shared" si="9"/>
        <v>82110</v>
      </c>
      <c r="U16" s="1">
        <v>70000</v>
      </c>
      <c r="V16" s="22">
        <v>0</v>
      </c>
      <c r="W16" s="1">
        <f t="shared" si="10"/>
        <v>0</v>
      </c>
      <c r="X16" s="1">
        <f t="shared" si="11"/>
        <v>70000</v>
      </c>
      <c r="Y16" s="1">
        <f t="shared" si="12"/>
        <v>71400</v>
      </c>
      <c r="Z16" s="170">
        <f t="shared" si="1"/>
        <v>74550</v>
      </c>
      <c r="AA16" s="170">
        <f t="shared" si="13"/>
        <v>76041</v>
      </c>
    </row>
    <row r="17" spans="1:28" ht="45" x14ac:dyDescent="0.25">
      <c r="A17" s="29">
        <v>11</v>
      </c>
      <c r="B17" s="4" t="s">
        <v>35</v>
      </c>
      <c r="C17" s="4" t="s">
        <v>36</v>
      </c>
      <c r="D17" s="5" t="s">
        <v>26</v>
      </c>
      <c r="E17" s="3">
        <v>1</v>
      </c>
      <c r="F17" s="78">
        <v>69100</v>
      </c>
      <c r="G17" s="79">
        <v>0</v>
      </c>
      <c r="H17" s="78">
        <f t="shared" si="2"/>
        <v>0</v>
      </c>
      <c r="I17" s="78">
        <f t="shared" si="0"/>
        <v>69100</v>
      </c>
      <c r="J17" s="78">
        <f t="shared" si="3"/>
        <v>70482</v>
      </c>
      <c r="K17" s="1">
        <v>74600</v>
      </c>
      <c r="L17" s="22">
        <v>0</v>
      </c>
      <c r="M17" s="1">
        <f t="shared" si="4"/>
        <v>0</v>
      </c>
      <c r="N17" s="1">
        <f t="shared" si="5"/>
        <v>74600</v>
      </c>
      <c r="O17" s="1">
        <f t="shared" si="6"/>
        <v>76092</v>
      </c>
      <c r="P17" s="80">
        <v>80200</v>
      </c>
      <c r="Q17" s="81">
        <v>0</v>
      </c>
      <c r="R17" s="80">
        <f t="shared" si="7"/>
        <v>0</v>
      </c>
      <c r="S17" s="80">
        <f t="shared" si="8"/>
        <v>80200</v>
      </c>
      <c r="T17" s="80">
        <f t="shared" si="9"/>
        <v>81804</v>
      </c>
      <c r="U17" s="1">
        <v>65000</v>
      </c>
      <c r="V17" s="22">
        <v>0</v>
      </c>
      <c r="W17" s="1">
        <f t="shared" si="10"/>
        <v>0</v>
      </c>
      <c r="X17" s="1">
        <f t="shared" si="11"/>
        <v>65000</v>
      </c>
      <c r="Y17" s="1">
        <f t="shared" si="12"/>
        <v>66300</v>
      </c>
      <c r="Z17" s="170">
        <f t="shared" si="1"/>
        <v>72225</v>
      </c>
      <c r="AA17" s="170">
        <f t="shared" si="13"/>
        <v>73669.5</v>
      </c>
    </row>
    <row r="18" spans="1:28" ht="56.25" x14ac:dyDescent="0.25">
      <c r="A18" s="29">
        <v>12</v>
      </c>
      <c r="B18" s="4" t="s">
        <v>37</v>
      </c>
      <c r="C18" s="4" t="s">
        <v>38</v>
      </c>
      <c r="D18" s="5" t="s">
        <v>39</v>
      </c>
      <c r="E18" s="3">
        <v>1</v>
      </c>
      <c r="F18" s="78">
        <v>154700</v>
      </c>
      <c r="G18" s="79">
        <v>0</v>
      </c>
      <c r="H18" s="78">
        <f t="shared" si="2"/>
        <v>0</v>
      </c>
      <c r="I18" s="78">
        <f t="shared" si="0"/>
        <v>154700</v>
      </c>
      <c r="J18" s="78">
        <f t="shared" si="3"/>
        <v>157794</v>
      </c>
      <c r="K18" s="1">
        <v>165000</v>
      </c>
      <c r="L18" s="22">
        <v>0</v>
      </c>
      <c r="M18" s="1">
        <f t="shared" si="4"/>
        <v>0</v>
      </c>
      <c r="N18" s="1">
        <f t="shared" si="5"/>
        <v>165000</v>
      </c>
      <c r="O18" s="1">
        <f t="shared" si="6"/>
        <v>168300</v>
      </c>
      <c r="P18" s="80">
        <v>168500</v>
      </c>
      <c r="Q18" s="81">
        <v>0</v>
      </c>
      <c r="R18" s="80">
        <f t="shared" si="7"/>
        <v>0</v>
      </c>
      <c r="S18" s="80">
        <f t="shared" si="8"/>
        <v>168500</v>
      </c>
      <c r="T18" s="80">
        <f t="shared" si="9"/>
        <v>171870</v>
      </c>
      <c r="U18" s="1">
        <v>147600</v>
      </c>
      <c r="V18" s="22">
        <v>0</v>
      </c>
      <c r="W18" s="1">
        <f t="shared" si="10"/>
        <v>0</v>
      </c>
      <c r="X18" s="1">
        <f t="shared" si="11"/>
        <v>147600</v>
      </c>
      <c r="Y18" s="1">
        <f t="shared" si="12"/>
        <v>150552</v>
      </c>
      <c r="Z18" s="170">
        <f t="shared" si="1"/>
        <v>158950</v>
      </c>
      <c r="AA18" s="170">
        <f t="shared" si="13"/>
        <v>162129</v>
      </c>
    </row>
    <row r="19" spans="1:28" ht="45" x14ac:dyDescent="0.25">
      <c r="A19" s="29">
        <v>13</v>
      </c>
      <c r="B19" s="4" t="s">
        <v>40</v>
      </c>
      <c r="C19" s="4" t="s">
        <v>41</v>
      </c>
      <c r="D19" s="5" t="s">
        <v>42</v>
      </c>
      <c r="E19" s="3">
        <v>1</v>
      </c>
      <c r="F19" s="78">
        <v>150000</v>
      </c>
      <c r="G19" s="79">
        <v>0</v>
      </c>
      <c r="H19" s="78">
        <f t="shared" si="2"/>
        <v>0</v>
      </c>
      <c r="I19" s="78">
        <f t="shared" si="0"/>
        <v>150000</v>
      </c>
      <c r="J19" s="78">
        <f t="shared" si="3"/>
        <v>153000</v>
      </c>
      <c r="K19" s="1">
        <v>155000</v>
      </c>
      <c r="L19" s="22">
        <v>0</v>
      </c>
      <c r="M19" s="1">
        <f t="shared" si="4"/>
        <v>0</v>
      </c>
      <c r="N19" s="1">
        <f t="shared" si="5"/>
        <v>155000</v>
      </c>
      <c r="O19" s="1">
        <f t="shared" si="6"/>
        <v>158100</v>
      </c>
      <c r="P19" s="80">
        <v>159800</v>
      </c>
      <c r="Q19" s="81">
        <v>0</v>
      </c>
      <c r="R19" s="80">
        <f t="shared" si="7"/>
        <v>0</v>
      </c>
      <c r="S19" s="80">
        <f t="shared" si="8"/>
        <v>159800</v>
      </c>
      <c r="T19" s="80">
        <f t="shared" si="9"/>
        <v>162996</v>
      </c>
      <c r="U19" s="1">
        <v>155000</v>
      </c>
      <c r="V19" s="22">
        <v>0</v>
      </c>
      <c r="W19" s="1">
        <f t="shared" si="10"/>
        <v>0</v>
      </c>
      <c r="X19" s="1">
        <f t="shared" si="11"/>
        <v>155000</v>
      </c>
      <c r="Y19" s="1">
        <f t="shared" si="12"/>
        <v>158100</v>
      </c>
      <c r="Z19" s="170">
        <f t="shared" si="1"/>
        <v>154950</v>
      </c>
      <c r="AA19" s="170">
        <f t="shared" si="13"/>
        <v>158049</v>
      </c>
    </row>
    <row r="20" spans="1:28" ht="67.5" x14ac:dyDescent="0.25">
      <c r="A20" s="29">
        <v>14</v>
      </c>
      <c r="B20" s="4" t="s">
        <v>43</v>
      </c>
      <c r="C20" s="14" t="s">
        <v>44</v>
      </c>
      <c r="D20" s="5" t="s">
        <v>45</v>
      </c>
      <c r="E20" s="3">
        <v>1</v>
      </c>
      <c r="F20" s="78">
        <v>88000</v>
      </c>
      <c r="G20" s="79">
        <v>0.05</v>
      </c>
      <c r="H20" s="78">
        <f t="shared" si="2"/>
        <v>4400</v>
      </c>
      <c r="I20" s="78">
        <f t="shared" si="0"/>
        <v>92400</v>
      </c>
      <c r="J20" s="78">
        <f t="shared" si="3"/>
        <v>94248</v>
      </c>
      <c r="K20" s="1">
        <v>94000</v>
      </c>
      <c r="L20" s="22">
        <v>0.05</v>
      </c>
      <c r="M20" s="1">
        <f t="shared" si="4"/>
        <v>4700</v>
      </c>
      <c r="N20" s="1">
        <f t="shared" si="5"/>
        <v>98700</v>
      </c>
      <c r="O20" s="1">
        <f t="shared" si="6"/>
        <v>100674</v>
      </c>
      <c r="P20" s="80">
        <v>98000</v>
      </c>
      <c r="Q20" s="81">
        <v>0.05</v>
      </c>
      <c r="R20" s="80">
        <f t="shared" si="7"/>
        <v>4900</v>
      </c>
      <c r="S20" s="80">
        <f t="shared" si="8"/>
        <v>102900</v>
      </c>
      <c r="T20" s="80">
        <f t="shared" si="9"/>
        <v>104958</v>
      </c>
      <c r="U20" s="1">
        <v>89600</v>
      </c>
      <c r="V20" s="22">
        <v>0.05</v>
      </c>
      <c r="W20" s="1">
        <f t="shared" si="10"/>
        <v>4480</v>
      </c>
      <c r="X20" s="1">
        <f t="shared" si="11"/>
        <v>94080</v>
      </c>
      <c r="Y20" s="1">
        <f t="shared" si="12"/>
        <v>95961.600000000006</v>
      </c>
      <c r="Z20" s="170">
        <f t="shared" si="1"/>
        <v>92400</v>
      </c>
      <c r="AA20" s="170">
        <f t="shared" si="13"/>
        <v>98960.4</v>
      </c>
    </row>
    <row r="21" spans="1:28" ht="67.5" x14ac:dyDescent="0.25">
      <c r="A21" s="29">
        <v>15</v>
      </c>
      <c r="B21" s="4" t="s">
        <v>46</v>
      </c>
      <c r="C21" s="4" t="s">
        <v>544</v>
      </c>
      <c r="D21" s="5" t="s">
        <v>47</v>
      </c>
      <c r="E21" s="3">
        <v>1</v>
      </c>
      <c r="F21" s="78">
        <v>81200</v>
      </c>
      <c r="G21" s="79">
        <v>0</v>
      </c>
      <c r="H21" s="78">
        <f t="shared" si="2"/>
        <v>0</v>
      </c>
      <c r="I21" s="78">
        <f t="shared" si="0"/>
        <v>81200</v>
      </c>
      <c r="J21" s="78">
        <f t="shared" si="3"/>
        <v>82824</v>
      </c>
      <c r="K21" s="1">
        <v>85500</v>
      </c>
      <c r="L21" s="22">
        <v>0</v>
      </c>
      <c r="M21" s="1">
        <f t="shared" si="4"/>
        <v>0</v>
      </c>
      <c r="N21" s="1">
        <f t="shared" si="5"/>
        <v>85500</v>
      </c>
      <c r="O21" s="1">
        <f t="shared" si="6"/>
        <v>87210</v>
      </c>
      <c r="P21" s="80">
        <v>89500</v>
      </c>
      <c r="Q21" s="81">
        <v>0</v>
      </c>
      <c r="R21" s="80">
        <f t="shared" si="7"/>
        <v>0</v>
      </c>
      <c r="S21" s="80">
        <f t="shared" si="8"/>
        <v>89500</v>
      </c>
      <c r="T21" s="80">
        <f t="shared" si="9"/>
        <v>91290</v>
      </c>
      <c r="U21" s="1">
        <v>80000</v>
      </c>
      <c r="V21" s="22">
        <v>0</v>
      </c>
      <c r="W21" s="1">
        <f t="shared" si="10"/>
        <v>0</v>
      </c>
      <c r="X21" s="1">
        <f t="shared" si="11"/>
        <v>80000</v>
      </c>
      <c r="Y21" s="1">
        <f t="shared" si="12"/>
        <v>81600</v>
      </c>
      <c r="Z21" s="170">
        <f t="shared" si="1"/>
        <v>84050</v>
      </c>
      <c r="AA21" s="170">
        <f t="shared" si="13"/>
        <v>85731</v>
      </c>
    </row>
    <row r="22" spans="1:28" ht="90" x14ac:dyDescent="0.25">
      <c r="A22" s="29">
        <v>16</v>
      </c>
      <c r="B22" s="4" t="s">
        <v>48</v>
      </c>
      <c r="C22" s="4" t="s">
        <v>49</v>
      </c>
      <c r="D22" s="5" t="s">
        <v>50</v>
      </c>
      <c r="E22" s="3">
        <v>1</v>
      </c>
      <c r="F22" s="78">
        <v>138500</v>
      </c>
      <c r="G22" s="79">
        <v>0</v>
      </c>
      <c r="H22" s="78">
        <f t="shared" si="2"/>
        <v>0</v>
      </c>
      <c r="I22" s="78">
        <f t="shared" si="0"/>
        <v>138500</v>
      </c>
      <c r="J22" s="78">
        <f t="shared" si="3"/>
        <v>141270</v>
      </c>
      <c r="K22" s="1">
        <v>144000</v>
      </c>
      <c r="L22" s="22">
        <v>0</v>
      </c>
      <c r="M22" s="1">
        <f t="shared" si="4"/>
        <v>0</v>
      </c>
      <c r="N22" s="1">
        <f t="shared" si="5"/>
        <v>144000</v>
      </c>
      <c r="O22" s="1">
        <f t="shared" si="6"/>
        <v>146880</v>
      </c>
      <c r="P22" s="80">
        <v>148500</v>
      </c>
      <c r="Q22" s="81">
        <v>0</v>
      </c>
      <c r="R22" s="80">
        <f t="shared" si="7"/>
        <v>0</v>
      </c>
      <c r="S22" s="80">
        <f t="shared" si="8"/>
        <v>148500</v>
      </c>
      <c r="T22" s="80">
        <f t="shared" si="9"/>
        <v>151470</v>
      </c>
      <c r="U22" s="1">
        <v>135000</v>
      </c>
      <c r="V22" s="22">
        <v>0</v>
      </c>
      <c r="W22" s="1">
        <f t="shared" si="10"/>
        <v>0</v>
      </c>
      <c r="X22" s="1">
        <f t="shared" si="11"/>
        <v>135000</v>
      </c>
      <c r="Y22" s="1">
        <f t="shared" si="12"/>
        <v>137700</v>
      </c>
      <c r="Z22" s="170">
        <f t="shared" si="1"/>
        <v>141500</v>
      </c>
      <c r="AA22" s="170">
        <f t="shared" si="13"/>
        <v>144330</v>
      </c>
    </row>
    <row r="23" spans="1:28" ht="90" x14ac:dyDescent="0.25">
      <c r="A23" s="29">
        <v>17</v>
      </c>
      <c r="B23" s="4" t="s">
        <v>51</v>
      </c>
      <c r="C23" s="4" t="s">
        <v>52</v>
      </c>
      <c r="D23" s="5" t="s">
        <v>53</v>
      </c>
      <c r="E23" s="3">
        <v>1</v>
      </c>
      <c r="F23" s="78">
        <v>7300</v>
      </c>
      <c r="G23" s="79">
        <v>0</v>
      </c>
      <c r="H23" s="78">
        <f t="shared" si="2"/>
        <v>0</v>
      </c>
      <c r="I23" s="78">
        <f t="shared" si="0"/>
        <v>7300</v>
      </c>
      <c r="J23" s="78">
        <f t="shared" si="3"/>
        <v>7446</v>
      </c>
      <c r="K23" s="1">
        <v>8500</v>
      </c>
      <c r="L23" s="22">
        <v>0</v>
      </c>
      <c r="M23" s="1">
        <f t="shared" si="4"/>
        <v>0</v>
      </c>
      <c r="N23" s="1">
        <f t="shared" si="5"/>
        <v>8500</v>
      </c>
      <c r="O23" s="1">
        <f t="shared" si="6"/>
        <v>8670</v>
      </c>
      <c r="P23" s="80">
        <v>10000</v>
      </c>
      <c r="Q23" s="81">
        <v>0</v>
      </c>
      <c r="R23" s="80">
        <f t="shared" si="7"/>
        <v>0</v>
      </c>
      <c r="S23" s="80">
        <f t="shared" si="8"/>
        <v>10000</v>
      </c>
      <c r="T23" s="80">
        <f t="shared" si="9"/>
        <v>10200</v>
      </c>
      <c r="U23" s="1">
        <v>7500</v>
      </c>
      <c r="V23" s="22">
        <v>0</v>
      </c>
      <c r="W23" s="1">
        <f t="shared" si="10"/>
        <v>0</v>
      </c>
      <c r="X23" s="1">
        <f t="shared" si="11"/>
        <v>7500</v>
      </c>
      <c r="Y23" s="1">
        <f t="shared" si="12"/>
        <v>7650</v>
      </c>
      <c r="Z23" s="170">
        <f t="shared" si="1"/>
        <v>8325</v>
      </c>
      <c r="AA23" s="170">
        <f t="shared" si="13"/>
        <v>8491.5</v>
      </c>
    </row>
    <row r="24" spans="1:28" ht="90" x14ac:dyDescent="0.25">
      <c r="A24" s="29">
        <v>18</v>
      </c>
      <c r="B24" s="4" t="s">
        <v>54</v>
      </c>
      <c r="C24" s="4" t="s">
        <v>55</v>
      </c>
      <c r="D24" s="5" t="s">
        <v>56</v>
      </c>
      <c r="E24" s="3">
        <v>1</v>
      </c>
      <c r="F24" s="78">
        <v>7500</v>
      </c>
      <c r="G24" s="79">
        <v>0</v>
      </c>
      <c r="H24" s="78">
        <f t="shared" si="2"/>
        <v>0</v>
      </c>
      <c r="I24" s="78">
        <f t="shared" si="0"/>
        <v>7500</v>
      </c>
      <c r="J24" s="78">
        <f t="shared" si="3"/>
        <v>7650</v>
      </c>
      <c r="K24" s="1">
        <v>9500</v>
      </c>
      <c r="L24" s="22">
        <v>0</v>
      </c>
      <c r="M24" s="1">
        <f t="shared" si="4"/>
        <v>0</v>
      </c>
      <c r="N24" s="1">
        <f t="shared" si="5"/>
        <v>9500</v>
      </c>
      <c r="O24" s="1">
        <f t="shared" si="6"/>
        <v>9690</v>
      </c>
      <c r="P24" s="80">
        <v>11500</v>
      </c>
      <c r="Q24" s="81">
        <v>0</v>
      </c>
      <c r="R24" s="80">
        <f t="shared" si="7"/>
        <v>0</v>
      </c>
      <c r="S24" s="80">
        <f t="shared" si="8"/>
        <v>11500</v>
      </c>
      <c r="T24" s="80">
        <f t="shared" si="9"/>
        <v>11730</v>
      </c>
      <c r="U24" s="1">
        <v>7500</v>
      </c>
      <c r="V24" s="22">
        <v>0</v>
      </c>
      <c r="W24" s="1">
        <f t="shared" si="10"/>
        <v>0</v>
      </c>
      <c r="X24" s="1">
        <f t="shared" si="11"/>
        <v>7500</v>
      </c>
      <c r="Y24" s="1">
        <f t="shared" si="12"/>
        <v>7650</v>
      </c>
      <c r="Z24" s="170">
        <f t="shared" si="1"/>
        <v>9000</v>
      </c>
      <c r="AA24" s="170">
        <f t="shared" si="13"/>
        <v>9180</v>
      </c>
    </row>
    <row r="25" spans="1:28" ht="67.5" x14ac:dyDescent="0.25">
      <c r="A25" s="29">
        <v>19</v>
      </c>
      <c r="B25" s="4" t="s">
        <v>57</v>
      </c>
      <c r="C25" s="4" t="s">
        <v>58</v>
      </c>
      <c r="D25" s="5" t="s">
        <v>59</v>
      </c>
      <c r="E25" s="3">
        <v>1</v>
      </c>
      <c r="F25" s="78">
        <v>7700</v>
      </c>
      <c r="G25" s="79">
        <v>0</v>
      </c>
      <c r="H25" s="78">
        <f t="shared" si="2"/>
        <v>0</v>
      </c>
      <c r="I25" s="78">
        <f t="shared" si="0"/>
        <v>7700</v>
      </c>
      <c r="J25" s="78">
        <f t="shared" si="3"/>
        <v>7854</v>
      </c>
      <c r="K25" s="1">
        <v>9000</v>
      </c>
      <c r="L25" s="22">
        <v>0</v>
      </c>
      <c r="M25" s="1">
        <f t="shared" si="4"/>
        <v>0</v>
      </c>
      <c r="N25" s="1">
        <f t="shared" si="5"/>
        <v>9000</v>
      </c>
      <c r="O25" s="1">
        <f t="shared" si="6"/>
        <v>9180</v>
      </c>
      <c r="P25" s="80">
        <v>10000</v>
      </c>
      <c r="Q25" s="81">
        <v>0</v>
      </c>
      <c r="R25" s="80">
        <f t="shared" si="7"/>
        <v>0</v>
      </c>
      <c r="S25" s="80">
        <f t="shared" si="8"/>
        <v>10000</v>
      </c>
      <c r="T25" s="80">
        <f t="shared" si="9"/>
        <v>10200</v>
      </c>
      <c r="U25" s="1">
        <v>7500</v>
      </c>
      <c r="V25" s="22">
        <v>0</v>
      </c>
      <c r="W25" s="1">
        <f t="shared" si="10"/>
        <v>0</v>
      </c>
      <c r="X25" s="1">
        <f t="shared" si="11"/>
        <v>7500</v>
      </c>
      <c r="Y25" s="1">
        <f t="shared" si="12"/>
        <v>7650</v>
      </c>
      <c r="Z25" s="170">
        <f t="shared" si="1"/>
        <v>8550</v>
      </c>
      <c r="AA25" s="170">
        <f t="shared" si="13"/>
        <v>8721</v>
      </c>
    </row>
    <row r="26" spans="1:28" ht="45" x14ac:dyDescent="0.25">
      <c r="A26" s="29">
        <v>20</v>
      </c>
      <c r="B26" s="4" t="s">
        <v>60</v>
      </c>
      <c r="C26" s="4" t="s">
        <v>61</v>
      </c>
      <c r="D26" s="5" t="s">
        <v>62</v>
      </c>
      <c r="E26" s="3">
        <v>1</v>
      </c>
      <c r="F26" s="78">
        <v>6100</v>
      </c>
      <c r="G26" s="79">
        <v>0</v>
      </c>
      <c r="H26" s="78">
        <f t="shared" si="2"/>
        <v>0</v>
      </c>
      <c r="I26" s="78">
        <f t="shared" si="0"/>
        <v>6100</v>
      </c>
      <c r="J26" s="78">
        <f t="shared" si="3"/>
        <v>6222</v>
      </c>
      <c r="K26" s="1">
        <v>8000</v>
      </c>
      <c r="L26" s="22">
        <v>0</v>
      </c>
      <c r="M26" s="1">
        <f t="shared" si="4"/>
        <v>0</v>
      </c>
      <c r="N26" s="1">
        <f t="shared" si="5"/>
        <v>8000</v>
      </c>
      <c r="O26" s="1">
        <f t="shared" si="6"/>
        <v>8160</v>
      </c>
      <c r="P26" s="80">
        <v>10000</v>
      </c>
      <c r="Q26" s="81">
        <v>0</v>
      </c>
      <c r="R26" s="80">
        <f t="shared" si="7"/>
        <v>0</v>
      </c>
      <c r="S26" s="80">
        <f t="shared" si="8"/>
        <v>10000</v>
      </c>
      <c r="T26" s="80">
        <f t="shared" si="9"/>
        <v>10200</v>
      </c>
      <c r="U26" s="1">
        <v>5500</v>
      </c>
      <c r="V26" s="22">
        <v>0</v>
      </c>
      <c r="W26" s="1">
        <f t="shared" si="10"/>
        <v>0</v>
      </c>
      <c r="X26" s="1">
        <f t="shared" si="11"/>
        <v>5500</v>
      </c>
      <c r="Y26" s="1">
        <f t="shared" si="12"/>
        <v>5610</v>
      </c>
      <c r="Z26" s="170">
        <f t="shared" si="1"/>
        <v>7400</v>
      </c>
      <c r="AA26" s="170">
        <f t="shared" si="13"/>
        <v>7548</v>
      </c>
    </row>
    <row r="27" spans="1:28" ht="45" x14ac:dyDescent="0.25">
      <c r="A27" s="29">
        <v>21</v>
      </c>
      <c r="B27" s="4" t="s">
        <v>63</v>
      </c>
      <c r="C27" s="4" t="s">
        <v>64</v>
      </c>
      <c r="D27" s="5" t="s">
        <v>62</v>
      </c>
      <c r="E27" s="3">
        <v>1</v>
      </c>
      <c r="F27" s="78">
        <v>6100</v>
      </c>
      <c r="G27" s="79">
        <v>0</v>
      </c>
      <c r="H27" s="78">
        <f t="shared" si="2"/>
        <v>0</v>
      </c>
      <c r="I27" s="78">
        <f t="shared" si="0"/>
        <v>6100</v>
      </c>
      <c r="J27" s="78">
        <f t="shared" si="3"/>
        <v>6222</v>
      </c>
      <c r="K27" s="1">
        <v>8000</v>
      </c>
      <c r="L27" s="22">
        <v>0</v>
      </c>
      <c r="M27" s="1">
        <f t="shared" si="4"/>
        <v>0</v>
      </c>
      <c r="N27" s="1">
        <f t="shared" si="5"/>
        <v>8000</v>
      </c>
      <c r="O27" s="1">
        <f t="shared" si="6"/>
        <v>8160</v>
      </c>
      <c r="P27" s="80">
        <v>10000</v>
      </c>
      <c r="Q27" s="81">
        <v>0</v>
      </c>
      <c r="R27" s="80">
        <f t="shared" si="7"/>
        <v>0</v>
      </c>
      <c r="S27" s="80">
        <f t="shared" si="8"/>
        <v>10000</v>
      </c>
      <c r="T27" s="80">
        <f t="shared" si="9"/>
        <v>10200</v>
      </c>
      <c r="U27" s="1">
        <v>5500</v>
      </c>
      <c r="V27" s="22">
        <v>0</v>
      </c>
      <c r="W27" s="1">
        <f t="shared" si="10"/>
        <v>0</v>
      </c>
      <c r="X27" s="1">
        <f t="shared" si="11"/>
        <v>5500</v>
      </c>
      <c r="Y27" s="1">
        <f t="shared" si="12"/>
        <v>5610</v>
      </c>
      <c r="Z27" s="170">
        <f t="shared" si="1"/>
        <v>7400</v>
      </c>
      <c r="AA27" s="170">
        <f t="shared" si="13"/>
        <v>7548</v>
      </c>
    </row>
    <row r="28" spans="1:28" ht="67.5" x14ac:dyDescent="0.25">
      <c r="A28" s="29">
        <v>22</v>
      </c>
      <c r="B28" s="4" t="s">
        <v>65</v>
      </c>
      <c r="C28" s="18" t="s">
        <v>66</v>
      </c>
      <c r="D28" s="5" t="s">
        <v>62</v>
      </c>
      <c r="E28" s="3">
        <v>1</v>
      </c>
      <c r="F28" s="78">
        <v>6800</v>
      </c>
      <c r="G28" s="79">
        <v>0</v>
      </c>
      <c r="H28" s="78">
        <f t="shared" si="2"/>
        <v>0</v>
      </c>
      <c r="I28" s="78">
        <f t="shared" si="0"/>
        <v>6800</v>
      </c>
      <c r="J28" s="78">
        <f t="shared" si="3"/>
        <v>6936</v>
      </c>
      <c r="K28" s="1">
        <v>8000</v>
      </c>
      <c r="L28" s="22">
        <v>0</v>
      </c>
      <c r="M28" s="1">
        <f t="shared" si="4"/>
        <v>0</v>
      </c>
      <c r="N28" s="1">
        <f t="shared" si="5"/>
        <v>8000</v>
      </c>
      <c r="O28" s="1">
        <f t="shared" si="6"/>
        <v>8160</v>
      </c>
      <c r="P28" s="80">
        <v>10000</v>
      </c>
      <c r="Q28" s="81">
        <v>0</v>
      </c>
      <c r="R28" s="80">
        <f t="shared" si="7"/>
        <v>0</v>
      </c>
      <c r="S28" s="80">
        <f t="shared" si="8"/>
        <v>10000</v>
      </c>
      <c r="T28" s="80">
        <f t="shared" si="9"/>
        <v>10200</v>
      </c>
      <c r="U28" s="1">
        <v>5500</v>
      </c>
      <c r="V28" s="22">
        <v>0</v>
      </c>
      <c r="W28" s="1">
        <f t="shared" si="10"/>
        <v>0</v>
      </c>
      <c r="X28" s="1">
        <f t="shared" si="11"/>
        <v>5500</v>
      </c>
      <c r="Y28" s="1">
        <f t="shared" si="12"/>
        <v>5610</v>
      </c>
      <c r="Z28" s="170">
        <f t="shared" si="1"/>
        <v>7575</v>
      </c>
      <c r="AA28" s="170">
        <f t="shared" si="13"/>
        <v>7726.5</v>
      </c>
    </row>
    <row r="29" spans="1:28" ht="78.75" x14ac:dyDescent="0.25">
      <c r="A29" s="29">
        <v>23</v>
      </c>
      <c r="B29" s="4" t="s">
        <v>67</v>
      </c>
      <c r="C29" s="4" t="s">
        <v>68</v>
      </c>
      <c r="D29" s="5" t="s">
        <v>69</v>
      </c>
      <c r="E29" s="3">
        <v>1</v>
      </c>
      <c r="F29" s="78">
        <v>33000</v>
      </c>
      <c r="G29" s="79">
        <v>0</v>
      </c>
      <c r="H29" s="78">
        <f t="shared" si="2"/>
        <v>0</v>
      </c>
      <c r="I29" s="78">
        <f t="shared" si="0"/>
        <v>33000</v>
      </c>
      <c r="J29" s="78">
        <f t="shared" si="3"/>
        <v>33660</v>
      </c>
      <c r="K29" s="1">
        <v>38000</v>
      </c>
      <c r="L29" s="22">
        <v>0</v>
      </c>
      <c r="M29" s="1">
        <f t="shared" si="4"/>
        <v>0</v>
      </c>
      <c r="N29" s="1">
        <f t="shared" si="5"/>
        <v>38000</v>
      </c>
      <c r="O29" s="1">
        <f t="shared" si="6"/>
        <v>38760</v>
      </c>
      <c r="P29" s="80">
        <v>45000</v>
      </c>
      <c r="Q29" s="81">
        <v>0</v>
      </c>
      <c r="R29" s="80">
        <f t="shared" si="7"/>
        <v>0</v>
      </c>
      <c r="S29" s="80">
        <f t="shared" si="8"/>
        <v>45000</v>
      </c>
      <c r="T29" s="80">
        <f t="shared" si="9"/>
        <v>45900</v>
      </c>
      <c r="U29" s="1">
        <v>30000</v>
      </c>
      <c r="V29" s="22">
        <v>0</v>
      </c>
      <c r="W29" s="1">
        <f t="shared" si="10"/>
        <v>0</v>
      </c>
      <c r="X29" s="1">
        <f t="shared" si="11"/>
        <v>30000</v>
      </c>
      <c r="Y29" s="1">
        <f t="shared" si="12"/>
        <v>30600</v>
      </c>
      <c r="Z29" s="170">
        <f t="shared" si="1"/>
        <v>36500</v>
      </c>
      <c r="AA29" s="170">
        <f t="shared" si="13"/>
        <v>37230</v>
      </c>
    </row>
    <row r="30" spans="1:28" ht="67.5" x14ac:dyDescent="0.25">
      <c r="A30" s="29">
        <v>24</v>
      </c>
      <c r="B30" s="4" t="s">
        <v>70</v>
      </c>
      <c r="C30" s="4" t="s">
        <v>71</v>
      </c>
      <c r="D30" s="5" t="s">
        <v>72</v>
      </c>
      <c r="E30" s="3">
        <v>1</v>
      </c>
      <c r="F30" s="78">
        <v>198100</v>
      </c>
      <c r="G30" s="79">
        <v>0</v>
      </c>
      <c r="H30" s="78">
        <f t="shared" si="2"/>
        <v>0</v>
      </c>
      <c r="I30" s="78">
        <f t="shared" si="0"/>
        <v>198100</v>
      </c>
      <c r="J30" s="78">
        <f t="shared" si="3"/>
        <v>202062</v>
      </c>
      <c r="K30" s="1">
        <v>205000</v>
      </c>
      <c r="L30" s="22">
        <v>0</v>
      </c>
      <c r="M30" s="1">
        <f t="shared" si="4"/>
        <v>0</v>
      </c>
      <c r="N30" s="1">
        <f t="shared" si="5"/>
        <v>205000</v>
      </c>
      <c r="O30" s="1">
        <f t="shared" si="6"/>
        <v>209100</v>
      </c>
      <c r="P30" s="82">
        <v>2095800</v>
      </c>
      <c r="Q30" s="81">
        <v>0</v>
      </c>
      <c r="R30" s="80">
        <f t="shared" si="7"/>
        <v>0</v>
      </c>
      <c r="S30" s="80">
        <f t="shared" si="8"/>
        <v>2095800</v>
      </c>
      <c r="T30" s="80">
        <f t="shared" si="9"/>
        <v>2137716</v>
      </c>
      <c r="U30" s="1">
        <v>167000</v>
      </c>
      <c r="V30" s="22">
        <v>0</v>
      </c>
      <c r="W30" s="1">
        <f t="shared" si="10"/>
        <v>0</v>
      </c>
      <c r="X30" s="1">
        <f t="shared" si="11"/>
        <v>167000</v>
      </c>
      <c r="Y30" s="1">
        <f t="shared" si="12"/>
        <v>170340</v>
      </c>
      <c r="Z30" s="170">
        <f>AVERAGE(F30,K30,U30)</f>
        <v>190033.33333333334</v>
      </c>
      <c r="AA30" s="170">
        <f>AVERAGE(J30,O30,Y30)</f>
        <v>193834</v>
      </c>
      <c r="AB30" s="83"/>
    </row>
    <row r="31" spans="1:28" ht="56.25" x14ac:dyDescent="0.25">
      <c r="A31" s="29">
        <v>25</v>
      </c>
      <c r="B31" s="4" t="s">
        <v>73</v>
      </c>
      <c r="C31" s="4" t="s">
        <v>74</v>
      </c>
      <c r="D31" s="5" t="s">
        <v>75</v>
      </c>
      <c r="E31" s="3">
        <v>1</v>
      </c>
      <c r="F31" s="78">
        <v>31600</v>
      </c>
      <c r="G31" s="79">
        <v>0</v>
      </c>
      <c r="H31" s="78">
        <f t="shared" si="2"/>
        <v>0</v>
      </c>
      <c r="I31" s="78">
        <f t="shared" si="0"/>
        <v>31600</v>
      </c>
      <c r="J31" s="78">
        <f t="shared" si="3"/>
        <v>32232</v>
      </c>
      <c r="K31" s="1">
        <v>36600</v>
      </c>
      <c r="L31" s="22">
        <v>0</v>
      </c>
      <c r="M31" s="1">
        <f t="shared" si="4"/>
        <v>0</v>
      </c>
      <c r="N31" s="1">
        <f t="shared" si="5"/>
        <v>36600</v>
      </c>
      <c r="O31" s="1">
        <f t="shared" si="6"/>
        <v>37332</v>
      </c>
      <c r="P31" s="80">
        <v>40600</v>
      </c>
      <c r="Q31" s="81">
        <v>0</v>
      </c>
      <c r="R31" s="80">
        <f t="shared" si="7"/>
        <v>0</v>
      </c>
      <c r="S31" s="80">
        <f t="shared" si="8"/>
        <v>40600</v>
      </c>
      <c r="T31" s="80">
        <f t="shared" si="9"/>
        <v>41412</v>
      </c>
      <c r="U31" s="1">
        <v>30000</v>
      </c>
      <c r="V31" s="22">
        <v>0</v>
      </c>
      <c r="W31" s="1">
        <f t="shared" si="10"/>
        <v>0</v>
      </c>
      <c r="X31" s="1">
        <f t="shared" si="11"/>
        <v>30000</v>
      </c>
      <c r="Y31" s="1">
        <f t="shared" si="12"/>
        <v>30600</v>
      </c>
      <c r="Z31" s="170">
        <f t="shared" ref="Z31:Z62" si="14">AVERAGE(F31,K31,P31,U31)</f>
        <v>34700</v>
      </c>
      <c r="AA31" s="170">
        <f t="shared" si="13"/>
        <v>35394</v>
      </c>
    </row>
    <row r="32" spans="1:28" ht="45" x14ac:dyDescent="0.25">
      <c r="A32" s="29">
        <v>26</v>
      </c>
      <c r="B32" s="4" t="s">
        <v>76</v>
      </c>
      <c r="C32" s="4" t="s">
        <v>77</v>
      </c>
      <c r="D32" s="5" t="s">
        <v>78</v>
      </c>
      <c r="E32" s="3">
        <v>1</v>
      </c>
      <c r="F32" s="78">
        <v>131200</v>
      </c>
      <c r="G32" s="79">
        <v>0</v>
      </c>
      <c r="H32" s="78">
        <f t="shared" si="2"/>
        <v>0</v>
      </c>
      <c r="I32" s="78">
        <f t="shared" si="0"/>
        <v>131200</v>
      </c>
      <c r="J32" s="78">
        <f t="shared" si="3"/>
        <v>133824</v>
      </c>
      <c r="K32" s="1">
        <v>135200</v>
      </c>
      <c r="L32" s="22">
        <v>0</v>
      </c>
      <c r="M32" s="1">
        <f t="shared" si="4"/>
        <v>0</v>
      </c>
      <c r="N32" s="1">
        <f t="shared" si="5"/>
        <v>135200</v>
      </c>
      <c r="O32" s="1">
        <f t="shared" si="6"/>
        <v>137904</v>
      </c>
      <c r="P32" s="80">
        <v>139200</v>
      </c>
      <c r="Q32" s="81">
        <v>0</v>
      </c>
      <c r="R32" s="80">
        <f t="shared" si="7"/>
        <v>0</v>
      </c>
      <c r="S32" s="80">
        <f t="shared" si="8"/>
        <v>139200</v>
      </c>
      <c r="T32" s="80">
        <f t="shared" si="9"/>
        <v>141984</v>
      </c>
      <c r="U32" s="1">
        <v>130000</v>
      </c>
      <c r="V32" s="22">
        <v>0</v>
      </c>
      <c r="W32" s="1">
        <f t="shared" si="10"/>
        <v>0</v>
      </c>
      <c r="X32" s="1">
        <f t="shared" si="11"/>
        <v>130000</v>
      </c>
      <c r="Y32" s="1">
        <f t="shared" si="12"/>
        <v>132600</v>
      </c>
      <c r="Z32" s="170">
        <f t="shared" si="14"/>
        <v>133900</v>
      </c>
      <c r="AA32" s="170">
        <f t="shared" si="13"/>
        <v>136578</v>
      </c>
    </row>
    <row r="33" spans="1:27" ht="56.25" x14ac:dyDescent="0.25">
      <c r="A33" s="29">
        <v>27</v>
      </c>
      <c r="B33" s="4" t="s">
        <v>79</v>
      </c>
      <c r="C33" s="4" t="s">
        <v>80</v>
      </c>
      <c r="D33" s="5" t="s">
        <v>81</v>
      </c>
      <c r="E33" s="3">
        <v>1</v>
      </c>
      <c r="F33" s="78">
        <v>656000</v>
      </c>
      <c r="G33" s="79">
        <v>0</v>
      </c>
      <c r="H33" s="78">
        <f t="shared" si="2"/>
        <v>0</v>
      </c>
      <c r="I33" s="78">
        <f t="shared" si="0"/>
        <v>656000</v>
      </c>
      <c r="J33" s="78">
        <f t="shared" si="3"/>
        <v>669120</v>
      </c>
      <c r="K33" s="1">
        <v>663000</v>
      </c>
      <c r="L33" s="22">
        <v>0</v>
      </c>
      <c r="M33" s="1">
        <f t="shared" si="4"/>
        <v>0</v>
      </c>
      <c r="N33" s="1">
        <f t="shared" si="5"/>
        <v>663000</v>
      </c>
      <c r="O33" s="1">
        <f t="shared" si="6"/>
        <v>676260</v>
      </c>
      <c r="P33" s="80">
        <v>667000</v>
      </c>
      <c r="Q33" s="81">
        <v>0</v>
      </c>
      <c r="R33" s="80">
        <f t="shared" si="7"/>
        <v>0</v>
      </c>
      <c r="S33" s="80">
        <f t="shared" si="8"/>
        <v>667000</v>
      </c>
      <c r="T33" s="80">
        <f t="shared" si="9"/>
        <v>680340</v>
      </c>
      <c r="U33" s="1">
        <v>650000</v>
      </c>
      <c r="V33" s="22">
        <v>0</v>
      </c>
      <c r="W33" s="1">
        <f t="shared" si="10"/>
        <v>0</v>
      </c>
      <c r="X33" s="1">
        <f t="shared" si="11"/>
        <v>650000</v>
      </c>
      <c r="Y33" s="1">
        <f t="shared" si="12"/>
        <v>663000</v>
      </c>
      <c r="Z33" s="170">
        <f t="shared" si="14"/>
        <v>659000</v>
      </c>
      <c r="AA33" s="170">
        <f t="shared" si="13"/>
        <v>672180</v>
      </c>
    </row>
    <row r="34" spans="1:27" ht="67.5" x14ac:dyDescent="0.25">
      <c r="A34" s="29">
        <v>28</v>
      </c>
      <c r="B34" s="4" t="s">
        <v>82</v>
      </c>
      <c r="C34" s="4" t="s">
        <v>83</v>
      </c>
      <c r="D34" s="5" t="s">
        <v>84</v>
      </c>
      <c r="E34" s="3">
        <v>1</v>
      </c>
      <c r="F34" s="78">
        <v>62400</v>
      </c>
      <c r="G34" s="79">
        <v>0</v>
      </c>
      <c r="H34" s="78">
        <f t="shared" si="2"/>
        <v>0</v>
      </c>
      <c r="I34" s="78">
        <f t="shared" si="0"/>
        <v>62400</v>
      </c>
      <c r="J34" s="78">
        <f t="shared" si="3"/>
        <v>63648</v>
      </c>
      <c r="K34" s="1">
        <v>66000</v>
      </c>
      <c r="L34" s="22">
        <v>0</v>
      </c>
      <c r="M34" s="1">
        <f t="shared" si="4"/>
        <v>0</v>
      </c>
      <c r="N34" s="1">
        <f t="shared" si="5"/>
        <v>66000</v>
      </c>
      <c r="O34" s="1">
        <f t="shared" si="6"/>
        <v>67320</v>
      </c>
      <c r="P34" s="80">
        <v>68000</v>
      </c>
      <c r="Q34" s="81">
        <v>0</v>
      </c>
      <c r="R34" s="80">
        <f t="shared" si="7"/>
        <v>0</v>
      </c>
      <c r="S34" s="80">
        <f t="shared" si="8"/>
        <v>68000</v>
      </c>
      <c r="T34" s="80">
        <f t="shared" si="9"/>
        <v>69360</v>
      </c>
      <c r="U34" s="1">
        <v>60000</v>
      </c>
      <c r="V34" s="22">
        <v>0</v>
      </c>
      <c r="W34" s="1">
        <f t="shared" si="10"/>
        <v>0</v>
      </c>
      <c r="X34" s="1">
        <f t="shared" si="11"/>
        <v>60000</v>
      </c>
      <c r="Y34" s="1">
        <f t="shared" si="12"/>
        <v>61200</v>
      </c>
      <c r="Z34" s="170">
        <f t="shared" si="14"/>
        <v>64100</v>
      </c>
      <c r="AA34" s="170">
        <f t="shared" si="13"/>
        <v>65382</v>
      </c>
    </row>
    <row r="35" spans="1:27" ht="67.5" x14ac:dyDescent="0.25">
      <c r="A35" s="29">
        <v>29</v>
      </c>
      <c r="B35" s="4" t="s">
        <v>85</v>
      </c>
      <c r="C35" s="4" t="s">
        <v>86</v>
      </c>
      <c r="D35" s="5" t="s">
        <v>87</v>
      </c>
      <c r="E35" s="3">
        <v>1</v>
      </c>
      <c r="F35" s="78">
        <v>37000</v>
      </c>
      <c r="G35" s="79">
        <v>0</v>
      </c>
      <c r="H35" s="78">
        <f t="shared" si="2"/>
        <v>0</v>
      </c>
      <c r="I35" s="78">
        <f t="shared" si="0"/>
        <v>37000</v>
      </c>
      <c r="J35" s="78">
        <f t="shared" si="3"/>
        <v>37740</v>
      </c>
      <c r="K35" s="1">
        <v>41000</v>
      </c>
      <c r="L35" s="22">
        <v>0</v>
      </c>
      <c r="M35" s="1">
        <f t="shared" si="4"/>
        <v>0</v>
      </c>
      <c r="N35" s="1">
        <f t="shared" si="5"/>
        <v>41000</v>
      </c>
      <c r="O35" s="1">
        <f t="shared" si="6"/>
        <v>41820</v>
      </c>
      <c r="P35" s="80">
        <v>45000</v>
      </c>
      <c r="Q35" s="81">
        <v>0</v>
      </c>
      <c r="R35" s="80">
        <f t="shared" si="7"/>
        <v>0</v>
      </c>
      <c r="S35" s="80">
        <f t="shared" si="8"/>
        <v>45000</v>
      </c>
      <c r="T35" s="80">
        <f t="shared" si="9"/>
        <v>45900</v>
      </c>
      <c r="U35" s="1">
        <v>35000</v>
      </c>
      <c r="V35" s="22">
        <v>0</v>
      </c>
      <c r="W35" s="1">
        <f t="shared" si="10"/>
        <v>0</v>
      </c>
      <c r="X35" s="1">
        <f t="shared" si="11"/>
        <v>35000</v>
      </c>
      <c r="Y35" s="1">
        <f t="shared" si="12"/>
        <v>35700</v>
      </c>
      <c r="Z35" s="170">
        <f t="shared" si="14"/>
        <v>39500</v>
      </c>
      <c r="AA35" s="170">
        <f t="shared" si="13"/>
        <v>40290</v>
      </c>
    </row>
    <row r="36" spans="1:27" ht="78.75" x14ac:dyDescent="0.25">
      <c r="A36" s="29">
        <v>30</v>
      </c>
      <c r="B36" s="4" t="s">
        <v>88</v>
      </c>
      <c r="C36" s="4" t="s">
        <v>89</v>
      </c>
      <c r="D36" s="5" t="s">
        <v>90</v>
      </c>
      <c r="E36" s="3">
        <v>1</v>
      </c>
      <c r="F36" s="78">
        <v>43500</v>
      </c>
      <c r="G36" s="79">
        <v>0</v>
      </c>
      <c r="H36" s="78">
        <f t="shared" si="2"/>
        <v>0</v>
      </c>
      <c r="I36" s="78">
        <f t="shared" si="0"/>
        <v>43500</v>
      </c>
      <c r="J36" s="78">
        <f t="shared" si="3"/>
        <v>44370</v>
      </c>
      <c r="K36" s="1">
        <v>47500</v>
      </c>
      <c r="L36" s="22">
        <v>0</v>
      </c>
      <c r="M36" s="1">
        <f t="shared" si="4"/>
        <v>0</v>
      </c>
      <c r="N36" s="1">
        <f t="shared" si="5"/>
        <v>47500</v>
      </c>
      <c r="O36" s="1">
        <f t="shared" si="6"/>
        <v>48450</v>
      </c>
      <c r="P36" s="80">
        <v>50500</v>
      </c>
      <c r="Q36" s="81">
        <v>0</v>
      </c>
      <c r="R36" s="80">
        <f t="shared" si="7"/>
        <v>0</v>
      </c>
      <c r="S36" s="80">
        <f t="shared" si="8"/>
        <v>50500</v>
      </c>
      <c r="T36" s="80">
        <f t="shared" si="9"/>
        <v>51510</v>
      </c>
      <c r="U36" s="1">
        <v>40500</v>
      </c>
      <c r="V36" s="22">
        <v>0</v>
      </c>
      <c r="W36" s="1">
        <f t="shared" si="10"/>
        <v>0</v>
      </c>
      <c r="X36" s="1">
        <f t="shared" si="11"/>
        <v>40500</v>
      </c>
      <c r="Y36" s="1">
        <f t="shared" si="12"/>
        <v>41310</v>
      </c>
      <c r="Z36" s="170">
        <f t="shared" si="14"/>
        <v>45500</v>
      </c>
      <c r="AA36" s="170">
        <f t="shared" si="13"/>
        <v>46410</v>
      </c>
    </row>
    <row r="37" spans="1:27" ht="90" x14ac:dyDescent="0.25">
      <c r="A37" s="29">
        <v>31</v>
      </c>
      <c r="B37" s="4" t="s">
        <v>91</v>
      </c>
      <c r="C37" s="4" t="s">
        <v>92</v>
      </c>
      <c r="D37" s="5" t="s">
        <v>93</v>
      </c>
      <c r="E37" s="3">
        <v>1</v>
      </c>
      <c r="F37" s="78">
        <v>34000</v>
      </c>
      <c r="G37" s="79">
        <v>0</v>
      </c>
      <c r="H37" s="78">
        <f t="shared" si="2"/>
        <v>0</v>
      </c>
      <c r="I37" s="78">
        <f t="shared" si="0"/>
        <v>34000</v>
      </c>
      <c r="J37" s="78">
        <f t="shared" si="3"/>
        <v>34680</v>
      </c>
      <c r="K37" s="1">
        <v>38500</v>
      </c>
      <c r="L37" s="22">
        <v>0</v>
      </c>
      <c r="M37" s="1">
        <f t="shared" si="4"/>
        <v>0</v>
      </c>
      <c r="N37" s="1">
        <f t="shared" si="5"/>
        <v>38500</v>
      </c>
      <c r="O37" s="1">
        <f t="shared" si="6"/>
        <v>39270</v>
      </c>
      <c r="P37" s="80">
        <v>43500</v>
      </c>
      <c r="Q37" s="81">
        <v>0</v>
      </c>
      <c r="R37" s="80">
        <f t="shared" si="7"/>
        <v>0</v>
      </c>
      <c r="S37" s="80">
        <f t="shared" si="8"/>
        <v>43500</v>
      </c>
      <c r="T37" s="80">
        <f t="shared" si="9"/>
        <v>44370</v>
      </c>
      <c r="U37" s="1">
        <v>34000</v>
      </c>
      <c r="V37" s="22">
        <v>0</v>
      </c>
      <c r="W37" s="1">
        <f t="shared" si="10"/>
        <v>0</v>
      </c>
      <c r="X37" s="1">
        <f t="shared" si="11"/>
        <v>34000</v>
      </c>
      <c r="Y37" s="1">
        <f t="shared" si="12"/>
        <v>34680</v>
      </c>
      <c r="Z37" s="170">
        <f t="shared" si="14"/>
        <v>37500</v>
      </c>
      <c r="AA37" s="170">
        <f t="shared" si="13"/>
        <v>38250</v>
      </c>
    </row>
    <row r="38" spans="1:27" ht="90" x14ac:dyDescent="0.25">
      <c r="A38" s="29">
        <v>32</v>
      </c>
      <c r="B38" s="4" t="s">
        <v>94</v>
      </c>
      <c r="C38" s="4" t="s">
        <v>95</v>
      </c>
      <c r="D38" s="5" t="s">
        <v>93</v>
      </c>
      <c r="E38" s="3">
        <v>1</v>
      </c>
      <c r="F38" s="78">
        <v>53000</v>
      </c>
      <c r="G38" s="79">
        <v>0</v>
      </c>
      <c r="H38" s="78">
        <f t="shared" si="2"/>
        <v>0</v>
      </c>
      <c r="I38" s="78">
        <f t="shared" si="0"/>
        <v>53000</v>
      </c>
      <c r="J38" s="78">
        <f t="shared" si="3"/>
        <v>54060</v>
      </c>
      <c r="K38" s="1">
        <v>58000</v>
      </c>
      <c r="L38" s="22">
        <v>0</v>
      </c>
      <c r="M38" s="1">
        <f t="shared" si="4"/>
        <v>0</v>
      </c>
      <c r="N38" s="1">
        <f t="shared" si="5"/>
        <v>58000</v>
      </c>
      <c r="O38" s="1">
        <f t="shared" si="6"/>
        <v>59160</v>
      </c>
      <c r="P38" s="80">
        <v>59800</v>
      </c>
      <c r="Q38" s="81">
        <v>0</v>
      </c>
      <c r="R38" s="80">
        <f t="shared" si="7"/>
        <v>0</v>
      </c>
      <c r="S38" s="80">
        <f t="shared" si="8"/>
        <v>59800</v>
      </c>
      <c r="T38" s="80">
        <f t="shared" si="9"/>
        <v>60996</v>
      </c>
      <c r="U38" s="1">
        <v>55000</v>
      </c>
      <c r="V38" s="22">
        <v>0</v>
      </c>
      <c r="W38" s="1">
        <f t="shared" si="10"/>
        <v>0</v>
      </c>
      <c r="X38" s="1">
        <f t="shared" si="11"/>
        <v>55000</v>
      </c>
      <c r="Y38" s="1">
        <f t="shared" si="12"/>
        <v>56100</v>
      </c>
      <c r="Z38" s="170">
        <f t="shared" si="14"/>
        <v>56450</v>
      </c>
      <c r="AA38" s="170">
        <f t="shared" si="13"/>
        <v>57579</v>
      </c>
    </row>
    <row r="39" spans="1:27" ht="33.75" x14ac:dyDescent="0.25">
      <c r="A39" s="29">
        <v>33</v>
      </c>
      <c r="B39" s="4" t="s">
        <v>96</v>
      </c>
      <c r="C39" s="4" t="s">
        <v>97</v>
      </c>
      <c r="D39" s="5" t="s">
        <v>98</v>
      </c>
      <c r="E39" s="3">
        <v>1</v>
      </c>
      <c r="F39" s="78">
        <v>26800</v>
      </c>
      <c r="G39" s="79">
        <v>0</v>
      </c>
      <c r="H39" s="78">
        <f t="shared" si="2"/>
        <v>0</v>
      </c>
      <c r="I39" s="78">
        <f t="shared" ref="I39:I70" si="15">+F39+H39</f>
        <v>26800</v>
      </c>
      <c r="J39" s="78">
        <f t="shared" si="3"/>
        <v>27336</v>
      </c>
      <c r="K39" s="1">
        <v>29500</v>
      </c>
      <c r="L39" s="22">
        <v>0</v>
      </c>
      <c r="M39" s="1">
        <f t="shared" si="4"/>
        <v>0</v>
      </c>
      <c r="N39" s="1">
        <f t="shared" si="5"/>
        <v>29500</v>
      </c>
      <c r="O39" s="1">
        <f t="shared" si="6"/>
        <v>30090</v>
      </c>
      <c r="P39" s="80">
        <v>35500</v>
      </c>
      <c r="Q39" s="81">
        <v>0</v>
      </c>
      <c r="R39" s="80">
        <f t="shared" si="7"/>
        <v>0</v>
      </c>
      <c r="S39" s="80">
        <f t="shared" si="8"/>
        <v>35500</v>
      </c>
      <c r="T39" s="80">
        <f t="shared" si="9"/>
        <v>36210</v>
      </c>
      <c r="U39" s="1">
        <v>25000</v>
      </c>
      <c r="V39" s="22">
        <v>0</v>
      </c>
      <c r="W39" s="1">
        <f t="shared" si="10"/>
        <v>0</v>
      </c>
      <c r="X39" s="1">
        <f t="shared" si="11"/>
        <v>25000</v>
      </c>
      <c r="Y39" s="1">
        <f t="shared" si="12"/>
        <v>25500</v>
      </c>
      <c r="Z39" s="170">
        <f t="shared" si="14"/>
        <v>29200</v>
      </c>
      <c r="AA39" s="170">
        <f t="shared" si="13"/>
        <v>29784</v>
      </c>
    </row>
    <row r="40" spans="1:27" ht="112.5" x14ac:dyDescent="0.25">
      <c r="A40" s="29">
        <v>34</v>
      </c>
      <c r="B40" s="4" t="s">
        <v>99</v>
      </c>
      <c r="C40" s="4" t="s">
        <v>100</v>
      </c>
      <c r="D40" s="5" t="s">
        <v>101</v>
      </c>
      <c r="E40" s="3">
        <v>1</v>
      </c>
      <c r="F40" s="78">
        <v>29100</v>
      </c>
      <c r="G40" s="79">
        <v>0</v>
      </c>
      <c r="H40" s="78">
        <f t="shared" si="2"/>
        <v>0</v>
      </c>
      <c r="I40" s="78">
        <f t="shared" si="15"/>
        <v>29100</v>
      </c>
      <c r="J40" s="78">
        <f t="shared" si="3"/>
        <v>29682</v>
      </c>
      <c r="K40" s="1">
        <v>33500</v>
      </c>
      <c r="L40" s="22">
        <v>0</v>
      </c>
      <c r="M40" s="1">
        <f t="shared" si="4"/>
        <v>0</v>
      </c>
      <c r="N40" s="1">
        <f t="shared" si="5"/>
        <v>33500</v>
      </c>
      <c r="O40" s="1">
        <f t="shared" si="6"/>
        <v>34170</v>
      </c>
      <c r="P40" s="80">
        <v>38500</v>
      </c>
      <c r="Q40" s="81">
        <v>0</v>
      </c>
      <c r="R40" s="80">
        <f t="shared" si="7"/>
        <v>0</v>
      </c>
      <c r="S40" s="80">
        <f t="shared" si="8"/>
        <v>38500</v>
      </c>
      <c r="T40" s="80">
        <f t="shared" si="9"/>
        <v>39270</v>
      </c>
      <c r="U40" s="1">
        <v>30000</v>
      </c>
      <c r="V40" s="22">
        <v>0</v>
      </c>
      <c r="W40" s="1">
        <f t="shared" si="10"/>
        <v>0</v>
      </c>
      <c r="X40" s="1">
        <f t="shared" si="11"/>
        <v>30000</v>
      </c>
      <c r="Y40" s="1">
        <f t="shared" si="12"/>
        <v>30600</v>
      </c>
      <c r="Z40" s="170">
        <f t="shared" si="14"/>
        <v>32775</v>
      </c>
      <c r="AA40" s="170">
        <f t="shared" si="13"/>
        <v>33430.5</v>
      </c>
    </row>
    <row r="41" spans="1:27" ht="78.75" x14ac:dyDescent="0.25">
      <c r="A41" s="29">
        <v>35</v>
      </c>
      <c r="B41" s="4" t="s">
        <v>102</v>
      </c>
      <c r="C41" s="4" t="s">
        <v>103</v>
      </c>
      <c r="D41" s="5" t="s">
        <v>81</v>
      </c>
      <c r="E41" s="3">
        <v>1</v>
      </c>
      <c r="F41" s="78">
        <v>159000</v>
      </c>
      <c r="G41" s="79">
        <v>0</v>
      </c>
      <c r="H41" s="78">
        <f t="shared" si="2"/>
        <v>0</v>
      </c>
      <c r="I41" s="78">
        <f t="shared" si="15"/>
        <v>159000</v>
      </c>
      <c r="J41" s="78">
        <f t="shared" si="3"/>
        <v>162180</v>
      </c>
      <c r="K41" s="1">
        <v>166000</v>
      </c>
      <c r="L41" s="22">
        <v>0</v>
      </c>
      <c r="M41" s="1">
        <f t="shared" si="4"/>
        <v>0</v>
      </c>
      <c r="N41" s="1">
        <f t="shared" si="5"/>
        <v>166000</v>
      </c>
      <c r="O41" s="1">
        <f t="shared" si="6"/>
        <v>169320</v>
      </c>
      <c r="P41" s="80">
        <v>169000</v>
      </c>
      <c r="Q41" s="81">
        <v>0</v>
      </c>
      <c r="R41" s="80">
        <f t="shared" si="7"/>
        <v>0</v>
      </c>
      <c r="S41" s="80">
        <f t="shared" si="8"/>
        <v>169000</v>
      </c>
      <c r="T41" s="80">
        <f t="shared" si="9"/>
        <v>172380</v>
      </c>
      <c r="U41" s="1">
        <v>160000</v>
      </c>
      <c r="V41" s="22">
        <v>0</v>
      </c>
      <c r="W41" s="1">
        <f t="shared" si="10"/>
        <v>0</v>
      </c>
      <c r="X41" s="1">
        <f t="shared" si="11"/>
        <v>160000</v>
      </c>
      <c r="Y41" s="1">
        <f t="shared" si="12"/>
        <v>163200</v>
      </c>
      <c r="Z41" s="170">
        <f t="shared" si="14"/>
        <v>163500</v>
      </c>
      <c r="AA41" s="170">
        <f t="shared" si="13"/>
        <v>166770</v>
      </c>
    </row>
    <row r="42" spans="1:27" ht="112.5" x14ac:dyDescent="0.25">
      <c r="A42" s="29">
        <v>36</v>
      </c>
      <c r="B42" s="4" t="s">
        <v>104</v>
      </c>
      <c r="C42" s="4" t="s">
        <v>105</v>
      </c>
      <c r="D42" s="5" t="s">
        <v>106</v>
      </c>
      <c r="E42" s="3">
        <v>1</v>
      </c>
      <c r="F42" s="78">
        <v>629500</v>
      </c>
      <c r="G42" s="79">
        <v>0</v>
      </c>
      <c r="H42" s="78">
        <f t="shared" si="2"/>
        <v>0</v>
      </c>
      <c r="I42" s="78">
        <f t="shared" si="15"/>
        <v>629500</v>
      </c>
      <c r="J42" s="78">
        <f t="shared" si="3"/>
        <v>642090</v>
      </c>
      <c r="K42" s="1">
        <v>635500</v>
      </c>
      <c r="L42" s="22">
        <v>0</v>
      </c>
      <c r="M42" s="1">
        <f t="shared" si="4"/>
        <v>0</v>
      </c>
      <c r="N42" s="1">
        <f t="shared" si="5"/>
        <v>635500</v>
      </c>
      <c r="O42" s="1">
        <f t="shared" si="6"/>
        <v>648210</v>
      </c>
      <c r="P42" s="80">
        <v>640000</v>
      </c>
      <c r="Q42" s="81">
        <v>0</v>
      </c>
      <c r="R42" s="80">
        <f t="shared" si="7"/>
        <v>0</v>
      </c>
      <c r="S42" s="80">
        <f t="shared" si="8"/>
        <v>640000</v>
      </c>
      <c r="T42" s="80">
        <f t="shared" si="9"/>
        <v>652800</v>
      </c>
      <c r="U42" s="1">
        <v>600000</v>
      </c>
      <c r="V42" s="22">
        <v>0</v>
      </c>
      <c r="W42" s="1">
        <f t="shared" si="10"/>
        <v>0</v>
      </c>
      <c r="X42" s="1">
        <f t="shared" si="11"/>
        <v>600000</v>
      </c>
      <c r="Y42" s="1">
        <f t="shared" si="12"/>
        <v>612000</v>
      </c>
      <c r="Z42" s="170">
        <f t="shared" si="14"/>
        <v>626250</v>
      </c>
      <c r="AA42" s="170">
        <f t="shared" si="13"/>
        <v>638775</v>
      </c>
    </row>
    <row r="43" spans="1:27" ht="78.75" x14ac:dyDescent="0.25">
      <c r="A43" s="29">
        <v>37</v>
      </c>
      <c r="B43" s="4" t="s">
        <v>107</v>
      </c>
      <c r="C43" s="4" t="s">
        <v>108</v>
      </c>
      <c r="D43" s="5" t="s">
        <v>109</v>
      </c>
      <c r="E43" s="3">
        <v>1</v>
      </c>
      <c r="F43" s="78">
        <v>46400</v>
      </c>
      <c r="G43" s="79">
        <v>0</v>
      </c>
      <c r="H43" s="78">
        <f t="shared" si="2"/>
        <v>0</v>
      </c>
      <c r="I43" s="78">
        <f t="shared" si="15"/>
        <v>46400</v>
      </c>
      <c r="J43" s="78">
        <f t="shared" si="3"/>
        <v>47328</v>
      </c>
      <c r="K43" s="1">
        <v>52400</v>
      </c>
      <c r="L43" s="22">
        <v>0</v>
      </c>
      <c r="M43" s="1">
        <f t="shared" si="4"/>
        <v>0</v>
      </c>
      <c r="N43" s="1">
        <f t="shared" si="5"/>
        <v>52400</v>
      </c>
      <c r="O43" s="1">
        <f t="shared" si="6"/>
        <v>53448</v>
      </c>
      <c r="P43" s="80">
        <v>56500</v>
      </c>
      <c r="Q43" s="81">
        <v>0</v>
      </c>
      <c r="R43" s="80">
        <f t="shared" si="7"/>
        <v>0</v>
      </c>
      <c r="S43" s="80">
        <f t="shared" si="8"/>
        <v>56500</v>
      </c>
      <c r="T43" s="80">
        <f t="shared" si="9"/>
        <v>57630</v>
      </c>
      <c r="U43" s="1">
        <v>46000</v>
      </c>
      <c r="V43" s="22">
        <v>0</v>
      </c>
      <c r="W43" s="1">
        <f t="shared" si="10"/>
        <v>0</v>
      </c>
      <c r="X43" s="1">
        <f t="shared" si="11"/>
        <v>46000</v>
      </c>
      <c r="Y43" s="1">
        <f t="shared" si="12"/>
        <v>46920</v>
      </c>
      <c r="Z43" s="170">
        <f t="shared" si="14"/>
        <v>50325</v>
      </c>
      <c r="AA43" s="170">
        <f t="shared" si="13"/>
        <v>51331.5</v>
      </c>
    </row>
    <row r="44" spans="1:27" ht="78.75" x14ac:dyDescent="0.25">
      <c r="A44" s="29">
        <v>38</v>
      </c>
      <c r="B44" s="4" t="s">
        <v>110</v>
      </c>
      <c r="C44" s="4" t="s">
        <v>111</v>
      </c>
      <c r="D44" s="5" t="s">
        <v>112</v>
      </c>
      <c r="E44" s="3">
        <v>1</v>
      </c>
      <c r="F44" s="78">
        <v>49000</v>
      </c>
      <c r="G44" s="79">
        <v>0</v>
      </c>
      <c r="H44" s="78">
        <f t="shared" si="2"/>
        <v>0</v>
      </c>
      <c r="I44" s="78">
        <f t="shared" si="15"/>
        <v>49000</v>
      </c>
      <c r="J44" s="78">
        <f t="shared" si="3"/>
        <v>49980</v>
      </c>
      <c r="K44" s="1">
        <v>53500</v>
      </c>
      <c r="L44" s="22">
        <v>0</v>
      </c>
      <c r="M44" s="1">
        <f t="shared" si="4"/>
        <v>0</v>
      </c>
      <c r="N44" s="1">
        <f t="shared" si="5"/>
        <v>53500</v>
      </c>
      <c r="O44" s="1">
        <f t="shared" si="6"/>
        <v>54570</v>
      </c>
      <c r="P44" s="80">
        <v>58500</v>
      </c>
      <c r="Q44" s="81">
        <v>0</v>
      </c>
      <c r="R44" s="80">
        <f t="shared" si="7"/>
        <v>0</v>
      </c>
      <c r="S44" s="80">
        <f t="shared" si="8"/>
        <v>58500</v>
      </c>
      <c r="T44" s="80">
        <f t="shared" si="9"/>
        <v>59670</v>
      </c>
      <c r="U44" s="1">
        <v>50000</v>
      </c>
      <c r="V44" s="22">
        <v>0</v>
      </c>
      <c r="W44" s="1">
        <f t="shared" si="10"/>
        <v>0</v>
      </c>
      <c r="X44" s="1">
        <f t="shared" si="11"/>
        <v>50000</v>
      </c>
      <c r="Y44" s="1">
        <f t="shared" si="12"/>
        <v>51000</v>
      </c>
      <c r="Z44" s="170">
        <f t="shared" si="14"/>
        <v>52750</v>
      </c>
      <c r="AA44" s="170">
        <f t="shared" si="13"/>
        <v>53805</v>
      </c>
    </row>
    <row r="45" spans="1:27" ht="90" x14ac:dyDescent="0.25">
      <c r="A45" s="29">
        <v>39</v>
      </c>
      <c r="B45" s="4" t="s">
        <v>113</v>
      </c>
      <c r="C45" s="4" t="s">
        <v>114</v>
      </c>
      <c r="D45" s="5" t="s">
        <v>115</v>
      </c>
      <c r="E45" s="3">
        <v>1</v>
      </c>
      <c r="F45" s="78">
        <v>61800</v>
      </c>
      <c r="G45" s="79">
        <v>0</v>
      </c>
      <c r="H45" s="78">
        <f t="shared" si="2"/>
        <v>0</v>
      </c>
      <c r="I45" s="78">
        <f t="shared" si="15"/>
        <v>61800</v>
      </c>
      <c r="J45" s="78">
        <f t="shared" si="3"/>
        <v>63036</v>
      </c>
      <c r="K45" s="1">
        <v>65800</v>
      </c>
      <c r="L45" s="22">
        <v>0</v>
      </c>
      <c r="M45" s="1">
        <f t="shared" si="4"/>
        <v>0</v>
      </c>
      <c r="N45" s="1">
        <f t="shared" si="5"/>
        <v>65800</v>
      </c>
      <c r="O45" s="1">
        <f t="shared" si="6"/>
        <v>67116</v>
      </c>
      <c r="P45" s="80">
        <v>72800</v>
      </c>
      <c r="Q45" s="81">
        <v>0</v>
      </c>
      <c r="R45" s="80">
        <f t="shared" si="7"/>
        <v>0</v>
      </c>
      <c r="S45" s="80">
        <f t="shared" si="8"/>
        <v>72800</v>
      </c>
      <c r="T45" s="80">
        <f t="shared" si="9"/>
        <v>74256</v>
      </c>
      <c r="U45" s="1">
        <v>65000</v>
      </c>
      <c r="V45" s="22">
        <v>0</v>
      </c>
      <c r="W45" s="1">
        <f t="shared" si="10"/>
        <v>0</v>
      </c>
      <c r="X45" s="1">
        <f t="shared" si="11"/>
        <v>65000</v>
      </c>
      <c r="Y45" s="1">
        <f t="shared" si="12"/>
        <v>66300</v>
      </c>
      <c r="Z45" s="170">
        <f t="shared" si="14"/>
        <v>66350</v>
      </c>
      <c r="AA45" s="170">
        <f t="shared" si="13"/>
        <v>67677</v>
      </c>
    </row>
    <row r="46" spans="1:27" ht="45" x14ac:dyDescent="0.25">
      <c r="A46" s="29">
        <v>40</v>
      </c>
      <c r="B46" s="4" t="s">
        <v>116</v>
      </c>
      <c r="C46" s="4" t="s">
        <v>117</v>
      </c>
      <c r="D46" s="5" t="s">
        <v>112</v>
      </c>
      <c r="E46" s="3">
        <v>1</v>
      </c>
      <c r="F46" s="78">
        <v>10600</v>
      </c>
      <c r="G46" s="79">
        <v>0</v>
      </c>
      <c r="H46" s="78">
        <f t="shared" si="2"/>
        <v>0</v>
      </c>
      <c r="I46" s="78">
        <f t="shared" si="15"/>
        <v>10600</v>
      </c>
      <c r="J46" s="78">
        <f t="shared" si="3"/>
        <v>10812</v>
      </c>
      <c r="K46" s="1">
        <v>11600</v>
      </c>
      <c r="L46" s="22">
        <v>0</v>
      </c>
      <c r="M46" s="1">
        <f t="shared" si="4"/>
        <v>0</v>
      </c>
      <c r="N46" s="1">
        <f t="shared" si="5"/>
        <v>11600</v>
      </c>
      <c r="O46" s="1">
        <f t="shared" si="6"/>
        <v>11832</v>
      </c>
      <c r="P46" s="80">
        <v>13600</v>
      </c>
      <c r="Q46" s="81">
        <v>0</v>
      </c>
      <c r="R46" s="80">
        <f t="shared" si="7"/>
        <v>0</v>
      </c>
      <c r="S46" s="80">
        <f t="shared" si="8"/>
        <v>13600</v>
      </c>
      <c r="T46" s="80">
        <f t="shared" si="9"/>
        <v>13872</v>
      </c>
      <c r="U46" s="1">
        <v>13600</v>
      </c>
      <c r="V46" s="22">
        <v>0</v>
      </c>
      <c r="W46" s="1">
        <f t="shared" si="10"/>
        <v>0</v>
      </c>
      <c r="X46" s="1">
        <f t="shared" si="11"/>
        <v>13600</v>
      </c>
      <c r="Y46" s="1">
        <f t="shared" si="12"/>
        <v>13872</v>
      </c>
      <c r="Z46" s="170">
        <f t="shared" si="14"/>
        <v>12350</v>
      </c>
      <c r="AA46" s="170">
        <f t="shared" si="13"/>
        <v>12597</v>
      </c>
    </row>
    <row r="47" spans="1:27" ht="123.75" x14ac:dyDescent="0.25">
      <c r="A47" s="29">
        <v>41</v>
      </c>
      <c r="B47" s="4" t="s">
        <v>118</v>
      </c>
      <c r="C47" s="4" t="s">
        <v>118</v>
      </c>
      <c r="D47" s="5" t="s">
        <v>119</v>
      </c>
      <c r="E47" s="3">
        <v>1</v>
      </c>
      <c r="F47" s="78">
        <v>171600</v>
      </c>
      <c r="G47" s="79">
        <v>0</v>
      </c>
      <c r="H47" s="78">
        <f t="shared" si="2"/>
        <v>0</v>
      </c>
      <c r="I47" s="78">
        <f t="shared" si="15"/>
        <v>171600</v>
      </c>
      <c r="J47" s="78">
        <f t="shared" si="3"/>
        <v>175032</v>
      </c>
      <c r="K47" s="1">
        <v>176600</v>
      </c>
      <c r="L47" s="22">
        <v>0</v>
      </c>
      <c r="M47" s="1">
        <f t="shared" si="4"/>
        <v>0</v>
      </c>
      <c r="N47" s="1">
        <f t="shared" si="5"/>
        <v>176600</v>
      </c>
      <c r="O47" s="1">
        <f t="shared" si="6"/>
        <v>180132</v>
      </c>
      <c r="P47" s="80">
        <v>180000</v>
      </c>
      <c r="Q47" s="81">
        <v>0</v>
      </c>
      <c r="R47" s="80">
        <f t="shared" si="7"/>
        <v>0</v>
      </c>
      <c r="S47" s="80">
        <f t="shared" si="8"/>
        <v>180000</v>
      </c>
      <c r="T47" s="80">
        <f t="shared" si="9"/>
        <v>183600</v>
      </c>
      <c r="U47" s="1">
        <v>170000</v>
      </c>
      <c r="V47" s="22">
        <v>0</v>
      </c>
      <c r="W47" s="1">
        <f t="shared" si="10"/>
        <v>0</v>
      </c>
      <c r="X47" s="1">
        <f t="shared" si="11"/>
        <v>170000</v>
      </c>
      <c r="Y47" s="1">
        <f t="shared" si="12"/>
        <v>173400</v>
      </c>
      <c r="Z47" s="170">
        <f t="shared" si="14"/>
        <v>174550</v>
      </c>
      <c r="AA47" s="170">
        <f t="shared" si="13"/>
        <v>178041</v>
      </c>
    </row>
    <row r="48" spans="1:27" ht="22.5" x14ac:dyDescent="0.25">
      <c r="A48" s="29">
        <v>42</v>
      </c>
      <c r="B48" s="4" t="s">
        <v>120</v>
      </c>
      <c r="C48" s="4" t="s">
        <v>120</v>
      </c>
      <c r="D48" s="5" t="s">
        <v>121</v>
      </c>
      <c r="E48" s="3">
        <v>1</v>
      </c>
      <c r="F48" s="78">
        <v>19300</v>
      </c>
      <c r="G48" s="79">
        <v>0</v>
      </c>
      <c r="H48" s="78">
        <f t="shared" si="2"/>
        <v>0</v>
      </c>
      <c r="I48" s="78">
        <f t="shared" si="15"/>
        <v>19300</v>
      </c>
      <c r="J48" s="78">
        <f t="shared" si="3"/>
        <v>19686</v>
      </c>
      <c r="K48" s="1">
        <v>23300</v>
      </c>
      <c r="L48" s="22">
        <v>0</v>
      </c>
      <c r="M48" s="1">
        <f t="shared" si="4"/>
        <v>0</v>
      </c>
      <c r="N48" s="1">
        <f t="shared" si="5"/>
        <v>23300</v>
      </c>
      <c r="O48" s="1">
        <f t="shared" si="6"/>
        <v>23766</v>
      </c>
      <c r="P48" s="80">
        <v>26300</v>
      </c>
      <c r="Q48" s="81">
        <v>0</v>
      </c>
      <c r="R48" s="80">
        <f t="shared" si="7"/>
        <v>0</v>
      </c>
      <c r="S48" s="80">
        <f t="shared" si="8"/>
        <v>26300</v>
      </c>
      <c r="T48" s="80">
        <f t="shared" si="9"/>
        <v>26826</v>
      </c>
      <c r="U48" s="1">
        <v>21000</v>
      </c>
      <c r="V48" s="22">
        <v>0</v>
      </c>
      <c r="W48" s="1">
        <f t="shared" si="10"/>
        <v>0</v>
      </c>
      <c r="X48" s="1">
        <f t="shared" si="11"/>
        <v>21000</v>
      </c>
      <c r="Y48" s="1">
        <f t="shared" si="12"/>
        <v>21420</v>
      </c>
      <c r="Z48" s="170">
        <f t="shared" si="14"/>
        <v>22475</v>
      </c>
      <c r="AA48" s="170">
        <f t="shared" si="13"/>
        <v>22924.5</v>
      </c>
    </row>
    <row r="49" spans="1:27" ht="45" x14ac:dyDescent="0.25">
      <c r="A49" s="29">
        <v>43</v>
      </c>
      <c r="B49" s="4" t="s">
        <v>122</v>
      </c>
      <c r="C49" s="4" t="s">
        <v>122</v>
      </c>
      <c r="D49" s="5" t="s">
        <v>123</v>
      </c>
      <c r="E49" s="3">
        <v>1</v>
      </c>
      <c r="F49" s="78">
        <v>224300</v>
      </c>
      <c r="G49" s="79">
        <v>0</v>
      </c>
      <c r="H49" s="78">
        <f t="shared" si="2"/>
        <v>0</v>
      </c>
      <c r="I49" s="78">
        <f t="shared" si="15"/>
        <v>224300</v>
      </c>
      <c r="J49" s="78">
        <f t="shared" si="3"/>
        <v>228786</v>
      </c>
      <c r="K49" s="1">
        <v>229300</v>
      </c>
      <c r="L49" s="22">
        <v>0</v>
      </c>
      <c r="M49" s="1">
        <f t="shared" si="4"/>
        <v>0</v>
      </c>
      <c r="N49" s="1">
        <f t="shared" si="5"/>
        <v>229300</v>
      </c>
      <c r="O49" s="1">
        <f t="shared" si="6"/>
        <v>233886</v>
      </c>
      <c r="P49" s="80">
        <v>234300</v>
      </c>
      <c r="Q49" s="81">
        <v>0</v>
      </c>
      <c r="R49" s="80">
        <f t="shared" si="7"/>
        <v>0</v>
      </c>
      <c r="S49" s="80">
        <f t="shared" si="8"/>
        <v>234300</v>
      </c>
      <c r="T49" s="80">
        <f t="shared" si="9"/>
        <v>238986</v>
      </c>
      <c r="U49" s="1">
        <v>221000</v>
      </c>
      <c r="V49" s="22">
        <v>0</v>
      </c>
      <c r="W49" s="1">
        <f t="shared" si="10"/>
        <v>0</v>
      </c>
      <c r="X49" s="1">
        <f t="shared" si="11"/>
        <v>221000</v>
      </c>
      <c r="Y49" s="1">
        <f t="shared" si="12"/>
        <v>225420</v>
      </c>
      <c r="Z49" s="170">
        <f t="shared" si="14"/>
        <v>227225</v>
      </c>
      <c r="AA49" s="170">
        <f t="shared" si="13"/>
        <v>231769.5</v>
      </c>
    </row>
    <row r="50" spans="1:27" ht="22.5" x14ac:dyDescent="0.25">
      <c r="A50" s="29">
        <v>44</v>
      </c>
      <c r="B50" s="4" t="s">
        <v>124</v>
      </c>
      <c r="C50" s="4" t="s">
        <v>125</v>
      </c>
      <c r="D50" s="5" t="s">
        <v>112</v>
      </c>
      <c r="E50" s="3">
        <v>1</v>
      </c>
      <c r="F50" s="78">
        <v>58000</v>
      </c>
      <c r="G50" s="79">
        <v>0</v>
      </c>
      <c r="H50" s="78">
        <f t="shared" si="2"/>
        <v>0</v>
      </c>
      <c r="I50" s="78">
        <f t="shared" si="15"/>
        <v>58000</v>
      </c>
      <c r="J50" s="78">
        <f t="shared" si="3"/>
        <v>59160</v>
      </c>
      <c r="K50" s="1">
        <v>64000</v>
      </c>
      <c r="L50" s="22">
        <v>0</v>
      </c>
      <c r="M50" s="1">
        <f t="shared" si="4"/>
        <v>0</v>
      </c>
      <c r="N50" s="1">
        <f t="shared" si="5"/>
        <v>64000</v>
      </c>
      <c r="O50" s="1">
        <f t="shared" si="6"/>
        <v>65280</v>
      </c>
      <c r="P50" s="80">
        <v>69000</v>
      </c>
      <c r="Q50" s="81">
        <v>0</v>
      </c>
      <c r="R50" s="80">
        <f t="shared" si="7"/>
        <v>0</v>
      </c>
      <c r="S50" s="80">
        <f t="shared" si="8"/>
        <v>69000</v>
      </c>
      <c r="T50" s="80">
        <f t="shared" si="9"/>
        <v>70380</v>
      </c>
      <c r="U50" s="1">
        <v>62000</v>
      </c>
      <c r="V50" s="22">
        <v>0</v>
      </c>
      <c r="W50" s="1">
        <f t="shared" si="10"/>
        <v>0</v>
      </c>
      <c r="X50" s="1">
        <f t="shared" si="11"/>
        <v>62000</v>
      </c>
      <c r="Y50" s="1">
        <f t="shared" si="12"/>
        <v>63240</v>
      </c>
      <c r="Z50" s="170">
        <f t="shared" si="14"/>
        <v>63250</v>
      </c>
      <c r="AA50" s="170">
        <f t="shared" si="13"/>
        <v>64515</v>
      </c>
    </row>
    <row r="51" spans="1:27" ht="22.5" x14ac:dyDescent="0.25">
      <c r="A51" s="29">
        <v>45</v>
      </c>
      <c r="B51" s="4" t="s">
        <v>126</v>
      </c>
      <c r="C51" s="4" t="s">
        <v>126</v>
      </c>
      <c r="D51" s="5" t="s">
        <v>127</v>
      </c>
      <c r="E51" s="3">
        <v>1</v>
      </c>
      <c r="F51" s="78">
        <v>4700</v>
      </c>
      <c r="G51" s="79">
        <v>0</v>
      </c>
      <c r="H51" s="78">
        <f t="shared" si="2"/>
        <v>0</v>
      </c>
      <c r="I51" s="78">
        <f t="shared" si="15"/>
        <v>4700</v>
      </c>
      <c r="J51" s="78">
        <f t="shared" si="3"/>
        <v>4794</v>
      </c>
      <c r="K51" s="1">
        <v>6000</v>
      </c>
      <c r="L51" s="22">
        <v>0</v>
      </c>
      <c r="M51" s="1">
        <f t="shared" si="4"/>
        <v>0</v>
      </c>
      <c r="N51" s="1">
        <f t="shared" si="5"/>
        <v>6000</v>
      </c>
      <c r="O51" s="1">
        <f t="shared" si="6"/>
        <v>6120</v>
      </c>
      <c r="P51" s="80">
        <v>8000</v>
      </c>
      <c r="Q51" s="81">
        <v>0</v>
      </c>
      <c r="R51" s="80">
        <f t="shared" si="7"/>
        <v>0</v>
      </c>
      <c r="S51" s="80">
        <f t="shared" si="8"/>
        <v>8000</v>
      </c>
      <c r="T51" s="80">
        <f t="shared" si="9"/>
        <v>8160</v>
      </c>
      <c r="U51" s="1">
        <v>5200</v>
      </c>
      <c r="V51" s="22">
        <v>0</v>
      </c>
      <c r="W51" s="1">
        <f t="shared" si="10"/>
        <v>0</v>
      </c>
      <c r="X51" s="1">
        <f t="shared" si="11"/>
        <v>5200</v>
      </c>
      <c r="Y51" s="1">
        <f t="shared" si="12"/>
        <v>5304</v>
      </c>
      <c r="Z51" s="170">
        <f t="shared" si="14"/>
        <v>5975</v>
      </c>
      <c r="AA51" s="170">
        <f t="shared" si="13"/>
        <v>6094.5</v>
      </c>
    </row>
    <row r="52" spans="1:27" ht="22.5" x14ac:dyDescent="0.25">
      <c r="A52" s="29">
        <v>46</v>
      </c>
      <c r="B52" s="4" t="s">
        <v>128</v>
      </c>
      <c r="C52" s="4" t="s">
        <v>128</v>
      </c>
      <c r="D52" s="5" t="s">
        <v>129</v>
      </c>
      <c r="E52" s="3">
        <v>1</v>
      </c>
      <c r="F52" s="78">
        <v>13700</v>
      </c>
      <c r="G52" s="79">
        <v>0</v>
      </c>
      <c r="H52" s="78">
        <f t="shared" si="2"/>
        <v>0</v>
      </c>
      <c r="I52" s="78">
        <f t="shared" si="15"/>
        <v>13700</v>
      </c>
      <c r="J52" s="78">
        <f t="shared" si="3"/>
        <v>13974</v>
      </c>
      <c r="K52" s="1">
        <v>16700</v>
      </c>
      <c r="L52" s="22">
        <v>0</v>
      </c>
      <c r="M52" s="1">
        <f t="shared" si="4"/>
        <v>0</v>
      </c>
      <c r="N52" s="1">
        <f t="shared" si="5"/>
        <v>16700</v>
      </c>
      <c r="O52" s="1">
        <f t="shared" si="6"/>
        <v>17034</v>
      </c>
      <c r="P52" s="80">
        <v>20700</v>
      </c>
      <c r="Q52" s="81">
        <v>0</v>
      </c>
      <c r="R52" s="80">
        <f t="shared" si="7"/>
        <v>0</v>
      </c>
      <c r="S52" s="80">
        <f t="shared" si="8"/>
        <v>20700</v>
      </c>
      <c r="T52" s="80">
        <f t="shared" si="9"/>
        <v>21114</v>
      </c>
      <c r="U52" s="1">
        <v>15500</v>
      </c>
      <c r="V52" s="22">
        <v>0</v>
      </c>
      <c r="W52" s="1">
        <f t="shared" si="10"/>
        <v>0</v>
      </c>
      <c r="X52" s="1">
        <f t="shared" si="11"/>
        <v>15500</v>
      </c>
      <c r="Y52" s="1">
        <f t="shared" si="12"/>
        <v>15810</v>
      </c>
      <c r="Z52" s="170">
        <f t="shared" si="14"/>
        <v>16650</v>
      </c>
      <c r="AA52" s="170">
        <f t="shared" si="13"/>
        <v>16983</v>
      </c>
    </row>
    <row r="53" spans="1:27" ht="45" x14ac:dyDescent="0.25">
      <c r="A53" s="29">
        <v>47</v>
      </c>
      <c r="B53" s="4" t="s">
        <v>130</v>
      </c>
      <c r="C53" s="4" t="s">
        <v>130</v>
      </c>
      <c r="D53" s="5" t="s">
        <v>123</v>
      </c>
      <c r="E53" s="3">
        <v>1</v>
      </c>
      <c r="F53" s="78">
        <v>25000</v>
      </c>
      <c r="G53" s="79">
        <v>0</v>
      </c>
      <c r="H53" s="78">
        <f t="shared" si="2"/>
        <v>0</v>
      </c>
      <c r="I53" s="78">
        <f t="shared" si="15"/>
        <v>25000</v>
      </c>
      <c r="J53" s="78">
        <f t="shared" si="3"/>
        <v>25500</v>
      </c>
      <c r="K53" s="1">
        <v>29000</v>
      </c>
      <c r="L53" s="22">
        <v>0</v>
      </c>
      <c r="M53" s="1">
        <f t="shared" si="4"/>
        <v>0</v>
      </c>
      <c r="N53" s="1">
        <f t="shared" si="5"/>
        <v>29000</v>
      </c>
      <c r="O53" s="1">
        <f t="shared" si="6"/>
        <v>29580</v>
      </c>
      <c r="P53" s="80">
        <v>34000</v>
      </c>
      <c r="Q53" s="81">
        <v>0</v>
      </c>
      <c r="R53" s="80">
        <f t="shared" si="7"/>
        <v>0</v>
      </c>
      <c r="S53" s="80">
        <f t="shared" si="8"/>
        <v>34000</v>
      </c>
      <c r="T53" s="80">
        <f t="shared" si="9"/>
        <v>34680</v>
      </c>
      <c r="U53" s="1">
        <v>25000</v>
      </c>
      <c r="V53" s="22">
        <v>0</v>
      </c>
      <c r="W53" s="1">
        <f t="shared" si="10"/>
        <v>0</v>
      </c>
      <c r="X53" s="1">
        <f t="shared" si="11"/>
        <v>25000</v>
      </c>
      <c r="Y53" s="1">
        <f t="shared" si="12"/>
        <v>25500</v>
      </c>
      <c r="Z53" s="170">
        <f t="shared" si="14"/>
        <v>28250</v>
      </c>
      <c r="AA53" s="170">
        <f t="shared" si="13"/>
        <v>28815</v>
      </c>
    </row>
    <row r="54" spans="1:27" ht="45" x14ac:dyDescent="0.25">
      <c r="A54" s="29">
        <v>48</v>
      </c>
      <c r="B54" s="4" t="s">
        <v>131</v>
      </c>
      <c r="C54" s="4" t="s">
        <v>131</v>
      </c>
      <c r="D54" s="5" t="s">
        <v>129</v>
      </c>
      <c r="E54" s="3">
        <v>1</v>
      </c>
      <c r="F54" s="78">
        <v>724100</v>
      </c>
      <c r="G54" s="79">
        <v>0</v>
      </c>
      <c r="H54" s="78">
        <f t="shared" si="2"/>
        <v>0</v>
      </c>
      <c r="I54" s="78">
        <f t="shared" si="15"/>
        <v>724100</v>
      </c>
      <c r="J54" s="78">
        <f t="shared" si="3"/>
        <v>738582</v>
      </c>
      <c r="K54" s="1">
        <v>735500</v>
      </c>
      <c r="L54" s="22">
        <v>0</v>
      </c>
      <c r="M54" s="1">
        <f t="shared" si="4"/>
        <v>0</v>
      </c>
      <c r="N54" s="1">
        <f t="shared" si="5"/>
        <v>735500</v>
      </c>
      <c r="O54" s="1">
        <f t="shared" si="6"/>
        <v>750210</v>
      </c>
      <c r="P54" s="80">
        <v>740500</v>
      </c>
      <c r="Q54" s="81">
        <v>0</v>
      </c>
      <c r="R54" s="80">
        <f t="shared" si="7"/>
        <v>0</v>
      </c>
      <c r="S54" s="80">
        <f t="shared" si="8"/>
        <v>740500</v>
      </c>
      <c r="T54" s="80">
        <f t="shared" si="9"/>
        <v>755310</v>
      </c>
      <c r="U54" s="1">
        <v>722000</v>
      </c>
      <c r="V54" s="22">
        <v>0</v>
      </c>
      <c r="W54" s="1">
        <f t="shared" si="10"/>
        <v>0</v>
      </c>
      <c r="X54" s="1">
        <f t="shared" si="11"/>
        <v>722000</v>
      </c>
      <c r="Y54" s="1">
        <f t="shared" si="12"/>
        <v>736440</v>
      </c>
      <c r="Z54" s="170">
        <f t="shared" si="14"/>
        <v>730525</v>
      </c>
      <c r="AA54" s="170">
        <f t="shared" si="13"/>
        <v>745135.5</v>
      </c>
    </row>
    <row r="55" spans="1:27" ht="45" x14ac:dyDescent="0.25">
      <c r="A55" s="29">
        <v>49</v>
      </c>
      <c r="B55" s="4" t="s">
        <v>132</v>
      </c>
      <c r="C55" s="4" t="s">
        <v>133</v>
      </c>
      <c r="D55" s="5" t="s">
        <v>134</v>
      </c>
      <c r="E55" s="3">
        <v>1</v>
      </c>
      <c r="F55" s="78">
        <v>269300</v>
      </c>
      <c r="G55" s="79">
        <v>0</v>
      </c>
      <c r="H55" s="78">
        <f t="shared" si="2"/>
        <v>0</v>
      </c>
      <c r="I55" s="78">
        <f t="shared" si="15"/>
        <v>269300</v>
      </c>
      <c r="J55" s="78">
        <f t="shared" si="3"/>
        <v>274686</v>
      </c>
      <c r="K55" s="1">
        <v>276300</v>
      </c>
      <c r="L55" s="22">
        <v>0</v>
      </c>
      <c r="M55" s="1">
        <f t="shared" si="4"/>
        <v>0</v>
      </c>
      <c r="N55" s="1">
        <f t="shared" si="5"/>
        <v>276300</v>
      </c>
      <c r="O55" s="1">
        <f t="shared" si="6"/>
        <v>281826</v>
      </c>
      <c r="P55" s="80">
        <v>280300</v>
      </c>
      <c r="Q55" s="81">
        <v>0</v>
      </c>
      <c r="R55" s="80">
        <f t="shared" si="7"/>
        <v>0</v>
      </c>
      <c r="S55" s="80">
        <f t="shared" si="8"/>
        <v>280300</v>
      </c>
      <c r="T55" s="80">
        <f t="shared" si="9"/>
        <v>285906</v>
      </c>
      <c r="U55" s="1">
        <v>235700</v>
      </c>
      <c r="V55" s="22">
        <v>0</v>
      </c>
      <c r="W55" s="1">
        <f t="shared" si="10"/>
        <v>0</v>
      </c>
      <c r="X55" s="1">
        <f t="shared" si="11"/>
        <v>235700</v>
      </c>
      <c r="Y55" s="1">
        <f t="shared" si="12"/>
        <v>240414</v>
      </c>
      <c r="Z55" s="170">
        <f t="shared" si="14"/>
        <v>265400</v>
      </c>
      <c r="AA55" s="170">
        <f t="shared" si="13"/>
        <v>270708</v>
      </c>
    </row>
    <row r="56" spans="1:27" ht="56.25" x14ac:dyDescent="0.25">
      <c r="A56" s="29">
        <v>50</v>
      </c>
      <c r="B56" s="4" t="s">
        <v>135</v>
      </c>
      <c r="C56" s="4" t="s">
        <v>135</v>
      </c>
      <c r="D56" s="5" t="s">
        <v>136</v>
      </c>
      <c r="E56" s="3">
        <v>1</v>
      </c>
      <c r="F56" s="78">
        <v>65200</v>
      </c>
      <c r="G56" s="79">
        <v>0</v>
      </c>
      <c r="H56" s="78">
        <f t="shared" si="2"/>
        <v>0</v>
      </c>
      <c r="I56" s="78">
        <f t="shared" si="15"/>
        <v>65200</v>
      </c>
      <c r="J56" s="78">
        <f t="shared" si="3"/>
        <v>66504</v>
      </c>
      <c r="K56" s="1">
        <v>68000</v>
      </c>
      <c r="L56" s="22">
        <v>0</v>
      </c>
      <c r="M56" s="1">
        <f t="shared" si="4"/>
        <v>0</v>
      </c>
      <c r="N56" s="1">
        <f t="shared" si="5"/>
        <v>68000</v>
      </c>
      <c r="O56" s="1">
        <f t="shared" si="6"/>
        <v>69360</v>
      </c>
      <c r="P56" s="80">
        <v>72000</v>
      </c>
      <c r="Q56" s="81">
        <v>0</v>
      </c>
      <c r="R56" s="80">
        <f t="shared" si="7"/>
        <v>0</v>
      </c>
      <c r="S56" s="80">
        <f t="shared" si="8"/>
        <v>72000</v>
      </c>
      <c r="T56" s="80">
        <f t="shared" si="9"/>
        <v>73440</v>
      </c>
      <c r="U56" s="1">
        <v>65000</v>
      </c>
      <c r="V56" s="22">
        <v>0</v>
      </c>
      <c r="W56" s="1">
        <f t="shared" si="10"/>
        <v>0</v>
      </c>
      <c r="X56" s="1">
        <f t="shared" si="11"/>
        <v>65000</v>
      </c>
      <c r="Y56" s="1">
        <f t="shared" si="12"/>
        <v>66300</v>
      </c>
      <c r="Z56" s="170">
        <f t="shared" si="14"/>
        <v>67550</v>
      </c>
      <c r="AA56" s="170">
        <f t="shared" si="13"/>
        <v>68901</v>
      </c>
    </row>
    <row r="57" spans="1:27" ht="78.75" x14ac:dyDescent="0.25">
      <c r="A57" s="29">
        <v>51</v>
      </c>
      <c r="B57" s="4" t="s">
        <v>137</v>
      </c>
      <c r="C57" s="4" t="s">
        <v>138</v>
      </c>
      <c r="D57" s="5" t="s">
        <v>139</v>
      </c>
      <c r="E57" s="3">
        <v>1</v>
      </c>
      <c r="F57" s="78">
        <v>34200</v>
      </c>
      <c r="G57" s="79">
        <v>0</v>
      </c>
      <c r="H57" s="78">
        <f t="shared" si="2"/>
        <v>0</v>
      </c>
      <c r="I57" s="78">
        <f t="shared" si="15"/>
        <v>34200</v>
      </c>
      <c r="J57" s="78">
        <f t="shared" si="3"/>
        <v>34884</v>
      </c>
      <c r="K57" s="1">
        <v>37000</v>
      </c>
      <c r="L57" s="22">
        <v>0</v>
      </c>
      <c r="M57" s="1">
        <f t="shared" si="4"/>
        <v>0</v>
      </c>
      <c r="N57" s="1">
        <f t="shared" si="5"/>
        <v>37000</v>
      </c>
      <c r="O57" s="1">
        <f t="shared" si="6"/>
        <v>37740</v>
      </c>
      <c r="P57" s="80">
        <v>40000</v>
      </c>
      <c r="Q57" s="81">
        <v>0</v>
      </c>
      <c r="R57" s="80">
        <f t="shared" si="7"/>
        <v>0</v>
      </c>
      <c r="S57" s="80">
        <f t="shared" si="8"/>
        <v>40000</v>
      </c>
      <c r="T57" s="80">
        <f t="shared" si="9"/>
        <v>40800</v>
      </c>
      <c r="U57" s="1">
        <v>32000</v>
      </c>
      <c r="V57" s="22">
        <v>0</v>
      </c>
      <c r="W57" s="1">
        <f t="shared" si="10"/>
        <v>0</v>
      </c>
      <c r="X57" s="1">
        <f t="shared" si="11"/>
        <v>32000</v>
      </c>
      <c r="Y57" s="1">
        <f t="shared" si="12"/>
        <v>32640</v>
      </c>
      <c r="Z57" s="170">
        <f t="shared" si="14"/>
        <v>35800</v>
      </c>
      <c r="AA57" s="170">
        <f t="shared" si="13"/>
        <v>36516</v>
      </c>
    </row>
    <row r="58" spans="1:27" ht="56.25" x14ac:dyDescent="0.25">
      <c r="A58" s="29">
        <v>52</v>
      </c>
      <c r="B58" s="4" t="s">
        <v>140</v>
      </c>
      <c r="C58" s="4" t="s">
        <v>141</v>
      </c>
      <c r="D58" s="5" t="s">
        <v>123</v>
      </c>
      <c r="E58" s="3">
        <v>1</v>
      </c>
      <c r="F58" s="78">
        <v>128300</v>
      </c>
      <c r="G58" s="79">
        <v>0</v>
      </c>
      <c r="H58" s="78">
        <f t="shared" si="2"/>
        <v>0</v>
      </c>
      <c r="I58" s="78">
        <f t="shared" si="15"/>
        <v>128300</v>
      </c>
      <c r="J58" s="78">
        <f t="shared" si="3"/>
        <v>130866</v>
      </c>
      <c r="K58" s="1">
        <v>134300</v>
      </c>
      <c r="L58" s="22">
        <v>0</v>
      </c>
      <c r="M58" s="1">
        <f t="shared" si="4"/>
        <v>0</v>
      </c>
      <c r="N58" s="1">
        <f t="shared" si="5"/>
        <v>134300</v>
      </c>
      <c r="O58" s="1">
        <f t="shared" si="6"/>
        <v>136986</v>
      </c>
      <c r="P58" s="80">
        <v>138300</v>
      </c>
      <c r="Q58" s="81">
        <v>0</v>
      </c>
      <c r="R58" s="80">
        <f t="shared" si="7"/>
        <v>0</v>
      </c>
      <c r="S58" s="80">
        <f t="shared" si="8"/>
        <v>138300</v>
      </c>
      <c r="T58" s="80">
        <f t="shared" si="9"/>
        <v>141066</v>
      </c>
      <c r="U58" s="1">
        <v>125000</v>
      </c>
      <c r="V58" s="22">
        <v>0</v>
      </c>
      <c r="W58" s="1">
        <f t="shared" si="10"/>
        <v>0</v>
      </c>
      <c r="X58" s="1">
        <f t="shared" si="11"/>
        <v>125000</v>
      </c>
      <c r="Y58" s="1">
        <f t="shared" si="12"/>
        <v>127500</v>
      </c>
      <c r="Z58" s="170">
        <f t="shared" si="14"/>
        <v>131475</v>
      </c>
      <c r="AA58" s="170">
        <f t="shared" si="13"/>
        <v>134104.5</v>
      </c>
    </row>
    <row r="59" spans="1:27" ht="56.25" x14ac:dyDescent="0.25">
      <c r="A59" s="29">
        <v>53</v>
      </c>
      <c r="B59" s="4" t="s">
        <v>142</v>
      </c>
      <c r="C59" s="4" t="s">
        <v>143</v>
      </c>
      <c r="D59" s="5" t="s">
        <v>134</v>
      </c>
      <c r="E59" s="3">
        <v>1</v>
      </c>
      <c r="F59" s="78">
        <v>38900</v>
      </c>
      <c r="G59" s="79">
        <v>0.19</v>
      </c>
      <c r="H59" s="78">
        <f t="shared" si="2"/>
        <v>7391</v>
      </c>
      <c r="I59" s="78">
        <f t="shared" si="15"/>
        <v>46291</v>
      </c>
      <c r="J59" s="78">
        <f t="shared" si="3"/>
        <v>47216.82</v>
      </c>
      <c r="K59" s="1">
        <v>43500</v>
      </c>
      <c r="L59" s="22">
        <v>0.19</v>
      </c>
      <c r="M59" s="1">
        <f t="shared" si="4"/>
        <v>8265</v>
      </c>
      <c r="N59" s="1">
        <f t="shared" si="5"/>
        <v>51765</v>
      </c>
      <c r="O59" s="1">
        <f t="shared" si="6"/>
        <v>52800.3</v>
      </c>
      <c r="P59" s="80">
        <v>48500</v>
      </c>
      <c r="Q59" s="81">
        <v>0.19</v>
      </c>
      <c r="R59" s="80">
        <f t="shared" si="7"/>
        <v>9215</v>
      </c>
      <c r="S59" s="80">
        <f t="shared" si="8"/>
        <v>57715</v>
      </c>
      <c r="T59" s="80">
        <f t="shared" si="9"/>
        <v>58869.3</v>
      </c>
      <c r="U59" s="1">
        <v>35000</v>
      </c>
      <c r="V59" s="22">
        <v>0.19</v>
      </c>
      <c r="W59" s="1">
        <f t="shared" si="10"/>
        <v>6650</v>
      </c>
      <c r="X59" s="1">
        <f t="shared" si="11"/>
        <v>41650</v>
      </c>
      <c r="Y59" s="1">
        <f t="shared" si="12"/>
        <v>42483</v>
      </c>
      <c r="Z59" s="170">
        <f t="shared" si="14"/>
        <v>41475</v>
      </c>
      <c r="AA59" s="170">
        <f t="shared" si="13"/>
        <v>50342.354999999996</v>
      </c>
    </row>
    <row r="60" spans="1:27" ht="67.5" x14ac:dyDescent="0.25">
      <c r="A60" s="29">
        <v>54</v>
      </c>
      <c r="B60" s="4" t="s">
        <v>144</v>
      </c>
      <c r="C60" s="4" t="s">
        <v>145</v>
      </c>
      <c r="D60" s="5" t="s">
        <v>146</v>
      </c>
      <c r="E60" s="3">
        <v>1</v>
      </c>
      <c r="F60" s="78">
        <v>85600</v>
      </c>
      <c r="G60" s="79">
        <v>0</v>
      </c>
      <c r="H60" s="78">
        <f t="shared" si="2"/>
        <v>0</v>
      </c>
      <c r="I60" s="78">
        <f t="shared" si="15"/>
        <v>85600</v>
      </c>
      <c r="J60" s="78">
        <f t="shared" si="3"/>
        <v>87312</v>
      </c>
      <c r="K60" s="1">
        <v>89600</v>
      </c>
      <c r="L60" s="22">
        <v>0</v>
      </c>
      <c r="M60" s="1">
        <f t="shared" si="4"/>
        <v>0</v>
      </c>
      <c r="N60" s="1">
        <f t="shared" si="5"/>
        <v>89600</v>
      </c>
      <c r="O60" s="1">
        <f t="shared" si="6"/>
        <v>91392</v>
      </c>
      <c r="P60" s="80">
        <v>92500</v>
      </c>
      <c r="Q60" s="81">
        <v>0</v>
      </c>
      <c r="R60" s="80">
        <f t="shared" si="7"/>
        <v>0</v>
      </c>
      <c r="S60" s="80">
        <f t="shared" si="8"/>
        <v>92500</v>
      </c>
      <c r="T60" s="80">
        <f t="shared" si="9"/>
        <v>94350</v>
      </c>
      <c r="U60" s="1">
        <v>80000</v>
      </c>
      <c r="V60" s="22">
        <v>0</v>
      </c>
      <c r="W60" s="1">
        <f t="shared" si="10"/>
        <v>0</v>
      </c>
      <c r="X60" s="1">
        <f t="shared" si="11"/>
        <v>80000</v>
      </c>
      <c r="Y60" s="1">
        <f t="shared" si="12"/>
        <v>81600</v>
      </c>
      <c r="Z60" s="170">
        <f t="shared" si="14"/>
        <v>86925</v>
      </c>
      <c r="AA60" s="170">
        <f t="shared" si="13"/>
        <v>88663.5</v>
      </c>
    </row>
    <row r="61" spans="1:27" ht="67.5" x14ac:dyDescent="0.25">
      <c r="A61" s="29">
        <v>55</v>
      </c>
      <c r="B61" s="4" t="s">
        <v>147</v>
      </c>
      <c r="C61" s="4" t="s">
        <v>148</v>
      </c>
      <c r="D61" s="5" t="s">
        <v>146</v>
      </c>
      <c r="E61" s="3">
        <v>1</v>
      </c>
      <c r="F61" s="78">
        <v>127100</v>
      </c>
      <c r="G61" s="79">
        <v>0</v>
      </c>
      <c r="H61" s="78">
        <f t="shared" si="2"/>
        <v>0</v>
      </c>
      <c r="I61" s="78">
        <f t="shared" si="15"/>
        <v>127100</v>
      </c>
      <c r="J61" s="78">
        <f t="shared" si="3"/>
        <v>129642</v>
      </c>
      <c r="K61" s="1">
        <v>132000</v>
      </c>
      <c r="L61" s="22">
        <v>0</v>
      </c>
      <c r="M61" s="1">
        <f t="shared" si="4"/>
        <v>0</v>
      </c>
      <c r="N61" s="1">
        <f t="shared" si="5"/>
        <v>132000</v>
      </c>
      <c r="O61" s="1">
        <f t="shared" si="6"/>
        <v>134640</v>
      </c>
      <c r="P61" s="80">
        <v>136000</v>
      </c>
      <c r="Q61" s="81">
        <v>0</v>
      </c>
      <c r="R61" s="80">
        <f t="shared" si="7"/>
        <v>0</v>
      </c>
      <c r="S61" s="80">
        <f t="shared" si="8"/>
        <v>136000</v>
      </c>
      <c r="T61" s="80">
        <f t="shared" si="9"/>
        <v>138720</v>
      </c>
      <c r="U61" s="1">
        <v>125000</v>
      </c>
      <c r="V61" s="22">
        <v>0</v>
      </c>
      <c r="W61" s="1">
        <f t="shared" si="10"/>
        <v>0</v>
      </c>
      <c r="X61" s="1">
        <f t="shared" si="11"/>
        <v>125000</v>
      </c>
      <c r="Y61" s="1">
        <f t="shared" si="12"/>
        <v>127500</v>
      </c>
      <c r="Z61" s="170">
        <f t="shared" si="14"/>
        <v>130025</v>
      </c>
      <c r="AA61" s="170">
        <f t="shared" si="13"/>
        <v>132625.5</v>
      </c>
    </row>
    <row r="62" spans="1:27" ht="22.5" x14ac:dyDescent="0.25">
      <c r="A62" s="43">
        <v>56</v>
      </c>
      <c r="B62" s="4" t="s">
        <v>149</v>
      </c>
      <c r="C62" s="4" t="s">
        <v>149</v>
      </c>
      <c r="D62" s="5" t="s">
        <v>150</v>
      </c>
      <c r="E62" s="3">
        <v>1</v>
      </c>
      <c r="F62" s="78">
        <v>79300</v>
      </c>
      <c r="G62" s="79">
        <v>0</v>
      </c>
      <c r="H62" s="78">
        <f t="shared" si="2"/>
        <v>0</v>
      </c>
      <c r="I62" s="78">
        <f t="shared" si="15"/>
        <v>79300</v>
      </c>
      <c r="J62" s="78">
        <f t="shared" si="3"/>
        <v>80886</v>
      </c>
      <c r="K62" s="1">
        <v>84000</v>
      </c>
      <c r="L62" s="22">
        <v>0</v>
      </c>
      <c r="M62" s="1">
        <f t="shared" si="4"/>
        <v>0</v>
      </c>
      <c r="N62" s="1">
        <f t="shared" si="5"/>
        <v>84000</v>
      </c>
      <c r="O62" s="1">
        <f t="shared" si="6"/>
        <v>85680</v>
      </c>
      <c r="P62" s="80">
        <v>88000</v>
      </c>
      <c r="Q62" s="81">
        <v>0</v>
      </c>
      <c r="R62" s="80">
        <f t="shared" si="7"/>
        <v>0</v>
      </c>
      <c r="S62" s="80">
        <f t="shared" si="8"/>
        <v>88000</v>
      </c>
      <c r="T62" s="80">
        <f t="shared" si="9"/>
        <v>89760</v>
      </c>
      <c r="U62" s="1">
        <v>82000</v>
      </c>
      <c r="V62" s="22">
        <v>0</v>
      </c>
      <c r="W62" s="1">
        <f t="shared" si="10"/>
        <v>0</v>
      </c>
      <c r="X62" s="1">
        <f t="shared" si="11"/>
        <v>82000</v>
      </c>
      <c r="Y62" s="1">
        <f t="shared" si="12"/>
        <v>83640</v>
      </c>
      <c r="Z62" s="170">
        <f t="shared" si="14"/>
        <v>83325</v>
      </c>
      <c r="AA62" s="170">
        <f t="shared" si="13"/>
        <v>84991.5</v>
      </c>
    </row>
    <row r="63" spans="1:27" ht="90" x14ac:dyDescent="0.25">
      <c r="A63" s="29">
        <v>57</v>
      </c>
      <c r="B63" s="4" t="s">
        <v>151</v>
      </c>
      <c r="C63" s="4" t="s">
        <v>151</v>
      </c>
      <c r="D63" s="5" t="s">
        <v>152</v>
      </c>
      <c r="E63" s="3">
        <v>1</v>
      </c>
      <c r="F63" s="78">
        <v>145200</v>
      </c>
      <c r="G63" s="79">
        <v>0</v>
      </c>
      <c r="H63" s="78">
        <f t="shared" si="2"/>
        <v>0</v>
      </c>
      <c r="I63" s="78">
        <f t="shared" si="15"/>
        <v>145200</v>
      </c>
      <c r="J63" s="78">
        <f t="shared" si="3"/>
        <v>148104</v>
      </c>
      <c r="K63" s="1">
        <v>150000</v>
      </c>
      <c r="L63" s="22">
        <v>0</v>
      </c>
      <c r="M63" s="1">
        <f t="shared" si="4"/>
        <v>0</v>
      </c>
      <c r="N63" s="1">
        <f t="shared" si="5"/>
        <v>150000</v>
      </c>
      <c r="O63" s="1">
        <f t="shared" si="6"/>
        <v>153000</v>
      </c>
      <c r="P63" s="80">
        <v>155000</v>
      </c>
      <c r="Q63" s="81">
        <v>0</v>
      </c>
      <c r="R63" s="80">
        <f t="shared" si="7"/>
        <v>0</v>
      </c>
      <c r="S63" s="80">
        <f t="shared" si="8"/>
        <v>155000</v>
      </c>
      <c r="T63" s="80">
        <f t="shared" si="9"/>
        <v>158100</v>
      </c>
      <c r="U63" s="1">
        <v>145000</v>
      </c>
      <c r="V63" s="22">
        <v>0</v>
      </c>
      <c r="W63" s="1">
        <f t="shared" si="10"/>
        <v>0</v>
      </c>
      <c r="X63" s="1">
        <f t="shared" si="11"/>
        <v>145000</v>
      </c>
      <c r="Y63" s="1">
        <f t="shared" si="12"/>
        <v>147900</v>
      </c>
      <c r="Z63" s="170">
        <f t="shared" ref="Z63:Z94" si="16">AVERAGE(F63,K63,P63,U63)</f>
        <v>148800</v>
      </c>
      <c r="AA63" s="170">
        <f t="shared" si="13"/>
        <v>151776</v>
      </c>
    </row>
    <row r="64" spans="1:27" ht="90" x14ac:dyDescent="0.25">
      <c r="A64" s="29">
        <v>58</v>
      </c>
      <c r="B64" s="4" t="s">
        <v>153</v>
      </c>
      <c r="C64" s="4" t="s">
        <v>154</v>
      </c>
      <c r="D64" s="5" t="s">
        <v>155</v>
      </c>
      <c r="E64" s="3">
        <v>1</v>
      </c>
      <c r="F64" s="78">
        <v>79000</v>
      </c>
      <c r="G64" s="79">
        <v>0</v>
      </c>
      <c r="H64" s="78">
        <f t="shared" si="2"/>
        <v>0</v>
      </c>
      <c r="I64" s="78">
        <f t="shared" si="15"/>
        <v>79000</v>
      </c>
      <c r="J64" s="78">
        <f t="shared" si="3"/>
        <v>80580</v>
      </c>
      <c r="K64" s="1">
        <v>83000</v>
      </c>
      <c r="L64" s="22">
        <v>0</v>
      </c>
      <c r="M64" s="1">
        <f t="shared" si="4"/>
        <v>0</v>
      </c>
      <c r="N64" s="1">
        <f t="shared" si="5"/>
        <v>83000</v>
      </c>
      <c r="O64" s="1">
        <f t="shared" si="6"/>
        <v>84660</v>
      </c>
      <c r="P64" s="80">
        <v>86000</v>
      </c>
      <c r="Q64" s="81">
        <v>0</v>
      </c>
      <c r="R64" s="80">
        <f t="shared" si="7"/>
        <v>0</v>
      </c>
      <c r="S64" s="80">
        <f t="shared" si="8"/>
        <v>86000</v>
      </c>
      <c r="T64" s="80">
        <f t="shared" si="9"/>
        <v>87720</v>
      </c>
      <c r="U64" s="1">
        <v>77000</v>
      </c>
      <c r="V64" s="22">
        <v>0</v>
      </c>
      <c r="W64" s="1">
        <f t="shared" si="10"/>
        <v>0</v>
      </c>
      <c r="X64" s="1">
        <f t="shared" si="11"/>
        <v>77000</v>
      </c>
      <c r="Y64" s="1">
        <f t="shared" si="12"/>
        <v>78540</v>
      </c>
      <c r="Z64" s="170">
        <f t="shared" si="16"/>
        <v>81250</v>
      </c>
      <c r="AA64" s="170">
        <f t="shared" si="13"/>
        <v>82875</v>
      </c>
    </row>
    <row r="65" spans="1:27" ht="67.5" x14ac:dyDescent="0.25">
      <c r="A65" s="29">
        <v>59</v>
      </c>
      <c r="B65" s="4" t="s">
        <v>156</v>
      </c>
      <c r="C65" s="4" t="s">
        <v>157</v>
      </c>
      <c r="D65" s="5" t="s">
        <v>155</v>
      </c>
      <c r="E65" s="3">
        <v>1</v>
      </c>
      <c r="F65" s="78">
        <v>55000</v>
      </c>
      <c r="G65" s="79">
        <v>0</v>
      </c>
      <c r="H65" s="78">
        <f t="shared" si="2"/>
        <v>0</v>
      </c>
      <c r="I65" s="78">
        <f t="shared" si="15"/>
        <v>55000</v>
      </c>
      <c r="J65" s="78">
        <f t="shared" si="3"/>
        <v>56100</v>
      </c>
      <c r="K65" s="1">
        <v>60000</v>
      </c>
      <c r="L65" s="22">
        <v>0</v>
      </c>
      <c r="M65" s="1">
        <f t="shared" si="4"/>
        <v>0</v>
      </c>
      <c r="N65" s="1">
        <f t="shared" si="5"/>
        <v>60000</v>
      </c>
      <c r="O65" s="1">
        <f t="shared" si="6"/>
        <v>61200</v>
      </c>
      <c r="P65" s="80">
        <v>65000</v>
      </c>
      <c r="Q65" s="81">
        <v>0</v>
      </c>
      <c r="R65" s="80">
        <f t="shared" si="7"/>
        <v>0</v>
      </c>
      <c r="S65" s="80">
        <f t="shared" si="8"/>
        <v>65000</v>
      </c>
      <c r="T65" s="80">
        <f t="shared" si="9"/>
        <v>66300</v>
      </c>
      <c r="U65" s="1">
        <v>55000</v>
      </c>
      <c r="V65" s="22">
        <v>0</v>
      </c>
      <c r="W65" s="1">
        <f t="shared" si="10"/>
        <v>0</v>
      </c>
      <c r="X65" s="1">
        <f t="shared" si="11"/>
        <v>55000</v>
      </c>
      <c r="Y65" s="1">
        <f t="shared" si="12"/>
        <v>56100</v>
      </c>
      <c r="Z65" s="170">
        <f t="shared" si="16"/>
        <v>58750</v>
      </c>
      <c r="AA65" s="170">
        <f t="shared" si="13"/>
        <v>59925</v>
      </c>
    </row>
    <row r="66" spans="1:27" ht="67.5" x14ac:dyDescent="0.25">
      <c r="A66" s="44">
        <v>60</v>
      </c>
      <c r="B66" s="4" t="s">
        <v>158</v>
      </c>
      <c r="C66" s="14" t="s">
        <v>159</v>
      </c>
      <c r="D66" s="7" t="s">
        <v>160</v>
      </c>
      <c r="E66" s="6">
        <v>1</v>
      </c>
      <c r="F66" s="78">
        <v>148300</v>
      </c>
      <c r="G66" s="79">
        <v>0</v>
      </c>
      <c r="H66" s="78">
        <f t="shared" si="2"/>
        <v>0</v>
      </c>
      <c r="I66" s="78">
        <f t="shared" si="15"/>
        <v>148300</v>
      </c>
      <c r="J66" s="78">
        <f t="shared" si="3"/>
        <v>151266</v>
      </c>
      <c r="K66" s="1">
        <v>154000</v>
      </c>
      <c r="L66" s="22">
        <v>0</v>
      </c>
      <c r="M66" s="1">
        <f t="shared" si="4"/>
        <v>0</v>
      </c>
      <c r="N66" s="1">
        <f t="shared" si="5"/>
        <v>154000</v>
      </c>
      <c r="O66" s="1">
        <f t="shared" si="6"/>
        <v>157080</v>
      </c>
      <c r="P66" s="80">
        <v>158500</v>
      </c>
      <c r="Q66" s="81">
        <v>0</v>
      </c>
      <c r="R66" s="80">
        <f t="shared" si="7"/>
        <v>0</v>
      </c>
      <c r="S66" s="80">
        <f t="shared" si="8"/>
        <v>158500</v>
      </c>
      <c r="T66" s="80">
        <f t="shared" si="9"/>
        <v>161670</v>
      </c>
      <c r="U66" s="1">
        <v>145000</v>
      </c>
      <c r="V66" s="22">
        <v>0</v>
      </c>
      <c r="W66" s="1">
        <f t="shared" si="10"/>
        <v>0</v>
      </c>
      <c r="X66" s="1">
        <f t="shared" si="11"/>
        <v>145000</v>
      </c>
      <c r="Y66" s="1">
        <f t="shared" si="12"/>
        <v>147900</v>
      </c>
      <c r="Z66" s="170">
        <f t="shared" si="16"/>
        <v>151450</v>
      </c>
      <c r="AA66" s="170">
        <f t="shared" si="13"/>
        <v>154479</v>
      </c>
    </row>
    <row r="67" spans="1:27" ht="45" x14ac:dyDescent="0.25">
      <c r="A67" s="29">
        <v>61</v>
      </c>
      <c r="B67" s="4" t="s">
        <v>161</v>
      </c>
      <c r="C67" s="4" t="s">
        <v>161</v>
      </c>
      <c r="D67" s="5" t="s">
        <v>162</v>
      </c>
      <c r="E67" s="3">
        <v>1</v>
      </c>
      <c r="F67" s="78">
        <v>126200</v>
      </c>
      <c r="G67" s="79">
        <v>0</v>
      </c>
      <c r="H67" s="78">
        <f t="shared" si="2"/>
        <v>0</v>
      </c>
      <c r="I67" s="78">
        <f t="shared" si="15"/>
        <v>126200</v>
      </c>
      <c r="J67" s="78">
        <f t="shared" si="3"/>
        <v>128724</v>
      </c>
      <c r="K67" s="1">
        <v>134500</v>
      </c>
      <c r="L67" s="22">
        <v>0</v>
      </c>
      <c r="M67" s="1">
        <f t="shared" si="4"/>
        <v>0</v>
      </c>
      <c r="N67" s="1">
        <f t="shared" si="5"/>
        <v>134500</v>
      </c>
      <c r="O67" s="1">
        <f t="shared" si="6"/>
        <v>137190</v>
      </c>
      <c r="P67" s="80">
        <v>138500</v>
      </c>
      <c r="Q67" s="81">
        <v>0</v>
      </c>
      <c r="R67" s="80">
        <f t="shared" si="7"/>
        <v>0</v>
      </c>
      <c r="S67" s="80">
        <f t="shared" si="8"/>
        <v>138500</v>
      </c>
      <c r="T67" s="80">
        <f t="shared" si="9"/>
        <v>141270</v>
      </c>
      <c r="U67" s="1">
        <v>126200</v>
      </c>
      <c r="V67" s="22">
        <v>0</v>
      </c>
      <c r="W67" s="1">
        <f t="shared" si="10"/>
        <v>0</v>
      </c>
      <c r="X67" s="1">
        <f t="shared" si="11"/>
        <v>126200</v>
      </c>
      <c r="Y67" s="1">
        <f t="shared" si="12"/>
        <v>128724</v>
      </c>
      <c r="Z67" s="170">
        <f t="shared" si="16"/>
        <v>131350</v>
      </c>
      <c r="AA67" s="170">
        <f t="shared" si="13"/>
        <v>133977</v>
      </c>
    </row>
    <row r="68" spans="1:27" ht="33.75" x14ac:dyDescent="0.25">
      <c r="A68" s="29">
        <v>62</v>
      </c>
      <c r="B68" s="4" t="s">
        <v>163</v>
      </c>
      <c r="C68" s="4" t="s">
        <v>163</v>
      </c>
      <c r="D68" s="5" t="s">
        <v>164</v>
      </c>
      <c r="E68" s="3">
        <v>1</v>
      </c>
      <c r="F68" s="78">
        <v>31400</v>
      </c>
      <c r="G68" s="79">
        <v>0</v>
      </c>
      <c r="H68" s="78">
        <f t="shared" si="2"/>
        <v>0</v>
      </c>
      <c r="I68" s="78">
        <f t="shared" si="15"/>
        <v>31400</v>
      </c>
      <c r="J68" s="78">
        <f t="shared" si="3"/>
        <v>32028</v>
      </c>
      <c r="K68" s="1">
        <v>35500</v>
      </c>
      <c r="L68" s="22">
        <v>0</v>
      </c>
      <c r="M68" s="1">
        <f t="shared" si="4"/>
        <v>0</v>
      </c>
      <c r="N68" s="1">
        <f t="shared" si="5"/>
        <v>35500</v>
      </c>
      <c r="O68" s="1">
        <f t="shared" si="6"/>
        <v>36210</v>
      </c>
      <c r="P68" s="80">
        <v>40500</v>
      </c>
      <c r="Q68" s="81">
        <v>0</v>
      </c>
      <c r="R68" s="80">
        <f t="shared" si="7"/>
        <v>0</v>
      </c>
      <c r="S68" s="80">
        <f t="shared" si="8"/>
        <v>40500</v>
      </c>
      <c r="T68" s="80">
        <f t="shared" si="9"/>
        <v>41310</v>
      </c>
      <c r="U68" s="1">
        <v>30000</v>
      </c>
      <c r="V68" s="22">
        <v>0</v>
      </c>
      <c r="W68" s="1">
        <f t="shared" si="10"/>
        <v>0</v>
      </c>
      <c r="X68" s="1">
        <f t="shared" si="11"/>
        <v>30000</v>
      </c>
      <c r="Y68" s="1">
        <f t="shared" si="12"/>
        <v>30600</v>
      </c>
      <c r="Z68" s="170">
        <f t="shared" si="16"/>
        <v>34350</v>
      </c>
      <c r="AA68" s="170">
        <f t="shared" si="13"/>
        <v>35037</v>
      </c>
    </row>
    <row r="69" spans="1:27" ht="146.25" x14ac:dyDescent="0.25">
      <c r="A69" s="29">
        <v>63</v>
      </c>
      <c r="B69" s="4" t="s">
        <v>33</v>
      </c>
      <c r="C69" s="4" t="s">
        <v>34</v>
      </c>
      <c r="D69" s="5" t="s">
        <v>26</v>
      </c>
      <c r="E69" s="3">
        <v>1</v>
      </c>
      <c r="F69" s="78">
        <v>71200</v>
      </c>
      <c r="G69" s="79">
        <v>0</v>
      </c>
      <c r="H69" s="78">
        <f t="shared" si="2"/>
        <v>0</v>
      </c>
      <c r="I69" s="78">
        <f t="shared" si="15"/>
        <v>71200</v>
      </c>
      <c r="J69" s="78">
        <f t="shared" si="3"/>
        <v>72624</v>
      </c>
      <c r="K69" s="1">
        <v>78000</v>
      </c>
      <c r="L69" s="22">
        <v>0</v>
      </c>
      <c r="M69" s="1">
        <f t="shared" si="4"/>
        <v>0</v>
      </c>
      <c r="N69" s="1">
        <f t="shared" si="5"/>
        <v>78000</v>
      </c>
      <c r="O69" s="1">
        <f t="shared" si="6"/>
        <v>79560</v>
      </c>
      <c r="P69" s="80">
        <v>82500</v>
      </c>
      <c r="Q69" s="81">
        <v>0</v>
      </c>
      <c r="R69" s="80">
        <f t="shared" si="7"/>
        <v>0</v>
      </c>
      <c r="S69" s="80">
        <f t="shared" si="8"/>
        <v>82500</v>
      </c>
      <c r="T69" s="80">
        <f t="shared" si="9"/>
        <v>84150</v>
      </c>
      <c r="U69" s="1">
        <v>70000</v>
      </c>
      <c r="V69" s="22">
        <v>0</v>
      </c>
      <c r="W69" s="1">
        <f t="shared" si="10"/>
        <v>0</v>
      </c>
      <c r="X69" s="1">
        <f t="shared" si="11"/>
        <v>70000</v>
      </c>
      <c r="Y69" s="1">
        <f t="shared" si="12"/>
        <v>71400</v>
      </c>
      <c r="Z69" s="170">
        <f t="shared" si="16"/>
        <v>75425</v>
      </c>
      <c r="AA69" s="170">
        <f t="shared" si="13"/>
        <v>76933.5</v>
      </c>
    </row>
    <row r="70" spans="1:27" ht="78.75" x14ac:dyDescent="0.25">
      <c r="A70" s="29">
        <v>64</v>
      </c>
      <c r="B70" s="4" t="s">
        <v>545</v>
      </c>
      <c r="C70" s="4" t="s">
        <v>165</v>
      </c>
      <c r="D70" s="5" t="s">
        <v>546</v>
      </c>
      <c r="E70" s="3">
        <v>1</v>
      </c>
      <c r="F70" s="78">
        <v>48000</v>
      </c>
      <c r="G70" s="79">
        <v>0</v>
      </c>
      <c r="H70" s="78">
        <f t="shared" si="2"/>
        <v>0</v>
      </c>
      <c r="I70" s="78">
        <f t="shared" si="15"/>
        <v>48000</v>
      </c>
      <c r="J70" s="78">
        <f t="shared" si="3"/>
        <v>48960</v>
      </c>
      <c r="K70" s="1">
        <v>55500</v>
      </c>
      <c r="L70" s="22">
        <v>0</v>
      </c>
      <c r="M70" s="1">
        <f t="shared" si="4"/>
        <v>0</v>
      </c>
      <c r="N70" s="1">
        <f t="shared" si="5"/>
        <v>55500</v>
      </c>
      <c r="O70" s="1">
        <f t="shared" si="6"/>
        <v>56610</v>
      </c>
      <c r="P70" s="80">
        <v>60000</v>
      </c>
      <c r="Q70" s="81">
        <v>0</v>
      </c>
      <c r="R70" s="80">
        <f t="shared" si="7"/>
        <v>0</v>
      </c>
      <c r="S70" s="80">
        <f t="shared" si="8"/>
        <v>60000</v>
      </c>
      <c r="T70" s="80">
        <f t="shared" si="9"/>
        <v>61200</v>
      </c>
      <c r="U70" s="1">
        <v>45000</v>
      </c>
      <c r="V70" s="22">
        <v>0</v>
      </c>
      <c r="W70" s="1">
        <f t="shared" si="10"/>
        <v>0</v>
      </c>
      <c r="X70" s="1">
        <f t="shared" si="11"/>
        <v>45000</v>
      </c>
      <c r="Y70" s="1">
        <f t="shared" si="12"/>
        <v>45900</v>
      </c>
      <c r="Z70" s="170">
        <f t="shared" si="16"/>
        <v>52125</v>
      </c>
      <c r="AA70" s="170">
        <f t="shared" si="13"/>
        <v>53167.5</v>
      </c>
    </row>
    <row r="71" spans="1:27" ht="45" x14ac:dyDescent="0.25">
      <c r="A71" s="29">
        <v>65</v>
      </c>
      <c r="B71" s="4" t="s">
        <v>166</v>
      </c>
      <c r="C71" s="4" t="s">
        <v>166</v>
      </c>
      <c r="D71" s="5" t="s">
        <v>150</v>
      </c>
      <c r="E71" s="3">
        <v>1</v>
      </c>
      <c r="F71" s="78">
        <v>367000</v>
      </c>
      <c r="G71" s="79">
        <v>0</v>
      </c>
      <c r="H71" s="78">
        <f t="shared" si="2"/>
        <v>0</v>
      </c>
      <c r="I71" s="78">
        <f t="shared" ref="I71:I102" si="17">+F71+H71</f>
        <v>367000</v>
      </c>
      <c r="J71" s="78">
        <f t="shared" si="3"/>
        <v>374340</v>
      </c>
      <c r="K71" s="1">
        <v>371000</v>
      </c>
      <c r="L71" s="22">
        <v>0</v>
      </c>
      <c r="M71" s="1">
        <f t="shared" si="4"/>
        <v>0</v>
      </c>
      <c r="N71" s="1">
        <f t="shared" si="5"/>
        <v>371000</v>
      </c>
      <c r="O71" s="1">
        <f t="shared" si="6"/>
        <v>378420</v>
      </c>
      <c r="P71" s="80">
        <v>375500</v>
      </c>
      <c r="Q71" s="81">
        <v>0</v>
      </c>
      <c r="R71" s="80">
        <f t="shared" si="7"/>
        <v>0</v>
      </c>
      <c r="S71" s="80">
        <f t="shared" si="8"/>
        <v>375500</v>
      </c>
      <c r="T71" s="80">
        <f t="shared" si="9"/>
        <v>383010</v>
      </c>
      <c r="U71" s="1">
        <v>323000</v>
      </c>
      <c r="V71" s="22">
        <v>0</v>
      </c>
      <c r="W71" s="1">
        <f t="shared" si="10"/>
        <v>0</v>
      </c>
      <c r="X71" s="1">
        <f t="shared" si="11"/>
        <v>323000</v>
      </c>
      <c r="Y71" s="1">
        <f t="shared" si="12"/>
        <v>329460</v>
      </c>
      <c r="Z71" s="170">
        <f t="shared" si="16"/>
        <v>359125</v>
      </c>
      <c r="AA71" s="170">
        <f t="shared" si="13"/>
        <v>366307.5</v>
      </c>
    </row>
    <row r="72" spans="1:27" ht="78.75" x14ac:dyDescent="0.25">
      <c r="A72" s="29">
        <v>66</v>
      </c>
      <c r="B72" s="4" t="s">
        <v>167</v>
      </c>
      <c r="C72" s="4" t="s">
        <v>168</v>
      </c>
      <c r="D72" s="5" t="s">
        <v>169</v>
      </c>
      <c r="E72" s="3">
        <v>1</v>
      </c>
      <c r="F72" s="78">
        <v>676600</v>
      </c>
      <c r="G72" s="79">
        <v>0</v>
      </c>
      <c r="H72" s="78">
        <f t="shared" ref="H72:H135" si="18">+F72*G72</f>
        <v>0</v>
      </c>
      <c r="I72" s="78">
        <f t="shared" si="17"/>
        <v>676600</v>
      </c>
      <c r="J72" s="78">
        <f t="shared" ref="J72:J135" si="19">I72+(I72*2%)</f>
        <v>690132</v>
      </c>
      <c r="K72" s="1">
        <v>681000</v>
      </c>
      <c r="L72" s="22">
        <v>0</v>
      </c>
      <c r="M72" s="1">
        <f t="shared" ref="M72:M135" si="20">+K72*L72</f>
        <v>0</v>
      </c>
      <c r="N72" s="1">
        <f t="shared" ref="N72:N135" si="21">+K72+M72</f>
        <v>681000</v>
      </c>
      <c r="O72" s="1">
        <f t="shared" ref="O72:O135" si="22">(N72*2%)+N72</f>
        <v>694620</v>
      </c>
      <c r="P72" s="80">
        <v>684000</v>
      </c>
      <c r="Q72" s="81">
        <v>0</v>
      </c>
      <c r="R72" s="80">
        <f t="shared" ref="R72:R135" si="23">+P72*Q72</f>
        <v>0</v>
      </c>
      <c r="S72" s="80">
        <f t="shared" ref="S72:S135" si="24">+P72+R72</f>
        <v>684000</v>
      </c>
      <c r="T72" s="80">
        <f t="shared" ref="T72:T135" si="25">S72+(S72*2%)</f>
        <v>697680</v>
      </c>
      <c r="U72" s="1">
        <v>630000</v>
      </c>
      <c r="V72" s="22">
        <v>0</v>
      </c>
      <c r="W72" s="1">
        <f t="shared" ref="W72:W135" si="26">+U72*V72</f>
        <v>0</v>
      </c>
      <c r="X72" s="1">
        <f t="shared" ref="X72:X135" si="27">+U72+W72</f>
        <v>630000</v>
      </c>
      <c r="Y72" s="1">
        <f t="shared" ref="Y72:Y135" si="28">X72+(X72*2%)</f>
        <v>642600</v>
      </c>
      <c r="Z72" s="170">
        <f t="shared" si="16"/>
        <v>667900</v>
      </c>
      <c r="AA72" s="170">
        <f t="shared" ref="AA72:AA135" si="29">AVERAGE(J72,O72,T72,Y72)</f>
        <v>681258</v>
      </c>
    </row>
    <row r="73" spans="1:27" ht="56.25" x14ac:dyDescent="0.25">
      <c r="A73" s="29">
        <v>67</v>
      </c>
      <c r="B73" s="4" t="s">
        <v>170</v>
      </c>
      <c r="C73" s="4" t="s">
        <v>171</v>
      </c>
      <c r="D73" s="5" t="s">
        <v>172</v>
      </c>
      <c r="E73" s="3">
        <v>1</v>
      </c>
      <c r="F73" s="78">
        <v>506000</v>
      </c>
      <c r="G73" s="79">
        <v>0</v>
      </c>
      <c r="H73" s="78">
        <f t="shared" si="18"/>
        <v>0</v>
      </c>
      <c r="I73" s="78">
        <f t="shared" si="17"/>
        <v>506000</v>
      </c>
      <c r="J73" s="78">
        <f t="shared" si="19"/>
        <v>516120</v>
      </c>
      <c r="K73" s="1">
        <v>512000</v>
      </c>
      <c r="L73" s="22">
        <v>0</v>
      </c>
      <c r="M73" s="1">
        <f t="shared" si="20"/>
        <v>0</v>
      </c>
      <c r="N73" s="1">
        <f t="shared" si="21"/>
        <v>512000</v>
      </c>
      <c r="O73" s="1">
        <f t="shared" si="22"/>
        <v>522240</v>
      </c>
      <c r="P73" s="80">
        <v>516000</v>
      </c>
      <c r="Q73" s="81">
        <v>0</v>
      </c>
      <c r="R73" s="80">
        <f t="shared" si="23"/>
        <v>0</v>
      </c>
      <c r="S73" s="80">
        <f t="shared" si="24"/>
        <v>516000</v>
      </c>
      <c r="T73" s="80">
        <f t="shared" si="25"/>
        <v>526320</v>
      </c>
      <c r="U73" s="1">
        <v>500000</v>
      </c>
      <c r="V73" s="22">
        <v>0</v>
      </c>
      <c r="W73" s="1">
        <f t="shared" si="26"/>
        <v>0</v>
      </c>
      <c r="X73" s="1">
        <f t="shared" si="27"/>
        <v>500000</v>
      </c>
      <c r="Y73" s="1">
        <f t="shared" si="28"/>
        <v>510000</v>
      </c>
      <c r="Z73" s="170">
        <f t="shared" si="16"/>
        <v>508500</v>
      </c>
      <c r="AA73" s="170">
        <f t="shared" si="29"/>
        <v>518670</v>
      </c>
    </row>
    <row r="74" spans="1:27" ht="101.25" x14ac:dyDescent="0.25">
      <c r="A74" s="29">
        <v>68</v>
      </c>
      <c r="B74" s="4" t="s">
        <v>173</v>
      </c>
      <c r="C74" s="4" t="s">
        <v>174</v>
      </c>
      <c r="D74" s="5" t="s">
        <v>123</v>
      </c>
      <c r="E74" s="3">
        <v>1</v>
      </c>
      <c r="F74" s="78">
        <v>189500</v>
      </c>
      <c r="G74" s="79">
        <v>0</v>
      </c>
      <c r="H74" s="78">
        <f t="shared" si="18"/>
        <v>0</v>
      </c>
      <c r="I74" s="78">
        <f t="shared" si="17"/>
        <v>189500</v>
      </c>
      <c r="J74" s="78">
        <f t="shared" si="19"/>
        <v>193290</v>
      </c>
      <c r="K74" s="1">
        <v>194000</v>
      </c>
      <c r="L74" s="22">
        <v>0</v>
      </c>
      <c r="M74" s="1">
        <f t="shared" si="20"/>
        <v>0</v>
      </c>
      <c r="N74" s="1">
        <f t="shared" si="21"/>
        <v>194000</v>
      </c>
      <c r="O74" s="1">
        <f t="shared" si="22"/>
        <v>197880</v>
      </c>
      <c r="P74" s="80">
        <v>198000</v>
      </c>
      <c r="Q74" s="81">
        <v>0</v>
      </c>
      <c r="R74" s="80">
        <f t="shared" si="23"/>
        <v>0</v>
      </c>
      <c r="S74" s="80">
        <f t="shared" si="24"/>
        <v>198000</v>
      </c>
      <c r="T74" s="80">
        <f t="shared" si="25"/>
        <v>201960</v>
      </c>
      <c r="U74" s="1">
        <v>180000</v>
      </c>
      <c r="V74" s="22">
        <v>0</v>
      </c>
      <c r="W74" s="1">
        <f t="shared" si="26"/>
        <v>0</v>
      </c>
      <c r="X74" s="1">
        <f t="shared" si="27"/>
        <v>180000</v>
      </c>
      <c r="Y74" s="1">
        <f t="shared" si="28"/>
        <v>183600</v>
      </c>
      <c r="Z74" s="170">
        <f t="shared" si="16"/>
        <v>190375</v>
      </c>
      <c r="AA74" s="170">
        <f t="shared" si="29"/>
        <v>194182.5</v>
      </c>
    </row>
    <row r="75" spans="1:27" ht="56.25" x14ac:dyDescent="0.25">
      <c r="A75" s="29">
        <v>69</v>
      </c>
      <c r="B75" s="4" t="s">
        <v>175</v>
      </c>
      <c r="C75" s="4" t="s">
        <v>176</v>
      </c>
      <c r="D75" s="5" t="s">
        <v>177</v>
      </c>
      <c r="E75" s="3">
        <v>1</v>
      </c>
      <c r="F75" s="78">
        <v>26200</v>
      </c>
      <c r="G75" s="79">
        <v>0</v>
      </c>
      <c r="H75" s="78">
        <f t="shared" si="18"/>
        <v>0</v>
      </c>
      <c r="I75" s="78">
        <f t="shared" si="17"/>
        <v>26200</v>
      </c>
      <c r="J75" s="78">
        <f t="shared" si="19"/>
        <v>26724</v>
      </c>
      <c r="K75" s="1">
        <v>30000</v>
      </c>
      <c r="L75" s="22">
        <v>0</v>
      </c>
      <c r="M75" s="1">
        <f t="shared" si="20"/>
        <v>0</v>
      </c>
      <c r="N75" s="1">
        <f t="shared" si="21"/>
        <v>30000</v>
      </c>
      <c r="O75" s="1">
        <f t="shared" si="22"/>
        <v>30600</v>
      </c>
      <c r="P75" s="80">
        <v>34500</v>
      </c>
      <c r="Q75" s="81">
        <v>0</v>
      </c>
      <c r="R75" s="80">
        <f t="shared" si="23"/>
        <v>0</v>
      </c>
      <c r="S75" s="80">
        <f t="shared" si="24"/>
        <v>34500</v>
      </c>
      <c r="T75" s="80">
        <f t="shared" si="25"/>
        <v>35190</v>
      </c>
      <c r="U75" s="1">
        <v>25000</v>
      </c>
      <c r="V75" s="22">
        <v>0</v>
      </c>
      <c r="W75" s="1">
        <f t="shared" si="26"/>
        <v>0</v>
      </c>
      <c r="X75" s="1">
        <f t="shared" si="27"/>
        <v>25000</v>
      </c>
      <c r="Y75" s="1">
        <f t="shared" si="28"/>
        <v>25500</v>
      </c>
      <c r="Z75" s="170">
        <f t="shared" si="16"/>
        <v>28925</v>
      </c>
      <c r="AA75" s="170">
        <f t="shared" si="29"/>
        <v>29503.5</v>
      </c>
    </row>
    <row r="76" spans="1:27" ht="56.25" x14ac:dyDescent="0.25">
      <c r="A76" s="29">
        <v>70</v>
      </c>
      <c r="B76" s="4" t="s">
        <v>175</v>
      </c>
      <c r="C76" s="4" t="s">
        <v>178</v>
      </c>
      <c r="D76" s="5" t="s">
        <v>179</v>
      </c>
      <c r="E76" s="3">
        <v>1</v>
      </c>
      <c r="F76" s="78">
        <v>59600</v>
      </c>
      <c r="G76" s="79">
        <v>0</v>
      </c>
      <c r="H76" s="78">
        <f t="shared" si="18"/>
        <v>0</v>
      </c>
      <c r="I76" s="78">
        <f t="shared" si="17"/>
        <v>59600</v>
      </c>
      <c r="J76" s="78">
        <f t="shared" si="19"/>
        <v>60792</v>
      </c>
      <c r="K76" s="1">
        <v>65500</v>
      </c>
      <c r="L76" s="22">
        <v>0</v>
      </c>
      <c r="M76" s="1">
        <f t="shared" si="20"/>
        <v>0</v>
      </c>
      <c r="N76" s="1">
        <f t="shared" si="21"/>
        <v>65500</v>
      </c>
      <c r="O76" s="1">
        <f t="shared" si="22"/>
        <v>66810</v>
      </c>
      <c r="P76" s="80">
        <v>68500</v>
      </c>
      <c r="Q76" s="81">
        <v>0</v>
      </c>
      <c r="R76" s="80">
        <f t="shared" si="23"/>
        <v>0</v>
      </c>
      <c r="S76" s="80">
        <f t="shared" si="24"/>
        <v>68500</v>
      </c>
      <c r="T76" s="80">
        <f t="shared" si="25"/>
        <v>69870</v>
      </c>
      <c r="U76" s="1">
        <v>62000</v>
      </c>
      <c r="V76" s="22">
        <v>0</v>
      </c>
      <c r="W76" s="1">
        <f t="shared" si="26"/>
        <v>0</v>
      </c>
      <c r="X76" s="1">
        <f t="shared" si="27"/>
        <v>62000</v>
      </c>
      <c r="Y76" s="1">
        <f t="shared" si="28"/>
        <v>63240</v>
      </c>
      <c r="Z76" s="170">
        <f t="shared" si="16"/>
        <v>63900</v>
      </c>
      <c r="AA76" s="170">
        <f t="shared" si="29"/>
        <v>65178</v>
      </c>
    </row>
    <row r="77" spans="1:27" ht="67.5" x14ac:dyDescent="0.25">
      <c r="A77" s="29">
        <v>71</v>
      </c>
      <c r="B77" s="4" t="s">
        <v>180</v>
      </c>
      <c r="C77" s="4" t="s">
        <v>181</v>
      </c>
      <c r="D77" s="5" t="s">
        <v>146</v>
      </c>
      <c r="E77" s="3">
        <v>1</v>
      </c>
      <c r="F77" s="78">
        <v>181100</v>
      </c>
      <c r="G77" s="79">
        <v>0</v>
      </c>
      <c r="H77" s="78">
        <f t="shared" si="18"/>
        <v>0</v>
      </c>
      <c r="I77" s="78">
        <f t="shared" si="17"/>
        <v>181100</v>
      </c>
      <c r="J77" s="78">
        <f t="shared" si="19"/>
        <v>184722</v>
      </c>
      <c r="K77" s="1">
        <v>184000</v>
      </c>
      <c r="L77" s="22">
        <v>0</v>
      </c>
      <c r="M77" s="1">
        <f t="shared" si="20"/>
        <v>0</v>
      </c>
      <c r="N77" s="1">
        <f t="shared" si="21"/>
        <v>184000</v>
      </c>
      <c r="O77" s="1">
        <f t="shared" si="22"/>
        <v>187680</v>
      </c>
      <c r="P77" s="80">
        <v>188000</v>
      </c>
      <c r="Q77" s="81">
        <v>0</v>
      </c>
      <c r="R77" s="80">
        <f t="shared" si="23"/>
        <v>0</v>
      </c>
      <c r="S77" s="80">
        <f t="shared" si="24"/>
        <v>188000</v>
      </c>
      <c r="T77" s="80">
        <f t="shared" si="25"/>
        <v>191760</v>
      </c>
      <c r="U77" s="1">
        <v>180000</v>
      </c>
      <c r="V77" s="22">
        <v>0</v>
      </c>
      <c r="W77" s="1">
        <f t="shared" si="26"/>
        <v>0</v>
      </c>
      <c r="X77" s="1">
        <f t="shared" si="27"/>
        <v>180000</v>
      </c>
      <c r="Y77" s="1">
        <f t="shared" si="28"/>
        <v>183600</v>
      </c>
      <c r="Z77" s="170">
        <f t="shared" si="16"/>
        <v>183275</v>
      </c>
      <c r="AA77" s="170">
        <f t="shared" si="29"/>
        <v>186940.5</v>
      </c>
    </row>
    <row r="78" spans="1:27" ht="56.25" x14ac:dyDescent="0.25">
      <c r="A78" s="29">
        <v>72</v>
      </c>
      <c r="B78" s="4" t="s">
        <v>182</v>
      </c>
      <c r="C78" s="4" t="s">
        <v>182</v>
      </c>
      <c r="D78" s="5" t="s">
        <v>123</v>
      </c>
      <c r="E78" s="3">
        <v>1</v>
      </c>
      <c r="F78" s="78">
        <v>50200</v>
      </c>
      <c r="G78" s="79">
        <v>0</v>
      </c>
      <c r="H78" s="78">
        <f t="shared" si="18"/>
        <v>0</v>
      </c>
      <c r="I78" s="78">
        <f t="shared" si="17"/>
        <v>50200</v>
      </c>
      <c r="J78" s="78">
        <f t="shared" si="19"/>
        <v>51204</v>
      </c>
      <c r="K78" s="1">
        <v>54000</v>
      </c>
      <c r="L78" s="22">
        <v>0</v>
      </c>
      <c r="M78" s="1">
        <f t="shared" si="20"/>
        <v>0</v>
      </c>
      <c r="N78" s="1">
        <f t="shared" si="21"/>
        <v>54000</v>
      </c>
      <c r="O78" s="1">
        <f t="shared" si="22"/>
        <v>55080</v>
      </c>
      <c r="P78" s="80">
        <v>56000</v>
      </c>
      <c r="Q78" s="81">
        <v>0</v>
      </c>
      <c r="R78" s="80">
        <f t="shared" si="23"/>
        <v>0</v>
      </c>
      <c r="S78" s="80">
        <f t="shared" si="24"/>
        <v>56000</v>
      </c>
      <c r="T78" s="80">
        <f t="shared" si="25"/>
        <v>57120</v>
      </c>
      <c r="U78" s="2">
        <v>50000</v>
      </c>
      <c r="V78" s="22">
        <v>0</v>
      </c>
      <c r="W78" s="1">
        <f t="shared" si="26"/>
        <v>0</v>
      </c>
      <c r="X78" s="1">
        <f t="shared" si="27"/>
        <v>50000</v>
      </c>
      <c r="Y78" s="1">
        <f t="shared" si="28"/>
        <v>51000</v>
      </c>
      <c r="Z78" s="170">
        <f t="shared" si="16"/>
        <v>52550</v>
      </c>
      <c r="AA78" s="170">
        <f t="shared" si="29"/>
        <v>53601</v>
      </c>
    </row>
    <row r="79" spans="1:27" ht="56.25" x14ac:dyDescent="0.25">
      <c r="A79" s="29">
        <v>73</v>
      </c>
      <c r="B79" s="4" t="s">
        <v>183</v>
      </c>
      <c r="C79" s="4" t="s">
        <v>183</v>
      </c>
      <c r="D79" s="5" t="s">
        <v>123</v>
      </c>
      <c r="E79" s="3">
        <v>1</v>
      </c>
      <c r="F79" s="78">
        <v>35600</v>
      </c>
      <c r="G79" s="79">
        <v>0</v>
      </c>
      <c r="H79" s="78">
        <f t="shared" si="18"/>
        <v>0</v>
      </c>
      <c r="I79" s="78">
        <f t="shared" si="17"/>
        <v>35600</v>
      </c>
      <c r="J79" s="78">
        <f t="shared" si="19"/>
        <v>36312</v>
      </c>
      <c r="K79" s="1">
        <v>40000</v>
      </c>
      <c r="L79" s="22">
        <v>0</v>
      </c>
      <c r="M79" s="1">
        <f t="shared" si="20"/>
        <v>0</v>
      </c>
      <c r="N79" s="1">
        <f t="shared" si="21"/>
        <v>40000</v>
      </c>
      <c r="O79" s="1">
        <f t="shared" si="22"/>
        <v>40800</v>
      </c>
      <c r="P79" s="80">
        <v>43500</v>
      </c>
      <c r="Q79" s="81">
        <v>0</v>
      </c>
      <c r="R79" s="80">
        <f t="shared" si="23"/>
        <v>0</v>
      </c>
      <c r="S79" s="80">
        <f t="shared" si="24"/>
        <v>43500</v>
      </c>
      <c r="T79" s="80">
        <f t="shared" si="25"/>
        <v>44370</v>
      </c>
      <c r="U79" s="1">
        <v>32000</v>
      </c>
      <c r="V79" s="22">
        <v>0</v>
      </c>
      <c r="W79" s="1">
        <f t="shared" si="26"/>
        <v>0</v>
      </c>
      <c r="X79" s="1">
        <f t="shared" si="27"/>
        <v>32000</v>
      </c>
      <c r="Y79" s="1">
        <f t="shared" si="28"/>
        <v>32640</v>
      </c>
      <c r="Z79" s="170">
        <f t="shared" si="16"/>
        <v>37775</v>
      </c>
      <c r="AA79" s="170">
        <f t="shared" si="29"/>
        <v>38530.5</v>
      </c>
    </row>
    <row r="80" spans="1:27" ht="78.75" x14ac:dyDescent="0.25">
      <c r="A80" s="29">
        <v>74</v>
      </c>
      <c r="B80" s="4" t="s">
        <v>184</v>
      </c>
      <c r="C80" s="4" t="s">
        <v>185</v>
      </c>
      <c r="D80" s="5" t="s">
        <v>186</v>
      </c>
      <c r="E80" s="3">
        <v>1</v>
      </c>
      <c r="F80" s="78">
        <v>90200</v>
      </c>
      <c r="G80" s="79">
        <v>0</v>
      </c>
      <c r="H80" s="78">
        <f t="shared" si="18"/>
        <v>0</v>
      </c>
      <c r="I80" s="78">
        <f t="shared" si="17"/>
        <v>90200</v>
      </c>
      <c r="J80" s="78">
        <f t="shared" si="19"/>
        <v>92004</v>
      </c>
      <c r="K80" s="1">
        <v>95500</v>
      </c>
      <c r="L80" s="22">
        <v>0</v>
      </c>
      <c r="M80" s="1">
        <f t="shared" si="20"/>
        <v>0</v>
      </c>
      <c r="N80" s="1">
        <f t="shared" si="21"/>
        <v>95500</v>
      </c>
      <c r="O80" s="1">
        <f t="shared" si="22"/>
        <v>97410</v>
      </c>
      <c r="P80" s="80">
        <v>100000</v>
      </c>
      <c r="Q80" s="81">
        <v>0</v>
      </c>
      <c r="R80" s="80">
        <f t="shared" si="23"/>
        <v>0</v>
      </c>
      <c r="S80" s="80">
        <f t="shared" si="24"/>
        <v>100000</v>
      </c>
      <c r="T80" s="80">
        <f t="shared" si="25"/>
        <v>102000</v>
      </c>
      <c r="U80" s="1">
        <v>90000</v>
      </c>
      <c r="V80" s="22">
        <v>0</v>
      </c>
      <c r="W80" s="1">
        <f t="shared" si="26"/>
        <v>0</v>
      </c>
      <c r="X80" s="1">
        <f t="shared" si="27"/>
        <v>90000</v>
      </c>
      <c r="Y80" s="1">
        <f t="shared" si="28"/>
        <v>91800</v>
      </c>
      <c r="Z80" s="170">
        <f t="shared" si="16"/>
        <v>93925</v>
      </c>
      <c r="AA80" s="170">
        <f t="shared" si="29"/>
        <v>95803.5</v>
      </c>
    </row>
    <row r="81" spans="1:27" ht="78.75" x14ac:dyDescent="0.25">
      <c r="A81" s="29">
        <v>75</v>
      </c>
      <c r="B81" s="4" t="s">
        <v>187</v>
      </c>
      <c r="C81" s="4" t="s">
        <v>188</v>
      </c>
      <c r="D81" s="5" t="s">
        <v>189</v>
      </c>
      <c r="E81" s="3">
        <v>1</v>
      </c>
      <c r="F81" s="78">
        <v>123900</v>
      </c>
      <c r="G81" s="79">
        <v>0</v>
      </c>
      <c r="H81" s="78">
        <f t="shared" si="18"/>
        <v>0</v>
      </c>
      <c r="I81" s="78">
        <f t="shared" si="17"/>
        <v>123900</v>
      </c>
      <c r="J81" s="78">
        <f t="shared" si="19"/>
        <v>126378</v>
      </c>
      <c r="K81" s="1">
        <v>129500</v>
      </c>
      <c r="L81" s="22">
        <v>0</v>
      </c>
      <c r="M81" s="1">
        <f t="shared" si="20"/>
        <v>0</v>
      </c>
      <c r="N81" s="1">
        <f t="shared" si="21"/>
        <v>129500</v>
      </c>
      <c r="O81" s="1">
        <f t="shared" si="22"/>
        <v>132090</v>
      </c>
      <c r="P81" s="80">
        <v>132500</v>
      </c>
      <c r="Q81" s="81">
        <v>0</v>
      </c>
      <c r="R81" s="80">
        <f t="shared" si="23"/>
        <v>0</v>
      </c>
      <c r="S81" s="80">
        <f t="shared" si="24"/>
        <v>132500</v>
      </c>
      <c r="T81" s="80">
        <f t="shared" si="25"/>
        <v>135150</v>
      </c>
      <c r="U81" s="1">
        <v>121000</v>
      </c>
      <c r="V81" s="22">
        <v>0</v>
      </c>
      <c r="W81" s="1">
        <f t="shared" si="26"/>
        <v>0</v>
      </c>
      <c r="X81" s="1">
        <f t="shared" si="27"/>
        <v>121000</v>
      </c>
      <c r="Y81" s="1">
        <f t="shared" si="28"/>
        <v>123420</v>
      </c>
      <c r="Z81" s="170">
        <f t="shared" si="16"/>
        <v>126725</v>
      </c>
      <c r="AA81" s="170">
        <f t="shared" si="29"/>
        <v>129259.5</v>
      </c>
    </row>
    <row r="82" spans="1:27" ht="78.75" x14ac:dyDescent="0.25">
      <c r="A82" s="29">
        <v>76</v>
      </c>
      <c r="B82" s="4" t="s">
        <v>190</v>
      </c>
      <c r="C82" s="4" t="s">
        <v>191</v>
      </c>
      <c r="D82" s="5" t="s">
        <v>189</v>
      </c>
      <c r="E82" s="3">
        <v>1</v>
      </c>
      <c r="F82" s="78">
        <v>89100</v>
      </c>
      <c r="G82" s="79">
        <v>0</v>
      </c>
      <c r="H82" s="78">
        <f t="shared" si="18"/>
        <v>0</v>
      </c>
      <c r="I82" s="78">
        <f t="shared" si="17"/>
        <v>89100</v>
      </c>
      <c r="J82" s="78">
        <f t="shared" si="19"/>
        <v>90882</v>
      </c>
      <c r="K82" s="1">
        <v>95200</v>
      </c>
      <c r="L82" s="22">
        <v>0</v>
      </c>
      <c r="M82" s="1">
        <f t="shared" si="20"/>
        <v>0</v>
      </c>
      <c r="N82" s="1">
        <f t="shared" si="21"/>
        <v>95200</v>
      </c>
      <c r="O82" s="1">
        <f t="shared" si="22"/>
        <v>97104</v>
      </c>
      <c r="P82" s="80">
        <v>100000</v>
      </c>
      <c r="Q82" s="81">
        <v>0</v>
      </c>
      <c r="R82" s="80">
        <f t="shared" si="23"/>
        <v>0</v>
      </c>
      <c r="S82" s="80">
        <f t="shared" si="24"/>
        <v>100000</v>
      </c>
      <c r="T82" s="80">
        <f t="shared" si="25"/>
        <v>102000</v>
      </c>
      <c r="U82" s="1">
        <v>85000</v>
      </c>
      <c r="V82" s="22">
        <v>0</v>
      </c>
      <c r="W82" s="1">
        <f t="shared" si="26"/>
        <v>0</v>
      </c>
      <c r="X82" s="1">
        <f t="shared" si="27"/>
        <v>85000</v>
      </c>
      <c r="Y82" s="1">
        <f t="shared" si="28"/>
        <v>86700</v>
      </c>
      <c r="Z82" s="170">
        <f t="shared" si="16"/>
        <v>92325</v>
      </c>
      <c r="AA82" s="170">
        <f t="shared" si="29"/>
        <v>94171.5</v>
      </c>
    </row>
    <row r="83" spans="1:27" ht="78.75" x14ac:dyDescent="0.25">
      <c r="A83" s="29">
        <v>77</v>
      </c>
      <c r="B83" s="4" t="s">
        <v>192</v>
      </c>
      <c r="C83" s="4" t="s">
        <v>193</v>
      </c>
      <c r="D83" s="5" t="s">
        <v>189</v>
      </c>
      <c r="E83" s="3">
        <v>1</v>
      </c>
      <c r="F83" s="78">
        <v>78100</v>
      </c>
      <c r="G83" s="79">
        <v>0</v>
      </c>
      <c r="H83" s="78">
        <f t="shared" si="18"/>
        <v>0</v>
      </c>
      <c r="I83" s="78">
        <f t="shared" si="17"/>
        <v>78100</v>
      </c>
      <c r="J83" s="78">
        <f t="shared" si="19"/>
        <v>79662</v>
      </c>
      <c r="K83" s="1">
        <v>82500</v>
      </c>
      <c r="L83" s="22">
        <v>0</v>
      </c>
      <c r="M83" s="1">
        <f t="shared" si="20"/>
        <v>0</v>
      </c>
      <c r="N83" s="1">
        <f t="shared" si="21"/>
        <v>82500</v>
      </c>
      <c r="O83" s="1">
        <f t="shared" si="22"/>
        <v>84150</v>
      </c>
      <c r="P83" s="80">
        <v>84500</v>
      </c>
      <c r="Q83" s="81">
        <v>0</v>
      </c>
      <c r="R83" s="80">
        <f t="shared" si="23"/>
        <v>0</v>
      </c>
      <c r="S83" s="80">
        <f t="shared" si="24"/>
        <v>84500</v>
      </c>
      <c r="T83" s="80">
        <f t="shared" si="25"/>
        <v>86190</v>
      </c>
      <c r="U83" s="1">
        <v>73000</v>
      </c>
      <c r="V83" s="22">
        <v>0</v>
      </c>
      <c r="W83" s="1">
        <f t="shared" si="26"/>
        <v>0</v>
      </c>
      <c r="X83" s="1">
        <f t="shared" si="27"/>
        <v>73000</v>
      </c>
      <c r="Y83" s="1">
        <f t="shared" si="28"/>
        <v>74460</v>
      </c>
      <c r="Z83" s="170">
        <f t="shared" si="16"/>
        <v>79525</v>
      </c>
      <c r="AA83" s="170">
        <f t="shared" si="29"/>
        <v>81115.5</v>
      </c>
    </row>
    <row r="84" spans="1:27" ht="78.75" x14ac:dyDescent="0.25">
      <c r="A84" s="29">
        <v>78</v>
      </c>
      <c r="B84" s="4" t="s">
        <v>194</v>
      </c>
      <c r="C84" s="4" t="s">
        <v>195</v>
      </c>
      <c r="D84" s="5" t="s">
        <v>189</v>
      </c>
      <c r="E84" s="3">
        <v>1</v>
      </c>
      <c r="F84" s="78">
        <v>103300</v>
      </c>
      <c r="G84" s="79">
        <v>0</v>
      </c>
      <c r="H84" s="78">
        <f t="shared" si="18"/>
        <v>0</v>
      </c>
      <c r="I84" s="78">
        <f t="shared" si="17"/>
        <v>103300</v>
      </c>
      <c r="J84" s="78">
        <f t="shared" si="19"/>
        <v>105366</v>
      </c>
      <c r="K84" s="1">
        <v>107000</v>
      </c>
      <c r="L84" s="22">
        <v>0</v>
      </c>
      <c r="M84" s="1">
        <f t="shared" si="20"/>
        <v>0</v>
      </c>
      <c r="N84" s="1">
        <f t="shared" si="21"/>
        <v>107000</v>
      </c>
      <c r="O84" s="1">
        <f t="shared" si="22"/>
        <v>109140</v>
      </c>
      <c r="P84" s="80">
        <v>110000</v>
      </c>
      <c r="Q84" s="81">
        <v>0</v>
      </c>
      <c r="R84" s="80">
        <f t="shared" si="23"/>
        <v>0</v>
      </c>
      <c r="S84" s="80">
        <f t="shared" si="24"/>
        <v>110000</v>
      </c>
      <c r="T84" s="80">
        <f t="shared" si="25"/>
        <v>112200</v>
      </c>
      <c r="U84" s="1">
        <v>98000</v>
      </c>
      <c r="V84" s="22">
        <v>0</v>
      </c>
      <c r="W84" s="1">
        <f t="shared" si="26"/>
        <v>0</v>
      </c>
      <c r="X84" s="1">
        <f t="shared" si="27"/>
        <v>98000</v>
      </c>
      <c r="Y84" s="1">
        <f t="shared" si="28"/>
        <v>99960</v>
      </c>
      <c r="Z84" s="170">
        <f t="shared" si="16"/>
        <v>104575</v>
      </c>
      <c r="AA84" s="170">
        <f t="shared" si="29"/>
        <v>106666.5</v>
      </c>
    </row>
    <row r="85" spans="1:27" ht="78.75" x14ac:dyDescent="0.25">
      <c r="A85" s="29">
        <v>79</v>
      </c>
      <c r="B85" s="4" t="s">
        <v>547</v>
      </c>
      <c r="C85" s="4" t="s">
        <v>196</v>
      </c>
      <c r="D85" s="5" t="s">
        <v>197</v>
      </c>
      <c r="E85" s="3">
        <v>1</v>
      </c>
      <c r="F85" s="78">
        <v>45300</v>
      </c>
      <c r="G85" s="79">
        <v>0</v>
      </c>
      <c r="H85" s="78">
        <f t="shared" si="18"/>
        <v>0</v>
      </c>
      <c r="I85" s="78">
        <f t="shared" si="17"/>
        <v>45300</v>
      </c>
      <c r="J85" s="78">
        <f t="shared" si="19"/>
        <v>46206</v>
      </c>
      <c r="K85" s="1">
        <v>48000</v>
      </c>
      <c r="L85" s="22">
        <v>0</v>
      </c>
      <c r="M85" s="1">
        <f t="shared" si="20"/>
        <v>0</v>
      </c>
      <c r="N85" s="1">
        <f t="shared" si="21"/>
        <v>48000</v>
      </c>
      <c r="O85" s="1">
        <f t="shared" si="22"/>
        <v>48960</v>
      </c>
      <c r="P85" s="80">
        <v>52500</v>
      </c>
      <c r="Q85" s="81">
        <v>0</v>
      </c>
      <c r="R85" s="80">
        <f t="shared" si="23"/>
        <v>0</v>
      </c>
      <c r="S85" s="80">
        <f t="shared" si="24"/>
        <v>52500</v>
      </c>
      <c r="T85" s="80">
        <f t="shared" si="25"/>
        <v>53550</v>
      </c>
      <c r="U85" s="1">
        <v>45000</v>
      </c>
      <c r="V85" s="22">
        <v>0</v>
      </c>
      <c r="W85" s="1">
        <f t="shared" si="26"/>
        <v>0</v>
      </c>
      <c r="X85" s="1">
        <f t="shared" si="27"/>
        <v>45000</v>
      </c>
      <c r="Y85" s="1">
        <f t="shared" si="28"/>
        <v>45900</v>
      </c>
      <c r="Z85" s="170">
        <f t="shared" si="16"/>
        <v>47700</v>
      </c>
      <c r="AA85" s="170">
        <f t="shared" si="29"/>
        <v>48654</v>
      </c>
    </row>
    <row r="86" spans="1:27" ht="78.75" x14ac:dyDescent="0.25">
      <c r="A86" s="29">
        <v>80</v>
      </c>
      <c r="B86" s="4" t="s">
        <v>548</v>
      </c>
      <c r="C86" s="4" t="s">
        <v>198</v>
      </c>
      <c r="D86" s="5" t="s">
        <v>197</v>
      </c>
      <c r="E86" s="3">
        <v>1</v>
      </c>
      <c r="F86" s="78">
        <v>51500</v>
      </c>
      <c r="G86" s="79">
        <v>0</v>
      </c>
      <c r="H86" s="78">
        <f t="shared" si="18"/>
        <v>0</v>
      </c>
      <c r="I86" s="78">
        <f t="shared" si="17"/>
        <v>51500</v>
      </c>
      <c r="J86" s="78">
        <f t="shared" si="19"/>
        <v>52530</v>
      </c>
      <c r="K86" s="1">
        <v>56500</v>
      </c>
      <c r="L86" s="22">
        <v>0</v>
      </c>
      <c r="M86" s="1">
        <f t="shared" si="20"/>
        <v>0</v>
      </c>
      <c r="N86" s="1">
        <f t="shared" si="21"/>
        <v>56500</v>
      </c>
      <c r="O86" s="1">
        <f t="shared" si="22"/>
        <v>57630</v>
      </c>
      <c r="P86" s="80">
        <v>60500</v>
      </c>
      <c r="Q86" s="81">
        <v>0</v>
      </c>
      <c r="R86" s="80">
        <f t="shared" si="23"/>
        <v>0</v>
      </c>
      <c r="S86" s="80">
        <f t="shared" si="24"/>
        <v>60500</v>
      </c>
      <c r="T86" s="80">
        <f t="shared" si="25"/>
        <v>61710</v>
      </c>
      <c r="U86" s="1">
        <v>50000</v>
      </c>
      <c r="V86" s="22">
        <v>0</v>
      </c>
      <c r="W86" s="1">
        <f t="shared" si="26"/>
        <v>0</v>
      </c>
      <c r="X86" s="1">
        <f t="shared" si="27"/>
        <v>50000</v>
      </c>
      <c r="Y86" s="1">
        <f t="shared" si="28"/>
        <v>51000</v>
      </c>
      <c r="Z86" s="170">
        <f t="shared" si="16"/>
        <v>54625</v>
      </c>
      <c r="AA86" s="170">
        <f t="shared" si="29"/>
        <v>55717.5</v>
      </c>
    </row>
    <row r="87" spans="1:27" ht="78.75" x14ac:dyDescent="0.25">
      <c r="A87" s="29">
        <v>81</v>
      </c>
      <c r="B87" s="4" t="s">
        <v>549</v>
      </c>
      <c r="C87" s="4" t="s">
        <v>198</v>
      </c>
      <c r="D87" s="5" t="s">
        <v>197</v>
      </c>
      <c r="E87" s="3">
        <v>1</v>
      </c>
      <c r="F87" s="78">
        <v>62600</v>
      </c>
      <c r="G87" s="79">
        <v>0</v>
      </c>
      <c r="H87" s="78">
        <f t="shared" si="18"/>
        <v>0</v>
      </c>
      <c r="I87" s="78">
        <f t="shared" si="17"/>
        <v>62600</v>
      </c>
      <c r="J87" s="78">
        <f t="shared" si="19"/>
        <v>63852</v>
      </c>
      <c r="K87" s="1">
        <v>65500</v>
      </c>
      <c r="L87" s="22">
        <v>0</v>
      </c>
      <c r="M87" s="1">
        <f t="shared" si="20"/>
        <v>0</v>
      </c>
      <c r="N87" s="1">
        <f t="shared" si="21"/>
        <v>65500</v>
      </c>
      <c r="O87" s="1">
        <f t="shared" si="22"/>
        <v>66810</v>
      </c>
      <c r="P87" s="80">
        <v>70500</v>
      </c>
      <c r="Q87" s="81">
        <v>0</v>
      </c>
      <c r="R87" s="80">
        <f t="shared" si="23"/>
        <v>0</v>
      </c>
      <c r="S87" s="80">
        <f t="shared" si="24"/>
        <v>70500</v>
      </c>
      <c r="T87" s="80">
        <f t="shared" si="25"/>
        <v>71910</v>
      </c>
      <c r="U87" s="1">
        <v>65000</v>
      </c>
      <c r="V87" s="22">
        <v>0</v>
      </c>
      <c r="W87" s="1">
        <f t="shared" si="26"/>
        <v>0</v>
      </c>
      <c r="X87" s="1">
        <f t="shared" si="27"/>
        <v>65000</v>
      </c>
      <c r="Y87" s="1">
        <f t="shared" si="28"/>
        <v>66300</v>
      </c>
      <c r="Z87" s="170">
        <f t="shared" si="16"/>
        <v>65900</v>
      </c>
      <c r="AA87" s="170">
        <f t="shared" si="29"/>
        <v>67218</v>
      </c>
    </row>
    <row r="88" spans="1:27" ht="101.25" x14ac:dyDescent="0.25">
      <c r="A88" s="29">
        <v>82</v>
      </c>
      <c r="B88" s="4" t="s">
        <v>199</v>
      </c>
      <c r="C88" s="4" t="s">
        <v>200</v>
      </c>
      <c r="D88" s="5" t="s">
        <v>201</v>
      </c>
      <c r="E88" s="3">
        <v>1</v>
      </c>
      <c r="F88" s="78">
        <v>71600</v>
      </c>
      <c r="G88" s="79">
        <v>0</v>
      </c>
      <c r="H88" s="78">
        <f t="shared" si="18"/>
        <v>0</v>
      </c>
      <c r="I88" s="78">
        <f t="shared" si="17"/>
        <v>71600</v>
      </c>
      <c r="J88" s="78">
        <f t="shared" si="19"/>
        <v>73032</v>
      </c>
      <c r="K88" s="1">
        <v>75500</v>
      </c>
      <c r="L88" s="22">
        <v>0</v>
      </c>
      <c r="M88" s="1">
        <f t="shared" si="20"/>
        <v>0</v>
      </c>
      <c r="N88" s="1">
        <f t="shared" si="21"/>
        <v>75500</v>
      </c>
      <c r="O88" s="1">
        <f t="shared" si="22"/>
        <v>77010</v>
      </c>
      <c r="P88" s="80">
        <v>80000</v>
      </c>
      <c r="Q88" s="81">
        <v>0</v>
      </c>
      <c r="R88" s="80">
        <f t="shared" si="23"/>
        <v>0</v>
      </c>
      <c r="S88" s="80">
        <f t="shared" si="24"/>
        <v>80000</v>
      </c>
      <c r="T88" s="80">
        <f t="shared" si="25"/>
        <v>81600</v>
      </c>
      <c r="U88" s="1">
        <v>70000</v>
      </c>
      <c r="V88" s="22">
        <v>0</v>
      </c>
      <c r="W88" s="1">
        <f t="shared" si="26"/>
        <v>0</v>
      </c>
      <c r="X88" s="1">
        <f t="shared" si="27"/>
        <v>70000</v>
      </c>
      <c r="Y88" s="1">
        <f t="shared" si="28"/>
        <v>71400</v>
      </c>
      <c r="Z88" s="170">
        <f t="shared" si="16"/>
        <v>74275</v>
      </c>
      <c r="AA88" s="170">
        <f t="shared" si="29"/>
        <v>75760.5</v>
      </c>
    </row>
    <row r="89" spans="1:27" ht="67.5" x14ac:dyDescent="0.25">
      <c r="A89" s="29">
        <v>83</v>
      </c>
      <c r="B89" s="4" t="s">
        <v>202</v>
      </c>
      <c r="C89" s="4" t="s">
        <v>203</v>
      </c>
      <c r="D89" s="5" t="s">
        <v>204</v>
      </c>
      <c r="E89" s="3">
        <v>1</v>
      </c>
      <c r="F89" s="78">
        <v>238700</v>
      </c>
      <c r="G89" s="79">
        <v>0</v>
      </c>
      <c r="H89" s="78">
        <f t="shared" si="18"/>
        <v>0</v>
      </c>
      <c r="I89" s="78">
        <f t="shared" si="17"/>
        <v>238700</v>
      </c>
      <c r="J89" s="78">
        <f t="shared" si="19"/>
        <v>243474</v>
      </c>
      <c r="K89" s="1">
        <v>245000</v>
      </c>
      <c r="L89" s="22">
        <v>0</v>
      </c>
      <c r="M89" s="1">
        <f t="shared" si="20"/>
        <v>0</v>
      </c>
      <c r="N89" s="1">
        <f t="shared" si="21"/>
        <v>245000</v>
      </c>
      <c r="O89" s="1">
        <f t="shared" si="22"/>
        <v>249900</v>
      </c>
      <c r="P89" s="80">
        <v>250000</v>
      </c>
      <c r="Q89" s="81">
        <v>0</v>
      </c>
      <c r="R89" s="80">
        <f t="shared" si="23"/>
        <v>0</v>
      </c>
      <c r="S89" s="80">
        <f t="shared" si="24"/>
        <v>250000</v>
      </c>
      <c r="T89" s="80">
        <f t="shared" si="25"/>
        <v>255000</v>
      </c>
      <c r="U89" s="1">
        <v>230000</v>
      </c>
      <c r="V89" s="22">
        <v>0</v>
      </c>
      <c r="W89" s="1">
        <f t="shared" si="26"/>
        <v>0</v>
      </c>
      <c r="X89" s="1">
        <f t="shared" si="27"/>
        <v>230000</v>
      </c>
      <c r="Y89" s="1">
        <f t="shared" si="28"/>
        <v>234600</v>
      </c>
      <c r="Z89" s="170">
        <f t="shared" si="16"/>
        <v>240925</v>
      </c>
      <c r="AA89" s="170">
        <f t="shared" si="29"/>
        <v>245743.5</v>
      </c>
    </row>
    <row r="90" spans="1:27" ht="67.5" x14ac:dyDescent="0.25">
      <c r="A90" s="29">
        <v>84</v>
      </c>
      <c r="B90" s="4" t="s">
        <v>205</v>
      </c>
      <c r="C90" s="4" t="s">
        <v>206</v>
      </c>
      <c r="D90" s="5" t="s">
        <v>207</v>
      </c>
      <c r="E90" s="3">
        <v>1</v>
      </c>
      <c r="F90" s="78">
        <v>87000</v>
      </c>
      <c r="G90" s="79">
        <v>0.05</v>
      </c>
      <c r="H90" s="78">
        <f t="shared" si="18"/>
        <v>4350</v>
      </c>
      <c r="I90" s="78">
        <f t="shared" si="17"/>
        <v>91350</v>
      </c>
      <c r="J90" s="78">
        <f t="shared" si="19"/>
        <v>93177</v>
      </c>
      <c r="K90" s="1">
        <v>93500</v>
      </c>
      <c r="L90" s="22">
        <v>0.05</v>
      </c>
      <c r="M90" s="1">
        <f t="shared" si="20"/>
        <v>4675</v>
      </c>
      <c r="N90" s="1">
        <f t="shared" si="21"/>
        <v>98175</v>
      </c>
      <c r="O90" s="1">
        <f t="shared" si="22"/>
        <v>100138.5</v>
      </c>
      <c r="P90" s="80">
        <v>96500</v>
      </c>
      <c r="Q90" s="81">
        <v>0.05</v>
      </c>
      <c r="R90" s="80">
        <f t="shared" si="23"/>
        <v>4825</v>
      </c>
      <c r="S90" s="80">
        <f t="shared" si="24"/>
        <v>101325</v>
      </c>
      <c r="T90" s="80">
        <f t="shared" si="25"/>
        <v>103351.5</v>
      </c>
      <c r="U90" s="1">
        <v>80000</v>
      </c>
      <c r="V90" s="22">
        <v>0.05</v>
      </c>
      <c r="W90" s="1">
        <f t="shared" si="26"/>
        <v>4000</v>
      </c>
      <c r="X90" s="1">
        <f t="shared" si="27"/>
        <v>84000</v>
      </c>
      <c r="Y90" s="1">
        <f t="shared" si="28"/>
        <v>85680</v>
      </c>
      <c r="Z90" s="170">
        <f t="shared" si="16"/>
        <v>89250</v>
      </c>
      <c r="AA90" s="170">
        <f t="shared" si="29"/>
        <v>95586.75</v>
      </c>
    </row>
    <row r="91" spans="1:27" ht="67.5" x14ac:dyDescent="0.25">
      <c r="A91" s="29">
        <v>85</v>
      </c>
      <c r="B91" s="4" t="s">
        <v>208</v>
      </c>
      <c r="C91" s="4" t="s">
        <v>209</v>
      </c>
      <c r="D91" s="5" t="s">
        <v>210</v>
      </c>
      <c r="E91" s="3">
        <v>1</v>
      </c>
      <c r="F91" s="78">
        <v>64500</v>
      </c>
      <c r="G91" s="79">
        <v>0</v>
      </c>
      <c r="H91" s="78">
        <f t="shared" si="18"/>
        <v>0</v>
      </c>
      <c r="I91" s="78">
        <f t="shared" si="17"/>
        <v>64500</v>
      </c>
      <c r="J91" s="78">
        <f t="shared" si="19"/>
        <v>65790</v>
      </c>
      <c r="K91" s="1">
        <v>68000</v>
      </c>
      <c r="L91" s="22">
        <v>0</v>
      </c>
      <c r="M91" s="1">
        <f t="shared" si="20"/>
        <v>0</v>
      </c>
      <c r="N91" s="1">
        <f t="shared" si="21"/>
        <v>68000</v>
      </c>
      <c r="O91" s="1">
        <f t="shared" si="22"/>
        <v>69360</v>
      </c>
      <c r="P91" s="80">
        <v>72000</v>
      </c>
      <c r="Q91" s="81">
        <v>0</v>
      </c>
      <c r="R91" s="80">
        <f t="shared" si="23"/>
        <v>0</v>
      </c>
      <c r="S91" s="80">
        <f t="shared" si="24"/>
        <v>72000</v>
      </c>
      <c r="T91" s="80">
        <f t="shared" si="25"/>
        <v>73440</v>
      </c>
      <c r="U91" s="1">
        <v>63000</v>
      </c>
      <c r="V91" s="22">
        <v>0</v>
      </c>
      <c r="W91" s="1">
        <f t="shared" si="26"/>
        <v>0</v>
      </c>
      <c r="X91" s="1">
        <f t="shared" si="27"/>
        <v>63000</v>
      </c>
      <c r="Y91" s="1">
        <f t="shared" si="28"/>
        <v>64260</v>
      </c>
      <c r="Z91" s="170">
        <f t="shared" si="16"/>
        <v>66875</v>
      </c>
      <c r="AA91" s="170">
        <f t="shared" si="29"/>
        <v>68212.5</v>
      </c>
    </row>
    <row r="92" spans="1:27" ht="67.5" x14ac:dyDescent="0.25">
      <c r="A92" s="29">
        <v>86</v>
      </c>
      <c r="B92" s="4" t="s">
        <v>208</v>
      </c>
      <c r="C92" s="4" t="s">
        <v>211</v>
      </c>
      <c r="D92" s="5" t="s">
        <v>210</v>
      </c>
      <c r="E92" s="3">
        <v>1</v>
      </c>
      <c r="F92" s="78">
        <v>96000</v>
      </c>
      <c r="G92" s="79">
        <v>0</v>
      </c>
      <c r="H92" s="78">
        <f t="shared" si="18"/>
        <v>0</v>
      </c>
      <c r="I92" s="78">
        <f t="shared" si="17"/>
        <v>96000</v>
      </c>
      <c r="J92" s="78">
        <f t="shared" si="19"/>
        <v>97920</v>
      </c>
      <c r="K92" s="1">
        <v>101000</v>
      </c>
      <c r="L92" s="22">
        <v>0</v>
      </c>
      <c r="M92" s="1">
        <f t="shared" si="20"/>
        <v>0</v>
      </c>
      <c r="N92" s="1">
        <f t="shared" si="21"/>
        <v>101000</v>
      </c>
      <c r="O92" s="1">
        <f t="shared" si="22"/>
        <v>103020</v>
      </c>
      <c r="P92" s="80">
        <v>105500</v>
      </c>
      <c r="Q92" s="81">
        <v>0</v>
      </c>
      <c r="R92" s="80">
        <f t="shared" si="23"/>
        <v>0</v>
      </c>
      <c r="S92" s="80">
        <f t="shared" si="24"/>
        <v>105500</v>
      </c>
      <c r="T92" s="80">
        <f t="shared" si="25"/>
        <v>107610</v>
      </c>
      <c r="U92" s="1">
        <v>98000</v>
      </c>
      <c r="V92" s="22">
        <v>0</v>
      </c>
      <c r="W92" s="1">
        <f t="shared" si="26"/>
        <v>0</v>
      </c>
      <c r="X92" s="1">
        <f t="shared" si="27"/>
        <v>98000</v>
      </c>
      <c r="Y92" s="1">
        <f t="shared" si="28"/>
        <v>99960</v>
      </c>
      <c r="Z92" s="170">
        <f t="shared" si="16"/>
        <v>100125</v>
      </c>
      <c r="AA92" s="170">
        <f t="shared" si="29"/>
        <v>102127.5</v>
      </c>
    </row>
    <row r="93" spans="1:27" ht="112.5" x14ac:dyDescent="0.25">
      <c r="A93" s="29">
        <v>87</v>
      </c>
      <c r="B93" s="4" t="s">
        <v>212</v>
      </c>
      <c r="C93" s="4" t="s">
        <v>213</v>
      </c>
      <c r="D93" s="5" t="s">
        <v>134</v>
      </c>
      <c r="E93" s="3">
        <v>1</v>
      </c>
      <c r="F93" s="78">
        <v>45400</v>
      </c>
      <c r="G93" s="79">
        <v>0</v>
      </c>
      <c r="H93" s="78">
        <f t="shared" si="18"/>
        <v>0</v>
      </c>
      <c r="I93" s="78">
        <f t="shared" si="17"/>
        <v>45400</v>
      </c>
      <c r="J93" s="78">
        <f t="shared" si="19"/>
        <v>46308</v>
      </c>
      <c r="K93" s="1">
        <v>49500</v>
      </c>
      <c r="L93" s="22">
        <v>0</v>
      </c>
      <c r="M93" s="1">
        <f t="shared" si="20"/>
        <v>0</v>
      </c>
      <c r="N93" s="1">
        <f t="shared" si="21"/>
        <v>49500</v>
      </c>
      <c r="O93" s="1">
        <f t="shared" si="22"/>
        <v>50490</v>
      </c>
      <c r="P93" s="80">
        <v>51500</v>
      </c>
      <c r="Q93" s="81">
        <v>0</v>
      </c>
      <c r="R93" s="80">
        <f t="shared" si="23"/>
        <v>0</v>
      </c>
      <c r="S93" s="80">
        <f t="shared" si="24"/>
        <v>51500</v>
      </c>
      <c r="T93" s="80">
        <f t="shared" si="25"/>
        <v>52530</v>
      </c>
      <c r="U93" s="1">
        <v>52000</v>
      </c>
      <c r="V93" s="22">
        <v>0</v>
      </c>
      <c r="W93" s="1">
        <f t="shared" si="26"/>
        <v>0</v>
      </c>
      <c r="X93" s="1">
        <f t="shared" si="27"/>
        <v>52000</v>
      </c>
      <c r="Y93" s="1">
        <f t="shared" si="28"/>
        <v>53040</v>
      </c>
      <c r="Z93" s="170">
        <f t="shared" si="16"/>
        <v>49600</v>
      </c>
      <c r="AA93" s="170">
        <f t="shared" si="29"/>
        <v>50592</v>
      </c>
    </row>
    <row r="94" spans="1:27" ht="45" x14ac:dyDescent="0.25">
      <c r="A94" s="29">
        <v>88</v>
      </c>
      <c r="B94" s="4" t="s">
        <v>214</v>
      </c>
      <c r="C94" s="4" t="s">
        <v>214</v>
      </c>
      <c r="D94" s="5" t="s">
        <v>215</v>
      </c>
      <c r="E94" s="3">
        <v>1</v>
      </c>
      <c r="F94" s="78">
        <v>55000</v>
      </c>
      <c r="G94" s="79">
        <v>0</v>
      </c>
      <c r="H94" s="78">
        <f t="shared" si="18"/>
        <v>0</v>
      </c>
      <c r="I94" s="78">
        <f t="shared" si="17"/>
        <v>55000</v>
      </c>
      <c r="J94" s="78">
        <f t="shared" si="19"/>
        <v>56100</v>
      </c>
      <c r="K94" s="1">
        <v>58000</v>
      </c>
      <c r="L94" s="22">
        <v>0</v>
      </c>
      <c r="M94" s="1">
        <f t="shared" si="20"/>
        <v>0</v>
      </c>
      <c r="N94" s="1">
        <f t="shared" si="21"/>
        <v>58000</v>
      </c>
      <c r="O94" s="1">
        <f t="shared" si="22"/>
        <v>59160</v>
      </c>
      <c r="P94" s="80">
        <v>64000</v>
      </c>
      <c r="Q94" s="81">
        <v>0</v>
      </c>
      <c r="R94" s="80">
        <f t="shared" si="23"/>
        <v>0</v>
      </c>
      <c r="S94" s="80">
        <f t="shared" si="24"/>
        <v>64000</v>
      </c>
      <c r="T94" s="80">
        <f t="shared" si="25"/>
        <v>65280</v>
      </c>
      <c r="U94" s="1">
        <v>55000</v>
      </c>
      <c r="V94" s="22">
        <v>0</v>
      </c>
      <c r="W94" s="1">
        <f t="shared" si="26"/>
        <v>0</v>
      </c>
      <c r="X94" s="1">
        <f t="shared" si="27"/>
        <v>55000</v>
      </c>
      <c r="Y94" s="1">
        <f t="shared" si="28"/>
        <v>56100</v>
      </c>
      <c r="Z94" s="170">
        <f t="shared" si="16"/>
        <v>58000</v>
      </c>
      <c r="AA94" s="170">
        <f t="shared" si="29"/>
        <v>59160</v>
      </c>
    </row>
    <row r="95" spans="1:27" ht="67.5" x14ac:dyDescent="0.25">
      <c r="A95" s="29">
        <v>89</v>
      </c>
      <c r="B95" s="4" t="s">
        <v>216</v>
      </c>
      <c r="C95" s="4" t="s">
        <v>217</v>
      </c>
      <c r="D95" s="5" t="s">
        <v>218</v>
      </c>
      <c r="E95" s="3">
        <v>1</v>
      </c>
      <c r="F95" s="78">
        <v>62500</v>
      </c>
      <c r="G95" s="79">
        <v>0</v>
      </c>
      <c r="H95" s="78">
        <f t="shared" si="18"/>
        <v>0</v>
      </c>
      <c r="I95" s="78">
        <f t="shared" si="17"/>
        <v>62500</v>
      </c>
      <c r="J95" s="78">
        <f t="shared" si="19"/>
        <v>63750</v>
      </c>
      <c r="K95" s="1">
        <v>68500</v>
      </c>
      <c r="L95" s="22">
        <v>0</v>
      </c>
      <c r="M95" s="1">
        <f t="shared" si="20"/>
        <v>0</v>
      </c>
      <c r="N95" s="1">
        <f t="shared" si="21"/>
        <v>68500</v>
      </c>
      <c r="O95" s="1">
        <f t="shared" si="22"/>
        <v>69870</v>
      </c>
      <c r="P95" s="80">
        <v>68500</v>
      </c>
      <c r="Q95" s="81">
        <v>0</v>
      </c>
      <c r="R95" s="80">
        <f t="shared" si="23"/>
        <v>0</v>
      </c>
      <c r="S95" s="80">
        <f t="shared" si="24"/>
        <v>68500</v>
      </c>
      <c r="T95" s="80">
        <f t="shared" si="25"/>
        <v>69870</v>
      </c>
      <c r="U95" s="1">
        <v>60000</v>
      </c>
      <c r="V95" s="22">
        <v>0</v>
      </c>
      <c r="W95" s="1">
        <f t="shared" si="26"/>
        <v>0</v>
      </c>
      <c r="X95" s="1">
        <f t="shared" si="27"/>
        <v>60000</v>
      </c>
      <c r="Y95" s="1">
        <f t="shared" si="28"/>
        <v>61200</v>
      </c>
      <c r="Z95" s="170">
        <f t="shared" ref="Z95:Z130" si="30">AVERAGE(F95,K95,P95,U95)</f>
        <v>64875</v>
      </c>
      <c r="AA95" s="170">
        <f t="shared" si="29"/>
        <v>66172.5</v>
      </c>
    </row>
    <row r="96" spans="1:27" ht="90" x14ac:dyDescent="0.25">
      <c r="A96" s="29">
        <v>90</v>
      </c>
      <c r="B96" s="4" t="s">
        <v>219</v>
      </c>
      <c r="C96" s="4" t="s">
        <v>220</v>
      </c>
      <c r="D96" s="5" t="s">
        <v>221</v>
      </c>
      <c r="E96" s="3">
        <v>1</v>
      </c>
      <c r="F96" s="78">
        <v>132000</v>
      </c>
      <c r="G96" s="79">
        <v>0</v>
      </c>
      <c r="H96" s="78">
        <f t="shared" si="18"/>
        <v>0</v>
      </c>
      <c r="I96" s="78">
        <f t="shared" si="17"/>
        <v>132000</v>
      </c>
      <c r="J96" s="78">
        <f t="shared" si="19"/>
        <v>134640</v>
      </c>
      <c r="K96" s="1">
        <v>137800</v>
      </c>
      <c r="L96" s="22">
        <v>0</v>
      </c>
      <c r="M96" s="1">
        <f t="shared" si="20"/>
        <v>0</v>
      </c>
      <c r="N96" s="1">
        <f t="shared" si="21"/>
        <v>137800</v>
      </c>
      <c r="O96" s="1">
        <f t="shared" si="22"/>
        <v>140556</v>
      </c>
      <c r="P96" s="80">
        <v>143800</v>
      </c>
      <c r="Q96" s="81">
        <v>0</v>
      </c>
      <c r="R96" s="80">
        <f t="shared" si="23"/>
        <v>0</v>
      </c>
      <c r="S96" s="80">
        <f t="shared" si="24"/>
        <v>143800</v>
      </c>
      <c r="T96" s="80">
        <f t="shared" si="25"/>
        <v>146676</v>
      </c>
      <c r="U96" s="1">
        <v>130000</v>
      </c>
      <c r="V96" s="22">
        <v>0</v>
      </c>
      <c r="W96" s="1">
        <f t="shared" si="26"/>
        <v>0</v>
      </c>
      <c r="X96" s="1">
        <f t="shared" si="27"/>
        <v>130000</v>
      </c>
      <c r="Y96" s="1">
        <f t="shared" si="28"/>
        <v>132600</v>
      </c>
      <c r="Z96" s="170">
        <f t="shared" si="30"/>
        <v>135900</v>
      </c>
      <c r="AA96" s="170">
        <f t="shared" si="29"/>
        <v>138618</v>
      </c>
    </row>
    <row r="97" spans="1:27" ht="101.25" x14ac:dyDescent="0.25">
      <c r="A97" s="29">
        <v>91</v>
      </c>
      <c r="B97" s="4" t="s">
        <v>222</v>
      </c>
      <c r="C97" s="4" t="s">
        <v>222</v>
      </c>
      <c r="D97" s="5" t="s">
        <v>223</v>
      </c>
      <c r="E97" s="3">
        <v>1</v>
      </c>
      <c r="F97" s="78">
        <v>121200</v>
      </c>
      <c r="G97" s="79">
        <v>0</v>
      </c>
      <c r="H97" s="78">
        <f t="shared" si="18"/>
        <v>0</v>
      </c>
      <c r="I97" s="78">
        <f t="shared" si="17"/>
        <v>121200</v>
      </c>
      <c r="J97" s="78">
        <f t="shared" si="19"/>
        <v>123624</v>
      </c>
      <c r="K97" s="1">
        <v>125500</v>
      </c>
      <c r="L97" s="22">
        <v>0</v>
      </c>
      <c r="M97" s="1">
        <f t="shared" si="20"/>
        <v>0</v>
      </c>
      <c r="N97" s="1">
        <f t="shared" si="21"/>
        <v>125500</v>
      </c>
      <c r="O97" s="1">
        <f t="shared" si="22"/>
        <v>128010</v>
      </c>
      <c r="P97" s="80">
        <v>130500</v>
      </c>
      <c r="Q97" s="81">
        <v>0</v>
      </c>
      <c r="R97" s="80">
        <f t="shared" si="23"/>
        <v>0</v>
      </c>
      <c r="S97" s="80">
        <f t="shared" si="24"/>
        <v>130500</v>
      </c>
      <c r="T97" s="80">
        <f t="shared" si="25"/>
        <v>133110</v>
      </c>
      <c r="U97" s="1">
        <v>120000</v>
      </c>
      <c r="V97" s="22">
        <v>0</v>
      </c>
      <c r="W97" s="1">
        <f t="shared" si="26"/>
        <v>0</v>
      </c>
      <c r="X97" s="1">
        <f t="shared" si="27"/>
        <v>120000</v>
      </c>
      <c r="Y97" s="1">
        <f t="shared" si="28"/>
        <v>122400</v>
      </c>
      <c r="Z97" s="170">
        <f t="shared" si="30"/>
        <v>124300</v>
      </c>
      <c r="AA97" s="170">
        <f t="shared" si="29"/>
        <v>126786</v>
      </c>
    </row>
    <row r="98" spans="1:27" ht="78.75" x14ac:dyDescent="0.25">
      <c r="A98" s="29">
        <v>92</v>
      </c>
      <c r="B98" s="4" t="s">
        <v>224</v>
      </c>
      <c r="C98" s="4" t="s">
        <v>225</v>
      </c>
      <c r="D98" s="5" t="s">
        <v>226</v>
      </c>
      <c r="E98" s="3">
        <v>1</v>
      </c>
      <c r="F98" s="78">
        <v>43700</v>
      </c>
      <c r="G98" s="79">
        <v>0</v>
      </c>
      <c r="H98" s="78">
        <f t="shared" si="18"/>
        <v>0</v>
      </c>
      <c r="I98" s="78">
        <f t="shared" si="17"/>
        <v>43700</v>
      </c>
      <c r="J98" s="78">
        <f t="shared" si="19"/>
        <v>44574</v>
      </c>
      <c r="K98" s="1">
        <v>48000</v>
      </c>
      <c r="L98" s="22">
        <v>0</v>
      </c>
      <c r="M98" s="1">
        <f t="shared" si="20"/>
        <v>0</v>
      </c>
      <c r="N98" s="1">
        <f t="shared" si="21"/>
        <v>48000</v>
      </c>
      <c r="O98" s="1">
        <f t="shared" si="22"/>
        <v>48960</v>
      </c>
      <c r="P98" s="80">
        <v>53000</v>
      </c>
      <c r="Q98" s="81">
        <v>0</v>
      </c>
      <c r="R98" s="80">
        <f t="shared" si="23"/>
        <v>0</v>
      </c>
      <c r="S98" s="80">
        <f t="shared" si="24"/>
        <v>53000</v>
      </c>
      <c r="T98" s="80">
        <f t="shared" si="25"/>
        <v>54060</v>
      </c>
      <c r="U98" s="1">
        <v>40500</v>
      </c>
      <c r="V98" s="22">
        <v>0</v>
      </c>
      <c r="W98" s="1">
        <f t="shared" si="26"/>
        <v>0</v>
      </c>
      <c r="X98" s="1">
        <f t="shared" si="27"/>
        <v>40500</v>
      </c>
      <c r="Y98" s="1">
        <f t="shared" si="28"/>
        <v>41310</v>
      </c>
      <c r="Z98" s="170">
        <f t="shared" si="30"/>
        <v>46300</v>
      </c>
      <c r="AA98" s="170">
        <f t="shared" si="29"/>
        <v>47226</v>
      </c>
    </row>
    <row r="99" spans="1:27" ht="33.75" x14ac:dyDescent="0.25">
      <c r="A99" s="29">
        <v>93</v>
      </c>
      <c r="B99" s="4" t="s">
        <v>227</v>
      </c>
      <c r="C99" s="4" t="s">
        <v>227</v>
      </c>
      <c r="D99" s="5" t="s">
        <v>98</v>
      </c>
      <c r="E99" s="3">
        <v>1</v>
      </c>
      <c r="F99" s="78">
        <v>23000</v>
      </c>
      <c r="G99" s="79">
        <v>0</v>
      </c>
      <c r="H99" s="78">
        <f t="shared" si="18"/>
        <v>0</v>
      </c>
      <c r="I99" s="78">
        <f t="shared" si="17"/>
        <v>23000</v>
      </c>
      <c r="J99" s="78">
        <f t="shared" si="19"/>
        <v>23460</v>
      </c>
      <c r="K99" s="1">
        <v>28500</v>
      </c>
      <c r="L99" s="22">
        <v>0</v>
      </c>
      <c r="M99" s="1">
        <f t="shared" si="20"/>
        <v>0</v>
      </c>
      <c r="N99" s="1">
        <f t="shared" si="21"/>
        <v>28500</v>
      </c>
      <c r="O99" s="1">
        <f t="shared" si="22"/>
        <v>29070</v>
      </c>
      <c r="P99" s="80">
        <v>34500</v>
      </c>
      <c r="Q99" s="81">
        <v>0</v>
      </c>
      <c r="R99" s="80">
        <f t="shared" si="23"/>
        <v>0</v>
      </c>
      <c r="S99" s="80">
        <f t="shared" si="24"/>
        <v>34500</v>
      </c>
      <c r="T99" s="80">
        <f t="shared" si="25"/>
        <v>35190</v>
      </c>
      <c r="U99" s="1">
        <v>25000</v>
      </c>
      <c r="V99" s="22">
        <v>0</v>
      </c>
      <c r="W99" s="1">
        <f t="shared" si="26"/>
        <v>0</v>
      </c>
      <c r="X99" s="1">
        <f t="shared" si="27"/>
        <v>25000</v>
      </c>
      <c r="Y99" s="1">
        <f t="shared" si="28"/>
        <v>25500</v>
      </c>
      <c r="Z99" s="170">
        <f t="shared" si="30"/>
        <v>27750</v>
      </c>
      <c r="AA99" s="170">
        <f t="shared" si="29"/>
        <v>28305</v>
      </c>
    </row>
    <row r="100" spans="1:27" ht="90" x14ac:dyDescent="0.25">
      <c r="A100" s="29">
        <v>94</v>
      </c>
      <c r="B100" s="4" t="s">
        <v>228</v>
      </c>
      <c r="C100" s="4" t="s">
        <v>229</v>
      </c>
      <c r="D100" s="5" t="s">
        <v>230</v>
      </c>
      <c r="E100" s="3">
        <v>1</v>
      </c>
      <c r="F100" s="78">
        <v>40700</v>
      </c>
      <c r="G100" s="79">
        <v>0.05</v>
      </c>
      <c r="H100" s="78">
        <f t="shared" si="18"/>
        <v>2035</v>
      </c>
      <c r="I100" s="78">
        <f t="shared" si="17"/>
        <v>42735</v>
      </c>
      <c r="J100" s="78">
        <f t="shared" si="19"/>
        <v>43589.7</v>
      </c>
      <c r="K100" s="1">
        <v>45700</v>
      </c>
      <c r="L100" s="22">
        <v>0.05</v>
      </c>
      <c r="M100" s="1">
        <f t="shared" si="20"/>
        <v>2285</v>
      </c>
      <c r="N100" s="1">
        <f t="shared" si="21"/>
        <v>47985</v>
      </c>
      <c r="O100" s="1">
        <f t="shared" si="22"/>
        <v>48944.7</v>
      </c>
      <c r="P100" s="80">
        <v>50700</v>
      </c>
      <c r="Q100" s="81">
        <v>0.05</v>
      </c>
      <c r="R100" s="80">
        <f t="shared" si="23"/>
        <v>2535</v>
      </c>
      <c r="S100" s="80">
        <f t="shared" si="24"/>
        <v>53235</v>
      </c>
      <c r="T100" s="80">
        <f t="shared" si="25"/>
        <v>54299.7</v>
      </c>
      <c r="U100" s="1">
        <v>40000</v>
      </c>
      <c r="V100" s="22">
        <v>0.05</v>
      </c>
      <c r="W100" s="1">
        <f t="shared" si="26"/>
        <v>2000</v>
      </c>
      <c r="X100" s="1">
        <f t="shared" si="27"/>
        <v>42000</v>
      </c>
      <c r="Y100" s="1">
        <f t="shared" si="28"/>
        <v>42840</v>
      </c>
      <c r="Z100" s="170">
        <f t="shared" si="30"/>
        <v>44275</v>
      </c>
      <c r="AA100" s="170">
        <f t="shared" si="29"/>
        <v>47418.524999999994</v>
      </c>
    </row>
    <row r="101" spans="1:27" ht="56.25" x14ac:dyDescent="0.25">
      <c r="A101" s="29">
        <v>95</v>
      </c>
      <c r="B101" s="4" t="s">
        <v>231</v>
      </c>
      <c r="C101" s="4" t="s">
        <v>232</v>
      </c>
      <c r="D101" s="5" t="s">
        <v>233</v>
      </c>
      <c r="E101" s="3">
        <v>1</v>
      </c>
      <c r="F101" s="78">
        <v>194300</v>
      </c>
      <c r="G101" s="79">
        <v>0</v>
      </c>
      <c r="H101" s="78">
        <f t="shared" si="18"/>
        <v>0</v>
      </c>
      <c r="I101" s="78">
        <f t="shared" si="17"/>
        <v>194300</v>
      </c>
      <c r="J101" s="78">
        <f t="shared" si="19"/>
        <v>198186</v>
      </c>
      <c r="K101" s="1">
        <v>198300</v>
      </c>
      <c r="L101" s="22">
        <v>0</v>
      </c>
      <c r="M101" s="1">
        <f t="shared" si="20"/>
        <v>0</v>
      </c>
      <c r="N101" s="1">
        <f t="shared" si="21"/>
        <v>198300</v>
      </c>
      <c r="O101" s="1">
        <f t="shared" si="22"/>
        <v>202266</v>
      </c>
      <c r="P101" s="80">
        <v>102300</v>
      </c>
      <c r="Q101" s="81">
        <v>0</v>
      </c>
      <c r="R101" s="80">
        <f t="shared" si="23"/>
        <v>0</v>
      </c>
      <c r="S101" s="80">
        <f t="shared" si="24"/>
        <v>102300</v>
      </c>
      <c r="T101" s="80">
        <f t="shared" si="25"/>
        <v>104346</v>
      </c>
      <c r="U101" s="1">
        <v>186700</v>
      </c>
      <c r="V101" s="22">
        <v>0</v>
      </c>
      <c r="W101" s="1">
        <f t="shared" si="26"/>
        <v>0</v>
      </c>
      <c r="X101" s="1">
        <f t="shared" si="27"/>
        <v>186700</v>
      </c>
      <c r="Y101" s="1">
        <f t="shared" si="28"/>
        <v>190434</v>
      </c>
      <c r="Z101" s="170">
        <f t="shared" si="30"/>
        <v>170400</v>
      </c>
      <c r="AA101" s="170">
        <f t="shared" si="29"/>
        <v>173808</v>
      </c>
    </row>
    <row r="102" spans="1:27" ht="78.75" x14ac:dyDescent="0.25">
      <c r="A102" s="29">
        <v>96</v>
      </c>
      <c r="B102" s="4" t="s">
        <v>234</v>
      </c>
      <c r="C102" s="4" t="s">
        <v>235</v>
      </c>
      <c r="D102" s="5" t="s">
        <v>236</v>
      </c>
      <c r="E102" s="3">
        <v>1</v>
      </c>
      <c r="F102" s="78">
        <v>110600</v>
      </c>
      <c r="G102" s="79">
        <v>0</v>
      </c>
      <c r="H102" s="78">
        <f t="shared" si="18"/>
        <v>0</v>
      </c>
      <c r="I102" s="78">
        <f t="shared" si="17"/>
        <v>110600</v>
      </c>
      <c r="J102" s="78">
        <f t="shared" si="19"/>
        <v>112812</v>
      </c>
      <c r="K102" s="1">
        <v>115000</v>
      </c>
      <c r="L102" s="22">
        <v>0</v>
      </c>
      <c r="M102" s="1">
        <f t="shared" si="20"/>
        <v>0</v>
      </c>
      <c r="N102" s="1">
        <f t="shared" si="21"/>
        <v>115000</v>
      </c>
      <c r="O102" s="1">
        <f t="shared" si="22"/>
        <v>117300</v>
      </c>
      <c r="P102" s="80">
        <v>119500</v>
      </c>
      <c r="Q102" s="81">
        <v>0</v>
      </c>
      <c r="R102" s="80">
        <f t="shared" si="23"/>
        <v>0</v>
      </c>
      <c r="S102" s="80">
        <f t="shared" si="24"/>
        <v>119500</v>
      </c>
      <c r="T102" s="80">
        <f t="shared" si="25"/>
        <v>121890</v>
      </c>
      <c r="U102" s="1">
        <v>100000</v>
      </c>
      <c r="V102" s="22">
        <v>0</v>
      </c>
      <c r="W102" s="1">
        <f t="shared" si="26"/>
        <v>0</v>
      </c>
      <c r="X102" s="1">
        <f t="shared" si="27"/>
        <v>100000</v>
      </c>
      <c r="Y102" s="1">
        <f t="shared" si="28"/>
        <v>102000</v>
      </c>
      <c r="Z102" s="170">
        <f t="shared" si="30"/>
        <v>111275</v>
      </c>
      <c r="AA102" s="170">
        <f t="shared" si="29"/>
        <v>113500.5</v>
      </c>
    </row>
    <row r="103" spans="1:27" ht="101.25" x14ac:dyDescent="0.25">
      <c r="A103" s="29">
        <v>97</v>
      </c>
      <c r="B103" s="4" t="s">
        <v>237</v>
      </c>
      <c r="C103" s="4" t="s">
        <v>238</v>
      </c>
      <c r="D103" s="5" t="s">
        <v>239</v>
      </c>
      <c r="E103" s="3">
        <v>1</v>
      </c>
      <c r="F103" s="78">
        <v>367000</v>
      </c>
      <c r="G103" s="79">
        <v>0</v>
      </c>
      <c r="H103" s="78">
        <f t="shared" si="18"/>
        <v>0</v>
      </c>
      <c r="I103" s="78">
        <f t="shared" ref="I103:I134" si="31">+F103+H103</f>
        <v>367000</v>
      </c>
      <c r="J103" s="78">
        <f t="shared" si="19"/>
        <v>374340</v>
      </c>
      <c r="K103" s="1">
        <v>375000</v>
      </c>
      <c r="L103" s="22">
        <v>0</v>
      </c>
      <c r="M103" s="1">
        <f t="shared" si="20"/>
        <v>0</v>
      </c>
      <c r="N103" s="1">
        <f t="shared" si="21"/>
        <v>375000</v>
      </c>
      <c r="O103" s="1">
        <f t="shared" si="22"/>
        <v>382500</v>
      </c>
      <c r="P103" s="80">
        <v>380000</v>
      </c>
      <c r="Q103" s="81">
        <v>0</v>
      </c>
      <c r="R103" s="80">
        <f t="shared" si="23"/>
        <v>0</v>
      </c>
      <c r="S103" s="80">
        <f t="shared" si="24"/>
        <v>380000</v>
      </c>
      <c r="T103" s="80">
        <f t="shared" si="25"/>
        <v>387600</v>
      </c>
      <c r="U103" s="1">
        <v>365000</v>
      </c>
      <c r="V103" s="22">
        <v>0</v>
      </c>
      <c r="W103" s="1">
        <f t="shared" si="26"/>
        <v>0</v>
      </c>
      <c r="X103" s="1">
        <f t="shared" si="27"/>
        <v>365000</v>
      </c>
      <c r="Y103" s="1">
        <f t="shared" si="28"/>
        <v>372300</v>
      </c>
      <c r="Z103" s="170">
        <f t="shared" si="30"/>
        <v>371750</v>
      </c>
      <c r="AA103" s="170">
        <f t="shared" si="29"/>
        <v>379185</v>
      </c>
    </row>
    <row r="104" spans="1:27" ht="45" x14ac:dyDescent="0.25">
      <c r="A104" s="29">
        <v>98</v>
      </c>
      <c r="B104" s="4" t="s">
        <v>240</v>
      </c>
      <c r="C104" s="4" t="s">
        <v>241</v>
      </c>
      <c r="D104" s="5" t="s">
        <v>123</v>
      </c>
      <c r="E104" s="3">
        <v>1</v>
      </c>
      <c r="F104" s="78">
        <v>69100</v>
      </c>
      <c r="G104" s="79">
        <v>0</v>
      </c>
      <c r="H104" s="78">
        <f t="shared" si="18"/>
        <v>0</v>
      </c>
      <c r="I104" s="78">
        <f t="shared" si="31"/>
        <v>69100</v>
      </c>
      <c r="J104" s="78">
        <f t="shared" si="19"/>
        <v>70482</v>
      </c>
      <c r="K104" s="1">
        <v>75200</v>
      </c>
      <c r="L104" s="22">
        <v>0</v>
      </c>
      <c r="M104" s="1">
        <f t="shared" si="20"/>
        <v>0</v>
      </c>
      <c r="N104" s="1">
        <f t="shared" si="21"/>
        <v>75200</v>
      </c>
      <c r="O104" s="1">
        <f t="shared" si="22"/>
        <v>76704</v>
      </c>
      <c r="P104" s="80">
        <v>79200</v>
      </c>
      <c r="Q104" s="81">
        <v>0</v>
      </c>
      <c r="R104" s="80">
        <f t="shared" si="23"/>
        <v>0</v>
      </c>
      <c r="S104" s="80">
        <f t="shared" si="24"/>
        <v>79200</v>
      </c>
      <c r="T104" s="80">
        <f t="shared" si="25"/>
        <v>80784</v>
      </c>
      <c r="U104" s="1">
        <v>70000</v>
      </c>
      <c r="V104" s="22">
        <v>0</v>
      </c>
      <c r="W104" s="1">
        <f t="shared" si="26"/>
        <v>0</v>
      </c>
      <c r="X104" s="1">
        <f t="shared" si="27"/>
        <v>70000</v>
      </c>
      <c r="Y104" s="1">
        <f t="shared" si="28"/>
        <v>71400</v>
      </c>
      <c r="Z104" s="170">
        <f t="shared" si="30"/>
        <v>73375</v>
      </c>
      <c r="AA104" s="170">
        <f t="shared" si="29"/>
        <v>74842.5</v>
      </c>
    </row>
    <row r="105" spans="1:27" ht="45" x14ac:dyDescent="0.25">
      <c r="A105" s="29">
        <v>99</v>
      </c>
      <c r="B105" s="4" t="s">
        <v>242</v>
      </c>
      <c r="C105" s="4" t="s">
        <v>243</v>
      </c>
      <c r="D105" s="5" t="s">
        <v>164</v>
      </c>
      <c r="E105" s="3">
        <v>1</v>
      </c>
      <c r="F105" s="78">
        <v>334000</v>
      </c>
      <c r="G105" s="79">
        <v>0</v>
      </c>
      <c r="H105" s="78">
        <f t="shared" si="18"/>
        <v>0</v>
      </c>
      <c r="I105" s="78">
        <f t="shared" si="31"/>
        <v>334000</v>
      </c>
      <c r="J105" s="78">
        <f t="shared" si="19"/>
        <v>340680</v>
      </c>
      <c r="K105" s="1">
        <v>338000</v>
      </c>
      <c r="L105" s="22">
        <v>0</v>
      </c>
      <c r="M105" s="1">
        <f t="shared" si="20"/>
        <v>0</v>
      </c>
      <c r="N105" s="1">
        <f t="shared" si="21"/>
        <v>338000</v>
      </c>
      <c r="O105" s="1">
        <f t="shared" si="22"/>
        <v>344760</v>
      </c>
      <c r="P105" s="80">
        <v>342000</v>
      </c>
      <c r="Q105" s="81">
        <v>0</v>
      </c>
      <c r="R105" s="80">
        <f t="shared" si="23"/>
        <v>0</v>
      </c>
      <c r="S105" s="80">
        <f t="shared" si="24"/>
        <v>342000</v>
      </c>
      <c r="T105" s="80">
        <f t="shared" si="25"/>
        <v>348840</v>
      </c>
      <c r="U105" s="1">
        <v>300000</v>
      </c>
      <c r="V105" s="22">
        <v>0</v>
      </c>
      <c r="W105" s="1">
        <f t="shared" si="26"/>
        <v>0</v>
      </c>
      <c r="X105" s="1">
        <f t="shared" si="27"/>
        <v>300000</v>
      </c>
      <c r="Y105" s="1">
        <f t="shared" si="28"/>
        <v>306000</v>
      </c>
      <c r="Z105" s="170">
        <f t="shared" si="30"/>
        <v>328500</v>
      </c>
      <c r="AA105" s="170">
        <f t="shared" si="29"/>
        <v>335070</v>
      </c>
    </row>
    <row r="106" spans="1:27" ht="90" x14ac:dyDescent="0.25">
      <c r="A106" s="29">
        <v>100</v>
      </c>
      <c r="B106" s="4" t="s">
        <v>244</v>
      </c>
      <c r="C106" s="4" t="s">
        <v>245</v>
      </c>
      <c r="D106" s="5" t="s">
        <v>246</v>
      </c>
      <c r="E106" s="3">
        <v>1</v>
      </c>
      <c r="F106" s="78">
        <v>193100</v>
      </c>
      <c r="G106" s="79">
        <v>0.05</v>
      </c>
      <c r="H106" s="78">
        <f t="shared" si="18"/>
        <v>9655</v>
      </c>
      <c r="I106" s="78">
        <f t="shared" si="31"/>
        <v>202755</v>
      </c>
      <c r="J106" s="78">
        <f t="shared" si="19"/>
        <v>206810.1</v>
      </c>
      <c r="K106" s="1">
        <v>197000</v>
      </c>
      <c r="L106" s="22">
        <v>0.05</v>
      </c>
      <c r="M106" s="1">
        <f t="shared" si="20"/>
        <v>9850</v>
      </c>
      <c r="N106" s="1">
        <f t="shared" si="21"/>
        <v>206850</v>
      </c>
      <c r="O106" s="1">
        <f t="shared" si="22"/>
        <v>210987</v>
      </c>
      <c r="P106" s="80">
        <v>201000</v>
      </c>
      <c r="Q106" s="81">
        <v>0.05</v>
      </c>
      <c r="R106" s="80">
        <f t="shared" si="23"/>
        <v>10050</v>
      </c>
      <c r="S106" s="80">
        <f t="shared" si="24"/>
        <v>211050</v>
      </c>
      <c r="T106" s="80">
        <f t="shared" si="25"/>
        <v>215271</v>
      </c>
      <c r="U106" s="1">
        <v>195000</v>
      </c>
      <c r="V106" s="22">
        <v>0.05</v>
      </c>
      <c r="W106" s="1">
        <f t="shared" si="26"/>
        <v>9750</v>
      </c>
      <c r="X106" s="1">
        <f t="shared" si="27"/>
        <v>204750</v>
      </c>
      <c r="Y106" s="1">
        <f t="shared" si="28"/>
        <v>208845</v>
      </c>
      <c r="Z106" s="170">
        <f t="shared" si="30"/>
        <v>196525</v>
      </c>
      <c r="AA106" s="170">
        <f t="shared" si="29"/>
        <v>210478.27499999999</v>
      </c>
    </row>
    <row r="107" spans="1:27" ht="146.25" x14ac:dyDescent="0.25">
      <c r="A107" s="29">
        <v>101</v>
      </c>
      <c r="B107" s="4" t="s">
        <v>247</v>
      </c>
      <c r="C107" s="4" t="s">
        <v>248</v>
      </c>
      <c r="D107" s="5" t="s">
        <v>246</v>
      </c>
      <c r="E107" s="3">
        <v>1</v>
      </c>
      <c r="F107" s="78">
        <v>115200</v>
      </c>
      <c r="G107" s="79">
        <v>0.05</v>
      </c>
      <c r="H107" s="78">
        <f t="shared" si="18"/>
        <v>5760</v>
      </c>
      <c r="I107" s="78">
        <f t="shared" si="31"/>
        <v>120960</v>
      </c>
      <c r="J107" s="78">
        <f t="shared" si="19"/>
        <v>123379.2</v>
      </c>
      <c r="K107" s="1">
        <v>119000</v>
      </c>
      <c r="L107" s="22">
        <v>0.05</v>
      </c>
      <c r="M107" s="1">
        <f t="shared" si="20"/>
        <v>5950</v>
      </c>
      <c r="N107" s="1">
        <f t="shared" si="21"/>
        <v>124950</v>
      </c>
      <c r="O107" s="1">
        <f t="shared" si="22"/>
        <v>127449</v>
      </c>
      <c r="P107" s="80">
        <v>123000</v>
      </c>
      <c r="Q107" s="81">
        <v>0.05</v>
      </c>
      <c r="R107" s="80">
        <f t="shared" si="23"/>
        <v>6150</v>
      </c>
      <c r="S107" s="80">
        <f t="shared" si="24"/>
        <v>129150</v>
      </c>
      <c r="T107" s="80">
        <f t="shared" si="25"/>
        <v>131733</v>
      </c>
      <c r="U107" s="1">
        <v>112000</v>
      </c>
      <c r="V107" s="22">
        <v>0.05</v>
      </c>
      <c r="W107" s="1">
        <f t="shared" si="26"/>
        <v>5600</v>
      </c>
      <c r="X107" s="1">
        <f t="shared" si="27"/>
        <v>117600</v>
      </c>
      <c r="Y107" s="1">
        <f t="shared" si="28"/>
        <v>119952</v>
      </c>
      <c r="Z107" s="170">
        <f t="shared" si="30"/>
        <v>117300</v>
      </c>
      <c r="AA107" s="170">
        <f t="shared" si="29"/>
        <v>125628.3</v>
      </c>
    </row>
    <row r="108" spans="1:27" ht="56.25" x14ac:dyDescent="0.25">
      <c r="A108" s="29">
        <v>102</v>
      </c>
      <c r="B108" s="4" t="s">
        <v>249</v>
      </c>
      <c r="C108" s="4" t="s">
        <v>249</v>
      </c>
      <c r="D108" s="5" t="s">
        <v>250</v>
      </c>
      <c r="E108" s="3">
        <v>1</v>
      </c>
      <c r="F108" s="78">
        <v>185000</v>
      </c>
      <c r="G108" s="79">
        <v>0</v>
      </c>
      <c r="H108" s="78">
        <f t="shared" si="18"/>
        <v>0</v>
      </c>
      <c r="I108" s="78">
        <f t="shared" si="31"/>
        <v>185000</v>
      </c>
      <c r="J108" s="78">
        <f t="shared" si="19"/>
        <v>188700</v>
      </c>
      <c r="K108" s="1">
        <v>189000</v>
      </c>
      <c r="L108" s="22">
        <v>0</v>
      </c>
      <c r="M108" s="1">
        <f t="shared" si="20"/>
        <v>0</v>
      </c>
      <c r="N108" s="1">
        <f t="shared" si="21"/>
        <v>189000</v>
      </c>
      <c r="O108" s="1">
        <f t="shared" si="22"/>
        <v>192780</v>
      </c>
      <c r="P108" s="80">
        <v>193000</v>
      </c>
      <c r="Q108" s="81">
        <v>0</v>
      </c>
      <c r="R108" s="80">
        <f t="shared" si="23"/>
        <v>0</v>
      </c>
      <c r="S108" s="80">
        <f t="shared" si="24"/>
        <v>193000</v>
      </c>
      <c r="T108" s="80">
        <f t="shared" si="25"/>
        <v>196860</v>
      </c>
      <c r="U108" s="1">
        <v>185000</v>
      </c>
      <c r="V108" s="22">
        <v>0</v>
      </c>
      <c r="W108" s="1">
        <f t="shared" si="26"/>
        <v>0</v>
      </c>
      <c r="X108" s="1">
        <f t="shared" si="27"/>
        <v>185000</v>
      </c>
      <c r="Y108" s="1">
        <f t="shared" si="28"/>
        <v>188700</v>
      </c>
      <c r="Z108" s="170">
        <f t="shared" si="30"/>
        <v>188000</v>
      </c>
      <c r="AA108" s="170">
        <f t="shared" si="29"/>
        <v>191760</v>
      </c>
    </row>
    <row r="109" spans="1:27" ht="56.25" x14ac:dyDescent="0.25">
      <c r="A109" s="29">
        <v>103</v>
      </c>
      <c r="B109" s="4" t="s">
        <v>251</v>
      </c>
      <c r="C109" s="4" t="s">
        <v>251</v>
      </c>
      <c r="D109" s="5" t="s">
        <v>250</v>
      </c>
      <c r="E109" s="3">
        <v>1</v>
      </c>
      <c r="F109" s="78">
        <v>111000</v>
      </c>
      <c r="G109" s="79">
        <v>0</v>
      </c>
      <c r="H109" s="78">
        <f t="shared" si="18"/>
        <v>0</v>
      </c>
      <c r="I109" s="78">
        <f t="shared" si="31"/>
        <v>111000</v>
      </c>
      <c r="J109" s="78">
        <f t="shared" si="19"/>
        <v>113220</v>
      </c>
      <c r="K109" s="1">
        <v>115000</v>
      </c>
      <c r="L109" s="22">
        <v>0</v>
      </c>
      <c r="M109" s="1">
        <f t="shared" si="20"/>
        <v>0</v>
      </c>
      <c r="N109" s="1">
        <f t="shared" si="21"/>
        <v>115000</v>
      </c>
      <c r="O109" s="1">
        <f t="shared" si="22"/>
        <v>117300</v>
      </c>
      <c r="P109" s="80">
        <v>119000</v>
      </c>
      <c r="Q109" s="81">
        <v>0</v>
      </c>
      <c r="R109" s="80">
        <f t="shared" si="23"/>
        <v>0</v>
      </c>
      <c r="S109" s="80">
        <f t="shared" si="24"/>
        <v>119000</v>
      </c>
      <c r="T109" s="80">
        <f t="shared" si="25"/>
        <v>121380</v>
      </c>
      <c r="U109" s="1">
        <v>100000</v>
      </c>
      <c r="V109" s="22">
        <v>0</v>
      </c>
      <c r="W109" s="1">
        <f t="shared" si="26"/>
        <v>0</v>
      </c>
      <c r="X109" s="1">
        <f t="shared" si="27"/>
        <v>100000</v>
      </c>
      <c r="Y109" s="1">
        <f t="shared" si="28"/>
        <v>102000</v>
      </c>
      <c r="Z109" s="170">
        <f t="shared" si="30"/>
        <v>111250</v>
      </c>
      <c r="AA109" s="170">
        <f t="shared" si="29"/>
        <v>113475</v>
      </c>
    </row>
    <row r="110" spans="1:27" ht="78.75" x14ac:dyDescent="0.25">
      <c r="A110" s="29">
        <v>104</v>
      </c>
      <c r="B110" s="4" t="s">
        <v>252</v>
      </c>
      <c r="C110" s="4" t="s">
        <v>253</v>
      </c>
      <c r="D110" s="5" t="s">
        <v>254</v>
      </c>
      <c r="E110" s="3">
        <v>1</v>
      </c>
      <c r="F110" s="78">
        <v>20800</v>
      </c>
      <c r="G110" s="79">
        <v>0</v>
      </c>
      <c r="H110" s="78">
        <f t="shared" si="18"/>
        <v>0</v>
      </c>
      <c r="I110" s="78">
        <f t="shared" si="31"/>
        <v>20800</v>
      </c>
      <c r="J110" s="78">
        <f t="shared" si="19"/>
        <v>21216</v>
      </c>
      <c r="K110" s="1">
        <v>25200</v>
      </c>
      <c r="L110" s="22">
        <v>0</v>
      </c>
      <c r="M110" s="1">
        <f t="shared" si="20"/>
        <v>0</v>
      </c>
      <c r="N110" s="1">
        <f t="shared" si="21"/>
        <v>25200</v>
      </c>
      <c r="O110" s="1">
        <f t="shared" si="22"/>
        <v>25704</v>
      </c>
      <c r="P110" s="80">
        <v>29200</v>
      </c>
      <c r="Q110" s="81">
        <v>0</v>
      </c>
      <c r="R110" s="80">
        <f t="shared" si="23"/>
        <v>0</v>
      </c>
      <c r="S110" s="80">
        <f t="shared" si="24"/>
        <v>29200</v>
      </c>
      <c r="T110" s="80">
        <f t="shared" si="25"/>
        <v>29784</v>
      </c>
      <c r="U110" s="1">
        <v>20000</v>
      </c>
      <c r="V110" s="22">
        <v>0</v>
      </c>
      <c r="W110" s="1">
        <f t="shared" si="26"/>
        <v>0</v>
      </c>
      <c r="X110" s="1">
        <f t="shared" si="27"/>
        <v>20000</v>
      </c>
      <c r="Y110" s="1">
        <f t="shared" si="28"/>
        <v>20400</v>
      </c>
      <c r="Z110" s="170">
        <f t="shared" si="30"/>
        <v>23800</v>
      </c>
      <c r="AA110" s="170">
        <f t="shared" si="29"/>
        <v>24276</v>
      </c>
    </row>
    <row r="111" spans="1:27" ht="22.5" x14ac:dyDescent="0.25">
      <c r="A111" s="29">
        <v>105</v>
      </c>
      <c r="B111" s="16" t="s">
        <v>255</v>
      </c>
      <c r="C111" s="4" t="s">
        <v>256</v>
      </c>
      <c r="D111" s="5" t="s">
        <v>257</v>
      </c>
      <c r="E111" s="3">
        <v>1</v>
      </c>
      <c r="F111" s="78">
        <v>177700</v>
      </c>
      <c r="G111" s="79">
        <v>0</v>
      </c>
      <c r="H111" s="78">
        <f t="shared" si="18"/>
        <v>0</v>
      </c>
      <c r="I111" s="78">
        <f t="shared" si="31"/>
        <v>177700</v>
      </c>
      <c r="J111" s="78">
        <f t="shared" si="19"/>
        <v>181254</v>
      </c>
      <c r="K111" s="1">
        <v>181700</v>
      </c>
      <c r="L111" s="22">
        <v>0</v>
      </c>
      <c r="M111" s="1">
        <f t="shared" si="20"/>
        <v>0</v>
      </c>
      <c r="N111" s="1">
        <f t="shared" si="21"/>
        <v>181700</v>
      </c>
      <c r="O111" s="1">
        <f t="shared" si="22"/>
        <v>185334</v>
      </c>
      <c r="P111" s="80">
        <v>185700</v>
      </c>
      <c r="Q111" s="81">
        <v>0</v>
      </c>
      <c r="R111" s="80">
        <f t="shared" si="23"/>
        <v>0</v>
      </c>
      <c r="S111" s="80">
        <f t="shared" si="24"/>
        <v>185700</v>
      </c>
      <c r="T111" s="80">
        <f t="shared" si="25"/>
        <v>189414</v>
      </c>
      <c r="U111" s="1">
        <v>168500</v>
      </c>
      <c r="V111" s="22">
        <v>0</v>
      </c>
      <c r="W111" s="1">
        <f t="shared" si="26"/>
        <v>0</v>
      </c>
      <c r="X111" s="1">
        <f t="shared" si="27"/>
        <v>168500</v>
      </c>
      <c r="Y111" s="1">
        <f t="shared" si="28"/>
        <v>171870</v>
      </c>
      <c r="Z111" s="170">
        <f t="shared" si="30"/>
        <v>178400</v>
      </c>
      <c r="AA111" s="170">
        <f t="shared" si="29"/>
        <v>181968</v>
      </c>
    </row>
    <row r="112" spans="1:27" ht="22.5" x14ac:dyDescent="0.25">
      <c r="A112" s="29">
        <v>106</v>
      </c>
      <c r="B112" s="16" t="s">
        <v>258</v>
      </c>
      <c r="C112" s="4" t="s">
        <v>259</v>
      </c>
      <c r="D112" s="5" t="s">
        <v>260</v>
      </c>
      <c r="E112" s="3">
        <v>1</v>
      </c>
      <c r="F112" s="78">
        <v>38500</v>
      </c>
      <c r="G112" s="79">
        <v>0</v>
      </c>
      <c r="H112" s="78">
        <f t="shared" si="18"/>
        <v>0</v>
      </c>
      <c r="I112" s="78">
        <f t="shared" si="31"/>
        <v>38500</v>
      </c>
      <c r="J112" s="78">
        <f t="shared" si="19"/>
        <v>39270</v>
      </c>
      <c r="K112" s="1">
        <v>42500</v>
      </c>
      <c r="L112" s="22">
        <v>0</v>
      </c>
      <c r="M112" s="1">
        <f t="shared" si="20"/>
        <v>0</v>
      </c>
      <c r="N112" s="1">
        <f t="shared" si="21"/>
        <v>42500</v>
      </c>
      <c r="O112" s="1">
        <f t="shared" si="22"/>
        <v>43350</v>
      </c>
      <c r="P112" s="80">
        <v>46500</v>
      </c>
      <c r="Q112" s="81">
        <v>0</v>
      </c>
      <c r="R112" s="80">
        <f t="shared" si="23"/>
        <v>0</v>
      </c>
      <c r="S112" s="80">
        <f t="shared" si="24"/>
        <v>46500</v>
      </c>
      <c r="T112" s="80">
        <f t="shared" si="25"/>
        <v>47430</v>
      </c>
      <c r="U112" s="1">
        <v>35000</v>
      </c>
      <c r="V112" s="22">
        <v>0</v>
      </c>
      <c r="W112" s="1">
        <f t="shared" si="26"/>
        <v>0</v>
      </c>
      <c r="X112" s="1">
        <f t="shared" si="27"/>
        <v>35000</v>
      </c>
      <c r="Y112" s="1">
        <f t="shared" si="28"/>
        <v>35700</v>
      </c>
      <c r="Z112" s="170">
        <f t="shared" si="30"/>
        <v>40625</v>
      </c>
      <c r="AA112" s="170">
        <f t="shared" si="29"/>
        <v>41437.5</v>
      </c>
    </row>
    <row r="113" spans="1:28" ht="22.5" x14ac:dyDescent="0.25">
      <c r="A113" s="29">
        <v>107</v>
      </c>
      <c r="B113" s="16" t="s">
        <v>261</v>
      </c>
      <c r="C113" s="4" t="s">
        <v>262</v>
      </c>
      <c r="D113" s="5" t="s">
        <v>260</v>
      </c>
      <c r="E113" s="3">
        <v>1</v>
      </c>
      <c r="F113" s="78">
        <v>43300</v>
      </c>
      <c r="G113" s="79">
        <v>0</v>
      </c>
      <c r="H113" s="78">
        <f t="shared" si="18"/>
        <v>0</v>
      </c>
      <c r="I113" s="78">
        <f t="shared" si="31"/>
        <v>43300</v>
      </c>
      <c r="J113" s="78">
        <f t="shared" si="19"/>
        <v>44166</v>
      </c>
      <c r="K113" s="1">
        <v>48300</v>
      </c>
      <c r="L113" s="22">
        <v>0</v>
      </c>
      <c r="M113" s="1">
        <f t="shared" si="20"/>
        <v>0</v>
      </c>
      <c r="N113" s="1">
        <f t="shared" si="21"/>
        <v>48300</v>
      </c>
      <c r="O113" s="1">
        <f t="shared" si="22"/>
        <v>49266</v>
      </c>
      <c r="P113" s="80">
        <v>50300</v>
      </c>
      <c r="Q113" s="81">
        <v>0</v>
      </c>
      <c r="R113" s="80">
        <f t="shared" si="23"/>
        <v>0</v>
      </c>
      <c r="S113" s="80">
        <f t="shared" si="24"/>
        <v>50300</v>
      </c>
      <c r="T113" s="80">
        <f t="shared" si="25"/>
        <v>51306</v>
      </c>
      <c r="U113" s="1">
        <v>40000</v>
      </c>
      <c r="V113" s="22">
        <v>0</v>
      </c>
      <c r="W113" s="1">
        <f t="shared" si="26"/>
        <v>0</v>
      </c>
      <c r="X113" s="1">
        <f t="shared" si="27"/>
        <v>40000</v>
      </c>
      <c r="Y113" s="1">
        <f t="shared" si="28"/>
        <v>40800</v>
      </c>
      <c r="Z113" s="170">
        <f t="shared" si="30"/>
        <v>45475</v>
      </c>
      <c r="AA113" s="170">
        <f t="shared" si="29"/>
        <v>46384.5</v>
      </c>
    </row>
    <row r="114" spans="1:28" ht="45" x14ac:dyDescent="0.25">
      <c r="A114" s="29">
        <v>108</v>
      </c>
      <c r="B114" s="4" t="s">
        <v>263</v>
      </c>
      <c r="C114" s="4" t="s">
        <v>264</v>
      </c>
      <c r="D114" s="5" t="s">
        <v>127</v>
      </c>
      <c r="E114" s="3">
        <v>1</v>
      </c>
      <c r="F114" s="78">
        <v>18300</v>
      </c>
      <c r="G114" s="79">
        <v>0</v>
      </c>
      <c r="H114" s="78">
        <f t="shared" si="18"/>
        <v>0</v>
      </c>
      <c r="I114" s="78">
        <f t="shared" si="31"/>
        <v>18300</v>
      </c>
      <c r="J114" s="78">
        <f t="shared" si="19"/>
        <v>18666</v>
      </c>
      <c r="K114" s="1">
        <v>22300</v>
      </c>
      <c r="L114" s="22">
        <v>0</v>
      </c>
      <c r="M114" s="1">
        <f t="shared" si="20"/>
        <v>0</v>
      </c>
      <c r="N114" s="1">
        <f t="shared" si="21"/>
        <v>22300</v>
      </c>
      <c r="O114" s="1">
        <f t="shared" si="22"/>
        <v>22746</v>
      </c>
      <c r="P114" s="80">
        <v>26300</v>
      </c>
      <c r="Q114" s="81">
        <v>0</v>
      </c>
      <c r="R114" s="80">
        <f t="shared" si="23"/>
        <v>0</v>
      </c>
      <c r="S114" s="80">
        <f t="shared" si="24"/>
        <v>26300</v>
      </c>
      <c r="T114" s="80">
        <f t="shared" si="25"/>
        <v>26826</v>
      </c>
      <c r="U114" s="1">
        <v>15500</v>
      </c>
      <c r="V114" s="22">
        <v>0</v>
      </c>
      <c r="W114" s="1">
        <f t="shared" si="26"/>
        <v>0</v>
      </c>
      <c r="X114" s="1">
        <f t="shared" si="27"/>
        <v>15500</v>
      </c>
      <c r="Y114" s="1">
        <f t="shared" si="28"/>
        <v>15810</v>
      </c>
      <c r="Z114" s="170">
        <f t="shared" si="30"/>
        <v>20600</v>
      </c>
      <c r="AA114" s="170">
        <f t="shared" si="29"/>
        <v>21012</v>
      </c>
    </row>
    <row r="115" spans="1:28" ht="56.25" x14ac:dyDescent="0.25">
      <c r="A115" s="29">
        <v>109</v>
      </c>
      <c r="B115" s="4" t="s">
        <v>265</v>
      </c>
      <c r="C115" s="4" t="s">
        <v>266</v>
      </c>
      <c r="D115" s="5" t="s">
        <v>172</v>
      </c>
      <c r="E115" s="3">
        <v>1</v>
      </c>
      <c r="F115" s="78">
        <v>100000</v>
      </c>
      <c r="G115" s="79">
        <v>0</v>
      </c>
      <c r="H115" s="78">
        <f t="shared" si="18"/>
        <v>0</v>
      </c>
      <c r="I115" s="78">
        <f t="shared" si="31"/>
        <v>100000</v>
      </c>
      <c r="J115" s="78">
        <f t="shared" si="19"/>
        <v>102000</v>
      </c>
      <c r="K115" s="1">
        <v>105500</v>
      </c>
      <c r="L115" s="22">
        <v>0</v>
      </c>
      <c r="M115" s="1">
        <f t="shared" si="20"/>
        <v>0</v>
      </c>
      <c r="N115" s="1">
        <f t="shared" si="21"/>
        <v>105500</v>
      </c>
      <c r="O115" s="1">
        <f t="shared" si="22"/>
        <v>107610</v>
      </c>
      <c r="P115" s="80">
        <v>110000</v>
      </c>
      <c r="Q115" s="81">
        <v>0</v>
      </c>
      <c r="R115" s="80">
        <f t="shared" si="23"/>
        <v>0</v>
      </c>
      <c r="S115" s="80">
        <f t="shared" si="24"/>
        <v>110000</v>
      </c>
      <c r="T115" s="80">
        <f t="shared" si="25"/>
        <v>112200</v>
      </c>
      <c r="U115" s="1">
        <v>100000</v>
      </c>
      <c r="V115" s="22">
        <v>0</v>
      </c>
      <c r="W115" s="1">
        <f t="shared" si="26"/>
        <v>0</v>
      </c>
      <c r="X115" s="1">
        <f t="shared" si="27"/>
        <v>100000</v>
      </c>
      <c r="Y115" s="1">
        <f t="shared" si="28"/>
        <v>102000</v>
      </c>
      <c r="Z115" s="170">
        <f t="shared" si="30"/>
        <v>103875</v>
      </c>
      <c r="AA115" s="170">
        <f t="shared" si="29"/>
        <v>105952.5</v>
      </c>
    </row>
    <row r="116" spans="1:28" ht="67.5" x14ac:dyDescent="0.25">
      <c r="A116" s="29">
        <v>110</v>
      </c>
      <c r="B116" s="4" t="s">
        <v>267</v>
      </c>
      <c r="C116" s="4" t="s">
        <v>268</v>
      </c>
      <c r="D116" s="5" t="s">
        <v>81</v>
      </c>
      <c r="E116" s="3">
        <v>1</v>
      </c>
      <c r="F116" s="78">
        <v>255000</v>
      </c>
      <c r="G116" s="79">
        <v>0</v>
      </c>
      <c r="H116" s="78">
        <f t="shared" si="18"/>
        <v>0</v>
      </c>
      <c r="I116" s="78">
        <f t="shared" si="31"/>
        <v>255000</v>
      </c>
      <c r="J116" s="78">
        <f t="shared" si="19"/>
        <v>260100</v>
      </c>
      <c r="K116" s="1">
        <v>259000</v>
      </c>
      <c r="L116" s="22">
        <v>0</v>
      </c>
      <c r="M116" s="1">
        <f t="shared" si="20"/>
        <v>0</v>
      </c>
      <c r="N116" s="1">
        <f t="shared" si="21"/>
        <v>259000</v>
      </c>
      <c r="O116" s="1">
        <f t="shared" si="22"/>
        <v>264180</v>
      </c>
      <c r="P116" s="80">
        <v>264000</v>
      </c>
      <c r="Q116" s="81">
        <v>0</v>
      </c>
      <c r="R116" s="80">
        <f t="shared" si="23"/>
        <v>0</v>
      </c>
      <c r="S116" s="80">
        <f t="shared" si="24"/>
        <v>264000</v>
      </c>
      <c r="T116" s="80">
        <f t="shared" si="25"/>
        <v>269280</v>
      </c>
      <c r="U116" s="1">
        <v>235000</v>
      </c>
      <c r="V116" s="22">
        <v>0</v>
      </c>
      <c r="W116" s="1">
        <f t="shared" si="26"/>
        <v>0</v>
      </c>
      <c r="X116" s="1">
        <f t="shared" si="27"/>
        <v>235000</v>
      </c>
      <c r="Y116" s="1">
        <f t="shared" si="28"/>
        <v>239700</v>
      </c>
      <c r="Z116" s="170">
        <f t="shared" si="30"/>
        <v>253250</v>
      </c>
      <c r="AA116" s="170">
        <f t="shared" si="29"/>
        <v>258315</v>
      </c>
    </row>
    <row r="117" spans="1:28" ht="56.25" x14ac:dyDescent="0.25">
      <c r="A117" s="29">
        <v>111</v>
      </c>
      <c r="B117" s="4" t="s">
        <v>269</v>
      </c>
      <c r="C117" s="4" t="s">
        <v>269</v>
      </c>
      <c r="D117" s="5" t="s">
        <v>129</v>
      </c>
      <c r="E117" s="3">
        <v>1</v>
      </c>
      <c r="F117" s="78">
        <v>87500</v>
      </c>
      <c r="G117" s="79">
        <v>0</v>
      </c>
      <c r="H117" s="78">
        <f t="shared" si="18"/>
        <v>0</v>
      </c>
      <c r="I117" s="78">
        <f t="shared" si="31"/>
        <v>87500</v>
      </c>
      <c r="J117" s="78">
        <f t="shared" si="19"/>
        <v>89250</v>
      </c>
      <c r="K117" s="1">
        <v>94500</v>
      </c>
      <c r="L117" s="22">
        <v>0</v>
      </c>
      <c r="M117" s="1">
        <f t="shared" si="20"/>
        <v>0</v>
      </c>
      <c r="N117" s="1">
        <f t="shared" si="21"/>
        <v>94500</v>
      </c>
      <c r="O117" s="1">
        <f t="shared" si="22"/>
        <v>96390</v>
      </c>
      <c r="P117" s="80">
        <v>98500</v>
      </c>
      <c r="Q117" s="81">
        <v>0</v>
      </c>
      <c r="R117" s="80">
        <f t="shared" si="23"/>
        <v>0</v>
      </c>
      <c r="S117" s="80">
        <f t="shared" si="24"/>
        <v>98500</v>
      </c>
      <c r="T117" s="80">
        <f t="shared" si="25"/>
        <v>100470</v>
      </c>
      <c r="U117" s="1">
        <v>67000</v>
      </c>
      <c r="V117" s="22">
        <v>0</v>
      </c>
      <c r="W117" s="1">
        <f t="shared" si="26"/>
        <v>0</v>
      </c>
      <c r="X117" s="1">
        <f t="shared" si="27"/>
        <v>67000</v>
      </c>
      <c r="Y117" s="1">
        <f t="shared" si="28"/>
        <v>68340</v>
      </c>
      <c r="Z117" s="170">
        <f t="shared" si="30"/>
        <v>86875</v>
      </c>
      <c r="AA117" s="170">
        <f t="shared" si="29"/>
        <v>88612.5</v>
      </c>
    </row>
    <row r="118" spans="1:28" ht="45" x14ac:dyDescent="0.25">
      <c r="A118" s="29">
        <v>112</v>
      </c>
      <c r="B118" s="4" t="s">
        <v>270</v>
      </c>
      <c r="C118" s="4" t="s">
        <v>270</v>
      </c>
      <c r="D118" s="5" t="s">
        <v>129</v>
      </c>
      <c r="E118" s="3">
        <v>1</v>
      </c>
      <c r="F118" s="78">
        <v>286600</v>
      </c>
      <c r="G118" s="79">
        <v>0</v>
      </c>
      <c r="H118" s="78">
        <f t="shared" si="18"/>
        <v>0</v>
      </c>
      <c r="I118" s="78">
        <f t="shared" si="31"/>
        <v>286600</v>
      </c>
      <c r="J118" s="78">
        <f t="shared" si="19"/>
        <v>292332</v>
      </c>
      <c r="K118" s="1">
        <v>290500</v>
      </c>
      <c r="L118" s="22">
        <v>0</v>
      </c>
      <c r="M118" s="1">
        <f t="shared" si="20"/>
        <v>0</v>
      </c>
      <c r="N118" s="1">
        <f t="shared" si="21"/>
        <v>290500</v>
      </c>
      <c r="O118" s="1">
        <f t="shared" si="22"/>
        <v>296310</v>
      </c>
      <c r="P118" s="80">
        <v>293500</v>
      </c>
      <c r="Q118" s="81">
        <v>0</v>
      </c>
      <c r="R118" s="80">
        <f t="shared" si="23"/>
        <v>0</v>
      </c>
      <c r="S118" s="80">
        <f t="shared" si="24"/>
        <v>293500</v>
      </c>
      <c r="T118" s="80">
        <f t="shared" si="25"/>
        <v>299370</v>
      </c>
      <c r="U118" s="1">
        <v>280000</v>
      </c>
      <c r="V118" s="22">
        <v>0</v>
      </c>
      <c r="W118" s="1">
        <f t="shared" si="26"/>
        <v>0</v>
      </c>
      <c r="X118" s="1">
        <f t="shared" si="27"/>
        <v>280000</v>
      </c>
      <c r="Y118" s="1">
        <f t="shared" si="28"/>
        <v>285600</v>
      </c>
      <c r="Z118" s="170">
        <f t="shared" si="30"/>
        <v>287650</v>
      </c>
      <c r="AA118" s="170">
        <f t="shared" si="29"/>
        <v>293403</v>
      </c>
    </row>
    <row r="119" spans="1:28" ht="78.75" x14ac:dyDescent="0.25">
      <c r="A119" s="29">
        <v>113</v>
      </c>
      <c r="B119" s="4" t="s">
        <v>271</v>
      </c>
      <c r="C119" s="4" t="s">
        <v>272</v>
      </c>
      <c r="D119" s="5" t="s">
        <v>121</v>
      </c>
      <c r="E119" s="3">
        <v>1</v>
      </c>
      <c r="F119" s="78">
        <v>45200</v>
      </c>
      <c r="G119" s="79">
        <v>0</v>
      </c>
      <c r="H119" s="78">
        <f t="shared" si="18"/>
        <v>0</v>
      </c>
      <c r="I119" s="78">
        <f t="shared" si="31"/>
        <v>45200</v>
      </c>
      <c r="J119" s="78">
        <f t="shared" si="19"/>
        <v>46104</v>
      </c>
      <c r="K119" s="1">
        <v>50200</v>
      </c>
      <c r="L119" s="22">
        <v>0</v>
      </c>
      <c r="M119" s="1">
        <f t="shared" si="20"/>
        <v>0</v>
      </c>
      <c r="N119" s="1">
        <f t="shared" si="21"/>
        <v>50200</v>
      </c>
      <c r="O119" s="1">
        <f t="shared" si="22"/>
        <v>51204</v>
      </c>
      <c r="P119" s="80">
        <v>54200</v>
      </c>
      <c r="Q119" s="81">
        <v>0</v>
      </c>
      <c r="R119" s="80">
        <f t="shared" si="23"/>
        <v>0</v>
      </c>
      <c r="S119" s="80">
        <f t="shared" si="24"/>
        <v>54200</v>
      </c>
      <c r="T119" s="80">
        <f t="shared" si="25"/>
        <v>55284</v>
      </c>
      <c r="U119" s="1">
        <v>45000</v>
      </c>
      <c r="V119" s="22">
        <v>0</v>
      </c>
      <c r="W119" s="1">
        <f t="shared" si="26"/>
        <v>0</v>
      </c>
      <c r="X119" s="1">
        <f t="shared" si="27"/>
        <v>45000</v>
      </c>
      <c r="Y119" s="1">
        <f t="shared" si="28"/>
        <v>45900</v>
      </c>
      <c r="Z119" s="170">
        <f t="shared" si="30"/>
        <v>48650</v>
      </c>
      <c r="AA119" s="170">
        <f t="shared" si="29"/>
        <v>49623</v>
      </c>
    </row>
    <row r="120" spans="1:28" ht="67.5" x14ac:dyDescent="0.25">
      <c r="A120" s="29">
        <v>114</v>
      </c>
      <c r="B120" s="4" t="s">
        <v>273</v>
      </c>
      <c r="C120" s="4" t="s">
        <v>274</v>
      </c>
      <c r="D120" s="5" t="s">
        <v>275</v>
      </c>
      <c r="E120" s="3">
        <v>1</v>
      </c>
      <c r="F120" s="78">
        <v>70000</v>
      </c>
      <c r="G120" s="79">
        <v>0</v>
      </c>
      <c r="H120" s="78">
        <f t="shared" si="18"/>
        <v>0</v>
      </c>
      <c r="I120" s="78">
        <f t="shared" si="31"/>
        <v>70000</v>
      </c>
      <c r="J120" s="78">
        <f t="shared" si="19"/>
        <v>71400</v>
      </c>
      <c r="K120" s="1">
        <v>75500</v>
      </c>
      <c r="L120" s="22">
        <v>0</v>
      </c>
      <c r="M120" s="1">
        <f t="shared" si="20"/>
        <v>0</v>
      </c>
      <c r="N120" s="1">
        <f t="shared" si="21"/>
        <v>75500</v>
      </c>
      <c r="O120" s="1">
        <f t="shared" si="22"/>
        <v>77010</v>
      </c>
      <c r="P120" s="80">
        <v>80000</v>
      </c>
      <c r="Q120" s="81">
        <v>0</v>
      </c>
      <c r="R120" s="80">
        <f t="shared" si="23"/>
        <v>0</v>
      </c>
      <c r="S120" s="80">
        <f t="shared" si="24"/>
        <v>80000</v>
      </c>
      <c r="T120" s="80">
        <f t="shared" si="25"/>
        <v>81600</v>
      </c>
      <c r="U120" s="1">
        <v>70000</v>
      </c>
      <c r="V120" s="22">
        <v>0</v>
      </c>
      <c r="W120" s="1">
        <f t="shared" si="26"/>
        <v>0</v>
      </c>
      <c r="X120" s="1">
        <f t="shared" si="27"/>
        <v>70000</v>
      </c>
      <c r="Y120" s="1">
        <f t="shared" si="28"/>
        <v>71400</v>
      </c>
      <c r="Z120" s="170">
        <f t="shared" si="30"/>
        <v>73875</v>
      </c>
      <c r="AA120" s="170">
        <f t="shared" si="29"/>
        <v>75352.5</v>
      </c>
    </row>
    <row r="121" spans="1:28" ht="33.75" x14ac:dyDescent="0.25">
      <c r="A121" s="29">
        <v>115</v>
      </c>
      <c r="B121" s="4" t="s">
        <v>276</v>
      </c>
      <c r="C121" s="4" t="s">
        <v>276</v>
      </c>
      <c r="D121" s="46" t="s">
        <v>277</v>
      </c>
      <c r="E121" s="3">
        <v>1</v>
      </c>
      <c r="F121" s="78">
        <v>297000</v>
      </c>
      <c r="G121" s="79">
        <v>0</v>
      </c>
      <c r="H121" s="78">
        <f t="shared" si="18"/>
        <v>0</v>
      </c>
      <c r="I121" s="78">
        <f t="shared" si="31"/>
        <v>297000</v>
      </c>
      <c r="J121" s="78">
        <f t="shared" si="19"/>
        <v>302940</v>
      </c>
      <c r="K121" s="1">
        <v>301500</v>
      </c>
      <c r="L121" s="22">
        <v>0</v>
      </c>
      <c r="M121" s="1">
        <f t="shared" si="20"/>
        <v>0</v>
      </c>
      <c r="N121" s="1">
        <f t="shared" si="21"/>
        <v>301500</v>
      </c>
      <c r="O121" s="1">
        <f t="shared" si="22"/>
        <v>307530</v>
      </c>
      <c r="P121" s="80">
        <v>305500</v>
      </c>
      <c r="Q121" s="81">
        <v>0</v>
      </c>
      <c r="R121" s="80">
        <f t="shared" si="23"/>
        <v>0</v>
      </c>
      <c r="S121" s="80">
        <f t="shared" si="24"/>
        <v>305500</v>
      </c>
      <c r="T121" s="80">
        <f t="shared" si="25"/>
        <v>311610</v>
      </c>
      <c r="U121" s="1">
        <v>290000</v>
      </c>
      <c r="V121" s="22">
        <v>0</v>
      </c>
      <c r="W121" s="1">
        <f t="shared" si="26"/>
        <v>0</v>
      </c>
      <c r="X121" s="1">
        <f t="shared" si="27"/>
        <v>290000</v>
      </c>
      <c r="Y121" s="1">
        <f t="shared" si="28"/>
        <v>295800</v>
      </c>
      <c r="Z121" s="170">
        <f t="shared" si="30"/>
        <v>298500</v>
      </c>
      <c r="AA121" s="170">
        <f t="shared" si="29"/>
        <v>304470</v>
      </c>
    </row>
    <row r="122" spans="1:28" ht="22.5" x14ac:dyDescent="0.25">
      <c r="A122" s="29">
        <v>116</v>
      </c>
      <c r="B122" s="4" t="s">
        <v>278</v>
      </c>
      <c r="C122" s="4" t="s">
        <v>278</v>
      </c>
      <c r="D122" s="5" t="s">
        <v>172</v>
      </c>
      <c r="E122" s="3">
        <v>1</v>
      </c>
      <c r="F122" s="78">
        <v>69600</v>
      </c>
      <c r="G122" s="79">
        <v>0</v>
      </c>
      <c r="H122" s="78">
        <f t="shared" si="18"/>
        <v>0</v>
      </c>
      <c r="I122" s="78">
        <f t="shared" si="31"/>
        <v>69600</v>
      </c>
      <c r="J122" s="78">
        <f t="shared" si="19"/>
        <v>70992</v>
      </c>
      <c r="K122" s="1">
        <v>74500</v>
      </c>
      <c r="L122" s="22">
        <v>0</v>
      </c>
      <c r="M122" s="1">
        <f t="shared" si="20"/>
        <v>0</v>
      </c>
      <c r="N122" s="1">
        <f t="shared" si="21"/>
        <v>74500</v>
      </c>
      <c r="O122" s="1">
        <f t="shared" si="22"/>
        <v>75990</v>
      </c>
      <c r="P122" s="80">
        <v>79500</v>
      </c>
      <c r="Q122" s="81">
        <v>0</v>
      </c>
      <c r="R122" s="80">
        <f t="shared" si="23"/>
        <v>0</v>
      </c>
      <c r="S122" s="80">
        <f t="shared" si="24"/>
        <v>79500</v>
      </c>
      <c r="T122" s="80">
        <f t="shared" si="25"/>
        <v>81090</v>
      </c>
      <c r="U122" s="1">
        <v>71000</v>
      </c>
      <c r="V122" s="22">
        <v>0</v>
      </c>
      <c r="W122" s="1">
        <f t="shared" si="26"/>
        <v>0</v>
      </c>
      <c r="X122" s="1">
        <f t="shared" si="27"/>
        <v>71000</v>
      </c>
      <c r="Y122" s="1">
        <f t="shared" si="28"/>
        <v>72420</v>
      </c>
      <c r="Z122" s="170">
        <f t="shared" si="30"/>
        <v>73650</v>
      </c>
      <c r="AA122" s="170">
        <f t="shared" si="29"/>
        <v>75123</v>
      </c>
    </row>
    <row r="123" spans="1:28" ht="101.25" x14ac:dyDescent="0.25">
      <c r="A123" s="29">
        <v>117</v>
      </c>
      <c r="B123" s="4" t="s">
        <v>279</v>
      </c>
      <c r="C123" s="4" t="s">
        <v>280</v>
      </c>
      <c r="D123" s="5" t="s">
        <v>215</v>
      </c>
      <c r="E123" s="3">
        <v>1</v>
      </c>
      <c r="F123" s="78">
        <v>100000</v>
      </c>
      <c r="G123" s="79">
        <v>0</v>
      </c>
      <c r="H123" s="78">
        <f t="shared" si="18"/>
        <v>0</v>
      </c>
      <c r="I123" s="78">
        <f t="shared" si="31"/>
        <v>100000</v>
      </c>
      <c r="J123" s="78">
        <f t="shared" si="19"/>
        <v>102000</v>
      </c>
      <c r="K123" s="1">
        <v>105500</v>
      </c>
      <c r="L123" s="22">
        <v>0</v>
      </c>
      <c r="M123" s="1">
        <f t="shared" si="20"/>
        <v>0</v>
      </c>
      <c r="N123" s="1">
        <f t="shared" si="21"/>
        <v>105500</v>
      </c>
      <c r="O123" s="1">
        <f t="shared" si="22"/>
        <v>107610</v>
      </c>
      <c r="P123" s="80">
        <v>109500</v>
      </c>
      <c r="Q123" s="81">
        <v>0</v>
      </c>
      <c r="R123" s="80">
        <f t="shared" si="23"/>
        <v>0</v>
      </c>
      <c r="S123" s="80">
        <f t="shared" si="24"/>
        <v>109500</v>
      </c>
      <c r="T123" s="80">
        <f t="shared" si="25"/>
        <v>111690</v>
      </c>
      <c r="U123" s="1">
        <v>100000</v>
      </c>
      <c r="V123" s="22">
        <v>0</v>
      </c>
      <c r="W123" s="1">
        <f t="shared" si="26"/>
        <v>0</v>
      </c>
      <c r="X123" s="1">
        <f t="shared" si="27"/>
        <v>100000</v>
      </c>
      <c r="Y123" s="1">
        <f t="shared" si="28"/>
        <v>102000</v>
      </c>
      <c r="Z123" s="170">
        <f t="shared" si="30"/>
        <v>103750</v>
      </c>
      <c r="AA123" s="170">
        <f t="shared" si="29"/>
        <v>105825</v>
      </c>
    </row>
    <row r="124" spans="1:28" ht="45" x14ac:dyDescent="0.25">
      <c r="A124" s="29">
        <v>118</v>
      </c>
      <c r="B124" s="4" t="s">
        <v>132</v>
      </c>
      <c r="C124" s="4" t="s">
        <v>133</v>
      </c>
      <c r="D124" s="5" t="s">
        <v>164</v>
      </c>
      <c r="E124" s="3">
        <v>1</v>
      </c>
      <c r="F124" s="78">
        <v>269300</v>
      </c>
      <c r="G124" s="79">
        <v>0</v>
      </c>
      <c r="H124" s="78">
        <f t="shared" si="18"/>
        <v>0</v>
      </c>
      <c r="I124" s="78">
        <f t="shared" si="31"/>
        <v>269300</v>
      </c>
      <c r="J124" s="78">
        <f t="shared" si="19"/>
        <v>274686</v>
      </c>
      <c r="K124" s="1">
        <v>275500</v>
      </c>
      <c r="L124" s="22">
        <v>0</v>
      </c>
      <c r="M124" s="1">
        <f t="shared" si="20"/>
        <v>0</v>
      </c>
      <c r="N124" s="1">
        <f t="shared" si="21"/>
        <v>275500</v>
      </c>
      <c r="O124" s="1">
        <f t="shared" si="22"/>
        <v>281010</v>
      </c>
      <c r="P124" s="80">
        <v>280500</v>
      </c>
      <c r="Q124" s="81">
        <v>0</v>
      </c>
      <c r="R124" s="80">
        <f t="shared" si="23"/>
        <v>0</v>
      </c>
      <c r="S124" s="80">
        <f t="shared" si="24"/>
        <v>280500</v>
      </c>
      <c r="T124" s="80">
        <f t="shared" si="25"/>
        <v>286110</v>
      </c>
      <c r="U124" s="1">
        <v>250000</v>
      </c>
      <c r="V124" s="22">
        <v>0</v>
      </c>
      <c r="W124" s="1">
        <f t="shared" si="26"/>
        <v>0</v>
      </c>
      <c r="X124" s="1">
        <f t="shared" si="27"/>
        <v>250000</v>
      </c>
      <c r="Y124" s="1">
        <f t="shared" si="28"/>
        <v>255000</v>
      </c>
      <c r="Z124" s="170">
        <f t="shared" si="30"/>
        <v>268825</v>
      </c>
      <c r="AA124" s="170">
        <f t="shared" si="29"/>
        <v>274201.5</v>
      </c>
    </row>
    <row r="125" spans="1:28" ht="22.5" x14ac:dyDescent="0.25">
      <c r="A125" s="29">
        <v>119</v>
      </c>
      <c r="B125" s="4" t="s">
        <v>281</v>
      </c>
      <c r="C125" s="4" t="s">
        <v>281</v>
      </c>
      <c r="D125" s="5" t="s">
        <v>164</v>
      </c>
      <c r="E125" s="3">
        <v>1</v>
      </c>
      <c r="F125" s="78">
        <v>50200</v>
      </c>
      <c r="G125" s="79">
        <v>0</v>
      </c>
      <c r="H125" s="78">
        <f t="shared" si="18"/>
        <v>0</v>
      </c>
      <c r="I125" s="78">
        <f t="shared" si="31"/>
        <v>50200</v>
      </c>
      <c r="J125" s="78">
        <f t="shared" si="19"/>
        <v>51204</v>
      </c>
      <c r="K125" s="1">
        <v>54200</v>
      </c>
      <c r="L125" s="22">
        <v>0</v>
      </c>
      <c r="M125" s="1">
        <f t="shared" si="20"/>
        <v>0</v>
      </c>
      <c r="N125" s="1">
        <f t="shared" si="21"/>
        <v>54200</v>
      </c>
      <c r="O125" s="1">
        <f t="shared" si="22"/>
        <v>55284</v>
      </c>
      <c r="P125" s="80">
        <v>58500</v>
      </c>
      <c r="Q125" s="81">
        <v>0</v>
      </c>
      <c r="R125" s="80">
        <f t="shared" si="23"/>
        <v>0</v>
      </c>
      <c r="S125" s="80">
        <f t="shared" si="24"/>
        <v>58500</v>
      </c>
      <c r="T125" s="80">
        <f t="shared" si="25"/>
        <v>59670</v>
      </c>
      <c r="U125" s="1">
        <v>50000</v>
      </c>
      <c r="V125" s="22">
        <v>0</v>
      </c>
      <c r="W125" s="1">
        <f t="shared" si="26"/>
        <v>0</v>
      </c>
      <c r="X125" s="1">
        <f t="shared" si="27"/>
        <v>50000</v>
      </c>
      <c r="Y125" s="1">
        <f t="shared" si="28"/>
        <v>51000</v>
      </c>
      <c r="Z125" s="170">
        <f t="shared" si="30"/>
        <v>53225</v>
      </c>
      <c r="AA125" s="170">
        <f t="shared" si="29"/>
        <v>54289.5</v>
      </c>
    </row>
    <row r="126" spans="1:28" ht="22.5" x14ac:dyDescent="0.25">
      <c r="A126" s="29">
        <v>120</v>
      </c>
      <c r="B126" s="4" t="s">
        <v>282</v>
      </c>
      <c r="C126" s="4" t="s">
        <v>283</v>
      </c>
      <c r="D126" s="5" t="s">
        <v>13</v>
      </c>
      <c r="E126" s="3">
        <v>1</v>
      </c>
      <c r="F126" s="78">
        <v>84700</v>
      </c>
      <c r="G126" s="79">
        <v>0</v>
      </c>
      <c r="H126" s="78">
        <f t="shared" si="18"/>
        <v>0</v>
      </c>
      <c r="I126" s="78">
        <f t="shared" si="31"/>
        <v>84700</v>
      </c>
      <c r="J126" s="78">
        <f t="shared" si="19"/>
        <v>86394</v>
      </c>
      <c r="K126" s="1">
        <v>89700</v>
      </c>
      <c r="L126" s="22">
        <v>0</v>
      </c>
      <c r="M126" s="1">
        <f t="shared" si="20"/>
        <v>0</v>
      </c>
      <c r="N126" s="1">
        <f t="shared" si="21"/>
        <v>89700</v>
      </c>
      <c r="O126" s="1">
        <f t="shared" si="22"/>
        <v>91494</v>
      </c>
      <c r="P126" s="80">
        <v>92700</v>
      </c>
      <c r="Q126" s="81">
        <v>0</v>
      </c>
      <c r="R126" s="80">
        <f t="shared" si="23"/>
        <v>0</v>
      </c>
      <c r="S126" s="80">
        <f t="shared" si="24"/>
        <v>92700</v>
      </c>
      <c r="T126" s="80">
        <f t="shared" si="25"/>
        <v>94554</v>
      </c>
      <c r="U126" s="1">
        <v>82000</v>
      </c>
      <c r="V126" s="22">
        <v>0</v>
      </c>
      <c r="W126" s="1">
        <f t="shared" si="26"/>
        <v>0</v>
      </c>
      <c r="X126" s="1">
        <f t="shared" si="27"/>
        <v>82000</v>
      </c>
      <c r="Y126" s="1">
        <f t="shared" si="28"/>
        <v>83640</v>
      </c>
      <c r="Z126" s="170">
        <f t="shared" si="30"/>
        <v>87275</v>
      </c>
      <c r="AA126" s="170">
        <f t="shared" si="29"/>
        <v>89020.5</v>
      </c>
    </row>
    <row r="127" spans="1:28" ht="33.75" x14ac:dyDescent="0.25">
      <c r="A127" s="29">
        <v>121</v>
      </c>
      <c r="B127" s="4" t="s">
        <v>284</v>
      </c>
      <c r="C127" s="4" t="s">
        <v>285</v>
      </c>
      <c r="D127" s="5" t="s">
        <v>146</v>
      </c>
      <c r="E127" s="3">
        <v>1</v>
      </c>
      <c r="F127" s="78">
        <v>28900</v>
      </c>
      <c r="G127" s="79">
        <v>0</v>
      </c>
      <c r="H127" s="78">
        <f t="shared" si="18"/>
        <v>0</v>
      </c>
      <c r="I127" s="78">
        <f t="shared" si="31"/>
        <v>28900</v>
      </c>
      <c r="J127" s="78">
        <f t="shared" si="19"/>
        <v>29478</v>
      </c>
      <c r="K127" s="1">
        <v>33500</v>
      </c>
      <c r="L127" s="22">
        <v>0</v>
      </c>
      <c r="M127" s="1">
        <f t="shared" si="20"/>
        <v>0</v>
      </c>
      <c r="N127" s="1">
        <f t="shared" si="21"/>
        <v>33500</v>
      </c>
      <c r="O127" s="1">
        <f t="shared" si="22"/>
        <v>34170</v>
      </c>
      <c r="P127" s="80">
        <v>37500</v>
      </c>
      <c r="Q127" s="81">
        <v>0</v>
      </c>
      <c r="R127" s="80">
        <f t="shared" si="23"/>
        <v>0</v>
      </c>
      <c r="S127" s="80">
        <f t="shared" si="24"/>
        <v>37500</v>
      </c>
      <c r="T127" s="80">
        <f t="shared" si="25"/>
        <v>38250</v>
      </c>
      <c r="U127" s="47">
        <v>31000</v>
      </c>
      <c r="V127" s="22">
        <v>0</v>
      </c>
      <c r="W127" s="1">
        <f t="shared" si="26"/>
        <v>0</v>
      </c>
      <c r="X127" s="1">
        <f t="shared" si="27"/>
        <v>31000</v>
      </c>
      <c r="Y127" s="1">
        <f t="shared" si="28"/>
        <v>31620</v>
      </c>
      <c r="Z127" s="170">
        <f t="shared" si="30"/>
        <v>32725</v>
      </c>
      <c r="AA127" s="170">
        <f t="shared" si="29"/>
        <v>33379.5</v>
      </c>
      <c r="AB127" s="45"/>
    </row>
    <row r="128" spans="1:28" ht="56.25" x14ac:dyDescent="0.25">
      <c r="A128" s="29">
        <v>122</v>
      </c>
      <c r="B128" s="4" t="s">
        <v>286</v>
      </c>
      <c r="C128" s="4" t="s">
        <v>287</v>
      </c>
      <c r="D128" s="5" t="s">
        <v>288</v>
      </c>
      <c r="E128" s="3">
        <v>1</v>
      </c>
      <c r="F128" s="78">
        <v>8100</v>
      </c>
      <c r="G128" s="79">
        <v>0</v>
      </c>
      <c r="H128" s="78">
        <f t="shared" si="18"/>
        <v>0</v>
      </c>
      <c r="I128" s="78">
        <f t="shared" si="31"/>
        <v>8100</v>
      </c>
      <c r="J128" s="78">
        <f t="shared" si="19"/>
        <v>8262</v>
      </c>
      <c r="K128" s="1">
        <v>9000</v>
      </c>
      <c r="L128" s="22">
        <v>0</v>
      </c>
      <c r="M128" s="1">
        <f t="shared" si="20"/>
        <v>0</v>
      </c>
      <c r="N128" s="1">
        <f t="shared" si="21"/>
        <v>9000</v>
      </c>
      <c r="O128" s="1">
        <f t="shared" si="22"/>
        <v>9180</v>
      </c>
      <c r="P128" s="80">
        <v>10500</v>
      </c>
      <c r="Q128" s="81">
        <v>0</v>
      </c>
      <c r="R128" s="80">
        <f t="shared" si="23"/>
        <v>0</v>
      </c>
      <c r="S128" s="80">
        <f t="shared" si="24"/>
        <v>10500</v>
      </c>
      <c r="T128" s="80">
        <f t="shared" si="25"/>
        <v>10710</v>
      </c>
      <c r="U128" s="1">
        <v>8000</v>
      </c>
      <c r="V128" s="22">
        <v>0</v>
      </c>
      <c r="W128" s="1">
        <f t="shared" si="26"/>
        <v>0</v>
      </c>
      <c r="X128" s="1">
        <f t="shared" si="27"/>
        <v>8000</v>
      </c>
      <c r="Y128" s="1">
        <f t="shared" si="28"/>
        <v>8160</v>
      </c>
      <c r="Z128" s="170">
        <f t="shared" si="30"/>
        <v>8900</v>
      </c>
      <c r="AA128" s="170">
        <f t="shared" si="29"/>
        <v>9078</v>
      </c>
    </row>
    <row r="129" spans="1:29" ht="90" x14ac:dyDescent="0.25">
      <c r="A129" s="29">
        <v>123</v>
      </c>
      <c r="B129" s="4" t="s">
        <v>289</v>
      </c>
      <c r="C129" s="4" t="s">
        <v>290</v>
      </c>
      <c r="D129" s="5" t="s">
        <v>291</v>
      </c>
      <c r="E129" s="3">
        <v>1</v>
      </c>
      <c r="F129" s="78">
        <v>310900</v>
      </c>
      <c r="G129" s="79">
        <v>0.05</v>
      </c>
      <c r="H129" s="78">
        <f t="shared" si="18"/>
        <v>15545</v>
      </c>
      <c r="I129" s="78">
        <f t="shared" si="31"/>
        <v>326445</v>
      </c>
      <c r="J129" s="78">
        <f t="shared" si="19"/>
        <v>332973.90000000002</v>
      </c>
      <c r="K129" s="1">
        <v>315900</v>
      </c>
      <c r="L129" s="22">
        <v>0.05</v>
      </c>
      <c r="M129" s="1">
        <f t="shared" si="20"/>
        <v>15795</v>
      </c>
      <c r="N129" s="1">
        <f t="shared" si="21"/>
        <v>331695</v>
      </c>
      <c r="O129" s="1">
        <f t="shared" si="22"/>
        <v>338328.9</v>
      </c>
      <c r="P129" s="80">
        <v>320000</v>
      </c>
      <c r="Q129" s="81">
        <v>0.05</v>
      </c>
      <c r="R129" s="80">
        <f t="shared" si="23"/>
        <v>16000</v>
      </c>
      <c r="S129" s="80">
        <f t="shared" si="24"/>
        <v>336000</v>
      </c>
      <c r="T129" s="80">
        <f t="shared" si="25"/>
        <v>342720</v>
      </c>
      <c r="U129" s="1">
        <v>300000</v>
      </c>
      <c r="V129" s="22">
        <v>0.05</v>
      </c>
      <c r="W129" s="1">
        <f t="shared" si="26"/>
        <v>15000</v>
      </c>
      <c r="X129" s="1">
        <f t="shared" si="27"/>
        <v>315000</v>
      </c>
      <c r="Y129" s="1">
        <f t="shared" si="28"/>
        <v>321300</v>
      </c>
      <c r="Z129" s="170">
        <f t="shared" si="30"/>
        <v>311700</v>
      </c>
      <c r="AA129" s="170">
        <f t="shared" si="29"/>
        <v>333830.7</v>
      </c>
    </row>
    <row r="130" spans="1:29" ht="78.75" x14ac:dyDescent="0.25">
      <c r="A130" s="44">
        <v>124</v>
      </c>
      <c r="B130" s="8" t="s">
        <v>292</v>
      </c>
      <c r="C130" s="15" t="s">
        <v>293</v>
      </c>
      <c r="D130" s="7" t="s">
        <v>291</v>
      </c>
      <c r="E130" s="6">
        <v>1</v>
      </c>
      <c r="F130" s="78">
        <v>291300</v>
      </c>
      <c r="G130" s="79">
        <v>0.05</v>
      </c>
      <c r="H130" s="78">
        <f t="shared" si="18"/>
        <v>14565</v>
      </c>
      <c r="I130" s="78">
        <f t="shared" si="31"/>
        <v>305865</v>
      </c>
      <c r="J130" s="78">
        <f t="shared" si="19"/>
        <v>311982.3</v>
      </c>
      <c r="K130" s="1">
        <v>295300</v>
      </c>
      <c r="L130" s="22">
        <v>0.05</v>
      </c>
      <c r="M130" s="1">
        <f t="shared" si="20"/>
        <v>14765</v>
      </c>
      <c r="N130" s="1">
        <f t="shared" si="21"/>
        <v>310065</v>
      </c>
      <c r="O130" s="1">
        <f t="shared" si="22"/>
        <v>316266.3</v>
      </c>
      <c r="P130" s="80">
        <v>300300</v>
      </c>
      <c r="Q130" s="81">
        <v>0.05</v>
      </c>
      <c r="R130" s="80">
        <f t="shared" si="23"/>
        <v>15015</v>
      </c>
      <c r="S130" s="80">
        <f t="shared" si="24"/>
        <v>315315</v>
      </c>
      <c r="T130" s="80">
        <f t="shared" si="25"/>
        <v>321621.3</v>
      </c>
      <c r="U130" s="1">
        <v>267000</v>
      </c>
      <c r="V130" s="22">
        <v>0.05</v>
      </c>
      <c r="W130" s="1">
        <f t="shared" si="26"/>
        <v>13350</v>
      </c>
      <c r="X130" s="1">
        <f t="shared" si="27"/>
        <v>280350</v>
      </c>
      <c r="Y130" s="1">
        <f t="shared" si="28"/>
        <v>285957</v>
      </c>
      <c r="Z130" s="170">
        <f t="shared" si="30"/>
        <v>288475</v>
      </c>
      <c r="AA130" s="170">
        <f t="shared" si="29"/>
        <v>308956.72499999998</v>
      </c>
    </row>
    <row r="131" spans="1:29" ht="45" x14ac:dyDescent="0.25">
      <c r="A131" s="29">
        <v>125</v>
      </c>
      <c r="B131" s="4" t="s">
        <v>294</v>
      </c>
      <c r="C131" s="4" t="s">
        <v>295</v>
      </c>
      <c r="D131" s="5" t="s">
        <v>296</v>
      </c>
      <c r="E131" s="3">
        <v>1</v>
      </c>
      <c r="F131" s="78">
        <v>669900</v>
      </c>
      <c r="G131" s="79">
        <v>0</v>
      </c>
      <c r="H131" s="78">
        <f t="shared" si="18"/>
        <v>0</v>
      </c>
      <c r="I131" s="78">
        <f t="shared" si="31"/>
        <v>669900</v>
      </c>
      <c r="J131" s="78">
        <f t="shared" si="19"/>
        <v>683298</v>
      </c>
      <c r="K131" s="1">
        <v>675900</v>
      </c>
      <c r="L131" s="22">
        <v>0</v>
      </c>
      <c r="M131" s="1">
        <f t="shared" si="20"/>
        <v>0</v>
      </c>
      <c r="N131" s="1">
        <f t="shared" si="21"/>
        <v>675900</v>
      </c>
      <c r="O131" s="1">
        <f t="shared" si="22"/>
        <v>689418</v>
      </c>
      <c r="P131" s="82">
        <v>68000</v>
      </c>
      <c r="Q131" s="81">
        <v>0</v>
      </c>
      <c r="R131" s="80">
        <f t="shared" si="23"/>
        <v>0</v>
      </c>
      <c r="S131" s="80">
        <f t="shared" si="24"/>
        <v>68000</v>
      </c>
      <c r="T131" s="80">
        <f t="shared" si="25"/>
        <v>69360</v>
      </c>
      <c r="U131" s="1">
        <v>650000</v>
      </c>
      <c r="V131" s="22">
        <v>0</v>
      </c>
      <c r="W131" s="1">
        <f t="shared" si="26"/>
        <v>0</v>
      </c>
      <c r="X131" s="1">
        <f t="shared" si="27"/>
        <v>650000</v>
      </c>
      <c r="Y131" s="1">
        <f t="shared" si="28"/>
        <v>663000</v>
      </c>
      <c r="Z131" s="170">
        <f>AVERAGE(F131,K131,U131)</f>
        <v>665266.66666666663</v>
      </c>
      <c r="AA131" s="170">
        <f>AVERAGE(J131,O131,Y131)</f>
        <v>678572</v>
      </c>
      <c r="AB131" s="84"/>
    </row>
    <row r="132" spans="1:29" ht="33.75" x14ac:dyDescent="0.25">
      <c r="A132" s="29">
        <v>126</v>
      </c>
      <c r="B132" s="4" t="s">
        <v>297</v>
      </c>
      <c r="C132" s="4" t="s">
        <v>298</v>
      </c>
      <c r="D132" s="5" t="s">
        <v>299</v>
      </c>
      <c r="E132" s="3">
        <v>1</v>
      </c>
      <c r="F132" s="78">
        <v>31800</v>
      </c>
      <c r="G132" s="79">
        <v>0</v>
      </c>
      <c r="H132" s="78">
        <f t="shared" si="18"/>
        <v>0</v>
      </c>
      <c r="I132" s="78">
        <f t="shared" si="31"/>
        <v>31800</v>
      </c>
      <c r="J132" s="78">
        <f t="shared" si="19"/>
        <v>32436</v>
      </c>
      <c r="K132" s="1">
        <v>31800</v>
      </c>
      <c r="L132" s="22">
        <v>0</v>
      </c>
      <c r="M132" s="1">
        <f t="shared" si="20"/>
        <v>0</v>
      </c>
      <c r="N132" s="1">
        <f t="shared" si="21"/>
        <v>31800</v>
      </c>
      <c r="O132" s="1">
        <f t="shared" si="22"/>
        <v>32436</v>
      </c>
      <c r="P132" s="80">
        <v>34800</v>
      </c>
      <c r="Q132" s="81">
        <v>0</v>
      </c>
      <c r="R132" s="80">
        <f t="shared" si="23"/>
        <v>0</v>
      </c>
      <c r="S132" s="80">
        <f t="shared" si="24"/>
        <v>34800</v>
      </c>
      <c r="T132" s="80">
        <f t="shared" si="25"/>
        <v>35496</v>
      </c>
      <c r="U132" s="1">
        <v>30000</v>
      </c>
      <c r="V132" s="22">
        <v>0</v>
      </c>
      <c r="W132" s="1">
        <f t="shared" si="26"/>
        <v>0</v>
      </c>
      <c r="X132" s="1">
        <f t="shared" si="27"/>
        <v>30000</v>
      </c>
      <c r="Y132" s="1">
        <f t="shared" si="28"/>
        <v>30600</v>
      </c>
      <c r="Z132" s="170">
        <f t="shared" ref="Z132:Z141" si="32">AVERAGE(F132,K132,P132,U132)</f>
        <v>32100</v>
      </c>
      <c r="AA132" s="170">
        <f t="shared" si="29"/>
        <v>32742</v>
      </c>
    </row>
    <row r="133" spans="1:29" ht="33.75" x14ac:dyDescent="0.25">
      <c r="A133" s="29">
        <v>127</v>
      </c>
      <c r="B133" s="4" t="s">
        <v>300</v>
      </c>
      <c r="C133" s="4" t="s">
        <v>301</v>
      </c>
      <c r="D133" s="5" t="s">
        <v>302</v>
      </c>
      <c r="E133" s="3">
        <v>1</v>
      </c>
      <c r="F133" s="78">
        <v>132100</v>
      </c>
      <c r="G133" s="79">
        <v>0.19</v>
      </c>
      <c r="H133" s="78">
        <f t="shared" si="18"/>
        <v>25099</v>
      </c>
      <c r="I133" s="78">
        <f t="shared" si="31"/>
        <v>157199</v>
      </c>
      <c r="J133" s="78">
        <f t="shared" si="19"/>
        <v>160342.98000000001</v>
      </c>
      <c r="K133" s="1">
        <v>138200</v>
      </c>
      <c r="L133" s="22">
        <v>0.19</v>
      </c>
      <c r="M133" s="1">
        <f t="shared" si="20"/>
        <v>26258</v>
      </c>
      <c r="N133" s="1">
        <f t="shared" si="21"/>
        <v>164458</v>
      </c>
      <c r="O133" s="1">
        <f t="shared" si="22"/>
        <v>167747.16</v>
      </c>
      <c r="P133" s="80">
        <v>142200</v>
      </c>
      <c r="Q133" s="81">
        <v>0.19</v>
      </c>
      <c r="R133" s="80">
        <f t="shared" si="23"/>
        <v>27018</v>
      </c>
      <c r="S133" s="80">
        <f t="shared" si="24"/>
        <v>169218</v>
      </c>
      <c r="T133" s="80">
        <f t="shared" si="25"/>
        <v>172602.36</v>
      </c>
      <c r="U133" s="1">
        <v>130000</v>
      </c>
      <c r="V133" s="22">
        <v>0.19</v>
      </c>
      <c r="W133" s="1">
        <f t="shared" si="26"/>
        <v>24700</v>
      </c>
      <c r="X133" s="1">
        <f t="shared" si="27"/>
        <v>154700</v>
      </c>
      <c r="Y133" s="1">
        <f t="shared" si="28"/>
        <v>157794</v>
      </c>
      <c r="Z133" s="170">
        <f t="shared" si="32"/>
        <v>135625</v>
      </c>
      <c r="AA133" s="170">
        <f t="shared" si="29"/>
        <v>164621.625</v>
      </c>
    </row>
    <row r="134" spans="1:29" ht="33.75" x14ac:dyDescent="0.25">
      <c r="A134" s="29">
        <v>128</v>
      </c>
      <c r="B134" s="4" t="s">
        <v>303</v>
      </c>
      <c r="C134" s="4" t="s">
        <v>304</v>
      </c>
      <c r="D134" s="5" t="s">
        <v>302</v>
      </c>
      <c r="E134" s="3">
        <v>1</v>
      </c>
      <c r="F134" s="78">
        <v>132100</v>
      </c>
      <c r="G134" s="79">
        <v>0.19</v>
      </c>
      <c r="H134" s="78">
        <f t="shared" si="18"/>
        <v>25099</v>
      </c>
      <c r="I134" s="78">
        <f t="shared" si="31"/>
        <v>157199</v>
      </c>
      <c r="J134" s="78">
        <f t="shared" si="19"/>
        <v>160342.98000000001</v>
      </c>
      <c r="K134" s="1">
        <v>138200</v>
      </c>
      <c r="L134" s="22">
        <v>0.19</v>
      </c>
      <c r="M134" s="1">
        <f t="shared" si="20"/>
        <v>26258</v>
      </c>
      <c r="N134" s="1">
        <f t="shared" si="21"/>
        <v>164458</v>
      </c>
      <c r="O134" s="1">
        <f t="shared" si="22"/>
        <v>167747.16</v>
      </c>
      <c r="P134" s="80">
        <v>142200</v>
      </c>
      <c r="Q134" s="81">
        <v>0.19</v>
      </c>
      <c r="R134" s="80">
        <f t="shared" si="23"/>
        <v>27018</v>
      </c>
      <c r="S134" s="80">
        <f t="shared" si="24"/>
        <v>169218</v>
      </c>
      <c r="T134" s="80">
        <f t="shared" si="25"/>
        <v>172602.36</v>
      </c>
      <c r="U134" s="47">
        <v>130000</v>
      </c>
      <c r="V134" s="22">
        <v>0.19</v>
      </c>
      <c r="W134" s="1">
        <f t="shared" si="26"/>
        <v>24700</v>
      </c>
      <c r="X134" s="1">
        <f t="shared" si="27"/>
        <v>154700</v>
      </c>
      <c r="Y134" s="1">
        <f t="shared" si="28"/>
        <v>157794</v>
      </c>
      <c r="Z134" s="170">
        <f t="shared" si="32"/>
        <v>135625</v>
      </c>
      <c r="AA134" s="170">
        <f t="shared" si="29"/>
        <v>164621.625</v>
      </c>
      <c r="AB134" s="45"/>
    </row>
    <row r="135" spans="1:29" ht="22.5" x14ac:dyDescent="0.25">
      <c r="A135" s="29">
        <v>129</v>
      </c>
      <c r="B135" s="4" t="s">
        <v>305</v>
      </c>
      <c r="C135" s="4" t="s">
        <v>306</v>
      </c>
      <c r="D135" s="5" t="s">
        <v>307</v>
      </c>
      <c r="E135" s="3">
        <v>1</v>
      </c>
      <c r="F135" s="78">
        <v>15400</v>
      </c>
      <c r="G135" s="79">
        <v>0</v>
      </c>
      <c r="H135" s="78">
        <f t="shared" si="18"/>
        <v>0</v>
      </c>
      <c r="I135" s="78">
        <f t="shared" ref="I135:I166" si="33">+F135+H135</f>
        <v>15400</v>
      </c>
      <c r="J135" s="78">
        <f t="shared" si="19"/>
        <v>15708</v>
      </c>
      <c r="K135" s="1">
        <v>19400</v>
      </c>
      <c r="L135" s="22">
        <v>0</v>
      </c>
      <c r="M135" s="1">
        <f t="shared" si="20"/>
        <v>0</v>
      </c>
      <c r="N135" s="1">
        <f t="shared" si="21"/>
        <v>19400</v>
      </c>
      <c r="O135" s="1">
        <f t="shared" si="22"/>
        <v>19788</v>
      </c>
      <c r="P135" s="80">
        <v>21400</v>
      </c>
      <c r="Q135" s="81">
        <v>0</v>
      </c>
      <c r="R135" s="80">
        <f t="shared" si="23"/>
        <v>0</v>
      </c>
      <c r="S135" s="80">
        <f t="shared" si="24"/>
        <v>21400</v>
      </c>
      <c r="T135" s="80">
        <f t="shared" si="25"/>
        <v>21828</v>
      </c>
      <c r="U135" s="1">
        <v>15000</v>
      </c>
      <c r="V135" s="22">
        <v>0</v>
      </c>
      <c r="W135" s="1">
        <f t="shared" si="26"/>
        <v>0</v>
      </c>
      <c r="X135" s="1">
        <f t="shared" si="27"/>
        <v>15000</v>
      </c>
      <c r="Y135" s="1">
        <f t="shared" si="28"/>
        <v>15300</v>
      </c>
      <c r="Z135" s="170">
        <f t="shared" si="32"/>
        <v>17800</v>
      </c>
      <c r="AA135" s="170">
        <f t="shared" si="29"/>
        <v>18156</v>
      </c>
    </row>
    <row r="136" spans="1:29" ht="90" x14ac:dyDescent="0.25">
      <c r="A136" s="29">
        <v>130</v>
      </c>
      <c r="B136" s="4" t="s">
        <v>308</v>
      </c>
      <c r="C136" s="4" t="s">
        <v>309</v>
      </c>
      <c r="D136" s="5" t="s">
        <v>98</v>
      </c>
      <c r="E136" s="3">
        <v>1</v>
      </c>
      <c r="F136" s="78">
        <v>24700</v>
      </c>
      <c r="G136" s="79">
        <v>0</v>
      </c>
      <c r="H136" s="78">
        <f t="shared" ref="H136:H141" si="34">+F136*G136</f>
        <v>0</v>
      </c>
      <c r="I136" s="78">
        <f t="shared" si="33"/>
        <v>24700</v>
      </c>
      <c r="J136" s="78">
        <f t="shared" ref="J136:J141" si="35">I136+(I136*2%)</f>
        <v>25194</v>
      </c>
      <c r="K136" s="1">
        <v>28700</v>
      </c>
      <c r="L136" s="22">
        <v>0</v>
      </c>
      <c r="M136" s="1">
        <f t="shared" ref="M136:M141" si="36">+K136*L136</f>
        <v>0</v>
      </c>
      <c r="N136" s="1">
        <f t="shared" ref="N136:N141" si="37">+K136+M136</f>
        <v>28700</v>
      </c>
      <c r="O136" s="1">
        <f t="shared" ref="O136:O141" si="38">(N136*2%)+N136</f>
        <v>29274</v>
      </c>
      <c r="P136" s="80">
        <v>32700</v>
      </c>
      <c r="Q136" s="81">
        <v>0</v>
      </c>
      <c r="R136" s="80">
        <f t="shared" ref="R136:R141" si="39">+P136*Q136</f>
        <v>0</v>
      </c>
      <c r="S136" s="80">
        <f t="shared" ref="S136:S141" si="40">+P136+R136</f>
        <v>32700</v>
      </c>
      <c r="T136" s="80">
        <f t="shared" ref="T136:T141" si="41">S136+(S136*2%)</f>
        <v>33354</v>
      </c>
      <c r="U136" s="1">
        <v>22000</v>
      </c>
      <c r="V136" s="22">
        <v>0</v>
      </c>
      <c r="W136" s="1">
        <f t="shared" ref="W136:W141" si="42">+U136*V136</f>
        <v>0</v>
      </c>
      <c r="X136" s="1">
        <f t="shared" ref="X136:X141" si="43">+U136+W136</f>
        <v>22000</v>
      </c>
      <c r="Y136" s="1">
        <f t="shared" ref="Y136:Y141" si="44">X136+(X136*2%)</f>
        <v>22440</v>
      </c>
      <c r="Z136" s="170">
        <f t="shared" si="32"/>
        <v>27025</v>
      </c>
      <c r="AA136" s="170">
        <f t="shared" ref="AA136:AA141" si="45">AVERAGE(J136,O136,T136,Y136)</f>
        <v>27565.5</v>
      </c>
    </row>
    <row r="137" spans="1:29" ht="78.75" x14ac:dyDescent="0.25">
      <c r="A137" s="29">
        <v>131</v>
      </c>
      <c r="B137" s="4" t="s">
        <v>310</v>
      </c>
      <c r="C137" s="4" t="s">
        <v>311</v>
      </c>
      <c r="D137" s="5" t="s">
        <v>312</v>
      </c>
      <c r="E137" s="3">
        <v>1</v>
      </c>
      <c r="F137" s="78">
        <v>27000</v>
      </c>
      <c r="G137" s="79">
        <v>0</v>
      </c>
      <c r="H137" s="78">
        <f t="shared" si="34"/>
        <v>0</v>
      </c>
      <c r="I137" s="78">
        <f t="shared" si="33"/>
        <v>27000</v>
      </c>
      <c r="J137" s="78">
        <f t="shared" si="35"/>
        <v>27540</v>
      </c>
      <c r="K137" s="1">
        <v>30500</v>
      </c>
      <c r="L137" s="22">
        <v>0</v>
      </c>
      <c r="M137" s="1">
        <f t="shared" si="36"/>
        <v>0</v>
      </c>
      <c r="N137" s="1">
        <f t="shared" si="37"/>
        <v>30500</v>
      </c>
      <c r="O137" s="1">
        <f t="shared" si="38"/>
        <v>31110</v>
      </c>
      <c r="P137" s="80">
        <v>33500</v>
      </c>
      <c r="Q137" s="81">
        <v>0</v>
      </c>
      <c r="R137" s="80">
        <f t="shared" si="39"/>
        <v>0</v>
      </c>
      <c r="S137" s="80">
        <f t="shared" si="40"/>
        <v>33500</v>
      </c>
      <c r="T137" s="80">
        <f t="shared" si="41"/>
        <v>34170</v>
      </c>
      <c r="U137" s="1">
        <v>25000</v>
      </c>
      <c r="V137" s="22">
        <v>0</v>
      </c>
      <c r="W137" s="1">
        <f t="shared" si="42"/>
        <v>0</v>
      </c>
      <c r="X137" s="1">
        <f t="shared" si="43"/>
        <v>25000</v>
      </c>
      <c r="Y137" s="1">
        <f t="shared" si="44"/>
        <v>25500</v>
      </c>
      <c r="Z137" s="170">
        <f t="shared" si="32"/>
        <v>29000</v>
      </c>
      <c r="AA137" s="170">
        <f t="shared" si="45"/>
        <v>29580</v>
      </c>
    </row>
    <row r="138" spans="1:29" ht="90" x14ac:dyDescent="0.25">
      <c r="A138" s="29">
        <v>132</v>
      </c>
      <c r="B138" s="4" t="s">
        <v>313</v>
      </c>
      <c r="C138" s="4" t="s">
        <v>314</v>
      </c>
      <c r="D138" s="5" t="s">
        <v>315</v>
      </c>
      <c r="E138" s="3">
        <v>1</v>
      </c>
      <c r="F138" s="78">
        <v>104000</v>
      </c>
      <c r="G138" s="79">
        <v>0</v>
      </c>
      <c r="H138" s="78">
        <f t="shared" si="34"/>
        <v>0</v>
      </c>
      <c r="I138" s="78">
        <f t="shared" si="33"/>
        <v>104000</v>
      </c>
      <c r="J138" s="78">
        <f t="shared" si="35"/>
        <v>106080</v>
      </c>
      <c r="K138" s="1">
        <v>108500</v>
      </c>
      <c r="L138" s="22">
        <v>0</v>
      </c>
      <c r="M138" s="1">
        <f t="shared" si="36"/>
        <v>0</v>
      </c>
      <c r="N138" s="1">
        <f t="shared" si="37"/>
        <v>108500</v>
      </c>
      <c r="O138" s="1">
        <f t="shared" si="38"/>
        <v>110670</v>
      </c>
      <c r="P138" s="80">
        <v>112000</v>
      </c>
      <c r="Q138" s="81">
        <v>0</v>
      </c>
      <c r="R138" s="80">
        <f t="shared" si="39"/>
        <v>0</v>
      </c>
      <c r="S138" s="80">
        <f t="shared" si="40"/>
        <v>112000</v>
      </c>
      <c r="T138" s="80">
        <f t="shared" si="41"/>
        <v>114240</v>
      </c>
      <c r="U138" s="1">
        <v>100000</v>
      </c>
      <c r="V138" s="22">
        <v>0</v>
      </c>
      <c r="W138" s="1">
        <f t="shared" si="42"/>
        <v>0</v>
      </c>
      <c r="X138" s="1">
        <f t="shared" si="43"/>
        <v>100000</v>
      </c>
      <c r="Y138" s="1">
        <f t="shared" si="44"/>
        <v>102000</v>
      </c>
      <c r="Z138" s="170">
        <f t="shared" si="32"/>
        <v>106125</v>
      </c>
      <c r="AA138" s="170">
        <f t="shared" si="45"/>
        <v>108247.5</v>
      </c>
    </row>
    <row r="139" spans="1:29" ht="33.75" x14ac:dyDescent="0.25">
      <c r="A139" s="29">
        <v>133</v>
      </c>
      <c r="B139" s="4" t="s">
        <v>316</v>
      </c>
      <c r="C139" s="4" t="s">
        <v>317</v>
      </c>
      <c r="D139" s="5" t="s">
        <v>215</v>
      </c>
      <c r="E139" s="3">
        <v>1</v>
      </c>
      <c r="F139" s="78">
        <v>333500</v>
      </c>
      <c r="G139" s="79">
        <v>0</v>
      </c>
      <c r="H139" s="78">
        <f t="shared" si="34"/>
        <v>0</v>
      </c>
      <c r="I139" s="78">
        <f t="shared" si="33"/>
        <v>333500</v>
      </c>
      <c r="J139" s="78">
        <f t="shared" si="35"/>
        <v>340170</v>
      </c>
      <c r="K139" s="1">
        <v>338000</v>
      </c>
      <c r="L139" s="22">
        <v>0</v>
      </c>
      <c r="M139" s="1">
        <f t="shared" si="36"/>
        <v>0</v>
      </c>
      <c r="N139" s="1">
        <f t="shared" si="37"/>
        <v>338000</v>
      </c>
      <c r="O139" s="1">
        <f t="shared" si="38"/>
        <v>344760</v>
      </c>
      <c r="P139" s="80">
        <v>342000</v>
      </c>
      <c r="Q139" s="81">
        <v>0</v>
      </c>
      <c r="R139" s="80">
        <f t="shared" si="39"/>
        <v>0</v>
      </c>
      <c r="S139" s="80">
        <f t="shared" si="40"/>
        <v>342000</v>
      </c>
      <c r="T139" s="80">
        <f t="shared" si="41"/>
        <v>348840</v>
      </c>
      <c r="U139" s="1">
        <v>300500</v>
      </c>
      <c r="V139" s="22">
        <v>0</v>
      </c>
      <c r="W139" s="1">
        <f t="shared" si="42"/>
        <v>0</v>
      </c>
      <c r="X139" s="1">
        <f t="shared" si="43"/>
        <v>300500</v>
      </c>
      <c r="Y139" s="1">
        <f t="shared" si="44"/>
        <v>306510</v>
      </c>
      <c r="Z139" s="170">
        <f t="shared" si="32"/>
        <v>328500</v>
      </c>
      <c r="AA139" s="170">
        <f t="shared" si="45"/>
        <v>335070</v>
      </c>
    </row>
    <row r="140" spans="1:29" ht="78.75" x14ac:dyDescent="0.25">
      <c r="A140" s="29">
        <v>134</v>
      </c>
      <c r="B140" s="4" t="s">
        <v>318</v>
      </c>
      <c r="C140" s="4" t="s">
        <v>319</v>
      </c>
      <c r="D140" s="5" t="s">
        <v>320</v>
      </c>
      <c r="E140" s="3">
        <v>1</v>
      </c>
      <c r="F140" s="78">
        <v>101200</v>
      </c>
      <c r="G140" s="79">
        <v>0</v>
      </c>
      <c r="H140" s="78">
        <f t="shared" si="34"/>
        <v>0</v>
      </c>
      <c r="I140" s="78">
        <f t="shared" si="33"/>
        <v>101200</v>
      </c>
      <c r="J140" s="78">
        <f t="shared" si="35"/>
        <v>103224</v>
      </c>
      <c r="K140" s="1">
        <v>107200</v>
      </c>
      <c r="L140" s="22">
        <v>0</v>
      </c>
      <c r="M140" s="1">
        <f t="shared" si="36"/>
        <v>0</v>
      </c>
      <c r="N140" s="1">
        <f t="shared" si="37"/>
        <v>107200</v>
      </c>
      <c r="O140" s="1">
        <f t="shared" si="38"/>
        <v>109344</v>
      </c>
      <c r="P140" s="80">
        <v>110500</v>
      </c>
      <c r="Q140" s="81">
        <v>0</v>
      </c>
      <c r="R140" s="80">
        <f t="shared" si="39"/>
        <v>0</v>
      </c>
      <c r="S140" s="80">
        <f t="shared" si="40"/>
        <v>110500</v>
      </c>
      <c r="T140" s="80">
        <f t="shared" si="41"/>
        <v>112710</v>
      </c>
      <c r="U140" s="1">
        <v>100000</v>
      </c>
      <c r="V140" s="22">
        <v>0</v>
      </c>
      <c r="W140" s="1">
        <f t="shared" si="42"/>
        <v>0</v>
      </c>
      <c r="X140" s="1">
        <f t="shared" si="43"/>
        <v>100000</v>
      </c>
      <c r="Y140" s="1">
        <f t="shared" si="44"/>
        <v>102000</v>
      </c>
      <c r="Z140" s="170">
        <f t="shared" si="32"/>
        <v>104725</v>
      </c>
      <c r="AA140" s="170">
        <f t="shared" si="45"/>
        <v>106819.5</v>
      </c>
    </row>
    <row r="141" spans="1:29" ht="135" x14ac:dyDescent="0.25">
      <c r="A141" s="29">
        <v>135</v>
      </c>
      <c r="B141" s="4" t="s">
        <v>321</v>
      </c>
      <c r="C141" s="4" t="s">
        <v>322</v>
      </c>
      <c r="D141" s="5" t="s">
        <v>123</v>
      </c>
      <c r="E141" s="3">
        <v>1</v>
      </c>
      <c r="F141" s="78">
        <v>48000</v>
      </c>
      <c r="G141" s="79">
        <v>0</v>
      </c>
      <c r="H141" s="78">
        <f t="shared" si="34"/>
        <v>0</v>
      </c>
      <c r="I141" s="78">
        <f t="shared" si="33"/>
        <v>48000</v>
      </c>
      <c r="J141" s="78">
        <f t="shared" si="35"/>
        <v>48960</v>
      </c>
      <c r="K141" s="1">
        <v>53500</v>
      </c>
      <c r="L141" s="22">
        <v>0</v>
      </c>
      <c r="M141" s="1">
        <f t="shared" si="36"/>
        <v>0</v>
      </c>
      <c r="N141" s="1">
        <f t="shared" si="37"/>
        <v>53500</v>
      </c>
      <c r="O141" s="1">
        <f t="shared" si="38"/>
        <v>54570</v>
      </c>
      <c r="P141" s="80">
        <v>58500</v>
      </c>
      <c r="Q141" s="81">
        <v>0</v>
      </c>
      <c r="R141" s="80">
        <f t="shared" si="39"/>
        <v>0</v>
      </c>
      <c r="S141" s="80">
        <f t="shared" si="40"/>
        <v>58500</v>
      </c>
      <c r="T141" s="80">
        <f t="shared" si="41"/>
        <v>59670</v>
      </c>
      <c r="U141" s="1">
        <v>45000</v>
      </c>
      <c r="V141" s="22">
        <v>0</v>
      </c>
      <c r="W141" s="1">
        <f t="shared" si="42"/>
        <v>0</v>
      </c>
      <c r="X141" s="1">
        <f t="shared" si="43"/>
        <v>45000</v>
      </c>
      <c r="Y141" s="1">
        <f t="shared" si="44"/>
        <v>45900</v>
      </c>
      <c r="Z141" s="170">
        <f t="shared" si="32"/>
        <v>51250</v>
      </c>
      <c r="AA141" s="170">
        <f t="shared" si="45"/>
        <v>52275</v>
      </c>
    </row>
    <row r="142" spans="1:29" ht="12.75" x14ac:dyDescent="0.2">
      <c r="A142" s="91" t="s">
        <v>550</v>
      </c>
      <c r="B142" s="92"/>
      <c r="C142" s="92"/>
      <c r="D142" s="92"/>
      <c r="E142" s="92"/>
      <c r="F142" s="19">
        <f>SUM(F7:F141)</f>
        <v>16958500</v>
      </c>
      <c r="G142" s="19"/>
      <c r="H142" s="31">
        <f t="shared" ref="H142:X142" si="46">SUM(H7:H141)</f>
        <v>143140</v>
      </c>
      <c r="I142" s="31">
        <f t="shared" si="46"/>
        <v>17101640</v>
      </c>
      <c r="J142" s="31">
        <f>SUM(J7:J141)</f>
        <v>17443672.800000001</v>
      </c>
      <c r="K142" s="31">
        <f t="shared" si="46"/>
        <v>17595400</v>
      </c>
      <c r="L142" s="19"/>
      <c r="M142" s="31">
        <f t="shared" si="46"/>
        <v>150132</v>
      </c>
      <c r="N142" s="31">
        <f t="shared" si="46"/>
        <v>17745532</v>
      </c>
      <c r="O142" s="77">
        <f>SUM(O7:O141)</f>
        <v>18100442.640000001</v>
      </c>
      <c r="P142" s="31">
        <f t="shared" si="46"/>
        <v>19307000</v>
      </c>
      <c r="Q142" s="19"/>
      <c r="R142" s="31">
        <f t="shared" si="46"/>
        <v>155026</v>
      </c>
      <c r="S142" s="31">
        <f t="shared" si="46"/>
        <v>19462026</v>
      </c>
      <c r="T142" s="31">
        <f>SUM(T7:T141)</f>
        <v>19851266.52</v>
      </c>
      <c r="U142" s="31">
        <f t="shared" si="46"/>
        <v>16307400</v>
      </c>
      <c r="V142" s="19"/>
      <c r="W142" s="31">
        <f t="shared" si="46"/>
        <v>133733</v>
      </c>
      <c r="X142" s="31">
        <f t="shared" si="46"/>
        <v>16441133</v>
      </c>
      <c r="Y142" s="31">
        <f>SUM(Y7:Y141)</f>
        <v>16769955.66</v>
      </c>
      <c r="Z142" s="170">
        <f>SUM(Z7:Z141)</f>
        <v>17214950</v>
      </c>
      <c r="AA142" s="171">
        <f>SUM(AA7:AA141)</f>
        <v>17707666.905000001</v>
      </c>
      <c r="AC142" s="167"/>
    </row>
    <row r="143" spans="1:29" x14ac:dyDescent="0.25">
      <c r="A143" s="88" t="s">
        <v>558</v>
      </c>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c r="AA143" s="90"/>
    </row>
    <row r="144" spans="1:29" ht="126" customHeight="1" x14ac:dyDescent="0.25">
      <c r="A144" s="85" t="s">
        <v>572</v>
      </c>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c r="AA144" s="85"/>
    </row>
    <row r="145" spans="1:27" x14ac:dyDescent="0.25">
      <c r="A145" s="86" t="s">
        <v>573</v>
      </c>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c r="AA145" s="87"/>
    </row>
    <row r="146" spans="1:27" ht="80.25" customHeight="1" x14ac:dyDescent="0.25">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c r="AA146" s="87"/>
    </row>
    <row r="147" spans="1:27" ht="53.25" customHeight="1" x14ac:dyDescent="0.25">
      <c r="A147" s="86" t="s">
        <v>589</v>
      </c>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c r="AA147" s="87"/>
    </row>
    <row r="153" spans="1:27" x14ac:dyDescent="0.25">
      <c r="C153" s="16" t="s">
        <v>571</v>
      </c>
    </row>
  </sheetData>
  <mergeCells count="17">
    <mergeCell ref="C1:AA1"/>
    <mergeCell ref="A1:B3"/>
    <mergeCell ref="A5:E5"/>
    <mergeCell ref="Z5:AA5"/>
    <mergeCell ref="C3:AA3"/>
    <mergeCell ref="A4:C4"/>
    <mergeCell ref="D4:AA4"/>
    <mergeCell ref="C2:AA2"/>
    <mergeCell ref="F5:J5"/>
    <mergeCell ref="K5:O5"/>
    <mergeCell ref="P5:T5"/>
    <mergeCell ref="U5:Y5"/>
    <mergeCell ref="A144:AA144"/>
    <mergeCell ref="A145:AA146"/>
    <mergeCell ref="A143:AA143"/>
    <mergeCell ref="A142:E142"/>
    <mergeCell ref="A147:AA147"/>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14"/>
  <sheetViews>
    <sheetView topLeftCell="N68" workbookViewId="0">
      <selection activeCell="S81" sqref="S81"/>
    </sheetView>
  </sheetViews>
  <sheetFormatPr baseColWidth="10" defaultRowHeight="11.25" x14ac:dyDescent="0.25"/>
  <cols>
    <col min="1" max="1" width="11.125" style="16" bestFit="1" customWidth="1"/>
    <col min="2" max="2" width="25.125" style="16" customWidth="1"/>
    <col min="3" max="3" width="21.125" style="16" customWidth="1"/>
    <col min="4" max="4" width="11" style="16"/>
    <col min="5" max="5" width="11.125" style="16" bestFit="1" customWidth="1"/>
    <col min="6" max="6" width="12.625" style="16" customWidth="1"/>
    <col min="7" max="7" width="11.125" style="16" customWidth="1"/>
    <col min="8" max="8" width="11.25" style="16" customWidth="1"/>
    <col min="9" max="11" width="12.625" style="16" customWidth="1"/>
    <col min="12" max="12" width="11.125" style="16" customWidth="1"/>
    <col min="13" max="16" width="12.625" style="16" customWidth="1"/>
    <col min="17" max="17" width="11.125" style="16" customWidth="1"/>
    <col min="18" max="21" width="12.625" style="16" customWidth="1"/>
    <col min="22" max="22" width="11.125" style="35" customWidth="1"/>
    <col min="23" max="23" width="11.25" style="16" customWidth="1"/>
    <col min="24" max="25" width="12.625" style="16" customWidth="1"/>
    <col min="26" max="27" width="12.625" style="33" bestFit="1" customWidth="1"/>
    <col min="28" max="16384" width="11" style="16"/>
  </cols>
  <sheetData>
    <row r="1" spans="1:28" ht="33" customHeight="1" x14ac:dyDescent="0.25">
      <c r="A1" s="96"/>
      <c r="B1" s="97"/>
      <c r="C1" s="93" t="s">
        <v>552</v>
      </c>
      <c r="D1" s="94"/>
      <c r="E1" s="94"/>
      <c r="F1" s="94"/>
      <c r="G1" s="94"/>
      <c r="H1" s="94"/>
      <c r="I1" s="94"/>
      <c r="J1" s="94"/>
      <c r="K1" s="94"/>
      <c r="L1" s="94"/>
      <c r="M1" s="94"/>
      <c r="N1" s="94"/>
      <c r="O1" s="94"/>
      <c r="P1" s="94"/>
      <c r="Q1" s="94"/>
      <c r="R1" s="94"/>
      <c r="S1" s="94"/>
      <c r="T1" s="94"/>
      <c r="U1" s="94"/>
      <c r="V1" s="94"/>
      <c r="W1" s="94"/>
      <c r="X1" s="94"/>
      <c r="Y1" s="94"/>
      <c r="Z1" s="94"/>
      <c r="AA1" s="95"/>
    </row>
    <row r="2" spans="1:28" ht="33" customHeight="1" x14ac:dyDescent="0.25">
      <c r="A2" s="96"/>
      <c r="B2" s="97"/>
      <c r="C2" s="93" t="s">
        <v>565</v>
      </c>
      <c r="D2" s="94"/>
      <c r="E2" s="94"/>
      <c r="F2" s="94"/>
      <c r="G2" s="94"/>
      <c r="H2" s="94"/>
      <c r="I2" s="94"/>
      <c r="J2" s="94"/>
      <c r="K2" s="94"/>
      <c r="L2" s="94"/>
      <c r="M2" s="94"/>
      <c r="N2" s="94"/>
      <c r="O2" s="94"/>
      <c r="P2" s="94"/>
      <c r="Q2" s="94"/>
      <c r="R2" s="94"/>
      <c r="S2" s="94"/>
      <c r="T2" s="94"/>
      <c r="U2" s="94"/>
      <c r="V2" s="94"/>
      <c r="W2" s="94"/>
      <c r="X2" s="94"/>
      <c r="Y2" s="94"/>
      <c r="Z2" s="94"/>
      <c r="AA2" s="95"/>
    </row>
    <row r="3" spans="1:28" ht="45.95" customHeight="1" x14ac:dyDescent="0.25">
      <c r="A3" s="98"/>
      <c r="B3" s="99"/>
      <c r="C3" s="130" t="s">
        <v>561</v>
      </c>
      <c r="D3" s="130"/>
      <c r="E3" s="130"/>
      <c r="F3" s="130"/>
      <c r="G3" s="130"/>
      <c r="H3" s="130"/>
      <c r="I3" s="130"/>
      <c r="J3" s="130"/>
      <c r="K3" s="130"/>
      <c r="L3" s="130"/>
      <c r="M3" s="130"/>
      <c r="N3" s="130"/>
      <c r="O3" s="130"/>
      <c r="P3" s="130"/>
      <c r="Q3" s="130"/>
      <c r="R3" s="130"/>
      <c r="S3" s="130"/>
      <c r="T3" s="130"/>
      <c r="U3" s="130"/>
      <c r="V3" s="130"/>
      <c r="W3" s="130"/>
      <c r="X3" s="130"/>
      <c r="Y3" s="130"/>
      <c r="Z3" s="130"/>
      <c r="AA3" s="130"/>
    </row>
    <row r="4" spans="1:28" ht="33.950000000000003" customHeight="1" x14ac:dyDescent="0.25">
      <c r="A4" s="131" t="s">
        <v>0</v>
      </c>
      <c r="B4" s="131"/>
      <c r="C4" s="132"/>
      <c r="D4" s="108" t="s">
        <v>1</v>
      </c>
      <c r="E4" s="108"/>
      <c r="F4" s="108"/>
      <c r="G4" s="108"/>
      <c r="H4" s="108"/>
      <c r="I4" s="108"/>
      <c r="J4" s="108"/>
      <c r="K4" s="108"/>
      <c r="L4" s="108"/>
      <c r="M4" s="108"/>
      <c r="N4" s="108"/>
      <c r="O4" s="108"/>
      <c r="P4" s="108"/>
      <c r="Q4" s="108"/>
      <c r="R4" s="108"/>
      <c r="S4" s="108"/>
      <c r="T4" s="108"/>
      <c r="U4" s="108"/>
      <c r="V4" s="108"/>
      <c r="W4" s="108"/>
      <c r="X4" s="108"/>
      <c r="Y4" s="108"/>
      <c r="Z4" s="108"/>
      <c r="AA4" s="108"/>
    </row>
    <row r="5" spans="1:28" ht="54.75" customHeight="1" x14ac:dyDescent="0.25">
      <c r="A5" s="125"/>
      <c r="B5" s="125"/>
      <c r="C5" s="125"/>
      <c r="D5" s="125"/>
      <c r="E5" s="125"/>
      <c r="F5" s="109" t="s">
        <v>577</v>
      </c>
      <c r="G5" s="110"/>
      <c r="H5" s="110"/>
      <c r="I5" s="110"/>
      <c r="J5" s="111"/>
      <c r="K5" s="126" t="s">
        <v>583</v>
      </c>
      <c r="L5" s="127"/>
      <c r="M5" s="127"/>
      <c r="N5" s="127"/>
      <c r="O5" s="128"/>
      <c r="P5" s="115" t="s">
        <v>578</v>
      </c>
      <c r="Q5" s="116"/>
      <c r="R5" s="116"/>
      <c r="S5" s="116"/>
      <c r="T5" s="117"/>
      <c r="U5" s="118" t="s">
        <v>579</v>
      </c>
      <c r="V5" s="119"/>
      <c r="W5" s="119"/>
      <c r="X5" s="119"/>
      <c r="Y5" s="120"/>
      <c r="Z5" s="129" t="s">
        <v>2</v>
      </c>
      <c r="AA5" s="129"/>
    </row>
    <row r="6" spans="1:28" ht="45" x14ac:dyDescent="0.25">
      <c r="A6" s="10" t="s">
        <v>3</v>
      </c>
      <c r="B6" s="11" t="s">
        <v>4</v>
      </c>
      <c r="C6" s="10" t="s">
        <v>5</v>
      </c>
      <c r="D6" s="10" t="s">
        <v>6</v>
      </c>
      <c r="E6" s="12" t="s">
        <v>7</v>
      </c>
      <c r="F6" s="20" t="s">
        <v>9</v>
      </c>
      <c r="G6" s="20" t="s">
        <v>8</v>
      </c>
      <c r="H6" s="20" t="s">
        <v>10</v>
      </c>
      <c r="I6" s="13" t="s">
        <v>557</v>
      </c>
      <c r="J6" s="13" t="s">
        <v>567</v>
      </c>
      <c r="K6" s="20" t="s">
        <v>9</v>
      </c>
      <c r="L6" s="20" t="s">
        <v>8</v>
      </c>
      <c r="M6" s="20" t="s">
        <v>10</v>
      </c>
      <c r="N6" s="13" t="s">
        <v>557</v>
      </c>
      <c r="O6" s="13" t="s">
        <v>567</v>
      </c>
      <c r="P6" s="20" t="s">
        <v>9</v>
      </c>
      <c r="Q6" s="20" t="s">
        <v>8</v>
      </c>
      <c r="R6" s="20" t="s">
        <v>10</v>
      </c>
      <c r="S6" s="13" t="s">
        <v>557</v>
      </c>
      <c r="T6" s="13" t="s">
        <v>567</v>
      </c>
      <c r="U6" s="20" t="s">
        <v>9</v>
      </c>
      <c r="V6" s="34" t="s">
        <v>8</v>
      </c>
      <c r="W6" s="20" t="s">
        <v>10</v>
      </c>
      <c r="X6" s="13" t="s">
        <v>557</v>
      </c>
      <c r="Y6" s="13" t="s">
        <v>567</v>
      </c>
      <c r="Z6" s="40" t="s">
        <v>9</v>
      </c>
      <c r="AA6" s="13" t="s">
        <v>557</v>
      </c>
    </row>
    <row r="7" spans="1:28" ht="22.5" x14ac:dyDescent="0.25">
      <c r="A7" s="3">
        <v>1</v>
      </c>
      <c r="B7" s="24" t="s">
        <v>323</v>
      </c>
      <c r="C7" s="24" t="s">
        <v>323</v>
      </c>
      <c r="D7" s="5" t="s">
        <v>324</v>
      </c>
      <c r="E7" s="3">
        <v>1</v>
      </c>
      <c r="F7" s="78">
        <v>115400</v>
      </c>
      <c r="G7" s="79">
        <v>0</v>
      </c>
      <c r="H7" s="78">
        <f>+F7*G7</f>
        <v>0</v>
      </c>
      <c r="I7" s="78">
        <f>+F7+H7</f>
        <v>115400</v>
      </c>
      <c r="J7" s="78">
        <f>I7+(I7*2%)</f>
        <v>117708</v>
      </c>
      <c r="K7" s="1">
        <v>119400</v>
      </c>
      <c r="L7" s="22">
        <v>0</v>
      </c>
      <c r="M7" s="1">
        <f>+K7*L7</f>
        <v>0</v>
      </c>
      <c r="N7" s="1">
        <f>+K7+M7</f>
        <v>119400</v>
      </c>
      <c r="O7" s="1">
        <f>N7+(N7*2%)</f>
        <v>121788</v>
      </c>
      <c r="P7" s="160">
        <v>123400</v>
      </c>
      <c r="Q7" s="161">
        <v>0</v>
      </c>
      <c r="R7" s="160">
        <f>+P7*Q7</f>
        <v>0</v>
      </c>
      <c r="S7" s="160">
        <f>+P7+R7</f>
        <v>123400</v>
      </c>
      <c r="T7" s="160">
        <f>S7+(S7*2%)</f>
        <v>125868</v>
      </c>
      <c r="U7" s="52">
        <v>108200</v>
      </c>
      <c r="V7" s="41">
        <v>0</v>
      </c>
      <c r="W7" s="31">
        <f>U7*V7%</f>
        <v>0</v>
      </c>
      <c r="X7" s="31">
        <f>U7+W7</f>
        <v>108200</v>
      </c>
      <c r="Y7" s="31">
        <f>X7+(X7*2%)</f>
        <v>110364</v>
      </c>
      <c r="Z7" s="162">
        <f>AVERAGE(F7,K7,P7,U7)</f>
        <v>116600</v>
      </c>
      <c r="AA7" s="162">
        <f>AVERAGE(J7,O7,T7,Y7)</f>
        <v>118932</v>
      </c>
      <c r="AB7" s="45"/>
    </row>
    <row r="8" spans="1:28" ht="33.75" x14ac:dyDescent="0.25">
      <c r="A8" s="3">
        <v>2</v>
      </c>
      <c r="B8" s="21" t="s">
        <v>325</v>
      </c>
      <c r="C8" s="21" t="s">
        <v>325</v>
      </c>
      <c r="D8" s="5" t="s">
        <v>326</v>
      </c>
      <c r="E8" s="3">
        <v>1</v>
      </c>
      <c r="F8" s="78">
        <v>14500</v>
      </c>
      <c r="G8" s="79">
        <v>0</v>
      </c>
      <c r="H8" s="78">
        <f t="shared" ref="H8:H70" si="0">+F8*G8</f>
        <v>0</v>
      </c>
      <c r="I8" s="78">
        <f t="shared" ref="I8:I70" si="1">+F8+H8</f>
        <v>14500</v>
      </c>
      <c r="J8" s="78">
        <f t="shared" ref="J8:J70" si="2">I8+(I8*2%)</f>
        <v>14790</v>
      </c>
      <c r="K8" s="1">
        <v>18500</v>
      </c>
      <c r="L8" s="22">
        <v>0</v>
      </c>
      <c r="M8" s="1">
        <f t="shared" ref="M8:M70" si="3">+K8*L8</f>
        <v>0</v>
      </c>
      <c r="N8" s="1">
        <f t="shared" ref="N8:N70" si="4">+K8+M8</f>
        <v>18500</v>
      </c>
      <c r="O8" s="1">
        <f t="shared" ref="O8:O70" si="5">N8+(N8*2%)</f>
        <v>18870</v>
      </c>
      <c r="P8" s="160">
        <v>21500</v>
      </c>
      <c r="Q8" s="161">
        <v>0</v>
      </c>
      <c r="R8" s="160">
        <f t="shared" ref="R8:R70" si="6">+P8*Q8</f>
        <v>0</v>
      </c>
      <c r="S8" s="160">
        <f t="shared" ref="S8:S70" si="7">+P8+R8</f>
        <v>21500</v>
      </c>
      <c r="T8" s="160">
        <f t="shared" ref="T8:T70" si="8">S8+(S8*2%)</f>
        <v>21930</v>
      </c>
      <c r="U8" s="31">
        <v>12380</v>
      </c>
      <c r="V8" s="41">
        <v>0</v>
      </c>
      <c r="W8" s="31">
        <f t="shared" ref="W8:W55" si="9">U8*V8%</f>
        <v>0</v>
      </c>
      <c r="X8" s="31">
        <f t="shared" ref="X8:X70" si="10">U8+W8</f>
        <v>12380</v>
      </c>
      <c r="Y8" s="31">
        <f t="shared" ref="Y8:Y70" si="11">X8+(X8*2%)</f>
        <v>12627.6</v>
      </c>
      <c r="Z8" s="162">
        <f t="shared" ref="Z8:Z70" si="12">AVERAGE(F8,K8,P8,U8)</f>
        <v>16720</v>
      </c>
      <c r="AA8" s="162">
        <f t="shared" ref="AA8:AA70" si="13">AVERAGE(J8,O8,T8,Y8)</f>
        <v>17054.400000000001</v>
      </c>
    </row>
    <row r="9" spans="1:28" ht="33.75" x14ac:dyDescent="0.25">
      <c r="A9" s="3">
        <v>3</v>
      </c>
      <c r="B9" s="24" t="s">
        <v>327</v>
      </c>
      <c r="C9" s="24" t="s">
        <v>327</v>
      </c>
      <c r="D9" s="5" t="s">
        <v>328</v>
      </c>
      <c r="E9" s="3">
        <v>1</v>
      </c>
      <c r="F9" s="78">
        <v>32700</v>
      </c>
      <c r="G9" s="79">
        <v>0.19</v>
      </c>
      <c r="H9" s="78">
        <f t="shared" si="0"/>
        <v>6213</v>
      </c>
      <c r="I9" s="78">
        <f t="shared" si="1"/>
        <v>38913</v>
      </c>
      <c r="J9" s="78">
        <f t="shared" si="2"/>
        <v>39691.26</v>
      </c>
      <c r="K9" s="1">
        <v>35700</v>
      </c>
      <c r="L9" s="22">
        <v>0.19</v>
      </c>
      <c r="M9" s="1">
        <f t="shared" si="3"/>
        <v>6783</v>
      </c>
      <c r="N9" s="1">
        <f t="shared" si="4"/>
        <v>42483</v>
      </c>
      <c r="O9" s="1">
        <f t="shared" si="5"/>
        <v>43332.66</v>
      </c>
      <c r="P9" s="160">
        <v>38700</v>
      </c>
      <c r="Q9" s="161">
        <v>0.19</v>
      </c>
      <c r="R9" s="160">
        <f t="shared" si="6"/>
        <v>7353</v>
      </c>
      <c r="S9" s="160">
        <f t="shared" si="7"/>
        <v>46053</v>
      </c>
      <c r="T9" s="160">
        <f t="shared" si="8"/>
        <v>46974.06</v>
      </c>
      <c r="U9" s="31">
        <v>33000</v>
      </c>
      <c r="V9" s="41">
        <v>0.19</v>
      </c>
      <c r="W9" s="31">
        <f>U9*V9</f>
        <v>6270</v>
      </c>
      <c r="X9" s="31">
        <f t="shared" si="10"/>
        <v>39270</v>
      </c>
      <c r="Y9" s="31">
        <f t="shared" si="11"/>
        <v>40055.4</v>
      </c>
      <c r="Z9" s="162">
        <f t="shared" si="12"/>
        <v>35025</v>
      </c>
      <c r="AA9" s="162">
        <f t="shared" si="13"/>
        <v>42513.345000000001</v>
      </c>
    </row>
    <row r="10" spans="1:28" ht="33.75" x14ac:dyDescent="0.25">
      <c r="A10" s="3">
        <v>4</v>
      </c>
      <c r="B10" s="24" t="s">
        <v>329</v>
      </c>
      <c r="C10" s="24" t="s">
        <v>329</v>
      </c>
      <c r="D10" s="5" t="s">
        <v>328</v>
      </c>
      <c r="E10" s="3">
        <v>1</v>
      </c>
      <c r="F10" s="78">
        <v>32700</v>
      </c>
      <c r="G10" s="79">
        <v>0.19</v>
      </c>
      <c r="H10" s="78">
        <f t="shared" si="0"/>
        <v>6213</v>
      </c>
      <c r="I10" s="78">
        <f t="shared" si="1"/>
        <v>38913</v>
      </c>
      <c r="J10" s="78">
        <f t="shared" si="2"/>
        <v>39691.26</v>
      </c>
      <c r="K10" s="1">
        <v>35700</v>
      </c>
      <c r="L10" s="22">
        <v>0.19</v>
      </c>
      <c r="M10" s="1">
        <f t="shared" si="3"/>
        <v>6783</v>
      </c>
      <c r="N10" s="1">
        <f t="shared" si="4"/>
        <v>42483</v>
      </c>
      <c r="O10" s="1">
        <f t="shared" si="5"/>
        <v>43332.66</v>
      </c>
      <c r="P10" s="160">
        <v>38700</v>
      </c>
      <c r="Q10" s="161">
        <v>0.19</v>
      </c>
      <c r="R10" s="160">
        <f t="shared" si="6"/>
        <v>7353</v>
      </c>
      <c r="S10" s="160">
        <f t="shared" si="7"/>
        <v>46053</v>
      </c>
      <c r="T10" s="160">
        <f t="shared" si="8"/>
        <v>46974.06</v>
      </c>
      <c r="U10" s="31">
        <v>33000</v>
      </c>
      <c r="V10" s="41">
        <v>0.19</v>
      </c>
      <c r="W10" s="31">
        <f t="shared" ref="W10:W37" si="14">U10*V10</f>
        <v>6270</v>
      </c>
      <c r="X10" s="31">
        <f t="shared" si="10"/>
        <v>39270</v>
      </c>
      <c r="Y10" s="31">
        <f t="shared" si="11"/>
        <v>40055.4</v>
      </c>
      <c r="Z10" s="162">
        <f t="shared" si="12"/>
        <v>35025</v>
      </c>
      <c r="AA10" s="162">
        <f t="shared" si="13"/>
        <v>42513.345000000001</v>
      </c>
    </row>
    <row r="11" spans="1:28" ht="33.75" x14ac:dyDescent="0.25">
      <c r="A11" s="3">
        <v>5</v>
      </c>
      <c r="B11" s="24" t="s">
        <v>330</v>
      </c>
      <c r="C11" s="24" t="s">
        <v>330</v>
      </c>
      <c r="D11" s="5" t="s">
        <v>328</v>
      </c>
      <c r="E11" s="3">
        <v>1</v>
      </c>
      <c r="F11" s="78">
        <v>42400</v>
      </c>
      <c r="G11" s="79">
        <v>0.19</v>
      </c>
      <c r="H11" s="78">
        <f t="shared" si="0"/>
        <v>8056</v>
      </c>
      <c r="I11" s="78">
        <f t="shared" si="1"/>
        <v>50456</v>
      </c>
      <c r="J11" s="78">
        <f t="shared" si="2"/>
        <v>51465.120000000003</v>
      </c>
      <c r="K11" s="1">
        <v>46500</v>
      </c>
      <c r="L11" s="22">
        <v>0.19</v>
      </c>
      <c r="M11" s="1">
        <f t="shared" si="3"/>
        <v>8835</v>
      </c>
      <c r="N11" s="1">
        <f t="shared" si="4"/>
        <v>55335</v>
      </c>
      <c r="O11" s="1">
        <f t="shared" si="5"/>
        <v>56441.7</v>
      </c>
      <c r="P11" s="160">
        <v>50500</v>
      </c>
      <c r="Q11" s="161">
        <v>0.19</v>
      </c>
      <c r="R11" s="160">
        <f t="shared" si="6"/>
        <v>9595</v>
      </c>
      <c r="S11" s="160">
        <f t="shared" si="7"/>
        <v>60095</v>
      </c>
      <c r="T11" s="160">
        <f t="shared" si="8"/>
        <v>61296.9</v>
      </c>
      <c r="U11" s="31">
        <v>50100</v>
      </c>
      <c r="V11" s="41">
        <v>0.19</v>
      </c>
      <c r="W11" s="31">
        <f t="shared" si="14"/>
        <v>9519</v>
      </c>
      <c r="X11" s="31">
        <f t="shared" si="10"/>
        <v>59619</v>
      </c>
      <c r="Y11" s="31">
        <f t="shared" si="11"/>
        <v>60811.38</v>
      </c>
      <c r="Z11" s="162">
        <f t="shared" si="12"/>
        <v>47375</v>
      </c>
      <c r="AA11" s="162">
        <f t="shared" si="13"/>
        <v>57503.775000000001</v>
      </c>
    </row>
    <row r="12" spans="1:28" ht="33.75" x14ac:dyDescent="0.25">
      <c r="A12" s="3">
        <v>6</v>
      </c>
      <c r="B12" s="24" t="s">
        <v>331</v>
      </c>
      <c r="C12" s="24" t="s">
        <v>331</v>
      </c>
      <c r="D12" s="5" t="s">
        <v>332</v>
      </c>
      <c r="E12" s="3">
        <v>1</v>
      </c>
      <c r="F12" s="78">
        <v>38500</v>
      </c>
      <c r="G12" s="79">
        <v>0.19</v>
      </c>
      <c r="H12" s="78">
        <f t="shared" si="0"/>
        <v>7315</v>
      </c>
      <c r="I12" s="78">
        <f t="shared" si="1"/>
        <v>45815</v>
      </c>
      <c r="J12" s="78">
        <f t="shared" si="2"/>
        <v>46731.3</v>
      </c>
      <c r="K12" s="1">
        <v>45800</v>
      </c>
      <c r="L12" s="22">
        <v>0.19</v>
      </c>
      <c r="M12" s="1">
        <f t="shared" si="3"/>
        <v>8702</v>
      </c>
      <c r="N12" s="1">
        <f t="shared" si="4"/>
        <v>54502</v>
      </c>
      <c r="O12" s="1">
        <f t="shared" si="5"/>
        <v>55592.04</v>
      </c>
      <c r="P12" s="160">
        <v>50500</v>
      </c>
      <c r="Q12" s="161">
        <v>0.19</v>
      </c>
      <c r="R12" s="160">
        <f t="shared" si="6"/>
        <v>9595</v>
      </c>
      <c r="S12" s="160">
        <f t="shared" si="7"/>
        <v>60095</v>
      </c>
      <c r="T12" s="160">
        <f t="shared" si="8"/>
        <v>61296.9</v>
      </c>
      <c r="U12" s="31">
        <v>51000</v>
      </c>
      <c r="V12" s="41">
        <v>0.19</v>
      </c>
      <c r="W12" s="31">
        <f t="shared" si="14"/>
        <v>9690</v>
      </c>
      <c r="X12" s="31">
        <f t="shared" si="10"/>
        <v>60690</v>
      </c>
      <c r="Y12" s="31">
        <f t="shared" si="11"/>
        <v>61903.8</v>
      </c>
      <c r="Z12" s="162">
        <f t="shared" si="12"/>
        <v>46450</v>
      </c>
      <c r="AA12" s="162">
        <f t="shared" si="13"/>
        <v>56381.009999999995</v>
      </c>
    </row>
    <row r="13" spans="1:28" ht="22.5" x14ac:dyDescent="0.25">
      <c r="A13" s="3">
        <v>7</v>
      </c>
      <c r="B13" s="24" t="s">
        <v>333</v>
      </c>
      <c r="C13" s="24" t="s">
        <v>333</v>
      </c>
      <c r="D13" s="5" t="s">
        <v>328</v>
      </c>
      <c r="E13" s="3">
        <v>1</v>
      </c>
      <c r="F13" s="78">
        <v>30800</v>
      </c>
      <c r="G13" s="79">
        <v>0.19</v>
      </c>
      <c r="H13" s="78">
        <f t="shared" si="0"/>
        <v>5852</v>
      </c>
      <c r="I13" s="78">
        <f t="shared" si="1"/>
        <v>36652</v>
      </c>
      <c r="J13" s="78">
        <f t="shared" si="2"/>
        <v>37385.040000000001</v>
      </c>
      <c r="K13" s="1">
        <v>35800</v>
      </c>
      <c r="L13" s="22">
        <v>0.19</v>
      </c>
      <c r="M13" s="1">
        <f t="shared" si="3"/>
        <v>6802</v>
      </c>
      <c r="N13" s="1">
        <f t="shared" si="4"/>
        <v>42602</v>
      </c>
      <c r="O13" s="1">
        <f t="shared" si="5"/>
        <v>43454.04</v>
      </c>
      <c r="P13" s="160">
        <v>39800</v>
      </c>
      <c r="Q13" s="161">
        <v>0.19</v>
      </c>
      <c r="R13" s="160">
        <f t="shared" si="6"/>
        <v>7562</v>
      </c>
      <c r="S13" s="160">
        <f t="shared" si="7"/>
        <v>47362</v>
      </c>
      <c r="T13" s="160">
        <f t="shared" si="8"/>
        <v>48309.24</v>
      </c>
      <c r="U13" s="52">
        <v>41000</v>
      </c>
      <c r="V13" s="41">
        <v>0.19</v>
      </c>
      <c r="W13" s="31">
        <f t="shared" si="14"/>
        <v>7790</v>
      </c>
      <c r="X13" s="31">
        <f t="shared" si="10"/>
        <v>48790</v>
      </c>
      <c r="Y13" s="31">
        <f t="shared" si="11"/>
        <v>49765.8</v>
      </c>
      <c r="Z13" s="162">
        <f>AVERAGE(F13,K13,P13,U13)</f>
        <v>36850</v>
      </c>
      <c r="AA13" s="162">
        <f t="shared" si="13"/>
        <v>44728.53</v>
      </c>
      <c r="AB13" s="45"/>
    </row>
    <row r="14" spans="1:28" ht="33.75" x14ac:dyDescent="0.25">
      <c r="A14" s="3">
        <v>8</v>
      </c>
      <c r="B14" s="24" t="s">
        <v>334</v>
      </c>
      <c r="C14" s="24" t="s">
        <v>334</v>
      </c>
      <c r="D14" s="5" t="s">
        <v>335</v>
      </c>
      <c r="E14" s="3">
        <v>1</v>
      </c>
      <c r="F14" s="78">
        <v>60100</v>
      </c>
      <c r="G14" s="79">
        <v>0.19</v>
      </c>
      <c r="H14" s="78">
        <f t="shared" si="0"/>
        <v>11419</v>
      </c>
      <c r="I14" s="78">
        <f t="shared" si="1"/>
        <v>71519</v>
      </c>
      <c r="J14" s="78">
        <f t="shared" si="2"/>
        <v>72949.38</v>
      </c>
      <c r="K14" s="1">
        <v>65100</v>
      </c>
      <c r="L14" s="22">
        <v>0.19</v>
      </c>
      <c r="M14" s="1">
        <f t="shared" si="3"/>
        <v>12369</v>
      </c>
      <c r="N14" s="1">
        <f t="shared" si="4"/>
        <v>77469</v>
      </c>
      <c r="O14" s="1">
        <f t="shared" si="5"/>
        <v>79018.38</v>
      </c>
      <c r="P14" s="160">
        <v>68100</v>
      </c>
      <c r="Q14" s="161">
        <v>0.19</v>
      </c>
      <c r="R14" s="160">
        <f t="shared" si="6"/>
        <v>12939</v>
      </c>
      <c r="S14" s="160">
        <f t="shared" si="7"/>
        <v>81039</v>
      </c>
      <c r="T14" s="160">
        <f t="shared" si="8"/>
        <v>82659.78</v>
      </c>
      <c r="U14" s="31">
        <v>69000</v>
      </c>
      <c r="V14" s="41">
        <v>0.19</v>
      </c>
      <c r="W14" s="31">
        <f t="shared" si="14"/>
        <v>13110</v>
      </c>
      <c r="X14" s="31">
        <f t="shared" si="10"/>
        <v>82110</v>
      </c>
      <c r="Y14" s="31">
        <f t="shared" si="11"/>
        <v>83752.2</v>
      </c>
      <c r="Z14" s="162">
        <f t="shared" si="12"/>
        <v>65575</v>
      </c>
      <c r="AA14" s="162">
        <f t="shared" si="13"/>
        <v>79594.934999999998</v>
      </c>
    </row>
    <row r="15" spans="1:28" ht="33.75" x14ac:dyDescent="0.25">
      <c r="A15" s="3">
        <v>9</v>
      </c>
      <c r="B15" s="24" t="s">
        <v>336</v>
      </c>
      <c r="C15" s="24" t="s">
        <v>337</v>
      </c>
      <c r="D15" s="5" t="s">
        <v>112</v>
      </c>
      <c r="E15" s="3">
        <v>1</v>
      </c>
      <c r="F15" s="78">
        <v>2500</v>
      </c>
      <c r="G15" s="79">
        <v>0</v>
      </c>
      <c r="H15" s="78">
        <f t="shared" si="0"/>
        <v>0</v>
      </c>
      <c r="I15" s="78">
        <f t="shared" si="1"/>
        <v>2500</v>
      </c>
      <c r="J15" s="78">
        <f t="shared" si="2"/>
        <v>2550</v>
      </c>
      <c r="K15" s="1">
        <v>3500</v>
      </c>
      <c r="L15" s="22">
        <v>0</v>
      </c>
      <c r="M15" s="1">
        <f t="shared" si="3"/>
        <v>0</v>
      </c>
      <c r="N15" s="1">
        <f t="shared" si="4"/>
        <v>3500</v>
      </c>
      <c r="O15" s="1">
        <f t="shared" si="5"/>
        <v>3570</v>
      </c>
      <c r="P15" s="160">
        <v>4000</v>
      </c>
      <c r="Q15" s="161">
        <v>0</v>
      </c>
      <c r="R15" s="160">
        <f t="shared" si="6"/>
        <v>0</v>
      </c>
      <c r="S15" s="160">
        <f t="shared" si="7"/>
        <v>4000</v>
      </c>
      <c r="T15" s="160">
        <f t="shared" si="8"/>
        <v>4080</v>
      </c>
      <c r="U15" s="31">
        <v>3800</v>
      </c>
      <c r="V15" s="41">
        <v>0</v>
      </c>
      <c r="W15" s="31">
        <f t="shared" si="14"/>
        <v>0</v>
      </c>
      <c r="X15" s="31">
        <f t="shared" si="10"/>
        <v>3800</v>
      </c>
      <c r="Y15" s="31">
        <f t="shared" si="11"/>
        <v>3876</v>
      </c>
      <c r="Z15" s="162">
        <f t="shared" si="12"/>
        <v>3450</v>
      </c>
      <c r="AA15" s="162">
        <f t="shared" si="13"/>
        <v>3519</v>
      </c>
    </row>
    <row r="16" spans="1:28" ht="33.75" x14ac:dyDescent="0.25">
      <c r="A16" s="3">
        <v>10</v>
      </c>
      <c r="B16" s="24" t="s">
        <v>338</v>
      </c>
      <c r="C16" s="24" t="s">
        <v>339</v>
      </c>
      <c r="D16" s="5" t="s">
        <v>112</v>
      </c>
      <c r="E16" s="3">
        <v>1</v>
      </c>
      <c r="F16" s="78">
        <v>2000</v>
      </c>
      <c r="G16" s="79">
        <v>0</v>
      </c>
      <c r="H16" s="78">
        <f t="shared" si="0"/>
        <v>0</v>
      </c>
      <c r="I16" s="78">
        <f t="shared" si="1"/>
        <v>2000</v>
      </c>
      <c r="J16" s="78">
        <f t="shared" si="2"/>
        <v>2040</v>
      </c>
      <c r="K16" s="1">
        <v>3000</v>
      </c>
      <c r="L16" s="22">
        <v>0</v>
      </c>
      <c r="M16" s="1">
        <f t="shared" si="3"/>
        <v>0</v>
      </c>
      <c r="N16" s="1">
        <f t="shared" si="4"/>
        <v>3000</v>
      </c>
      <c r="O16" s="1">
        <f t="shared" si="5"/>
        <v>3060</v>
      </c>
      <c r="P16" s="160">
        <v>4000</v>
      </c>
      <c r="Q16" s="161">
        <v>0</v>
      </c>
      <c r="R16" s="160">
        <f t="shared" si="6"/>
        <v>0</v>
      </c>
      <c r="S16" s="160">
        <f t="shared" si="7"/>
        <v>4000</v>
      </c>
      <c r="T16" s="160">
        <f t="shared" si="8"/>
        <v>4080</v>
      </c>
      <c r="U16" s="31">
        <v>4200</v>
      </c>
      <c r="V16" s="41">
        <v>0</v>
      </c>
      <c r="W16" s="31">
        <f t="shared" si="14"/>
        <v>0</v>
      </c>
      <c r="X16" s="31">
        <f t="shared" si="10"/>
        <v>4200</v>
      </c>
      <c r="Y16" s="31">
        <f t="shared" si="11"/>
        <v>4284</v>
      </c>
      <c r="Z16" s="162">
        <f t="shared" si="12"/>
        <v>3300</v>
      </c>
      <c r="AA16" s="162">
        <f t="shared" si="13"/>
        <v>3366</v>
      </c>
    </row>
    <row r="17" spans="1:28" ht="78.75" x14ac:dyDescent="0.25">
      <c r="A17" s="3">
        <v>11</v>
      </c>
      <c r="B17" s="24" t="s">
        <v>340</v>
      </c>
      <c r="C17" s="24" t="s">
        <v>340</v>
      </c>
      <c r="D17" s="5" t="s">
        <v>341</v>
      </c>
      <c r="E17" s="3">
        <v>1</v>
      </c>
      <c r="F17" s="78">
        <v>173100</v>
      </c>
      <c r="G17" s="79">
        <v>0</v>
      </c>
      <c r="H17" s="78">
        <f t="shared" si="0"/>
        <v>0</v>
      </c>
      <c r="I17" s="78">
        <f t="shared" si="1"/>
        <v>173100</v>
      </c>
      <c r="J17" s="78">
        <f t="shared" si="2"/>
        <v>176562</v>
      </c>
      <c r="K17" s="1">
        <v>177000</v>
      </c>
      <c r="L17" s="22">
        <v>0</v>
      </c>
      <c r="M17" s="1">
        <f t="shared" si="3"/>
        <v>0</v>
      </c>
      <c r="N17" s="1">
        <f t="shared" si="4"/>
        <v>177000</v>
      </c>
      <c r="O17" s="1">
        <f t="shared" si="5"/>
        <v>180540</v>
      </c>
      <c r="P17" s="160">
        <v>181000</v>
      </c>
      <c r="Q17" s="161">
        <v>0</v>
      </c>
      <c r="R17" s="160">
        <f t="shared" si="6"/>
        <v>0</v>
      </c>
      <c r="S17" s="160">
        <f t="shared" si="7"/>
        <v>181000</v>
      </c>
      <c r="T17" s="160">
        <f t="shared" si="8"/>
        <v>184620</v>
      </c>
      <c r="U17" s="52">
        <v>152000</v>
      </c>
      <c r="V17" s="41">
        <v>0</v>
      </c>
      <c r="W17" s="31">
        <f t="shared" si="14"/>
        <v>0</v>
      </c>
      <c r="X17" s="31">
        <f t="shared" si="10"/>
        <v>152000</v>
      </c>
      <c r="Y17" s="31">
        <f t="shared" si="11"/>
        <v>155040</v>
      </c>
      <c r="Z17" s="162">
        <f>AVERAGE(F17,K17,P17,U17)</f>
        <v>170775</v>
      </c>
      <c r="AA17" s="162">
        <f t="shared" si="13"/>
        <v>174190.5</v>
      </c>
      <c r="AB17" s="45"/>
    </row>
    <row r="18" spans="1:28" ht="33.75" x14ac:dyDescent="0.25">
      <c r="A18" s="3">
        <v>12</v>
      </c>
      <c r="B18" s="24" t="s">
        <v>342</v>
      </c>
      <c r="C18" s="24" t="s">
        <v>342</v>
      </c>
      <c r="D18" s="5" t="s">
        <v>343</v>
      </c>
      <c r="E18" s="3">
        <v>1</v>
      </c>
      <c r="F18" s="78">
        <v>125000</v>
      </c>
      <c r="G18" s="79">
        <v>0</v>
      </c>
      <c r="H18" s="78">
        <f t="shared" si="0"/>
        <v>0</v>
      </c>
      <c r="I18" s="78">
        <f t="shared" si="1"/>
        <v>125000</v>
      </c>
      <c r="J18" s="78">
        <f t="shared" si="2"/>
        <v>127500</v>
      </c>
      <c r="K18" s="1">
        <v>130500</v>
      </c>
      <c r="L18" s="22">
        <v>0</v>
      </c>
      <c r="M18" s="1">
        <f t="shared" si="3"/>
        <v>0</v>
      </c>
      <c r="N18" s="1">
        <f t="shared" si="4"/>
        <v>130500</v>
      </c>
      <c r="O18" s="1">
        <f t="shared" si="5"/>
        <v>133110</v>
      </c>
      <c r="P18" s="160">
        <v>133500</v>
      </c>
      <c r="Q18" s="161">
        <v>0</v>
      </c>
      <c r="R18" s="160">
        <f t="shared" si="6"/>
        <v>0</v>
      </c>
      <c r="S18" s="160">
        <f t="shared" si="7"/>
        <v>133500</v>
      </c>
      <c r="T18" s="160">
        <f t="shared" si="8"/>
        <v>136170</v>
      </c>
      <c r="U18" s="31">
        <v>121400</v>
      </c>
      <c r="V18" s="41">
        <v>0</v>
      </c>
      <c r="W18" s="31">
        <f t="shared" si="14"/>
        <v>0</v>
      </c>
      <c r="X18" s="31">
        <f t="shared" si="10"/>
        <v>121400</v>
      </c>
      <c r="Y18" s="31">
        <f t="shared" si="11"/>
        <v>123828</v>
      </c>
      <c r="Z18" s="162">
        <f t="shared" si="12"/>
        <v>127600</v>
      </c>
      <c r="AA18" s="162">
        <f t="shared" si="13"/>
        <v>130152</v>
      </c>
    </row>
    <row r="19" spans="1:28" ht="33.75" x14ac:dyDescent="0.25">
      <c r="A19" s="3">
        <v>13</v>
      </c>
      <c r="B19" s="24" t="s">
        <v>344</v>
      </c>
      <c r="C19" s="24" t="s">
        <v>344</v>
      </c>
      <c r="D19" s="5" t="s">
        <v>343</v>
      </c>
      <c r="E19" s="3">
        <v>1</v>
      </c>
      <c r="F19" s="78">
        <v>125000</v>
      </c>
      <c r="G19" s="79">
        <v>0</v>
      </c>
      <c r="H19" s="78">
        <f t="shared" si="0"/>
        <v>0</v>
      </c>
      <c r="I19" s="78">
        <f t="shared" si="1"/>
        <v>125000</v>
      </c>
      <c r="J19" s="78">
        <f t="shared" si="2"/>
        <v>127500</v>
      </c>
      <c r="K19" s="1">
        <v>130500</v>
      </c>
      <c r="L19" s="22">
        <v>0</v>
      </c>
      <c r="M19" s="1">
        <f t="shared" si="3"/>
        <v>0</v>
      </c>
      <c r="N19" s="1">
        <f t="shared" si="4"/>
        <v>130500</v>
      </c>
      <c r="O19" s="1">
        <f t="shared" si="5"/>
        <v>133110</v>
      </c>
      <c r="P19" s="160">
        <v>133500</v>
      </c>
      <c r="Q19" s="161">
        <v>0</v>
      </c>
      <c r="R19" s="160">
        <f t="shared" si="6"/>
        <v>0</v>
      </c>
      <c r="S19" s="160">
        <f t="shared" si="7"/>
        <v>133500</v>
      </c>
      <c r="T19" s="160">
        <f t="shared" si="8"/>
        <v>136170</v>
      </c>
      <c r="U19" s="31">
        <v>121400</v>
      </c>
      <c r="V19" s="41">
        <v>0</v>
      </c>
      <c r="W19" s="31">
        <f t="shared" si="14"/>
        <v>0</v>
      </c>
      <c r="X19" s="31">
        <f t="shared" si="10"/>
        <v>121400</v>
      </c>
      <c r="Y19" s="31">
        <f t="shared" si="11"/>
        <v>123828</v>
      </c>
      <c r="Z19" s="162">
        <f t="shared" si="12"/>
        <v>127600</v>
      </c>
      <c r="AA19" s="162">
        <f t="shared" si="13"/>
        <v>130152</v>
      </c>
    </row>
    <row r="20" spans="1:28" ht="33.75" x14ac:dyDescent="0.25">
      <c r="A20" s="3">
        <v>14</v>
      </c>
      <c r="B20" s="24" t="s">
        <v>345</v>
      </c>
      <c r="C20" s="24" t="s">
        <v>345</v>
      </c>
      <c r="D20" s="5" t="s">
        <v>343</v>
      </c>
      <c r="E20" s="3">
        <v>1</v>
      </c>
      <c r="F20" s="78">
        <v>125000</v>
      </c>
      <c r="G20" s="79">
        <v>0</v>
      </c>
      <c r="H20" s="78">
        <f t="shared" si="0"/>
        <v>0</v>
      </c>
      <c r="I20" s="78">
        <f t="shared" si="1"/>
        <v>125000</v>
      </c>
      <c r="J20" s="78">
        <f t="shared" si="2"/>
        <v>127500</v>
      </c>
      <c r="K20" s="1">
        <v>130500</v>
      </c>
      <c r="L20" s="22">
        <v>0</v>
      </c>
      <c r="M20" s="1">
        <f t="shared" si="3"/>
        <v>0</v>
      </c>
      <c r="N20" s="1">
        <f t="shared" si="4"/>
        <v>130500</v>
      </c>
      <c r="O20" s="1">
        <f t="shared" si="5"/>
        <v>133110</v>
      </c>
      <c r="P20" s="160">
        <v>133500</v>
      </c>
      <c r="Q20" s="161">
        <v>0</v>
      </c>
      <c r="R20" s="160">
        <f t="shared" si="6"/>
        <v>0</v>
      </c>
      <c r="S20" s="160">
        <f t="shared" si="7"/>
        <v>133500</v>
      </c>
      <c r="T20" s="160">
        <f t="shared" si="8"/>
        <v>136170</v>
      </c>
      <c r="U20" s="31">
        <v>123000</v>
      </c>
      <c r="V20" s="41">
        <v>0</v>
      </c>
      <c r="W20" s="31">
        <f t="shared" si="14"/>
        <v>0</v>
      </c>
      <c r="X20" s="31">
        <f t="shared" si="10"/>
        <v>123000</v>
      </c>
      <c r="Y20" s="31">
        <f t="shared" si="11"/>
        <v>125460</v>
      </c>
      <c r="Z20" s="162">
        <f t="shared" si="12"/>
        <v>128000</v>
      </c>
      <c r="AA20" s="162">
        <f t="shared" si="13"/>
        <v>130560</v>
      </c>
    </row>
    <row r="21" spans="1:28" ht="22.5" x14ac:dyDescent="0.25">
      <c r="A21" s="3">
        <v>15</v>
      </c>
      <c r="B21" s="24" t="s">
        <v>346</v>
      </c>
      <c r="C21" s="24" t="s">
        <v>346</v>
      </c>
      <c r="D21" s="5" t="s">
        <v>347</v>
      </c>
      <c r="E21" s="3">
        <v>1</v>
      </c>
      <c r="F21" s="78">
        <v>105800</v>
      </c>
      <c r="G21" s="79">
        <v>0.19</v>
      </c>
      <c r="H21" s="78">
        <f t="shared" si="0"/>
        <v>20102</v>
      </c>
      <c r="I21" s="78">
        <f t="shared" si="1"/>
        <v>125902</v>
      </c>
      <c r="J21" s="78">
        <f t="shared" si="2"/>
        <v>128420.04</v>
      </c>
      <c r="K21" s="1">
        <v>105800</v>
      </c>
      <c r="L21" s="22">
        <v>0.19</v>
      </c>
      <c r="M21" s="1">
        <f t="shared" si="3"/>
        <v>20102</v>
      </c>
      <c r="N21" s="1">
        <f t="shared" si="4"/>
        <v>125902</v>
      </c>
      <c r="O21" s="1">
        <f t="shared" si="5"/>
        <v>128420.04</v>
      </c>
      <c r="P21" s="160">
        <v>110800</v>
      </c>
      <c r="Q21" s="161">
        <v>0.19</v>
      </c>
      <c r="R21" s="160">
        <f t="shared" si="6"/>
        <v>21052</v>
      </c>
      <c r="S21" s="160">
        <f t="shared" si="7"/>
        <v>131852</v>
      </c>
      <c r="T21" s="160">
        <f t="shared" si="8"/>
        <v>134489.04</v>
      </c>
      <c r="U21" s="52">
        <v>109000</v>
      </c>
      <c r="V21" s="41">
        <v>0.19</v>
      </c>
      <c r="W21" s="31">
        <f t="shared" si="14"/>
        <v>20710</v>
      </c>
      <c r="X21" s="31">
        <f t="shared" si="10"/>
        <v>129710</v>
      </c>
      <c r="Y21" s="31">
        <f t="shared" si="11"/>
        <v>132304.20000000001</v>
      </c>
      <c r="Z21" s="162">
        <f>AVERAGE(F21,K21,P21,U21)</f>
        <v>107850</v>
      </c>
      <c r="AA21" s="162">
        <f t="shared" si="13"/>
        <v>130908.33</v>
      </c>
      <c r="AB21" s="45"/>
    </row>
    <row r="22" spans="1:28" ht="22.5" x14ac:dyDescent="0.25">
      <c r="A22" s="3">
        <v>16</v>
      </c>
      <c r="B22" s="24" t="s">
        <v>348</v>
      </c>
      <c r="C22" s="24" t="s">
        <v>349</v>
      </c>
      <c r="D22" s="5" t="s">
        <v>347</v>
      </c>
      <c r="E22" s="3">
        <v>1</v>
      </c>
      <c r="F22" s="78">
        <v>86600</v>
      </c>
      <c r="G22" s="79">
        <v>0.19</v>
      </c>
      <c r="H22" s="78">
        <f t="shared" si="0"/>
        <v>16454</v>
      </c>
      <c r="I22" s="78">
        <f t="shared" si="1"/>
        <v>103054</v>
      </c>
      <c r="J22" s="78">
        <f t="shared" si="2"/>
        <v>105115.08</v>
      </c>
      <c r="K22" s="1">
        <v>90500</v>
      </c>
      <c r="L22" s="22">
        <v>0.19</v>
      </c>
      <c r="M22" s="1">
        <f t="shared" si="3"/>
        <v>17195</v>
      </c>
      <c r="N22" s="1">
        <f t="shared" si="4"/>
        <v>107695</v>
      </c>
      <c r="O22" s="1">
        <f t="shared" si="5"/>
        <v>109848.9</v>
      </c>
      <c r="P22" s="160">
        <v>95500</v>
      </c>
      <c r="Q22" s="161">
        <v>0.19</v>
      </c>
      <c r="R22" s="160">
        <f t="shared" si="6"/>
        <v>18145</v>
      </c>
      <c r="S22" s="160">
        <f t="shared" si="7"/>
        <v>113645</v>
      </c>
      <c r="T22" s="160">
        <f t="shared" si="8"/>
        <v>115917.9</v>
      </c>
      <c r="U22" s="52">
        <v>92000</v>
      </c>
      <c r="V22" s="41">
        <v>0.19</v>
      </c>
      <c r="W22" s="31">
        <f t="shared" si="14"/>
        <v>17480</v>
      </c>
      <c r="X22" s="31">
        <f t="shared" si="10"/>
        <v>109480</v>
      </c>
      <c r="Y22" s="31">
        <f t="shared" si="11"/>
        <v>111669.6</v>
      </c>
      <c r="Z22" s="162">
        <f>AVERAGE(F22,K22,P22,U22)</f>
        <v>91150</v>
      </c>
      <c r="AA22" s="162">
        <f t="shared" si="13"/>
        <v>110637.87</v>
      </c>
      <c r="AB22" s="45"/>
    </row>
    <row r="23" spans="1:28" ht="22.5" x14ac:dyDescent="0.25">
      <c r="A23" s="3">
        <v>17</v>
      </c>
      <c r="B23" s="24" t="s">
        <v>350</v>
      </c>
      <c r="C23" s="24" t="s">
        <v>350</v>
      </c>
      <c r="D23" s="5" t="s">
        <v>328</v>
      </c>
      <c r="E23" s="3">
        <v>1</v>
      </c>
      <c r="F23" s="78">
        <v>14500</v>
      </c>
      <c r="G23" s="79">
        <v>0.19</v>
      </c>
      <c r="H23" s="78">
        <f t="shared" si="0"/>
        <v>2755</v>
      </c>
      <c r="I23" s="78">
        <f t="shared" si="1"/>
        <v>17255</v>
      </c>
      <c r="J23" s="78">
        <f t="shared" si="2"/>
        <v>17600.099999999999</v>
      </c>
      <c r="K23" s="1">
        <v>18500</v>
      </c>
      <c r="L23" s="22">
        <v>0.19</v>
      </c>
      <c r="M23" s="1">
        <f t="shared" si="3"/>
        <v>3515</v>
      </c>
      <c r="N23" s="1">
        <f t="shared" si="4"/>
        <v>22015</v>
      </c>
      <c r="O23" s="1">
        <f t="shared" si="5"/>
        <v>22455.3</v>
      </c>
      <c r="P23" s="160">
        <v>21500</v>
      </c>
      <c r="Q23" s="161">
        <v>0.19</v>
      </c>
      <c r="R23" s="160">
        <f t="shared" si="6"/>
        <v>4085</v>
      </c>
      <c r="S23" s="160">
        <f t="shared" si="7"/>
        <v>25585</v>
      </c>
      <c r="T23" s="160">
        <f t="shared" si="8"/>
        <v>26096.7</v>
      </c>
      <c r="U23" s="31">
        <v>19000</v>
      </c>
      <c r="V23" s="41">
        <v>0.19</v>
      </c>
      <c r="W23" s="31">
        <f t="shared" si="14"/>
        <v>3610</v>
      </c>
      <c r="X23" s="31">
        <f t="shared" si="10"/>
        <v>22610</v>
      </c>
      <c r="Y23" s="31">
        <f t="shared" si="11"/>
        <v>23062.2</v>
      </c>
      <c r="Z23" s="162">
        <f t="shared" si="12"/>
        <v>18375</v>
      </c>
      <c r="AA23" s="162">
        <f t="shared" si="13"/>
        <v>22303.574999999997</v>
      </c>
    </row>
    <row r="24" spans="1:28" ht="22.5" x14ac:dyDescent="0.25">
      <c r="A24" s="3">
        <v>18</v>
      </c>
      <c r="B24" s="24" t="s">
        <v>351</v>
      </c>
      <c r="C24" s="24" t="s">
        <v>351</v>
      </c>
      <c r="D24" s="5" t="s">
        <v>352</v>
      </c>
      <c r="E24" s="3">
        <v>1</v>
      </c>
      <c r="F24" s="78">
        <v>15400</v>
      </c>
      <c r="G24" s="79">
        <v>0.19</v>
      </c>
      <c r="H24" s="78">
        <f t="shared" si="0"/>
        <v>2926</v>
      </c>
      <c r="I24" s="78">
        <f t="shared" si="1"/>
        <v>18326</v>
      </c>
      <c r="J24" s="78">
        <f t="shared" si="2"/>
        <v>18692.52</v>
      </c>
      <c r="K24" s="1">
        <v>18400</v>
      </c>
      <c r="L24" s="22">
        <v>0.19</v>
      </c>
      <c r="M24" s="1">
        <f t="shared" si="3"/>
        <v>3496</v>
      </c>
      <c r="N24" s="1">
        <f t="shared" si="4"/>
        <v>21896</v>
      </c>
      <c r="O24" s="1">
        <f t="shared" si="5"/>
        <v>22333.919999999998</v>
      </c>
      <c r="P24" s="160">
        <v>23400</v>
      </c>
      <c r="Q24" s="161">
        <v>0.19</v>
      </c>
      <c r="R24" s="160">
        <f t="shared" si="6"/>
        <v>4446</v>
      </c>
      <c r="S24" s="160">
        <f t="shared" si="7"/>
        <v>27846</v>
      </c>
      <c r="T24" s="160">
        <f t="shared" si="8"/>
        <v>28402.92</v>
      </c>
      <c r="U24" s="31">
        <v>19000</v>
      </c>
      <c r="V24" s="41">
        <v>0.19</v>
      </c>
      <c r="W24" s="31">
        <f t="shared" si="14"/>
        <v>3610</v>
      </c>
      <c r="X24" s="31">
        <f t="shared" si="10"/>
        <v>22610</v>
      </c>
      <c r="Y24" s="31">
        <f t="shared" si="11"/>
        <v>23062.2</v>
      </c>
      <c r="Z24" s="162">
        <f t="shared" si="12"/>
        <v>19050</v>
      </c>
      <c r="AA24" s="162">
        <f t="shared" si="13"/>
        <v>23122.89</v>
      </c>
    </row>
    <row r="25" spans="1:28" ht="33.75" x14ac:dyDescent="0.25">
      <c r="A25" s="3">
        <v>19</v>
      </c>
      <c r="B25" s="24" t="s">
        <v>353</v>
      </c>
      <c r="C25" s="24" t="s">
        <v>353</v>
      </c>
      <c r="D25" s="5" t="s">
        <v>354</v>
      </c>
      <c r="E25" s="3">
        <v>1</v>
      </c>
      <c r="F25" s="78">
        <v>86600</v>
      </c>
      <c r="G25" s="79">
        <v>0.19</v>
      </c>
      <c r="H25" s="78">
        <f t="shared" si="0"/>
        <v>16454</v>
      </c>
      <c r="I25" s="78">
        <f t="shared" si="1"/>
        <v>103054</v>
      </c>
      <c r="J25" s="78">
        <f t="shared" si="2"/>
        <v>105115.08</v>
      </c>
      <c r="K25" s="1">
        <v>90800</v>
      </c>
      <c r="L25" s="22">
        <v>0.19</v>
      </c>
      <c r="M25" s="1">
        <f t="shared" si="3"/>
        <v>17252</v>
      </c>
      <c r="N25" s="1">
        <f t="shared" si="4"/>
        <v>108052</v>
      </c>
      <c r="O25" s="1">
        <f t="shared" si="5"/>
        <v>110213.04</v>
      </c>
      <c r="P25" s="160">
        <v>95800</v>
      </c>
      <c r="Q25" s="161">
        <v>0.19</v>
      </c>
      <c r="R25" s="160">
        <f t="shared" si="6"/>
        <v>18202</v>
      </c>
      <c r="S25" s="160">
        <f t="shared" si="7"/>
        <v>114002</v>
      </c>
      <c r="T25" s="160">
        <f t="shared" si="8"/>
        <v>116282.04</v>
      </c>
      <c r="U25" s="31">
        <v>90000</v>
      </c>
      <c r="V25" s="41">
        <v>0.19</v>
      </c>
      <c r="W25" s="31">
        <f t="shared" si="14"/>
        <v>17100</v>
      </c>
      <c r="X25" s="31">
        <f t="shared" si="10"/>
        <v>107100</v>
      </c>
      <c r="Y25" s="31">
        <f t="shared" si="11"/>
        <v>109242</v>
      </c>
      <c r="Z25" s="162">
        <f t="shared" si="12"/>
        <v>90800</v>
      </c>
      <c r="AA25" s="162">
        <f t="shared" si="13"/>
        <v>110213.04</v>
      </c>
    </row>
    <row r="26" spans="1:28" ht="33.75" x14ac:dyDescent="0.25">
      <c r="A26" s="3">
        <v>20</v>
      </c>
      <c r="B26" s="24" t="s">
        <v>355</v>
      </c>
      <c r="C26" s="24" t="s">
        <v>355</v>
      </c>
      <c r="D26" s="5" t="s">
        <v>356</v>
      </c>
      <c r="E26" s="3">
        <v>1</v>
      </c>
      <c r="F26" s="78">
        <v>86600</v>
      </c>
      <c r="G26" s="79">
        <v>0.19</v>
      </c>
      <c r="H26" s="78">
        <f t="shared" si="0"/>
        <v>16454</v>
      </c>
      <c r="I26" s="78">
        <f t="shared" si="1"/>
        <v>103054</v>
      </c>
      <c r="J26" s="78">
        <f t="shared" si="2"/>
        <v>105115.08</v>
      </c>
      <c r="K26" s="1">
        <v>91800</v>
      </c>
      <c r="L26" s="22">
        <v>0.19</v>
      </c>
      <c r="M26" s="1">
        <f t="shared" si="3"/>
        <v>17442</v>
      </c>
      <c r="N26" s="1">
        <f t="shared" si="4"/>
        <v>109242</v>
      </c>
      <c r="O26" s="1">
        <f t="shared" si="5"/>
        <v>111426.84</v>
      </c>
      <c r="P26" s="160">
        <v>95800</v>
      </c>
      <c r="Q26" s="161">
        <v>0.19</v>
      </c>
      <c r="R26" s="160">
        <f t="shared" si="6"/>
        <v>18202</v>
      </c>
      <c r="S26" s="160">
        <f t="shared" si="7"/>
        <v>114002</v>
      </c>
      <c r="T26" s="160">
        <f t="shared" si="8"/>
        <v>116282.04</v>
      </c>
      <c r="U26" s="31">
        <v>90000</v>
      </c>
      <c r="V26" s="41">
        <v>0.19</v>
      </c>
      <c r="W26" s="31">
        <f t="shared" si="14"/>
        <v>17100</v>
      </c>
      <c r="X26" s="31">
        <f t="shared" si="10"/>
        <v>107100</v>
      </c>
      <c r="Y26" s="31">
        <f t="shared" si="11"/>
        <v>109242</v>
      </c>
      <c r="Z26" s="162">
        <f t="shared" si="12"/>
        <v>91050</v>
      </c>
      <c r="AA26" s="162">
        <f t="shared" si="13"/>
        <v>110516.48999999999</v>
      </c>
    </row>
    <row r="27" spans="1:28" ht="22.5" x14ac:dyDescent="0.25">
      <c r="A27" s="3">
        <v>21</v>
      </c>
      <c r="B27" s="24" t="s">
        <v>357</v>
      </c>
      <c r="C27" s="24" t="s">
        <v>357</v>
      </c>
      <c r="D27" s="5" t="s">
        <v>112</v>
      </c>
      <c r="E27" s="3">
        <v>1</v>
      </c>
      <c r="F27" s="78">
        <v>5800</v>
      </c>
      <c r="G27" s="79">
        <v>0.19</v>
      </c>
      <c r="H27" s="78">
        <f t="shared" si="0"/>
        <v>1102</v>
      </c>
      <c r="I27" s="78">
        <f t="shared" si="1"/>
        <v>6902</v>
      </c>
      <c r="J27" s="78">
        <f t="shared" si="2"/>
        <v>7040.04</v>
      </c>
      <c r="K27" s="1">
        <v>6800</v>
      </c>
      <c r="L27" s="22">
        <v>0.19</v>
      </c>
      <c r="M27" s="1">
        <f t="shared" si="3"/>
        <v>1292</v>
      </c>
      <c r="N27" s="1">
        <f t="shared" si="4"/>
        <v>8092</v>
      </c>
      <c r="O27" s="1">
        <f t="shared" si="5"/>
        <v>8253.84</v>
      </c>
      <c r="P27" s="160">
        <v>8000</v>
      </c>
      <c r="Q27" s="161">
        <v>0.19</v>
      </c>
      <c r="R27" s="160">
        <f t="shared" si="6"/>
        <v>1520</v>
      </c>
      <c r="S27" s="160">
        <f t="shared" si="7"/>
        <v>9520</v>
      </c>
      <c r="T27" s="160">
        <f t="shared" si="8"/>
        <v>9710.4</v>
      </c>
      <c r="U27" s="52">
        <v>7900</v>
      </c>
      <c r="V27" s="41">
        <v>0.19</v>
      </c>
      <c r="W27" s="31">
        <f t="shared" si="14"/>
        <v>1501</v>
      </c>
      <c r="X27" s="31">
        <f t="shared" si="10"/>
        <v>9401</v>
      </c>
      <c r="Y27" s="31">
        <f t="shared" si="11"/>
        <v>9589.02</v>
      </c>
      <c r="Z27" s="162">
        <f>AVERAGE(F27,K27,P27,U27)</f>
        <v>7125</v>
      </c>
      <c r="AA27" s="162">
        <f t="shared" si="13"/>
        <v>8648.3250000000007</v>
      </c>
      <c r="AB27" s="45"/>
    </row>
    <row r="28" spans="1:28" ht="22.5" x14ac:dyDescent="0.25">
      <c r="A28" s="3">
        <v>22</v>
      </c>
      <c r="B28" s="24" t="s">
        <v>358</v>
      </c>
      <c r="C28" s="24" t="s">
        <v>358</v>
      </c>
      <c r="D28" s="5" t="s">
        <v>112</v>
      </c>
      <c r="E28" s="3">
        <v>1</v>
      </c>
      <c r="F28" s="78">
        <v>5800</v>
      </c>
      <c r="G28" s="79">
        <v>0.19</v>
      </c>
      <c r="H28" s="78">
        <f t="shared" si="0"/>
        <v>1102</v>
      </c>
      <c r="I28" s="78">
        <f t="shared" si="1"/>
        <v>6902</v>
      </c>
      <c r="J28" s="78">
        <f t="shared" si="2"/>
        <v>7040.04</v>
      </c>
      <c r="K28" s="1">
        <v>6800</v>
      </c>
      <c r="L28" s="22">
        <v>0.19</v>
      </c>
      <c r="M28" s="1">
        <f t="shared" si="3"/>
        <v>1292</v>
      </c>
      <c r="N28" s="1">
        <f t="shared" si="4"/>
        <v>8092</v>
      </c>
      <c r="O28" s="1">
        <f t="shared" si="5"/>
        <v>8253.84</v>
      </c>
      <c r="P28" s="160">
        <v>8000</v>
      </c>
      <c r="Q28" s="161">
        <v>0.19</v>
      </c>
      <c r="R28" s="160">
        <f t="shared" si="6"/>
        <v>1520</v>
      </c>
      <c r="S28" s="160">
        <f t="shared" si="7"/>
        <v>9520</v>
      </c>
      <c r="T28" s="160">
        <f t="shared" si="8"/>
        <v>9710.4</v>
      </c>
      <c r="U28" s="52">
        <v>7900</v>
      </c>
      <c r="V28" s="41">
        <v>0.19</v>
      </c>
      <c r="W28" s="31">
        <f t="shared" si="14"/>
        <v>1501</v>
      </c>
      <c r="X28" s="31">
        <f t="shared" si="10"/>
        <v>9401</v>
      </c>
      <c r="Y28" s="31">
        <f t="shared" si="11"/>
        <v>9589.02</v>
      </c>
      <c r="Z28" s="162">
        <f t="shared" ref="Z28:Z35" si="15">AVERAGE(F28,K28,P28,U28)</f>
        <v>7125</v>
      </c>
      <c r="AA28" s="162">
        <f t="shared" si="13"/>
        <v>8648.3250000000007</v>
      </c>
      <c r="AB28" s="45"/>
    </row>
    <row r="29" spans="1:28" ht="22.5" x14ac:dyDescent="0.25">
      <c r="A29" s="3">
        <v>23</v>
      </c>
      <c r="B29" s="24" t="s">
        <v>359</v>
      </c>
      <c r="C29" s="24" t="s">
        <v>359</v>
      </c>
      <c r="D29" s="5" t="s">
        <v>112</v>
      </c>
      <c r="E29" s="3">
        <v>1</v>
      </c>
      <c r="F29" s="78">
        <v>5800</v>
      </c>
      <c r="G29" s="79">
        <v>0.19</v>
      </c>
      <c r="H29" s="78">
        <f t="shared" si="0"/>
        <v>1102</v>
      </c>
      <c r="I29" s="78">
        <f t="shared" si="1"/>
        <v>6902</v>
      </c>
      <c r="J29" s="78">
        <f t="shared" si="2"/>
        <v>7040.04</v>
      </c>
      <c r="K29" s="1">
        <v>6800</v>
      </c>
      <c r="L29" s="22">
        <v>0.19</v>
      </c>
      <c r="M29" s="1">
        <f t="shared" si="3"/>
        <v>1292</v>
      </c>
      <c r="N29" s="1">
        <f t="shared" si="4"/>
        <v>8092</v>
      </c>
      <c r="O29" s="1">
        <f t="shared" si="5"/>
        <v>8253.84</v>
      </c>
      <c r="P29" s="160">
        <v>8000</v>
      </c>
      <c r="Q29" s="161">
        <v>0.19</v>
      </c>
      <c r="R29" s="160">
        <f t="shared" si="6"/>
        <v>1520</v>
      </c>
      <c r="S29" s="160">
        <f t="shared" si="7"/>
        <v>9520</v>
      </c>
      <c r="T29" s="160">
        <f t="shared" si="8"/>
        <v>9710.4</v>
      </c>
      <c r="U29" s="52">
        <v>7900</v>
      </c>
      <c r="V29" s="41">
        <v>0.19</v>
      </c>
      <c r="W29" s="31">
        <f t="shared" si="14"/>
        <v>1501</v>
      </c>
      <c r="X29" s="31">
        <f t="shared" si="10"/>
        <v>9401</v>
      </c>
      <c r="Y29" s="31">
        <f t="shared" si="11"/>
        <v>9589.02</v>
      </c>
      <c r="Z29" s="162">
        <f t="shared" si="15"/>
        <v>7125</v>
      </c>
      <c r="AA29" s="162">
        <f t="shared" si="13"/>
        <v>8648.3250000000007</v>
      </c>
      <c r="AB29" s="45"/>
    </row>
    <row r="30" spans="1:28" ht="22.5" x14ac:dyDescent="0.25">
      <c r="A30" s="3">
        <v>24</v>
      </c>
      <c r="B30" s="24" t="s">
        <v>360</v>
      </c>
      <c r="C30" s="24" t="s">
        <v>360</v>
      </c>
      <c r="D30" s="5" t="s">
        <v>112</v>
      </c>
      <c r="E30" s="3">
        <v>1</v>
      </c>
      <c r="F30" s="78">
        <v>5800</v>
      </c>
      <c r="G30" s="79">
        <v>0.19</v>
      </c>
      <c r="H30" s="78">
        <f t="shared" si="0"/>
        <v>1102</v>
      </c>
      <c r="I30" s="78">
        <f t="shared" si="1"/>
        <v>6902</v>
      </c>
      <c r="J30" s="78">
        <f t="shared" si="2"/>
        <v>7040.04</v>
      </c>
      <c r="K30" s="1">
        <v>6800</v>
      </c>
      <c r="L30" s="22">
        <v>0.19</v>
      </c>
      <c r="M30" s="1">
        <f t="shared" si="3"/>
        <v>1292</v>
      </c>
      <c r="N30" s="1">
        <f t="shared" si="4"/>
        <v>8092</v>
      </c>
      <c r="O30" s="1">
        <f t="shared" si="5"/>
        <v>8253.84</v>
      </c>
      <c r="P30" s="160">
        <v>8000</v>
      </c>
      <c r="Q30" s="161">
        <v>0.19</v>
      </c>
      <c r="R30" s="160">
        <f t="shared" si="6"/>
        <v>1520</v>
      </c>
      <c r="S30" s="160">
        <f t="shared" si="7"/>
        <v>9520</v>
      </c>
      <c r="T30" s="160">
        <f t="shared" si="8"/>
        <v>9710.4</v>
      </c>
      <c r="U30" s="52">
        <v>7900</v>
      </c>
      <c r="V30" s="41">
        <v>0.19</v>
      </c>
      <c r="W30" s="31">
        <f t="shared" si="14"/>
        <v>1501</v>
      </c>
      <c r="X30" s="31">
        <f t="shared" si="10"/>
        <v>9401</v>
      </c>
      <c r="Y30" s="31">
        <f t="shared" si="11"/>
        <v>9589.02</v>
      </c>
      <c r="Z30" s="162">
        <f t="shared" si="15"/>
        <v>7125</v>
      </c>
      <c r="AA30" s="162">
        <f t="shared" si="13"/>
        <v>8648.3250000000007</v>
      </c>
      <c r="AB30" s="45"/>
    </row>
    <row r="31" spans="1:28" ht="22.5" x14ac:dyDescent="0.25">
      <c r="A31" s="3">
        <v>25</v>
      </c>
      <c r="B31" s="24" t="s">
        <v>361</v>
      </c>
      <c r="C31" s="24" t="s">
        <v>361</v>
      </c>
      <c r="D31" s="5" t="s">
        <v>112</v>
      </c>
      <c r="E31" s="3">
        <v>1</v>
      </c>
      <c r="F31" s="78">
        <v>5800</v>
      </c>
      <c r="G31" s="79">
        <v>0.19</v>
      </c>
      <c r="H31" s="78">
        <f t="shared" si="0"/>
        <v>1102</v>
      </c>
      <c r="I31" s="78">
        <f t="shared" si="1"/>
        <v>6902</v>
      </c>
      <c r="J31" s="78">
        <f t="shared" si="2"/>
        <v>7040.04</v>
      </c>
      <c r="K31" s="1">
        <v>6800</v>
      </c>
      <c r="L31" s="22">
        <v>0.19</v>
      </c>
      <c r="M31" s="1">
        <f t="shared" si="3"/>
        <v>1292</v>
      </c>
      <c r="N31" s="1">
        <f t="shared" si="4"/>
        <v>8092</v>
      </c>
      <c r="O31" s="1">
        <f t="shared" si="5"/>
        <v>8253.84</v>
      </c>
      <c r="P31" s="160">
        <v>8000</v>
      </c>
      <c r="Q31" s="161">
        <v>0.19</v>
      </c>
      <c r="R31" s="160">
        <f t="shared" si="6"/>
        <v>1520</v>
      </c>
      <c r="S31" s="160">
        <f t="shared" si="7"/>
        <v>9520</v>
      </c>
      <c r="T31" s="160">
        <f t="shared" si="8"/>
        <v>9710.4</v>
      </c>
      <c r="U31" s="52">
        <v>7900</v>
      </c>
      <c r="V31" s="41">
        <v>0.19</v>
      </c>
      <c r="W31" s="31">
        <f t="shared" si="14"/>
        <v>1501</v>
      </c>
      <c r="X31" s="31">
        <f t="shared" si="10"/>
        <v>9401</v>
      </c>
      <c r="Y31" s="31">
        <f t="shared" si="11"/>
        <v>9589.02</v>
      </c>
      <c r="Z31" s="162">
        <f t="shared" si="15"/>
        <v>7125</v>
      </c>
      <c r="AA31" s="162">
        <f t="shared" si="13"/>
        <v>8648.3250000000007</v>
      </c>
      <c r="AB31" s="45"/>
    </row>
    <row r="32" spans="1:28" ht="22.5" x14ac:dyDescent="0.25">
      <c r="A32" s="3">
        <v>26</v>
      </c>
      <c r="B32" s="24" t="s">
        <v>362</v>
      </c>
      <c r="C32" s="24" t="s">
        <v>362</v>
      </c>
      <c r="D32" s="5" t="s">
        <v>112</v>
      </c>
      <c r="E32" s="3">
        <v>1</v>
      </c>
      <c r="F32" s="78">
        <v>5800</v>
      </c>
      <c r="G32" s="79">
        <v>0.19</v>
      </c>
      <c r="H32" s="78">
        <f t="shared" si="0"/>
        <v>1102</v>
      </c>
      <c r="I32" s="78">
        <f t="shared" si="1"/>
        <v>6902</v>
      </c>
      <c r="J32" s="78">
        <f t="shared" si="2"/>
        <v>7040.04</v>
      </c>
      <c r="K32" s="1">
        <v>6800</v>
      </c>
      <c r="L32" s="22">
        <v>0.19</v>
      </c>
      <c r="M32" s="1">
        <f t="shared" si="3"/>
        <v>1292</v>
      </c>
      <c r="N32" s="1">
        <f t="shared" si="4"/>
        <v>8092</v>
      </c>
      <c r="O32" s="1">
        <f t="shared" si="5"/>
        <v>8253.84</v>
      </c>
      <c r="P32" s="160">
        <v>8000</v>
      </c>
      <c r="Q32" s="161">
        <v>0.19</v>
      </c>
      <c r="R32" s="160">
        <f t="shared" si="6"/>
        <v>1520</v>
      </c>
      <c r="S32" s="160">
        <f t="shared" si="7"/>
        <v>9520</v>
      </c>
      <c r="T32" s="160">
        <f t="shared" si="8"/>
        <v>9710.4</v>
      </c>
      <c r="U32" s="52">
        <v>7900</v>
      </c>
      <c r="V32" s="41">
        <v>0.19</v>
      </c>
      <c r="W32" s="31">
        <f t="shared" si="14"/>
        <v>1501</v>
      </c>
      <c r="X32" s="31">
        <f t="shared" si="10"/>
        <v>9401</v>
      </c>
      <c r="Y32" s="31">
        <f t="shared" si="11"/>
        <v>9589.02</v>
      </c>
      <c r="Z32" s="162">
        <f t="shared" si="15"/>
        <v>7125</v>
      </c>
      <c r="AA32" s="162">
        <f t="shared" si="13"/>
        <v>8648.3250000000007</v>
      </c>
      <c r="AB32" s="45"/>
    </row>
    <row r="33" spans="1:28" ht="22.5" x14ac:dyDescent="0.25">
      <c r="A33" s="3">
        <v>27</v>
      </c>
      <c r="B33" s="24" t="s">
        <v>363</v>
      </c>
      <c r="C33" s="24" t="s">
        <v>363</v>
      </c>
      <c r="D33" s="5" t="s">
        <v>112</v>
      </c>
      <c r="E33" s="3">
        <v>1</v>
      </c>
      <c r="F33" s="78">
        <v>5800</v>
      </c>
      <c r="G33" s="79">
        <v>0.19</v>
      </c>
      <c r="H33" s="78">
        <f t="shared" si="0"/>
        <v>1102</v>
      </c>
      <c r="I33" s="78">
        <f t="shared" si="1"/>
        <v>6902</v>
      </c>
      <c r="J33" s="78">
        <f t="shared" si="2"/>
        <v>7040.04</v>
      </c>
      <c r="K33" s="1">
        <v>6800</v>
      </c>
      <c r="L33" s="22">
        <v>0.19</v>
      </c>
      <c r="M33" s="1">
        <f t="shared" si="3"/>
        <v>1292</v>
      </c>
      <c r="N33" s="1">
        <f t="shared" si="4"/>
        <v>8092</v>
      </c>
      <c r="O33" s="1">
        <f t="shared" si="5"/>
        <v>8253.84</v>
      </c>
      <c r="P33" s="160">
        <v>8000</v>
      </c>
      <c r="Q33" s="161">
        <v>0.19</v>
      </c>
      <c r="R33" s="160">
        <f t="shared" si="6"/>
        <v>1520</v>
      </c>
      <c r="S33" s="160">
        <f t="shared" si="7"/>
        <v>9520</v>
      </c>
      <c r="T33" s="160">
        <f t="shared" si="8"/>
        <v>9710.4</v>
      </c>
      <c r="U33" s="52">
        <v>7900</v>
      </c>
      <c r="V33" s="41">
        <v>0.19</v>
      </c>
      <c r="W33" s="31">
        <f t="shared" si="14"/>
        <v>1501</v>
      </c>
      <c r="X33" s="31">
        <f t="shared" si="10"/>
        <v>9401</v>
      </c>
      <c r="Y33" s="31">
        <f t="shared" si="11"/>
        <v>9589.02</v>
      </c>
      <c r="Z33" s="162">
        <f t="shared" si="15"/>
        <v>7125</v>
      </c>
      <c r="AA33" s="162">
        <f t="shared" si="13"/>
        <v>8648.3250000000007</v>
      </c>
      <c r="AB33" s="45"/>
    </row>
    <row r="34" spans="1:28" ht="22.5" x14ac:dyDescent="0.25">
      <c r="A34" s="3">
        <v>28</v>
      </c>
      <c r="B34" s="24" t="s">
        <v>364</v>
      </c>
      <c r="C34" s="24" t="s">
        <v>364</v>
      </c>
      <c r="D34" s="5" t="s">
        <v>112</v>
      </c>
      <c r="E34" s="3">
        <v>1</v>
      </c>
      <c r="F34" s="78">
        <v>5800</v>
      </c>
      <c r="G34" s="79">
        <v>0.19</v>
      </c>
      <c r="H34" s="78">
        <f t="shared" si="0"/>
        <v>1102</v>
      </c>
      <c r="I34" s="78">
        <f t="shared" si="1"/>
        <v>6902</v>
      </c>
      <c r="J34" s="78">
        <f t="shared" si="2"/>
        <v>7040.04</v>
      </c>
      <c r="K34" s="1">
        <v>6800</v>
      </c>
      <c r="L34" s="22">
        <v>0.19</v>
      </c>
      <c r="M34" s="1">
        <f t="shared" si="3"/>
        <v>1292</v>
      </c>
      <c r="N34" s="1">
        <f t="shared" si="4"/>
        <v>8092</v>
      </c>
      <c r="O34" s="1">
        <f t="shared" si="5"/>
        <v>8253.84</v>
      </c>
      <c r="P34" s="160">
        <v>8000</v>
      </c>
      <c r="Q34" s="161">
        <v>0.19</v>
      </c>
      <c r="R34" s="160">
        <f t="shared" si="6"/>
        <v>1520</v>
      </c>
      <c r="S34" s="160">
        <f t="shared" si="7"/>
        <v>9520</v>
      </c>
      <c r="T34" s="160">
        <f t="shared" si="8"/>
        <v>9710.4</v>
      </c>
      <c r="U34" s="52">
        <v>7900</v>
      </c>
      <c r="V34" s="41">
        <v>0.19</v>
      </c>
      <c r="W34" s="31">
        <f t="shared" si="14"/>
        <v>1501</v>
      </c>
      <c r="X34" s="31">
        <f t="shared" si="10"/>
        <v>9401</v>
      </c>
      <c r="Y34" s="31">
        <f t="shared" si="11"/>
        <v>9589.02</v>
      </c>
      <c r="Z34" s="162">
        <f t="shared" si="15"/>
        <v>7125</v>
      </c>
      <c r="AA34" s="162">
        <f t="shared" si="13"/>
        <v>8648.3250000000007</v>
      </c>
      <c r="AB34" s="45"/>
    </row>
    <row r="35" spans="1:28" ht="22.5" x14ac:dyDescent="0.25">
      <c r="A35" s="3">
        <v>29</v>
      </c>
      <c r="B35" s="24" t="s">
        <v>365</v>
      </c>
      <c r="C35" s="24" t="s">
        <v>365</v>
      </c>
      <c r="D35" s="5" t="s">
        <v>112</v>
      </c>
      <c r="E35" s="3">
        <v>1</v>
      </c>
      <c r="F35" s="78">
        <v>5800</v>
      </c>
      <c r="G35" s="79">
        <v>0.19</v>
      </c>
      <c r="H35" s="78">
        <f t="shared" si="0"/>
        <v>1102</v>
      </c>
      <c r="I35" s="78">
        <f t="shared" si="1"/>
        <v>6902</v>
      </c>
      <c r="J35" s="78">
        <f t="shared" si="2"/>
        <v>7040.04</v>
      </c>
      <c r="K35" s="1">
        <v>6800</v>
      </c>
      <c r="L35" s="22">
        <v>0.19</v>
      </c>
      <c r="M35" s="1">
        <f t="shared" si="3"/>
        <v>1292</v>
      </c>
      <c r="N35" s="1">
        <f t="shared" si="4"/>
        <v>8092</v>
      </c>
      <c r="O35" s="1">
        <f t="shared" si="5"/>
        <v>8253.84</v>
      </c>
      <c r="P35" s="160">
        <v>8000</v>
      </c>
      <c r="Q35" s="161">
        <v>0.19</v>
      </c>
      <c r="R35" s="160">
        <f t="shared" si="6"/>
        <v>1520</v>
      </c>
      <c r="S35" s="160">
        <f t="shared" si="7"/>
        <v>9520</v>
      </c>
      <c r="T35" s="160">
        <f t="shared" si="8"/>
        <v>9710.4</v>
      </c>
      <c r="U35" s="52">
        <v>7900</v>
      </c>
      <c r="V35" s="41">
        <v>0.19</v>
      </c>
      <c r="W35" s="31">
        <f t="shared" si="14"/>
        <v>1501</v>
      </c>
      <c r="X35" s="31">
        <f t="shared" si="10"/>
        <v>9401</v>
      </c>
      <c r="Y35" s="31">
        <f t="shared" si="11"/>
        <v>9589.02</v>
      </c>
      <c r="Z35" s="162">
        <f t="shared" si="15"/>
        <v>7125</v>
      </c>
      <c r="AA35" s="162">
        <f t="shared" si="13"/>
        <v>8648.3250000000007</v>
      </c>
      <c r="AB35" s="45"/>
    </row>
    <row r="36" spans="1:28" ht="22.5" x14ac:dyDescent="0.25">
      <c r="A36" s="3">
        <v>30</v>
      </c>
      <c r="B36" s="24" t="s">
        <v>366</v>
      </c>
      <c r="C36" s="24" t="s">
        <v>366</v>
      </c>
      <c r="D36" s="5" t="s">
        <v>328</v>
      </c>
      <c r="E36" s="3">
        <v>1</v>
      </c>
      <c r="F36" s="78">
        <v>125000</v>
      </c>
      <c r="G36" s="79">
        <v>0.19</v>
      </c>
      <c r="H36" s="78">
        <f t="shared" si="0"/>
        <v>23750</v>
      </c>
      <c r="I36" s="78">
        <f t="shared" si="1"/>
        <v>148750</v>
      </c>
      <c r="J36" s="78">
        <f t="shared" si="2"/>
        <v>151725</v>
      </c>
      <c r="K36" s="1">
        <v>129500</v>
      </c>
      <c r="L36" s="22">
        <v>0.19</v>
      </c>
      <c r="M36" s="1">
        <f t="shared" si="3"/>
        <v>24605</v>
      </c>
      <c r="N36" s="1">
        <f t="shared" si="4"/>
        <v>154105</v>
      </c>
      <c r="O36" s="1">
        <f t="shared" si="5"/>
        <v>157187.1</v>
      </c>
      <c r="P36" s="160">
        <v>133500</v>
      </c>
      <c r="Q36" s="161">
        <v>0.19</v>
      </c>
      <c r="R36" s="160">
        <f t="shared" si="6"/>
        <v>25365</v>
      </c>
      <c r="S36" s="160">
        <f t="shared" si="7"/>
        <v>158865</v>
      </c>
      <c r="T36" s="160">
        <f t="shared" si="8"/>
        <v>162042.29999999999</v>
      </c>
      <c r="U36" s="31">
        <v>123700</v>
      </c>
      <c r="V36" s="41">
        <v>0.19</v>
      </c>
      <c r="W36" s="31">
        <f t="shared" si="14"/>
        <v>23503</v>
      </c>
      <c r="X36" s="31">
        <f t="shared" si="10"/>
        <v>147203</v>
      </c>
      <c r="Y36" s="31">
        <f t="shared" si="11"/>
        <v>150147.06</v>
      </c>
      <c r="Z36" s="162">
        <f t="shared" si="12"/>
        <v>127925</v>
      </c>
      <c r="AA36" s="162">
        <f t="shared" si="13"/>
        <v>155275.36499999999</v>
      </c>
      <c r="AB36" s="45"/>
    </row>
    <row r="37" spans="1:28" ht="22.5" x14ac:dyDescent="0.25">
      <c r="A37" s="3">
        <v>31</v>
      </c>
      <c r="B37" s="24" t="s">
        <v>367</v>
      </c>
      <c r="C37" s="24" t="s">
        <v>367</v>
      </c>
      <c r="D37" s="5" t="s">
        <v>328</v>
      </c>
      <c r="E37" s="3">
        <v>1</v>
      </c>
      <c r="F37" s="78">
        <v>14500</v>
      </c>
      <c r="G37" s="79">
        <v>0.19</v>
      </c>
      <c r="H37" s="78">
        <f t="shared" si="0"/>
        <v>2755</v>
      </c>
      <c r="I37" s="78">
        <f t="shared" si="1"/>
        <v>17255</v>
      </c>
      <c r="J37" s="78">
        <f t="shared" si="2"/>
        <v>17600.099999999999</v>
      </c>
      <c r="K37" s="1">
        <v>15500</v>
      </c>
      <c r="L37" s="22">
        <v>0.19</v>
      </c>
      <c r="M37" s="1">
        <f t="shared" si="3"/>
        <v>2945</v>
      </c>
      <c r="N37" s="1">
        <f t="shared" si="4"/>
        <v>18445</v>
      </c>
      <c r="O37" s="1">
        <f t="shared" si="5"/>
        <v>18813.900000000001</v>
      </c>
      <c r="P37" s="160">
        <v>19500</v>
      </c>
      <c r="Q37" s="161">
        <v>0.19</v>
      </c>
      <c r="R37" s="160">
        <f t="shared" si="6"/>
        <v>3705</v>
      </c>
      <c r="S37" s="160">
        <f t="shared" si="7"/>
        <v>23205</v>
      </c>
      <c r="T37" s="160">
        <f t="shared" si="8"/>
        <v>23669.1</v>
      </c>
      <c r="U37" s="31">
        <v>18900</v>
      </c>
      <c r="V37" s="41">
        <v>0.19</v>
      </c>
      <c r="W37" s="31">
        <f t="shared" si="14"/>
        <v>3591</v>
      </c>
      <c r="X37" s="31">
        <f t="shared" si="10"/>
        <v>22491</v>
      </c>
      <c r="Y37" s="31">
        <f t="shared" si="11"/>
        <v>22940.82</v>
      </c>
      <c r="Z37" s="162">
        <f t="shared" si="12"/>
        <v>17100</v>
      </c>
      <c r="AA37" s="162">
        <f t="shared" si="13"/>
        <v>20755.98</v>
      </c>
      <c r="AB37" s="45"/>
    </row>
    <row r="38" spans="1:28" ht="22.5" x14ac:dyDescent="0.25">
      <c r="A38" s="3">
        <v>32</v>
      </c>
      <c r="B38" s="24" t="s">
        <v>368</v>
      </c>
      <c r="C38" s="24" t="s">
        <v>368</v>
      </c>
      <c r="D38" s="5" t="s">
        <v>328</v>
      </c>
      <c r="E38" s="3">
        <v>1</v>
      </c>
      <c r="F38" s="78">
        <v>14500</v>
      </c>
      <c r="G38" s="79">
        <v>0.19</v>
      </c>
      <c r="H38" s="78">
        <f t="shared" si="0"/>
        <v>2755</v>
      </c>
      <c r="I38" s="78">
        <f t="shared" si="1"/>
        <v>17255</v>
      </c>
      <c r="J38" s="78">
        <f t="shared" si="2"/>
        <v>17600.099999999999</v>
      </c>
      <c r="K38" s="1">
        <v>16500</v>
      </c>
      <c r="L38" s="22">
        <v>0.19</v>
      </c>
      <c r="M38" s="1">
        <f t="shared" si="3"/>
        <v>3135</v>
      </c>
      <c r="N38" s="1">
        <f t="shared" si="4"/>
        <v>19635</v>
      </c>
      <c r="O38" s="1">
        <f t="shared" si="5"/>
        <v>20027.7</v>
      </c>
      <c r="P38" s="160">
        <v>19500</v>
      </c>
      <c r="Q38" s="161">
        <v>0.19</v>
      </c>
      <c r="R38" s="160">
        <f t="shared" si="6"/>
        <v>3705</v>
      </c>
      <c r="S38" s="160">
        <f t="shared" si="7"/>
        <v>23205</v>
      </c>
      <c r="T38" s="160">
        <f t="shared" si="8"/>
        <v>23669.1</v>
      </c>
      <c r="U38" s="31">
        <v>18900</v>
      </c>
      <c r="V38" s="41">
        <v>0.19</v>
      </c>
      <c r="W38" s="31">
        <f t="shared" si="9"/>
        <v>35.909999999999997</v>
      </c>
      <c r="X38" s="31">
        <f t="shared" si="10"/>
        <v>18935.91</v>
      </c>
      <c r="Y38" s="31">
        <f t="shared" si="11"/>
        <v>19314.628199999999</v>
      </c>
      <c r="Z38" s="162">
        <f t="shared" si="12"/>
        <v>17350</v>
      </c>
      <c r="AA38" s="162">
        <f t="shared" si="13"/>
        <v>20152.88205</v>
      </c>
      <c r="AB38" s="45"/>
    </row>
    <row r="39" spans="1:28" ht="22.5" x14ac:dyDescent="0.25">
      <c r="A39" s="3">
        <v>33</v>
      </c>
      <c r="B39" s="24" t="s">
        <v>369</v>
      </c>
      <c r="C39" s="24" t="s">
        <v>369</v>
      </c>
      <c r="D39" s="5" t="s">
        <v>328</v>
      </c>
      <c r="E39" s="3">
        <v>1</v>
      </c>
      <c r="F39" s="78">
        <v>14500</v>
      </c>
      <c r="G39" s="79">
        <v>0.19</v>
      </c>
      <c r="H39" s="78">
        <f t="shared" si="0"/>
        <v>2755</v>
      </c>
      <c r="I39" s="78">
        <f t="shared" si="1"/>
        <v>17255</v>
      </c>
      <c r="J39" s="78">
        <f t="shared" si="2"/>
        <v>17600.099999999999</v>
      </c>
      <c r="K39" s="1">
        <v>17500</v>
      </c>
      <c r="L39" s="22">
        <v>0.19</v>
      </c>
      <c r="M39" s="1">
        <f t="shared" si="3"/>
        <v>3325</v>
      </c>
      <c r="N39" s="1">
        <f t="shared" si="4"/>
        <v>20825</v>
      </c>
      <c r="O39" s="1">
        <f t="shared" si="5"/>
        <v>21241.5</v>
      </c>
      <c r="P39" s="160">
        <v>20500</v>
      </c>
      <c r="Q39" s="161">
        <v>0.19</v>
      </c>
      <c r="R39" s="160">
        <f t="shared" si="6"/>
        <v>3895</v>
      </c>
      <c r="S39" s="160">
        <f t="shared" si="7"/>
        <v>24395</v>
      </c>
      <c r="T39" s="160">
        <f t="shared" si="8"/>
        <v>24882.9</v>
      </c>
      <c r="U39" s="31">
        <v>18900</v>
      </c>
      <c r="V39" s="41">
        <v>0.19</v>
      </c>
      <c r="W39" s="31">
        <f t="shared" si="9"/>
        <v>35.909999999999997</v>
      </c>
      <c r="X39" s="31">
        <f t="shared" si="10"/>
        <v>18935.91</v>
      </c>
      <c r="Y39" s="31">
        <f t="shared" si="11"/>
        <v>19314.628199999999</v>
      </c>
      <c r="Z39" s="162">
        <f t="shared" si="12"/>
        <v>17850</v>
      </c>
      <c r="AA39" s="162">
        <f t="shared" si="13"/>
        <v>20759.782050000002</v>
      </c>
      <c r="AB39" s="45"/>
    </row>
    <row r="40" spans="1:28" ht="78.75" x14ac:dyDescent="0.25">
      <c r="A40" s="3">
        <v>34</v>
      </c>
      <c r="B40" s="24" t="s">
        <v>370</v>
      </c>
      <c r="C40" s="24" t="s">
        <v>371</v>
      </c>
      <c r="D40" s="5" t="s">
        <v>372</v>
      </c>
      <c r="E40" s="3">
        <v>1</v>
      </c>
      <c r="F40" s="78">
        <v>181800</v>
      </c>
      <c r="G40" s="79">
        <v>0</v>
      </c>
      <c r="H40" s="78">
        <f t="shared" si="0"/>
        <v>0</v>
      </c>
      <c r="I40" s="78">
        <f t="shared" si="1"/>
        <v>181800</v>
      </c>
      <c r="J40" s="78">
        <f t="shared" si="2"/>
        <v>185436</v>
      </c>
      <c r="K40" s="1">
        <v>185800</v>
      </c>
      <c r="L40" s="22">
        <v>0</v>
      </c>
      <c r="M40" s="1">
        <f t="shared" si="3"/>
        <v>0</v>
      </c>
      <c r="N40" s="1">
        <f t="shared" si="4"/>
        <v>185800</v>
      </c>
      <c r="O40" s="1">
        <f t="shared" si="5"/>
        <v>189516</v>
      </c>
      <c r="P40" s="160">
        <v>189800</v>
      </c>
      <c r="Q40" s="161">
        <v>0</v>
      </c>
      <c r="R40" s="160">
        <f t="shared" si="6"/>
        <v>0</v>
      </c>
      <c r="S40" s="160">
        <f t="shared" si="7"/>
        <v>189800</v>
      </c>
      <c r="T40" s="160">
        <f t="shared" si="8"/>
        <v>193596</v>
      </c>
      <c r="U40" s="52">
        <v>180000</v>
      </c>
      <c r="V40" s="41">
        <v>0</v>
      </c>
      <c r="W40" s="31">
        <f t="shared" si="9"/>
        <v>0</v>
      </c>
      <c r="X40" s="31">
        <f t="shared" si="10"/>
        <v>180000</v>
      </c>
      <c r="Y40" s="31">
        <f t="shared" si="11"/>
        <v>183600</v>
      </c>
      <c r="Z40" s="162">
        <f t="shared" si="12"/>
        <v>184350</v>
      </c>
      <c r="AA40" s="162">
        <f t="shared" si="13"/>
        <v>188037</v>
      </c>
      <c r="AB40" s="45"/>
    </row>
    <row r="41" spans="1:28" ht="33.75" x14ac:dyDescent="0.25">
      <c r="A41" s="3">
        <v>35</v>
      </c>
      <c r="B41" s="24" t="s">
        <v>373</v>
      </c>
      <c r="C41" s="24" t="s">
        <v>373</v>
      </c>
      <c r="D41" s="5" t="s">
        <v>112</v>
      </c>
      <c r="E41" s="3">
        <v>1</v>
      </c>
      <c r="F41" s="78">
        <v>12100</v>
      </c>
      <c r="G41" s="79">
        <v>0</v>
      </c>
      <c r="H41" s="78">
        <f t="shared" si="0"/>
        <v>0</v>
      </c>
      <c r="I41" s="78">
        <f t="shared" si="1"/>
        <v>12100</v>
      </c>
      <c r="J41" s="78">
        <f t="shared" si="2"/>
        <v>12342</v>
      </c>
      <c r="K41" s="1">
        <v>15100</v>
      </c>
      <c r="L41" s="22">
        <v>0</v>
      </c>
      <c r="M41" s="1">
        <f t="shared" si="3"/>
        <v>0</v>
      </c>
      <c r="N41" s="1">
        <f t="shared" si="4"/>
        <v>15100</v>
      </c>
      <c r="O41" s="1">
        <f t="shared" si="5"/>
        <v>15402</v>
      </c>
      <c r="P41" s="160">
        <v>19100</v>
      </c>
      <c r="Q41" s="161">
        <v>0</v>
      </c>
      <c r="R41" s="160">
        <f t="shared" si="6"/>
        <v>0</v>
      </c>
      <c r="S41" s="160">
        <f t="shared" si="7"/>
        <v>19100</v>
      </c>
      <c r="T41" s="160">
        <f t="shared" si="8"/>
        <v>19482</v>
      </c>
      <c r="U41" s="31">
        <v>13500</v>
      </c>
      <c r="V41" s="41">
        <v>0</v>
      </c>
      <c r="W41" s="31">
        <f t="shared" si="9"/>
        <v>0</v>
      </c>
      <c r="X41" s="31">
        <f t="shared" si="10"/>
        <v>13500</v>
      </c>
      <c r="Y41" s="31">
        <f t="shared" si="11"/>
        <v>13770</v>
      </c>
      <c r="Z41" s="162">
        <f t="shared" si="12"/>
        <v>14950</v>
      </c>
      <c r="AA41" s="162">
        <f t="shared" si="13"/>
        <v>15249</v>
      </c>
    </row>
    <row r="42" spans="1:28" ht="67.5" x14ac:dyDescent="0.25">
      <c r="A42" s="3">
        <v>36</v>
      </c>
      <c r="B42" s="24" t="s">
        <v>374</v>
      </c>
      <c r="C42" s="24" t="s">
        <v>374</v>
      </c>
      <c r="D42" s="5" t="s">
        <v>375</v>
      </c>
      <c r="E42" s="3">
        <v>1</v>
      </c>
      <c r="F42" s="78">
        <v>103900</v>
      </c>
      <c r="G42" s="79">
        <v>0</v>
      </c>
      <c r="H42" s="78">
        <f t="shared" si="0"/>
        <v>0</v>
      </c>
      <c r="I42" s="78">
        <f t="shared" si="1"/>
        <v>103900</v>
      </c>
      <c r="J42" s="78">
        <f t="shared" si="2"/>
        <v>105978</v>
      </c>
      <c r="K42" s="1">
        <v>107900</v>
      </c>
      <c r="L42" s="22">
        <v>0</v>
      </c>
      <c r="M42" s="1">
        <f t="shared" si="3"/>
        <v>0</v>
      </c>
      <c r="N42" s="1">
        <f t="shared" si="4"/>
        <v>107900</v>
      </c>
      <c r="O42" s="1">
        <f t="shared" si="5"/>
        <v>110058</v>
      </c>
      <c r="P42" s="160">
        <v>110000</v>
      </c>
      <c r="Q42" s="161">
        <v>0</v>
      </c>
      <c r="R42" s="160">
        <f t="shared" si="6"/>
        <v>0</v>
      </c>
      <c r="S42" s="160">
        <f t="shared" si="7"/>
        <v>110000</v>
      </c>
      <c r="T42" s="160">
        <f t="shared" si="8"/>
        <v>112200</v>
      </c>
      <c r="U42" s="31">
        <v>116800</v>
      </c>
      <c r="V42" s="41">
        <v>0</v>
      </c>
      <c r="W42" s="31">
        <f t="shared" si="9"/>
        <v>0</v>
      </c>
      <c r="X42" s="31">
        <f t="shared" si="10"/>
        <v>116800</v>
      </c>
      <c r="Y42" s="31">
        <f t="shared" si="11"/>
        <v>119136</v>
      </c>
      <c r="Z42" s="162">
        <f t="shared" si="12"/>
        <v>109650</v>
      </c>
      <c r="AA42" s="162">
        <f t="shared" si="13"/>
        <v>111843</v>
      </c>
    </row>
    <row r="43" spans="1:28" ht="90" x14ac:dyDescent="0.25">
      <c r="A43" s="3">
        <v>37</v>
      </c>
      <c r="B43" s="24" t="s">
        <v>376</v>
      </c>
      <c r="C43" s="24" t="s">
        <v>376</v>
      </c>
      <c r="D43" s="5" t="s">
        <v>375</v>
      </c>
      <c r="E43" s="3">
        <v>1</v>
      </c>
      <c r="F43" s="78">
        <v>103900</v>
      </c>
      <c r="G43" s="79">
        <v>0</v>
      </c>
      <c r="H43" s="78">
        <f t="shared" si="0"/>
        <v>0</v>
      </c>
      <c r="I43" s="78">
        <f t="shared" si="1"/>
        <v>103900</v>
      </c>
      <c r="J43" s="78">
        <f t="shared" si="2"/>
        <v>105978</v>
      </c>
      <c r="K43" s="1">
        <v>107900</v>
      </c>
      <c r="L43" s="22">
        <v>0</v>
      </c>
      <c r="M43" s="1">
        <f t="shared" si="3"/>
        <v>0</v>
      </c>
      <c r="N43" s="1">
        <f t="shared" si="4"/>
        <v>107900</v>
      </c>
      <c r="O43" s="1">
        <f t="shared" si="5"/>
        <v>110058</v>
      </c>
      <c r="P43" s="160">
        <v>110000</v>
      </c>
      <c r="Q43" s="161">
        <v>0</v>
      </c>
      <c r="R43" s="160">
        <f t="shared" si="6"/>
        <v>0</v>
      </c>
      <c r="S43" s="160">
        <f t="shared" si="7"/>
        <v>110000</v>
      </c>
      <c r="T43" s="160">
        <f t="shared" si="8"/>
        <v>112200</v>
      </c>
      <c r="U43" s="31">
        <v>16300</v>
      </c>
      <c r="V43" s="41">
        <v>0</v>
      </c>
      <c r="W43" s="31">
        <f t="shared" si="9"/>
        <v>0</v>
      </c>
      <c r="X43" s="31">
        <f t="shared" si="10"/>
        <v>16300</v>
      </c>
      <c r="Y43" s="31">
        <f t="shared" si="11"/>
        <v>16626</v>
      </c>
      <c r="Z43" s="162">
        <f t="shared" si="12"/>
        <v>84525</v>
      </c>
      <c r="AA43" s="162">
        <f t="shared" si="13"/>
        <v>86215.5</v>
      </c>
    </row>
    <row r="44" spans="1:28" ht="78.75" x14ac:dyDescent="0.25">
      <c r="A44" s="3">
        <v>38</v>
      </c>
      <c r="B44" s="24" t="s">
        <v>377</v>
      </c>
      <c r="C44" s="24" t="s">
        <v>378</v>
      </c>
      <c r="D44" s="5" t="s">
        <v>375</v>
      </c>
      <c r="E44" s="3">
        <v>1</v>
      </c>
      <c r="F44" s="78">
        <v>103900</v>
      </c>
      <c r="G44" s="79">
        <v>0</v>
      </c>
      <c r="H44" s="78">
        <f t="shared" si="0"/>
        <v>0</v>
      </c>
      <c r="I44" s="78">
        <f t="shared" si="1"/>
        <v>103900</v>
      </c>
      <c r="J44" s="78">
        <f t="shared" si="2"/>
        <v>105978</v>
      </c>
      <c r="K44" s="1">
        <v>107900</v>
      </c>
      <c r="L44" s="22">
        <v>0</v>
      </c>
      <c r="M44" s="1">
        <f t="shared" si="3"/>
        <v>0</v>
      </c>
      <c r="N44" s="1">
        <f t="shared" si="4"/>
        <v>107900</v>
      </c>
      <c r="O44" s="1">
        <f t="shared" si="5"/>
        <v>110058</v>
      </c>
      <c r="P44" s="160">
        <v>110000</v>
      </c>
      <c r="Q44" s="161">
        <v>0</v>
      </c>
      <c r="R44" s="160">
        <f t="shared" si="6"/>
        <v>0</v>
      </c>
      <c r="S44" s="160">
        <f t="shared" si="7"/>
        <v>110000</v>
      </c>
      <c r="T44" s="160">
        <f t="shared" si="8"/>
        <v>112200</v>
      </c>
      <c r="U44" s="31">
        <v>116300</v>
      </c>
      <c r="V44" s="41">
        <v>0</v>
      </c>
      <c r="W44" s="31">
        <f t="shared" si="9"/>
        <v>0</v>
      </c>
      <c r="X44" s="31">
        <f t="shared" si="10"/>
        <v>116300</v>
      </c>
      <c r="Y44" s="31">
        <f t="shared" si="11"/>
        <v>118626</v>
      </c>
      <c r="Z44" s="162">
        <f t="shared" si="12"/>
        <v>109525</v>
      </c>
      <c r="AA44" s="162">
        <f t="shared" si="13"/>
        <v>111715.5</v>
      </c>
    </row>
    <row r="45" spans="1:28" ht="22.5" x14ac:dyDescent="0.25">
      <c r="A45" s="3">
        <v>39</v>
      </c>
      <c r="B45" s="24" t="s">
        <v>379</v>
      </c>
      <c r="C45" s="24" t="s">
        <v>380</v>
      </c>
      <c r="D45" s="5" t="s">
        <v>112</v>
      </c>
      <c r="E45" s="3">
        <v>1</v>
      </c>
      <c r="F45" s="78">
        <v>1200</v>
      </c>
      <c r="G45" s="79">
        <v>0</v>
      </c>
      <c r="H45" s="78">
        <f t="shared" si="0"/>
        <v>0</v>
      </c>
      <c r="I45" s="78">
        <f t="shared" si="1"/>
        <v>1200</v>
      </c>
      <c r="J45" s="78">
        <f t="shared" si="2"/>
        <v>1224</v>
      </c>
      <c r="K45" s="1">
        <v>1800</v>
      </c>
      <c r="L45" s="22">
        <v>0</v>
      </c>
      <c r="M45" s="1">
        <f t="shared" si="3"/>
        <v>0</v>
      </c>
      <c r="N45" s="1">
        <f t="shared" si="4"/>
        <v>1800</v>
      </c>
      <c r="O45" s="1">
        <f t="shared" si="5"/>
        <v>1836</v>
      </c>
      <c r="P45" s="160">
        <v>2500</v>
      </c>
      <c r="Q45" s="161">
        <v>0</v>
      </c>
      <c r="R45" s="160">
        <f t="shared" si="6"/>
        <v>0</v>
      </c>
      <c r="S45" s="160">
        <f t="shared" si="7"/>
        <v>2500</v>
      </c>
      <c r="T45" s="160">
        <f t="shared" si="8"/>
        <v>2550</v>
      </c>
      <c r="U45" s="52">
        <v>2850</v>
      </c>
      <c r="V45" s="41">
        <v>0</v>
      </c>
      <c r="W45" s="31">
        <f t="shared" si="9"/>
        <v>0</v>
      </c>
      <c r="X45" s="31">
        <f t="shared" si="10"/>
        <v>2850</v>
      </c>
      <c r="Y45" s="31">
        <f t="shared" si="11"/>
        <v>2907</v>
      </c>
      <c r="Z45" s="162">
        <f t="shared" si="12"/>
        <v>2087.5</v>
      </c>
      <c r="AA45" s="162">
        <f t="shared" si="13"/>
        <v>2129.25</v>
      </c>
      <c r="AB45" s="45"/>
    </row>
    <row r="46" spans="1:28" ht="22.5" x14ac:dyDescent="0.25">
      <c r="A46" s="3">
        <v>40</v>
      </c>
      <c r="B46" s="24" t="s">
        <v>381</v>
      </c>
      <c r="C46" s="24" t="s">
        <v>381</v>
      </c>
      <c r="D46" s="5" t="s">
        <v>112</v>
      </c>
      <c r="E46" s="3">
        <v>1</v>
      </c>
      <c r="F46" s="78">
        <v>1200</v>
      </c>
      <c r="G46" s="79">
        <v>0</v>
      </c>
      <c r="H46" s="78">
        <f t="shared" si="0"/>
        <v>0</v>
      </c>
      <c r="I46" s="78">
        <f t="shared" si="1"/>
        <v>1200</v>
      </c>
      <c r="J46" s="78">
        <f t="shared" si="2"/>
        <v>1224</v>
      </c>
      <c r="K46" s="1">
        <v>1800</v>
      </c>
      <c r="L46" s="22">
        <v>0</v>
      </c>
      <c r="M46" s="1">
        <f t="shared" si="3"/>
        <v>0</v>
      </c>
      <c r="N46" s="1">
        <f t="shared" si="4"/>
        <v>1800</v>
      </c>
      <c r="O46" s="1">
        <f t="shared" si="5"/>
        <v>1836</v>
      </c>
      <c r="P46" s="160">
        <v>2500</v>
      </c>
      <c r="Q46" s="161">
        <v>0</v>
      </c>
      <c r="R46" s="160">
        <f t="shared" si="6"/>
        <v>0</v>
      </c>
      <c r="S46" s="160">
        <f t="shared" si="7"/>
        <v>2500</v>
      </c>
      <c r="T46" s="160">
        <f t="shared" si="8"/>
        <v>2550</v>
      </c>
      <c r="U46" s="52">
        <v>2850</v>
      </c>
      <c r="V46" s="41">
        <v>0</v>
      </c>
      <c r="W46" s="31">
        <f t="shared" si="9"/>
        <v>0</v>
      </c>
      <c r="X46" s="31">
        <f t="shared" si="10"/>
        <v>2850</v>
      </c>
      <c r="Y46" s="31">
        <f t="shared" si="11"/>
        <v>2907</v>
      </c>
      <c r="Z46" s="162">
        <f t="shared" si="12"/>
        <v>2087.5</v>
      </c>
      <c r="AA46" s="162">
        <f t="shared" si="13"/>
        <v>2129.25</v>
      </c>
      <c r="AB46" s="45"/>
    </row>
    <row r="47" spans="1:28" ht="22.5" x14ac:dyDescent="0.25">
      <c r="A47" s="3">
        <v>41</v>
      </c>
      <c r="B47" s="24" t="s">
        <v>382</v>
      </c>
      <c r="C47" s="24" t="s">
        <v>382</v>
      </c>
      <c r="D47" s="5" t="s">
        <v>112</v>
      </c>
      <c r="E47" s="3">
        <v>1</v>
      </c>
      <c r="F47" s="78">
        <v>1200</v>
      </c>
      <c r="G47" s="79">
        <v>0</v>
      </c>
      <c r="H47" s="78">
        <f t="shared" si="0"/>
        <v>0</v>
      </c>
      <c r="I47" s="78">
        <f t="shared" si="1"/>
        <v>1200</v>
      </c>
      <c r="J47" s="78">
        <f t="shared" si="2"/>
        <v>1224</v>
      </c>
      <c r="K47" s="1">
        <v>1800</v>
      </c>
      <c r="L47" s="22">
        <v>0</v>
      </c>
      <c r="M47" s="1">
        <f t="shared" si="3"/>
        <v>0</v>
      </c>
      <c r="N47" s="1">
        <f t="shared" si="4"/>
        <v>1800</v>
      </c>
      <c r="O47" s="1">
        <f t="shared" si="5"/>
        <v>1836</v>
      </c>
      <c r="P47" s="160">
        <v>2500</v>
      </c>
      <c r="Q47" s="161">
        <v>0</v>
      </c>
      <c r="R47" s="160">
        <f t="shared" si="6"/>
        <v>0</v>
      </c>
      <c r="S47" s="160">
        <f t="shared" si="7"/>
        <v>2500</v>
      </c>
      <c r="T47" s="160">
        <f t="shared" si="8"/>
        <v>2550</v>
      </c>
      <c r="U47" s="52">
        <v>2850</v>
      </c>
      <c r="V47" s="41">
        <v>0</v>
      </c>
      <c r="W47" s="31">
        <f t="shared" si="9"/>
        <v>0</v>
      </c>
      <c r="X47" s="31">
        <f t="shared" si="10"/>
        <v>2850</v>
      </c>
      <c r="Y47" s="31">
        <f t="shared" si="11"/>
        <v>2907</v>
      </c>
      <c r="Z47" s="162">
        <f t="shared" si="12"/>
        <v>2087.5</v>
      </c>
      <c r="AA47" s="162">
        <f t="shared" si="13"/>
        <v>2129.25</v>
      </c>
      <c r="AB47" s="45"/>
    </row>
    <row r="48" spans="1:28" ht="56.25" x14ac:dyDescent="0.25">
      <c r="A48" s="3">
        <v>42</v>
      </c>
      <c r="B48" s="24" t="s">
        <v>383</v>
      </c>
      <c r="C48" s="24" t="s">
        <v>383</v>
      </c>
      <c r="D48" s="5" t="s">
        <v>384</v>
      </c>
      <c r="E48" s="3">
        <v>1</v>
      </c>
      <c r="F48" s="78">
        <v>14600</v>
      </c>
      <c r="G48" s="79">
        <v>0.19</v>
      </c>
      <c r="H48" s="78">
        <f t="shared" si="0"/>
        <v>2774</v>
      </c>
      <c r="I48" s="78">
        <f t="shared" si="1"/>
        <v>17374</v>
      </c>
      <c r="J48" s="78">
        <f t="shared" si="2"/>
        <v>17721.48</v>
      </c>
      <c r="K48" s="1">
        <v>16500</v>
      </c>
      <c r="L48" s="22">
        <v>0.19</v>
      </c>
      <c r="M48" s="1">
        <f t="shared" si="3"/>
        <v>3135</v>
      </c>
      <c r="N48" s="1">
        <f t="shared" si="4"/>
        <v>19635</v>
      </c>
      <c r="O48" s="1">
        <f t="shared" si="5"/>
        <v>20027.7</v>
      </c>
      <c r="P48" s="160">
        <v>20500</v>
      </c>
      <c r="Q48" s="161">
        <v>0.19</v>
      </c>
      <c r="R48" s="160">
        <f t="shared" si="6"/>
        <v>3895</v>
      </c>
      <c r="S48" s="160">
        <f t="shared" si="7"/>
        <v>24395</v>
      </c>
      <c r="T48" s="160">
        <f t="shared" si="8"/>
        <v>24882.9</v>
      </c>
      <c r="U48" s="31">
        <v>19000</v>
      </c>
      <c r="V48" s="41">
        <v>0.19</v>
      </c>
      <c r="W48" s="31">
        <f>U48*V48</f>
        <v>3610</v>
      </c>
      <c r="X48" s="31">
        <f t="shared" si="10"/>
        <v>22610</v>
      </c>
      <c r="Y48" s="31">
        <f t="shared" si="11"/>
        <v>23062.2</v>
      </c>
      <c r="Z48" s="162">
        <f t="shared" si="12"/>
        <v>17650</v>
      </c>
      <c r="AA48" s="162">
        <f t="shared" si="13"/>
        <v>21423.57</v>
      </c>
    </row>
    <row r="49" spans="1:28" ht="78.75" x14ac:dyDescent="0.25">
      <c r="A49" s="3">
        <v>43</v>
      </c>
      <c r="B49" s="24" t="s">
        <v>385</v>
      </c>
      <c r="C49" s="24" t="s">
        <v>385</v>
      </c>
      <c r="D49" s="5" t="s">
        <v>112</v>
      </c>
      <c r="E49" s="3">
        <v>1</v>
      </c>
      <c r="F49" s="78">
        <v>9300</v>
      </c>
      <c r="G49" s="79">
        <v>0.19</v>
      </c>
      <c r="H49" s="78">
        <f t="shared" si="0"/>
        <v>1767</v>
      </c>
      <c r="I49" s="78">
        <f t="shared" si="1"/>
        <v>11067</v>
      </c>
      <c r="J49" s="78">
        <f t="shared" si="2"/>
        <v>11288.34</v>
      </c>
      <c r="K49" s="1">
        <v>9800</v>
      </c>
      <c r="L49" s="22">
        <v>0.19</v>
      </c>
      <c r="M49" s="1">
        <f t="shared" si="3"/>
        <v>1862</v>
      </c>
      <c r="N49" s="1">
        <f t="shared" si="4"/>
        <v>11662</v>
      </c>
      <c r="O49" s="1">
        <f t="shared" si="5"/>
        <v>11895.24</v>
      </c>
      <c r="P49" s="160">
        <v>12800</v>
      </c>
      <c r="Q49" s="161">
        <v>0.19</v>
      </c>
      <c r="R49" s="160">
        <f t="shared" si="6"/>
        <v>2432</v>
      </c>
      <c r="S49" s="160">
        <f t="shared" si="7"/>
        <v>15232</v>
      </c>
      <c r="T49" s="160">
        <f t="shared" si="8"/>
        <v>15536.64</v>
      </c>
      <c r="U49" s="31">
        <v>10200</v>
      </c>
      <c r="V49" s="41">
        <v>0.19</v>
      </c>
      <c r="W49" s="31">
        <f t="shared" si="9"/>
        <v>19.38</v>
      </c>
      <c r="X49" s="31">
        <f t="shared" si="10"/>
        <v>10219.379999999999</v>
      </c>
      <c r="Y49" s="31">
        <f t="shared" si="11"/>
        <v>10423.767599999999</v>
      </c>
      <c r="Z49" s="162">
        <f t="shared" si="12"/>
        <v>10525</v>
      </c>
      <c r="AA49" s="162">
        <f t="shared" si="13"/>
        <v>12285.9969</v>
      </c>
    </row>
    <row r="50" spans="1:28" ht="56.25" x14ac:dyDescent="0.25">
      <c r="A50" s="3">
        <v>44</v>
      </c>
      <c r="B50" s="24" t="s">
        <v>386</v>
      </c>
      <c r="C50" s="24" t="s">
        <v>386</v>
      </c>
      <c r="D50" s="5" t="s">
        <v>328</v>
      </c>
      <c r="E50" s="3">
        <v>1</v>
      </c>
      <c r="F50" s="78">
        <v>12500</v>
      </c>
      <c r="G50" s="79">
        <v>0.19</v>
      </c>
      <c r="H50" s="78">
        <f t="shared" si="0"/>
        <v>2375</v>
      </c>
      <c r="I50" s="78">
        <f t="shared" si="1"/>
        <v>14875</v>
      </c>
      <c r="J50" s="78">
        <f t="shared" si="2"/>
        <v>15172.5</v>
      </c>
      <c r="K50" s="1">
        <v>15500</v>
      </c>
      <c r="L50" s="22">
        <v>0.19</v>
      </c>
      <c r="M50" s="1">
        <f t="shared" si="3"/>
        <v>2945</v>
      </c>
      <c r="N50" s="1">
        <f t="shared" si="4"/>
        <v>18445</v>
      </c>
      <c r="O50" s="1">
        <f t="shared" si="5"/>
        <v>18813.900000000001</v>
      </c>
      <c r="P50" s="160">
        <v>19500</v>
      </c>
      <c r="Q50" s="161">
        <v>0.19</v>
      </c>
      <c r="R50" s="160">
        <f t="shared" si="6"/>
        <v>3705</v>
      </c>
      <c r="S50" s="160">
        <f t="shared" si="7"/>
        <v>23205</v>
      </c>
      <c r="T50" s="160">
        <f t="shared" si="8"/>
        <v>23669.1</v>
      </c>
      <c r="U50" s="31">
        <v>19300</v>
      </c>
      <c r="V50" s="41">
        <v>0.19</v>
      </c>
      <c r="W50" s="31">
        <f t="shared" si="9"/>
        <v>36.67</v>
      </c>
      <c r="X50" s="31">
        <f t="shared" si="10"/>
        <v>19336.669999999998</v>
      </c>
      <c r="Y50" s="31">
        <f t="shared" si="11"/>
        <v>19723.403399999999</v>
      </c>
      <c r="Z50" s="162">
        <f t="shared" si="12"/>
        <v>16700</v>
      </c>
      <c r="AA50" s="162">
        <f t="shared" si="13"/>
        <v>19344.725849999999</v>
      </c>
    </row>
    <row r="51" spans="1:28" ht="33.75" x14ac:dyDescent="0.25">
      <c r="A51" s="3">
        <v>45</v>
      </c>
      <c r="B51" s="24" t="s">
        <v>387</v>
      </c>
      <c r="C51" s="24" t="s">
        <v>387</v>
      </c>
      <c r="D51" s="5" t="s">
        <v>388</v>
      </c>
      <c r="E51" s="3">
        <v>1</v>
      </c>
      <c r="F51" s="78">
        <v>48100</v>
      </c>
      <c r="G51" s="79">
        <v>0</v>
      </c>
      <c r="H51" s="78">
        <f t="shared" si="0"/>
        <v>0</v>
      </c>
      <c r="I51" s="78">
        <f t="shared" si="1"/>
        <v>48100</v>
      </c>
      <c r="J51" s="78">
        <f t="shared" si="2"/>
        <v>49062</v>
      </c>
      <c r="K51" s="1">
        <v>53200</v>
      </c>
      <c r="L51" s="22">
        <v>0</v>
      </c>
      <c r="M51" s="1">
        <f t="shared" si="3"/>
        <v>0</v>
      </c>
      <c r="N51" s="1">
        <f t="shared" si="4"/>
        <v>53200</v>
      </c>
      <c r="O51" s="1">
        <f t="shared" si="5"/>
        <v>54264</v>
      </c>
      <c r="P51" s="160">
        <v>57200</v>
      </c>
      <c r="Q51" s="161">
        <v>0</v>
      </c>
      <c r="R51" s="160">
        <f t="shared" si="6"/>
        <v>0</v>
      </c>
      <c r="S51" s="160">
        <f t="shared" si="7"/>
        <v>57200</v>
      </c>
      <c r="T51" s="160">
        <f t="shared" si="8"/>
        <v>58344</v>
      </c>
      <c r="U51" s="52">
        <v>56000</v>
      </c>
      <c r="V51" s="41">
        <v>0</v>
      </c>
      <c r="W51" s="31">
        <f t="shared" si="9"/>
        <v>0</v>
      </c>
      <c r="X51" s="31">
        <f t="shared" si="10"/>
        <v>56000</v>
      </c>
      <c r="Y51" s="31">
        <f t="shared" si="11"/>
        <v>57120</v>
      </c>
      <c r="Z51" s="162">
        <f t="shared" si="12"/>
        <v>53625</v>
      </c>
      <c r="AA51" s="162">
        <f t="shared" si="13"/>
        <v>54697.5</v>
      </c>
      <c r="AB51" s="45"/>
    </row>
    <row r="52" spans="1:28" ht="22.5" x14ac:dyDescent="0.25">
      <c r="A52" s="3">
        <v>46</v>
      </c>
      <c r="B52" s="24" t="s">
        <v>555</v>
      </c>
      <c r="C52" s="24" t="s">
        <v>389</v>
      </c>
      <c r="D52" s="5" t="s">
        <v>112</v>
      </c>
      <c r="E52" s="3">
        <v>1</v>
      </c>
      <c r="F52" s="78">
        <v>49500</v>
      </c>
      <c r="G52" s="79">
        <v>0</v>
      </c>
      <c r="H52" s="78">
        <f t="shared" si="0"/>
        <v>0</v>
      </c>
      <c r="I52" s="78">
        <f t="shared" si="1"/>
        <v>49500</v>
      </c>
      <c r="J52" s="78">
        <f t="shared" si="2"/>
        <v>50490</v>
      </c>
      <c r="K52" s="1">
        <v>52500</v>
      </c>
      <c r="L52" s="22">
        <v>0</v>
      </c>
      <c r="M52" s="1">
        <f t="shared" si="3"/>
        <v>0</v>
      </c>
      <c r="N52" s="1">
        <f t="shared" si="4"/>
        <v>52500</v>
      </c>
      <c r="O52" s="1">
        <f t="shared" si="5"/>
        <v>53550</v>
      </c>
      <c r="P52" s="160">
        <v>58200</v>
      </c>
      <c r="Q52" s="161">
        <v>0</v>
      </c>
      <c r="R52" s="160">
        <f t="shared" si="6"/>
        <v>0</v>
      </c>
      <c r="S52" s="160">
        <f t="shared" si="7"/>
        <v>58200</v>
      </c>
      <c r="T52" s="160">
        <f t="shared" si="8"/>
        <v>59364</v>
      </c>
      <c r="U52" s="31">
        <v>51000</v>
      </c>
      <c r="V52" s="41">
        <v>0</v>
      </c>
      <c r="W52" s="31">
        <v>0</v>
      </c>
      <c r="X52" s="31">
        <f t="shared" si="10"/>
        <v>51000</v>
      </c>
      <c r="Y52" s="31">
        <f t="shared" si="11"/>
        <v>52020</v>
      </c>
      <c r="Z52" s="162">
        <f t="shared" si="12"/>
        <v>52800</v>
      </c>
      <c r="AA52" s="162">
        <f t="shared" si="13"/>
        <v>53856</v>
      </c>
    </row>
    <row r="53" spans="1:28" ht="22.5" x14ac:dyDescent="0.25">
      <c r="A53" s="3">
        <v>47</v>
      </c>
      <c r="B53" s="24" t="s">
        <v>390</v>
      </c>
      <c r="C53" s="24" t="s">
        <v>390</v>
      </c>
      <c r="D53" s="5" t="s">
        <v>112</v>
      </c>
      <c r="E53" s="3">
        <v>1</v>
      </c>
      <c r="F53" s="78">
        <v>2307500</v>
      </c>
      <c r="G53" s="79">
        <v>0</v>
      </c>
      <c r="H53" s="78">
        <f t="shared" si="0"/>
        <v>0</v>
      </c>
      <c r="I53" s="78">
        <f t="shared" si="1"/>
        <v>2307500</v>
      </c>
      <c r="J53" s="78">
        <f t="shared" si="2"/>
        <v>2353650</v>
      </c>
      <c r="K53" s="1">
        <v>2365000</v>
      </c>
      <c r="L53" s="22">
        <v>0</v>
      </c>
      <c r="M53" s="1">
        <f t="shared" si="3"/>
        <v>0</v>
      </c>
      <c r="N53" s="1">
        <f t="shared" si="4"/>
        <v>2365000</v>
      </c>
      <c r="O53" s="1">
        <f t="shared" si="5"/>
        <v>2412300</v>
      </c>
      <c r="P53" s="160">
        <v>2370000</v>
      </c>
      <c r="Q53" s="161">
        <v>0</v>
      </c>
      <c r="R53" s="160">
        <f t="shared" si="6"/>
        <v>0</v>
      </c>
      <c r="S53" s="160">
        <f t="shared" si="7"/>
        <v>2370000</v>
      </c>
      <c r="T53" s="160">
        <f t="shared" si="8"/>
        <v>2417400</v>
      </c>
      <c r="U53" s="31">
        <v>1690831.2093750001</v>
      </c>
      <c r="V53" s="41">
        <v>0</v>
      </c>
      <c r="W53" s="31">
        <f>U53*V53</f>
        <v>0</v>
      </c>
      <c r="X53" s="31">
        <f t="shared" si="10"/>
        <v>1690831.2093750001</v>
      </c>
      <c r="Y53" s="31">
        <f t="shared" si="11"/>
        <v>1724647.8335625001</v>
      </c>
      <c r="Z53" s="162">
        <f t="shared" si="12"/>
        <v>2183332.8023437499</v>
      </c>
      <c r="AA53" s="162">
        <f t="shared" si="13"/>
        <v>2226999.4583906252</v>
      </c>
    </row>
    <row r="54" spans="1:28" ht="135" x14ac:dyDescent="0.25">
      <c r="A54" s="3">
        <v>48</v>
      </c>
      <c r="B54" s="24" t="s">
        <v>391</v>
      </c>
      <c r="C54" s="24" t="s">
        <v>391</v>
      </c>
      <c r="D54" s="3" t="s">
        <v>112</v>
      </c>
      <c r="E54" s="3">
        <v>1</v>
      </c>
      <c r="F54" s="78">
        <v>278900</v>
      </c>
      <c r="G54" s="79">
        <v>0.19</v>
      </c>
      <c r="H54" s="78">
        <f t="shared" si="0"/>
        <v>52991</v>
      </c>
      <c r="I54" s="78">
        <f t="shared" si="1"/>
        <v>331891</v>
      </c>
      <c r="J54" s="78">
        <f t="shared" si="2"/>
        <v>338528.82</v>
      </c>
      <c r="K54" s="1">
        <v>282800</v>
      </c>
      <c r="L54" s="22">
        <v>0.19</v>
      </c>
      <c r="M54" s="1">
        <f t="shared" si="3"/>
        <v>53732</v>
      </c>
      <c r="N54" s="1">
        <f t="shared" si="4"/>
        <v>336532</v>
      </c>
      <c r="O54" s="1">
        <f t="shared" si="5"/>
        <v>343262.64</v>
      </c>
      <c r="P54" s="160">
        <v>286800</v>
      </c>
      <c r="Q54" s="161">
        <v>0.19</v>
      </c>
      <c r="R54" s="160">
        <f t="shared" si="6"/>
        <v>54492</v>
      </c>
      <c r="S54" s="160">
        <f t="shared" si="7"/>
        <v>341292</v>
      </c>
      <c r="T54" s="160">
        <f t="shared" si="8"/>
        <v>348117.84</v>
      </c>
      <c r="U54" s="31">
        <v>280000</v>
      </c>
      <c r="V54" s="41">
        <v>0.19</v>
      </c>
      <c r="W54" s="31">
        <f t="shared" si="9"/>
        <v>532</v>
      </c>
      <c r="X54" s="31">
        <f t="shared" si="10"/>
        <v>280532</v>
      </c>
      <c r="Y54" s="31">
        <f t="shared" si="11"/>
        <v>286142.64</v>
      </c>
      <c r="Z54" s="162">
        <f t="shared" si="12"/>
        <v>282125</v>
      </c>
      <c r="AA54" s="162">
        <f t="shared" si="13"/>
        <v>329012.98499999999</v>
      </c>
    </row>
    <row r="55" spans="1:28" ht="135" x14ac:dyDescent="0.25">
      <c r="A55" s="3">
        <v>49</v>
      </c>
      <c r="B55" s="24" t="s">
        <v>391</v>
      </c>
      <c r="C55" s="24" t="s">
        <v>391</v>
      </c>
      <c r="D55" s="3" t="s">
        <v>112</v>
      </c>
      <c r="E55" s="3">
        <v>1</v>
      </c>
      <c r="F55" s="78">
        <v>278900</v>
      </c>
      <c r="G55" s="79">
        <v>0.19</v>
      </c>
      <c r="H55" s="78">
        <f t="shared" si="0"/>
        <v>52991</v>
      </c>
      <c r="I55" s="78">
        <f t="shared" si="1"/>
        <v>331891</v>
      </c>
      <c r="J55" s="78">
        <f t="shared" si="2"/>
        <v>338528.82</v>
      </c>
      <c r="K55" s="1">
        <v>282800</v>
      </c>
      <c r="L55" s="22">
        <v>0.19</v>
      </c>
      <c r="M55" s="1">
        <f t="shared" si="3"/>
        <v>53732</v>
      </c>
      <c r="N55" s="1">
        <f t="shared" si="4"/>
        <v>336532</v>
      </c>
      <c r="O55" s="1">
        <f t="shared" si="5"/>
        <v>343262.64</v>
      </c>
      <c r="P55" s="160">
        <v>286800</v>
      </c>
      <c r="Q55" s="161">
        <v>0.19</v>
      </c>
      <c r="R55" s="160">
        <f t="shared" si="6"/>
        <v>54492</v>
      </c>
      <c r="S55" s="160">
        <f t="shared" si="7"/>
        <v>341292</v>
      </c>
      <c r="T55" s="160">
        <f t="shared" si="8"/>
        <v>348117.84</v>
      </c>
      <c r="U55" s="31">
        <v>275000</v>
      </c>
      <c r="V55" s="41">
        <v>0.19</v>
      </c>
      <c r="W55" s="31">
        <f t="shared" si="9"/>
        <v>522.5</v>
      </c>
      <c r="X55" s="31">
        <f t="shared" si="10"/>
        <v>275522.5</v>
      </c>
      <c r="Y55" s="31">
        <f t="shared" si="11"/>
        <v>281032.95</v>
      </c>
      <c r="Z55" s="162">
        <f t="shared" si="12"/>
        <v>280875</v>
      </c>
      <c r="AA55" s="162">
        <f t="shared" si="13"/>
        <v>327735.5625</v>
      </c>
    </row>
    <row r="56" spans="1:28" ht="90" x14ac:dyDescent="0.25">
      <c r="A56" s="3">
        <v>50</v>
      </c>
      <c r="B56" s="24" t="s">
        <v>392</v>
      </c>
      <c r="C56" s="24" t="s">
        <v>393</v>
      </c>
      <c r="D56" s="3" t="s">
        <v>112</v>
      </c>
      <c r="E56" s="3">
        <v>1</v>
      </c>
      <c r="F56" s="78">
        <v>5336900</v>
      </c>
      <c r="G56" s="79">
        <v>0</v>
      </c>
      <c r="H56" s="78">
        <f t="shared" si="0"/>
        <v>0</v>
      </c>
      <c r="I56" s="78">
        <f t="shared" si="1"/>
        <v>5336900</v>
      </c>
      <c r="J56" s="78">
        <f t="shared" si="2"/>
        <v>5443638</v>
      </c>
      <c r="K56" s="1">
        <v>5350000</v>
      </c>
      <c r="L56" s="22">
        <v>0.19</v>
      </c>
      <c r="M56" s="1">
        <f t="shared" si="3"/>
        <v>1016500</v>
      </c>
      <c r="N56" s="1">
        <f t="shared" si="4"/>
        <v>6366500</v>
      </c>
      <c r="O56" s="1">
        <f t="shared" si="5"/>
        <v>6493830</v>
      </c>
      <c r="P56" s="160">
        <v>5355000</v>
      </c>
      <c r="Q56" s="161">
        <v>0.19</v>
      </c>
      <c r="R56" s="160">
        <f t="shared" si="6"/>
        <v>1017450</v>
      </c>
      <c r="S56" s="160">
        <f t="shared" si="7"/>
        <v>6372450</v>
      </c>
      <c r="T56" s="160">
        <f t="shared" si="8"/>
        <v>6499899</v>
      </c>
      <c r="U56" s="31">
        <v>4235000</v>
      </c>
      <c r="V56" s="41">
        <v>0</v>
      </c>
      <c r="W56" s="31">
        <f>U56*V56</f>
        <v>0</v>
      </c>
      <c r="X56" s="31">
        <f t="shared" si="10"/>
        <v>4235000</v>
      </c>
      <c r="Y56" s="31">
        <f t="shared" si="11"/>
        <v>4319700</v>
      </c>
      <c r="Z56" s="162">
        <f t="shared" si="12"/>
        <v>5069225</v>
      </c>
      <c r="AA56" s="162">
        <f t="shared" si="13"/>
        <v>5689266.75</v>
      </c>
    </row>
    <row r="57" spans="1:28" ht="78.75" x14ac:dyDescent="0.25">
      <c r="A57" s="3">
        <v>51</v>
      </c>
      <c r="B57" s="24" t="s">
        <v>394</v>
      </c>
      <c r="C57" s="24" t="s">
        <v>394</v>
      </c>
      <c r="D57" s="3" t="s">
        <v>112</v>
      </c>
      <c r="E57" s="5">
        <v>1</v>
      </c>
      <c r="F57" s="78">
        <v>236800</v>
      </c>
      <c r="G57" s="79">
        <v>0.19</v>
      </c>
      <c r="H57" s="78">
        <f t="shared" si="0"/>
        <v>44992</v>
      </c>
      <c r="I57" s="78">
        <f t="shared" si="1"/>
        <v>281792</v>
      </c>
      <c r="J57" s="78">
        <f t="shared" si="2"/>
        <v>287427.84000000003</v>
      </c>
      <c r="K57" s="1">
        <v>242800</v>
      </c>
      <c r="L57" s="22">
        <v>0.19</v>
      </c>
      <c r="M57" s="1">
        <f t="shared" si="3"/>
        <v>46132</v>
      </c>
      <c r="N57" s="1">
        <f t="shared" si="4"/>
        <v>288932</v>
      </c>
      <c r="O57" s="1">
        <f t="shared" si="5"/>
        <v>294710.64</v>
      </c>
      <c r="P57" s="160">
        <v>248800</v>
      </c>
      <c r="Q57" s="161">
        <v>0.19</v>
      </c>
      <c r="R57" s="160">
        <f t="shared" si="6"/>
        <v>47272</v>
      </c>
      <c r="S57" s="160">
        <f t="shared" si="7"/>
        <v>296072</v>
      </c>
      <c r="T57" s="160">
        <f t="shared" si="8"/>
        <v>301993.44</v>
      </c>
      <c r="U57" s="31">
        <v>252000</v>
      </c>
      <c r="V57" s="41">
        <v>0.19</v>
      </c>
      <c r="W57" s="31">
        <f t="shared" ref="W57:W70" si="16">U57*V57</f>
        <v>47880</v>
      </c>
      <c r="X57" s="31">
        <f t="shared" si="10"/>
        <v>299880</v>
      </c>
      <c r="Y57" s="31">
        <f t="shared" si="11"/>
        <v>305877.59999999998</v>
      </c>
      <c r="Z57" s="162">
        <f t="shared" si="12"/>
        <v>245100</v>
      </c>
      <c r="AA57" s="162">
        <f t="shared" si="13"/>
        <v>297502.38</v>
      </c>
    </row>
    <row r="58" spans="1:28" ht="45" x14ac:dyDescent="0.25">
      <c r="A58" s="3">
        <v>52</v>
      </c>
      <c r="B58" s="24" t="s">
        <v>395</v>
      </c>
      <c r="C58" s="24" t="s">
        <v>395</v>
      </c>
      <c r="D58" s="3" t="s">
        <v>112</v>
      </c>
      <c r="E58" s="5">
        <v>1</v>
      </c>
      <c r="F58" s="78">
        <v>93500</v>
      </c>
      <c r="G58" s="79">
        <v>0.19</v>
      </c>
      <c r="H58" s="78">
        <f t="shared" si="0"/>
        <v>17765</v>
      </c>
      <c r="I58" s="78">
        <f t="shared" si="1"/>
        <v>111265</v>
      </c>
      <c r="J58" s="78">
        <f t="shared" si="2"/>
        <v>113490.3</v>
      </c>
      <c r="K58" s="1">
        <v>96500</v>
      </c>
      <c r="L58" s="22">
        <v>0.19</v>
      </c>
      <c r="M58" s="1">
        <f t="shared" si="3"/>
        <v>18335</v>
      </c>
      <c r="N58" s="1">
        <f t="shared" si="4"/>
        <v>114835</v>
      </c>
      <c r="O58" s="1">
        <f t="shared" si="5"/>
        <v>117131.7</v>
      </c>
      <c r="P58" s="160">
        <v>105000</v>
      </c>
      <c r="Q58" s="161">
        <v>0.19</v>
      </c>
      <c r="R58" s="160">
        <f t="shared" si="6"/>
        <v>19950</v>
      </c>
      <c r="S58" s="160">
        <f t="shared" si="7"/>
        <v>124950</v>
      </c>
      <c r="T58" s="160">
        <f t="shared" si="8"/>
        <v>127449</v>
      </c>
      <c r="U58" s="31">
        <v>100000</v>
      </c>
      <c r="V58" s="41">
        <v>0.19</v>
      </c>
      <c r="W58" s="31">
        <f t="shared" si="16"/>
        <v>19000</v>
      </c>
      <c r="X58" s="31">
        <f t="shared" si="10"/>
        <v>119000</v>
      </c>
      <c r="Y58" s="31">
        <f t="shared" si="11"/>
        <v>121380</v>
      </c>
      <c r="Z58" s="162">
        <f t="shared" si="12"/>
        <v>98750</v>
      </c>
      <c r="AA58" s="162">
        <f t="shared" si="13"/>
        <v>119862.75</v>
      </c>
    </row>
    <row r="59" spans="1:28" ht="112.5" x14ac:dyDescent="0.25">
      <c r="A59" s="3">
        <v>53</v>
      </c>
      <c r="B59" s="24" t="s">
        <v>396</v>
      </c>
      <c r="C59" s="24" t="s">
        <v>396</v>
      </c>
      <c r="D59" s="3" t="s">
        <v>112</v>
      </c>
      <c r="E59" s="5">
        <v>1</v>
      </c>
      <c r="F59" s="78">
        <v>722800</v>
      </c>
      <c r="G59" s="79">
        <v>0.19</v>
      </c>
      <c r="H59" s="78">
        <f t="shared" si="0"/>
        <v>137332</v>
      </c>
      <c r="I59" s="78">
        <f t="shared" si="1"/>
        <v>860132</v>
      </c>
      <c r="J59" s="78">
        <f t="shared" si="2"/>
        <v>877334.64</v>
      </c>
      <c r="K59" s="1">
        <v>726800</v>
      </c>
      <c r="L59" s="22">
        <v>0.19</v>
      </c>
      <c r="M59" s="1">
        <f t="shared" si="3"/>
        <v>138092</v>
      </c>
      <c r="N59" s="1">
        <f t="shared" si="4"/>
        <v>864892</v>
      </c>
      <c r="O59" s="1">
        <f t="shared" si="5"/>
        <v>882189.84</v>
      </c>
      <c r="P59" s="160">
        <v>730800</v>
      </c>
      <c r="Q59" s="161">
        <v>0.19</v>
      </c>
      <c r="R59" s="160">
        <f t="shared" si="6"/>
        <v>138852</v>
      </c>
      <c r="S59" s="160">
        <f t="shared" si="7"/>
        <v>869652</v>
      </c>
      <c r="T59" s="160">
        <f t="shared" si="8"/>
        <v>887045.04</v>
      </c>
      <c r="U59" s="31">
        <v>730000</v>
      </c>
      <c r="V59" s="41">
        <v>0.19</v>
      </c>
      <c r="W59" s="31">
        <f>U59*V59</f>
        <v>138700</v>
      </c>
      <c r="X59" s="31">
        <f t="shared" si="10"/>
        <v>868700</v>
      </c>
      <c r="Y59" s="31">
        <f t="shared" si="11"/>
        <v>886074</v>
      </c>
      <c r="Z59" s="162">
        <f t="shared" si="12"/>
        <v>727600</v>
      </c>
      <c r="AA59" s="162">
        <f t="shared" si="13"/>
        <v>883160.88</v>
      </c>
    </row>
    <row r="60" spans="1:28" ht="33.75" x14ac:dyDescent="0.25">
      <c r="A60" s="3">
        <v>54</v>
      </c>
      <c r="B60" s="24" t="s">
        <v>397</v>
      </c>
      <c r="C60" s="24" t="s">
        <v>397</v>
      </c>
      <c r="D60" s="5" t="s">
        <v>328</v>
      </c>
      <c r="E60" s="5">
        <v>1</v>
      </c>
      <c r="F60" s="78">
        <v>26600</v>
      </c>
      <c r="G60" s="79">
        <v>0.19</v>
      </c>
      <c r="H60" s="78">
        <f t="shared" si="0"/>
        <v>5054</v>
      </c>
      <c r="I60" s="78">
        <f t="shared" si="1"/>
        <v>31654</v>
      </c>
      <c r="J60" s="78">
        <f t="shared" si="2"/>
        <v>32287.08</v>
      </c>
      <c r="K60" s="1">
        <v>28600</v>
      </c>
      <c r="L60" s="22">
        <v>0.19</v>
      </c>
      <c r="M60" s="1">
        <f t="shared" si="3"/>
        <v>5434</v>
      </c>
      <c r="N60" s="1">
        <f t="shared" si="4"/>
        <v>34034</v>
      </c>
      <c r="O60" s="1">
        <f t="shared" si="5"/>
        <v>34714.68</v>
      </c>
      <c r="P60" s="160">
        <v>31600</v>
      </c>
      <c r="Q60" s="161">
        <v>0.19</v>
      </c>
      <c r="R60" s="160">
        <f t="shared" si="6"/>
        <v>6004</v>
      </c>
      <c r="S60" s="160">
        <f t="shared" si="7"/>
        <v>37604</v>
      </c>
      <c r="T60" s="160">
        <f t="shared" si="8"/>
        <v>38356.080000000002</v>
      </c>
      <c r="U60" s="31">
        <v>28000</v>
      </c>
      <c r="V60" s="41">
        <v>0.19</v>
      </c>
      <c r="W60" s="31">
        <f t="shared" si="16"/>
        <v>5320</v>
      </c>
      <c r="X60" s="31">
        <f t="shared" si="10"/>
        <v>33320</v>
      </c>
      <c r="Y60" s="31">
        <f t="shared" si="11"/>
        <v>33986.400000000001</v>
      </c>
      <c r="Z60" s="162">
        <f t="shared" si="12"/>
        <v>28700</v>
      </c>
      <c r="AA60" s="162">
        <f t="shared" si="13"/>
        <v>34836.060000000005</v>
      </c>
    </row>
    <row r="61" spans="1:28" ht="33.75" x14ac:dyDescent="0.25">
      <c r="A61" s="3">
        <v>55</v>
      </c>
      <c r="B61" s="24" t="s">
        <v>398</v>
      </c>
      <c r="C61" s="24" t="s">
        <v>398</v>
      </c>
      <c r="D61" s="5" t="s">
        <v>328</v>
      </c>
      <c r="E61" s="5">
        <v>1</v>
      </c>
      <c r="F61" s="78">
        <v>26600</v>
      </c>
      <c r="G61" s="79">
        <v>0.19</v>
      </c>
      <c r="H61" s="78">
        <f t="shared" si="0"/>
        <v>5054</v>
      </c>
      <c r="I61" s="78">
        <f t="shared" si="1"/>
        <v>31654</v>
      </c>
      <c r="J61" s="78">
        <f t="shared" si="2"/>
        <v>32287.08</v>
      </c>
      <c r="K61" s="1">
        <v>28600</v>
      </c>
      <c r="L61" s="22">
        <v>0.19</v>
      </c>
      <c r="M61" s="1">
        <f t="shared" si="3"/>
        <v>5434</v>
      </c>
      <c r="N61" s="1">
        <f t="shared" si="4"/>
        <v>34034</v>
      </c>
      <c r="O61" s="1">
        <f t="shared" si="5"/>
        <v>34714.68</v>
      </c>
      <c r="P61" s="160">
        <v>31600</v>
      </c>
      <c r="Q61" s="161">
        <v>0.19</v>
      </c>
      <c r="R61" s="160">
        <f t="shared" si="6"/>
        <v>6004</v>
      </c>
      <c r="S61" s="160">
        <f t="shared" si="7"/>
        <v>37604</v>
      </c>
      <c r="T61" s="160">
        <f t="shared" si="8"/>
        <v>38356.080000000002</v>
      </c>
      <c r="U61" s="31">
        <v>28000</v>
      </c>
      <c r="V61" s="41">
        <v>0.19</v>
      </c>
      <c r="W61" s="31">
        <f t="shared" si="16"/>
        <v>5320</v>
      </c>
      <c r="X61" s="31">
        <f t="shared" si="10"/>
        <v>33320</v>
      </c>
      <c r="Y61" s="31">
        <f t="shared" si="11"/>
        <v>33986.400000000001</v>
      </c>
      <c r="Z61" s="162">
        <f t="shared" si="12"/>
        <v>28700</v>
      </c>
      <c r="AA61" s="162">
        <f t="shared" si="13"/>
        <v>34836.060000000005</v>
      </c>
    </row>
    <row r="62" spans="1:28" ht="33.75" x14ac:dyDescent="0.25">
      <c r="A62" s="3">
        <v>56</v>
      </c>
      <c r="B62" s="24" t="s">
        <v>399</v>
      </c>
      <c r="C62" s="24" t="s">
        <v>399</v>
      </c>
      <c r="D62" s="5" t="s">
        <v>328</v>
      </c>
      <c r="E62" s="5">
        <v>1</v>
      </c>
      <c r="F62" s="78">
        <v>26600</v>
      </c>
      <c r="G62" s="79">
        <v>0.19</v>
      </c>
      <c r="H62" s="78">
        <f t="shared" si="0"/>
        <v>5054</v>
      </c>
      <c r="I62" s="78">
        <f t="shared" si="1"/>
        <v>31654</v>
      </c>
      <c r="J62" s="78">
        <f t="shared" si="2"/>
        <v>32287.08</v>
      </c>
      <c r="K62" s="1">
        <v>28600</v>
      </c>
      <c r="L62" s="22">
        <v>0.19</v>
      </c>
      <c r="M62" s="1">
        <f t="shared" si="3"/>
        <v>5434</v>
      </c>
      <c r="N62" s="1">
        <f t="shared" si="4"/>
        <v>34034</v>
      </c>
      <c r="O62" s="1">
        <f t="shared" si="5"/>
        <v>34714.68</v>
      </c>
      <c r="P62" s="160">
        <v>31600</v>
      </c>
      <c r="Q62" s="161">
        <v>0.19</v>
      </c>
      <c r="R62" s="160">
        <f t="shared" si="6"/>
        <v>6004</v>
      </c>
      <c r="S62" s="160">
        <f t="shared" si="7"/>
        <v>37604</v>
      </c>
      <c r="T62" s="160">
        <f t="shared" si="8"/>
        <v>38356.080000000002</v>
      </c>
      <c r="U62" s="31">
        <v>28000</v>
      </c>
      <c r="V62" s="41">
        <v>0.19</v>
      </c>
      <c r="W62" s="31">
        <f t="shared" si="16"/>
        <v>5320</v>
      </c>
      <c r="X62" s="31">
        <f t="shared" si="10"/>
        <v>33320</v>
      </c>
      <c r="Y62" s="31">
        <f t="shared" si="11"/>
        <v>33986.400000000001</v>
      </c>
      <c r="Z62" s="162">
        <f t="shared" si="12"/>
        <v>28700</v>
      </c>
      <c r="AA62" s="162">
        <f t="shared" si="13"/>
        <v>34836.060000000005</v>
      </c>
    </row>
    <row r="63" spans="1:28" ht="33.75" x14ac:dyDescent="0.25">
      <c r="A63" s="3">
        <v>57</v>
      </c>
      <c r="B63" s="24" t="s">
        <v>400</v>
      </c>
      <c r="C63" s="24" t="s">
        <v>400</v>
      </c>
      <c r="D63" s="5" t="s">
        <v>328</v>
      </c>
      <c r="E63" s="5">
        <v>1</v>
      </c>
      <c r="F63" s="78">
        <v>26600</v>
      </c>
      <c r="G63" s="79">
        <v>0.19</v>
      </c>
      <c r="H63" s="78">
        <f t="shared" si="0"/>
        <v>5054</v>
      </c>
      <c r="I63" s="78">
        <f t="shared" si="1"/>
        <v>31654</v>
      </c>
      <c r="J63" s="78">
        <f t="shared" si="2"/>
        <v>32287.08</v>
      </c>
      <c r="K63" s="1">
        <v>28600</v>
      </c>
      <c r="L63" s="22">
        <v>0.19</v>
      </c>
      <c r="M63" s="1">
        <f t="shared" si="3"/>
        <v>5434</v>
      </c>
      <c r="N63" s="1">
        <f t="shared" si="4"/>
        <v>34034</v>
      </c>
      <c r="O63" s="1">
        <f t="shared" si="5"/>
        <v>34714.68</v>
      </c>
      <c r="P63" s="160">
        <v>31600</v>
      </c>
      <c r="Q63" s="161">
        <v>0.19</v>
      </c>
      <c r="R63" s="160">
        <f t="shared" si="6"/>
        <v>6004</v>
      </c>
      <c r="S63" s="160">
        <f t="shared" si="7"/>
        <v>37604</v>
      </c>
      <c r="T63" s="160">
        <f t="shared" si="8"/>
        <v>38356.080000000002</v>
      </c>
      <c r="U63" s="31">
        <v>28000</v>
      </c>
      <c r="V63" s="41">
        <v>0.19</v>
      </c>
      <c r="W63" s="31">
        <f t="shared" si="16"/>
        <v>5320</v>
      </c>
      <c r="X63" s="31">
        <f t="shared" si="10"/>
        <v>33320</v>
      </c>
      <c r="Y63" s="31">
        <f t="shared" si="11"/>
        <v>33986.400000000001</v>
      </c>
      <c r="Z63" s="162">
        <f t="shared" si="12"/>
        <v>28700</v>
      </c>
      <c r="AA63" s="162">
        <f t="shared" si="13"/>
        <v>34836.060000000005</v>
      </c>
    </row>
    <row r="64" spans="1:28" ht="22.5" x14ac:dyDescent="0.25">
      <c r="A64" s="3">
        <v>58</v>
      </c>
      <c r="B64" s="24" t="s">
        <v>401</v>
      </c>
      <c r="C64" s="24" t="s">
        <v>401</v>
      </c>
      <c r="D64" s="5" t="s">
        <v>328</v>
      </c>
      <c r="E64" s="5">
        <v>1</v>
      </c>
      <c r="F64" s="78">
        <v>34700</v>
      </c>
      <c r="G64" s="79">
        <v>0.19</v>
      </c>
      <c r="H64" s="78">
        <f t="shared" si="0"/>
        <v>6593</v>
      </c>
      <c r="I64" s="78">
        <f t="shared" si="1"/>
        <v>41293</v>
      </c>
      <c r="J64" s="78">
        <f t="shared" si="2"/>
        <v>42118.86</v>
      </c>
      <c r="K64" s="1">
        <v>34700</v>
      </c>
      <c r="L64" s="22">
        <v>0.19</v>
      </c>
      <c r="M64" s="1">
        <f t="shared" si="3"/>
        <v>6593</v>
      </c>
      <c r="N64" s="1">
        <f t="shared" si="4"/>
        <v>41293</v>
      </c>
      <c r="O64" s="1">
        <f t="shared" si="5"/>
        <v>42118.86</v>
      </c>
      <c r="P64" s="160">
        <v>38700</v>
      </c>
      <c r="Q64" s="161">
        <v>0.19</v>
      </c>
      <c r="R64" s="160">
        <f t="shared" si="6"/>
        <v>7353</v>
      </c>
      <c r="S64" s="160">
        <f t="shared" si="7"/>
        <v>46053</v>
      </c>
      <c r="T64" s="160">
        <f t="shared" si="8"/>
        <v>46974.06</v>
      </c>
      <c r="U64" s="31">
        <v>39000</v>
      </c>
      <c r="V64" s="41">
        <v>0.19</v>
      </c>
      <c r="W64" s="31">
        <f t="shared" si="16"/>
        <v>7410</v>
      </c>
      <c r="X64" s="31">
        <f t="shared" si="10"/>
        <v>46410</v>
      </c>
      <c r="Y64" s="31">
        <f t="shared" si="11"/>
        <v>47338.2</v>
      </c>
      <c r="Z64" s="162">
        <f t="shared" si="12"/>
        <v>36775</v>
      </c>
      <c r="AA64" s="162">
        <f t="shared" si="13"/>
        <v>44637.494999999995</v>
      </c>
    </row>
    <row r="65" spans="1:29" ht="67.5" x14ac:dyDescent="0.25">
      <c r="A65" s="3">
        <v>59</v>
      </c>
      <c r="B65" s="21" t="s">
        <v>402</v>
      </c>
      <c r="C65" s="53" t="s">
        <v>402</v>
      </c>
      <c r="D65" s="3" t="s">
        <v>112</v>
      </c>
      <c r="E65" s="3">
        <v>1</v>
      </c>
      <c r="F65" s="78">
        <v>15300</v>
      </c>
      <c r="G65" s="79">
        <v>0.19</v>
      </c>
      <c r="H65" s="78">
        <f t="shared" si="0"/>
        <v>2907</v>
      </c>
      <c r="I65" s="78">
        <f t="shared" si="1"/>
        <v>18207</v>
      </c>
      <c r="J65" s="78">
        <f t="shared" si="2"/>
        <v>18571.14</v>
      </c>
      <c r="K65" s="1">
        <v>18300</v>
      </c>
      <c r="L65" s="22">
        <v>0.19</v>
      </c>
      <c r="M65" s="1">
        <f t="shared" si="3"/>
        <v>3477</v>
      </c>
      <c r="N65" s="1">
        <f t="shared" si="4"/>
        <v>21777</v>
      </c>
      <c r="O65" s="1">
        <f t="shared" si="5"/>
        <v>22212.54</v>
      </c>
      <c r="P65" s="160">
        <v>22300</v>
      </c>
      <c r="Q65" s="161">
        <v>0.19</v>
      </c>
      <c r="R65" s="160">
        <f t="shared" si="6"/>
        <v>4237</v>
      </c>
      <c r="S65" s="160">
        <f t="shared" si="7"/>
        <v>26537</v>
      </c>
      <c r="T65" s="160">
        <f t="shared" si="8"/>
        <v>27067.74</v>
      </c>
      <c r="U65" s="31">
        <v>21700</v>
      </c>
      <c r="V65" s="41">
        <v>0.19</v>
      </c>
      <c r="W65" s="31">
        <f>U65*V65</f>
        <v>4123</v>
      </c>
      <c r="X65" s="31">
        <f t="shared" si="10"/>
        <v>25823</v>
      </c>
      <c r="Y65" s="31">
        <f t="shared" si="11"/>
        <v>26339.46</v>
      </c>
      <c r="Z65" s="162">
        <f t="shared" si="12"/>
        <v>19400</v>
      </c>
      <c r="AA65" s="162">
        <f t="shared" si="13"/>
        <v>23547.72</v>
      </c>
    </row>
    <row r="66" spans="1:29" ht="247.5" x14ac:dyDescent="0.25">
      <c r="A66" s="3">
        <v>60</v>
      </c>
      <c r="B66" s="24" t="s">
        <v>403</v>
      </c>
      <c r="C66" s="54" t="s">
        <v>404</v>
      </c>
      <c r="D66" s="3" t="s">
        <v>112</v>
      </c>
      <c r="E66" s="3">
        <v>1</v>
      </c>
      <c r="F66" s="78">
        <v>259700</v>
      </c>
      <c r="G66" s="79">
        <v>0.19</v>
      </c>
      <c r="H66" s="78">
        <f t="shared" si="0"/>
        <v>49343</v>
      </c>
      <c r="I66" s="78">
        <f t="shared" si="1"/>
        <v>309043</v>
      </c>
      <c r="J66" s="78">
        <f t="shared" si="2"/>
        <v>315223.86</v>
      </c>
      <c r="K66" s="1">
        <v>265700</v>
      </c>
      <c r="L66" s="22">
        <v>0.19</v>
      </c>
      <c r="M66" s="1">
        <f t="shared" si="3"/>
        <v>50483</v>
      </c>
      <c r="N66" s="1">
        <f t="shared" si="4"/>
        <v>316183</v>
      </c>
      <c r="O66" s="1">
        <f t="shared" si="5"/>
        <v>322506.65999999997</v>
      </c>
      <c r="P66" s="160">
        <v>270000</v>
      </c>
      <c r="Q66" s="161">
        <v>0.19</v>
      </c>
      <c r="R66" s="160">
        <f t="shared" si="6"/>
        <v>51300</v>
      </c>
      <c r="S66" s="160">
        <f t="shared" si="7"/>
        <v>321300</v>
      </c>
      <c r="T66" s="160">
        <f t="shared" si="8"/>
        <v>327726</v>
      </c>
      <c r="U66" s="31">
        <v>268000</v>
      </c>
      <c r="V66" s="41">
        <v>0.19</v>
      </c>
      <c r="W66" s="31">
        <f>U66*V66</f>
        <v>50920</v>
      </c>
      <c r="X66" s="31">
        <f t="shared" si="10"/>
        <v>318920</v>
      </c>
      <c r="Y66" s="31">
        <f t="shared" si="11"/>
        <v>325298.40000000002</v>
      </c>
      <c r="Z66" s="162">
        <f t="shared" si="12"/>
        <v>265850</v>
      </c>
      <c r="AA66" s="162">
        <f t="shared" si="13"/>
        <v>322688.73</v>
      </c>
    </row>
    <row r="67" spans="1:29" ht="258.75" x14ac:dyDescent="0.25">
      <c r="A67" s="3">
        <v>61</v>
      </c>
      <c r="B67" s="24" t="s">
        <v>405</v>
      </c>
      <c r="C67" s="24" t="s">
        <v>406</v>
      </c>
      <c r="D67" s="3" t="s">
        <v>407</v>
      </c>
      <c r="E67" s="3">
        <v>1</v>
      </c>
      <c r="F67" s="78">
        <v>1775300</v>
      </c>
      <c r="G67" s="79">
        <v>0.19</v>
      </c>
      <c r="H67" s="78">
        <f t="shared" si="0"/>
        <v>337307</v>
      </c>
      <c r="I67" s="78">
        <f t="shared" si="1"/>
        <v>2112607</v>
      </c>
      <c r="J67" s="78">
        <f t="shared" si="2"/>
        <v>2154859.14</v>
      </c>
      <c r="K67" s="1">
        <v>1779300</v>
      </c>
      <c r="L67" s="22">
        <v>0.19</v>
      </c>
      <c r="M67" s="1">
        <f t="shared" si="3"/>
        <v>338067</v>
      </c>
      <c r="N67" s="1">
        <f t="shared" si="4"/>
        <v>2117367</v>
      </c>
      <c r="O67" s="1">
        <f t="shared" si="5"/>
        <v>2159714.34</v>
      </c>
      <c r="P67" s="160">
        <v>1785000</v>
      </c>
      <c r="Q67" s="161">
        <v>0.19</v>
      </c>
      <c r="R67" s="160">
        <f t="shared" si="6"/>
        <v>339150</v>
      </c>
      <c r="S67" s="160">
        <f t="shared" si="7"/>
        <v>2124150</v>
      </c>
      <c r="T67" s="160">
        <f t="shared" si="8"/>
        <v>2166633</v>
      </c>
      <c r="U67" s="31">
        <v>1980700</v>
      </c>
      <c r="V67" s="41">
        <v>0.19</v>
      </c>
      <c r="W67" s="31">
        <f t="shared" si="16"/>
        <v>376333</v>
      </c>
      <c r="X67" s="31">
        <f t="shared" si="10"/>
        <v>2357033</v>
      </c>
      <c r="Y67" s="31">
        <f t="shared" si="11"/>
        <v>2404173.66</v>
      </c>
      <c r="Z67" s="162">
        <f t="shared" si="12"/>
        <v>1830075</v>
      </c>
      <c r="AA67" s="162">
        <f t="shared" si="13"/>
        <v>2221345.0350000001</v>
      </c>
    </row>
    <row r="68" spans="1:29" x14ac:dyDescent="0.25">
      <c r="A68" s="3">
        <v>62</v>
      </c>
      <c r="B68" s="24" t="s">
        <v>408</v>
      </c>
      <c r="C68" s="24" t="s">
        <v>409</v>
      </c>
      <c r="D68" s="3" t="s">
        <v>410</v>
      </c>
      <c r="E68" s="3">
        <v>1</v>
      </c>
      <c r="F68" s="78">
        <v>86600</v>
      </c>
      <c r="G68" s="79">
        <v>0.19</v>
      </c>
      <c r="H68" s="78">
        <f t="shared" si="0"/>
        <v>16454</v>
      </c>
      <c r="I68" s="78">
        <f t="shared" si="1"/>
        <v>103054</v>
      </c>
      <c r="J68" s="78">
        <f t="shared" si="2"/>
        <v>105115.08</v>
      </c>
      <c r="K68" s="1">
        <v>90500</v>
      </c>
      <c r="L68" s="22">
        <v>0.19</v>
      </c>
      <c r="M68" s="1">
        <f t="shared" si="3"/>
        <v>17195</v>
      </c>
      <c r="N68" s="1">
        <f t="shared" si="4"/>
        <v>107695</v>
      </c>
      <c r="O68" s="1">
        <f t="shared" si="5"/>
        <v>109848.9</v>
      </c>
      <c r="P68" s="160">
        <v>104500</v>
      </c>
      <c r="Q68" s="161">
        <v>0.19</v>
      </c>
      <c r="R68" s="160">
        <f t="shared" si="6"/>
        <v>19855</v>
      </c>
      <c r="S68" s="160">
        <f t="shared" si="7"/>
        <v>124355</v>
      </c>
      <c r="T68" s="160">
        <f t="shared" si="8"/>
        <v>126842.1</v>
      </c>
      <c r="U68" s="31">
        <v>97000</v>
      </c>
      <c r="V68" s="41">
        <v>0.19</v>
      </c>
      <c r="W68" s="31">
        <f t="shared" si="16"/>
        <v>18430</v>
      </c>
      <c r="X68" s="31">
        <f t="shared" si="10"/>
        <v>115430</v>
      </c>
      <c r="Y68" s="31">
        <f t="shared" si="11"/>
        <v>117738.6</v>
      </c>
      <c r="Z68" s="162">
        <f t="shared" si="12"/>
        <v>94650</v>
      </c>
      <c r="AA68" s="162">
        <f t="shared" si="13"/>
        <v>114886.16999999998</v>
      </c>
    </row>
    <row r="69" spans="1:29" ht="45" x14ac:dyDescent="0.25">
      <c r="A69" s="3">
        <v>63</v>
      </c>
      <c r="B69" s="24" t="s">
        <v>411</v>
      </c>
      <c r="C69" s="24" t="s">
        <v>412</v>
      </c>
      <c r="D69" s="3" t="s">
        <v>112</v>
      </c>
      <c r="E69" s="3">
        <v>1</v>
      </c>
      <c r="F69" s="78">
        <v>1215000</v>
      </c>
      <c r="G69" s="79">
        <v>0.19</v>
      </c>
      <c r="H69" s="78">
        <f t="shared" si="0"/>
        <v>230850</v>
      </c>
      <c r="I69" s="78">
        <f t="shared" si="1"/>
        <v>1445850</v>
      </c>
      <c r="J69" s="78">
        <f t="shared" si="2"/>
        <v>1474767</v>
      </c>
      <c r="K69" s="1">
        <v>1218000</v>
      </c>
      <c r="L69" s="22">
        <v>0.19</v>
      </c>
      <c r="M69" s="1">
        <f t="shared" si="3"/>
        <v>231420</v>
      </c>
      <c r="N69" s="1">
        <f t="shared" si="4"/>
        <v>1449420</v>
      </c>
      <c r="O69" s="1">
        <f t="shared" si="5"/>
        <v>1478408.4</v>
      </c>
      <c r="P69" s="160">
        <v>1223000</v>
      </c>
      <c r="Q69" s="161">
        <v>0.19</v>
      </c>
      <c r="R69" s="160">
        <f t="shared" si="6"/>
        <v>232370</v>
      </c>
      <c r="S69" s="160">
        <f t="shared" si="7"/>
        <v>1455370</v>
      </c>
      <c r="T69" s="160">
        <f t="shared" si="8"/>
        <v>1484477.4</v>
      </c>
      <c r="U69" s="31">
        <v>1160800</v>
      </c>
      <c r="V69" s="41">
        <v>0.19</v>
      </c>
      <c r="W69" s="31">
        <f t="shared" si="16"/>
        <v>220552</v>
      </c>
      <c r="X69" s="31">
        <f t="shared" si="10"/>
        <v>1381352</v>
      </c>
      <c r="Y69" s="31">
        <f t="shared" si="11"/>
        <v>1408979.04</v>
      </c>
      <c r="Z69" s="162">
        <f t="shared" si="12"/>
        <v>1204200</v>
      </c>
      <c r="AA69" s="162">
        <f t="shared" si="13"/>
        <v>1461657.96</v>
      </c>
    </row>
    <row r="70" spans="1:29" ht="67.5" x14ac:dyDescent="0.25">
      <c r="A70" s="3">
        <v>64</v>
      </c>
      <c r="B70" s="24" t="s">
        <v>413</v>
      </c>
      <c r="C70" s="24" t="s">
        <v>556</v>
      </c>
      <c r="D70" s="3" t="s">
        <v>112</v>
      </c>
      <c r="E70" s="3">
        <v>1</v>
      </c>
      <c r="F70" s="78">
        <v>56600</v>
      </c>
      <c r="G70" s="79">
        <v>0.19</v>
      </c>
      <c r="H70" s="78">
        <f t="shared" si="0"/>
        <v>10754</v>
      </c>
      <c r="I70" s="78">
        <f t="shared" si="1"/>
        <v>67354</v>
      </c>
      <c r="J70" s="78">
        <f t="shared" si="2"/>
        <v>68701.08</v>
      </c>
      <c r="K70" s="1">
        <v>59600</v>
      </c>
      <c r="L70" s="22">
        <v>0.19</v>
      </c>
      <c r="M70" s="1">
        <f t="shared" si="3"/>
        <v>11324</v>
      </c>
      <c r="N70" s="1">
        <f t="shared" si="4"/>
        <v>70924</v>
      </c>
      <c r="O70" s="1">
        <f t="shared" si="5"/>
        <v>72342.48</v>
      </c>
      <c r="P70" s="160">
        <v>64100</v>
      </c>
      <c r="Q70" s="161">
        <v>0.19</v>
      </c>
      <c r="R70" s="160">
        <f t="shared" si="6"/>
        <v>12179</v>
      </c>
      <c r="S70" s="160">
        <f t="shared" si="7"/>
        <v>76279</v>
      </c>
      <c r="T70" s="160">
        <f t="shared" si="8"/>
        <v>77804.58</v>
      </c>
      <c r="U70" s="31">
        <v>63800</v>
      </c>
      <c r="V70" s="41">
        <v>0.19</v>
      </c>
      <c r="W70" s="31">
        <f t="shared" si="16"/>
        <v>12122</v>
      </c>
      <c r="X70" s="31">
        <f t="shared" si="10"/>
        <v>75922</v>
      </c>
      <c r="Y70" s="31">
        <f t="shared" si="11"/>
        <v>77440.44</v>
      </c>
      <c r="Z70" s="162">
        <f t="shared" si="12"/>
        <v>61025</v>
      </c>
      <c r="AA70" s="162">
        <f t="shared" si="13"/>
        <v>74072.145000000004</v>
      </c>
    </row>
    <row r="71" spans="1:29" x14ac:dyDescent="0.25">
      <c r="A71" s="91" t="s">
        <v>550</v>
      </c>
      <c r="B71" s="91"/>
      <c r="C71" s="91"/>
      <c r="D71" s="91"/>
      <c r="E71" s="91"/>
      <c r="F71" s="159">
        <f>SUM(F7:F70)</f>
        <v>14984000</v>
      </c>
      <c r="G71" s="159"/>
      <c r="H71" s="159">
        <f t="shared" ref="H71:AA71" si="17">SUM(H7:H70)</f>
        <v>1149557</v>
      </c>
      <c r="I71" s="159">
        <f t="shared" si="17"/>
        <v>16133557</v>
      </c>
      <c r="J71" s="159">
        <f>SUM(J7:J70)</f>
        <v>16456228.140000002</v>
      </c>
      <c r="K71" s="55">
        <f t="shared" si="17"/>
        <v>15238200</v>
      </c>
      <c r="L71" s="55"/>
      <c r="M71" s="55">
        <f t="shared" si="17"/>
        <v>2189674</v>
      </c>
      <c r="N71" s="55">
        <f t="shared" si="17"/>
        <v>17427874</v>
      </c>
      <c r="O71" s="55">
        <f>SUM(O7:O70)</f>
        <v>17776431.479999997</v>
      </c>
      <c r="P71" s="55">
        <f t="shared" si="17"/>
        <v>15460300</v>
      </c>
      <c r="Q71" s="55"/>
      <c r="R71" s="55">
        <f t="shared" si="17"/>
        <v>2221879</v>
      </c>
      <c r="S71" s="55">
        <f t="shared" si="17"/>
        <v>17682179</v>
      </c>
      <c r="T71" s="55">
        <f>SUM(T7:T70)</f>
        <v>18035822.579999998</v>
      </c>
      <c r="U71" s="55">
        <f t="shared" si="17"/>
        <v>13506761.209375</v>
      </c>
      <c r="V71" s="55"/>
      <c r="W71" s="55">
        <f t="shared" si="17"/>
        <v>1094404.3700000001</v>
      </c>
      <c r="X71" s="55">
        <f t="shared" si="17"/>
        <v>14601165.579374999</v>
      </c>
      <c r="Y71" s="55">
        <f>SUM(Y7:Y70)</f>
        <v>14893188.890962502</v>
      </c>
      <c r="Z71" s="55">
        <f t="shared" si="17"/>
        <v>14797315.30234375</v>
      </c>
      <c r="AA71" s="168">
        <f>SUM(AA7:AA70)</f>
        <v>16790417.772740629</v>
      </c>
      <c r="AC71" s="169"/>
    </row>
    <row r="72" spans="1:29" x14ac:dyDescent="0.25">
      <c r="A72" s="121" t="s">
        <v>574</v>
      </c>
      <c r="B72" s="122"/>
      <c r="C72" s="122"/>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3"/>
    </row>
    <row r="73" spans="1:29" x14ac:dyDescent="0.25">
      <c r="A73" s="133" t="s">
        <v>590</v>
      </c>
      <c r="B73" s="133"/>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3"/>
    </row>
    <row r="74" spans="1:29" x14ac:dyDescent="0.25">
      <c r="F74" s="17"/>
      <c r="G74" s="17"/>
      <c r="H74" s="17"/>
      <c r="I74" s="17"/>
      <c r="J74" s="17"/>
      <c r="K74" s="17"/>
      <c r="L74" s="17"/>
      <c r="M74" s="17"/>
      <c r="N74" s="17"/>
      <c r="O74" s="17"/>
      <c r="P74" s="17"/>
      <c r="Q74" s="17"/>
      <c r="R74" s="17"/>
      <c r="S74" s="17"/>
      <c r="T74" s="17"/>
      <c r="U74" s="17"/>
      <c r="W74" s="17"/>
      <c r="X74" s="17"/>
      <c r="Y74" s="17"/>
      <c r="Z74" s="32"/>
      <c r="AA74" s="32"/>
    </row>
    <row r="75" spans="1:29" x14ac:dyDescent="0.25">
      <c r="F75" s="17"/>
      <c r="G75" s="17"/>
      <c r="H75" s="17"/>
      <c r="I75" s="17"/>
      <c r="J75" s="17"/>
      <c r="K75" s="17"/>
      <c r="L75" s="17"/>
      <c r="M75" s="17"/>
      <c r="N75" s="17"/>
      <c r="O75" s="17"/>
      <c r="P75" s="17"/>
      <c r="Q75" s="17"/>
      <c r="R75" s="17"/>
      <c r="S75" s="17"/>
      <c r="T75" s="17"/>
      <c r="U75" s="17"/>
      <c r="W75" s="17"/>
      <c r="X75" s="17"/>
      <c r="Y75" s="17"/>
      <c r="Z75" s="32"/>
      <c r="AA75" s="32"/>
    </row>
    <row r="76" spans="1:29" x14ac:dyDescent="0.25">
      <c r="F76" s="17"/>
      <c r="G76" s="17"/>
      <c r="H76" s="17"/>
      <c r="I76" s="17"/>
      <c r="J76" s="17"/>
      <c r="K76" s="17"/>
      <c r="L76" s="17"/>
      <c r="M76" s="17"/>
      <c r="N76" s="17"/>
      <c r="O76" s="17"/>
      <c r="P76" s="17"/>
      <c r="Q76" s="17"/>
      <c r="R76" s="17"/>
      <c r="S76" s="17"/>
      <c r="T76" s="17"/>
      <c r="U76" s="17"/>
      <c r="W76" s="17"/>
      <c r="X76" s="17"/>
      <c r="Y76" s="17"/>
      <c r="Z76" s="32"/>
      <c r="AA76" s="32"/>
    </row>
    <row r="77" spans="1:29" ht="12" x14ac:dyDescent="0.25">
      <c r="B77" s="124" t="s">
        <v>559</v>
      </c>
      <c r="C77" s="124"/>
      <c r="D77" s="124"/>
      <c r="F77" s="17"/>
      <c r="G77" s="17"/>
      <c r="H77" s="17"/>
      <c r="I77" s="17"/>
      <c r="J77" s="17"/>
      <c r="K77" s="17"/>
      <c r="L77" s="17"/>
      <c r="M77" s="17"/>
      <c r="N77" s="17"/>
      <c r="O77" s="17"/>
      <c r="P77" s="17"/>
      <c r="Q77" s="17"/>
      <c r="R77" s="17"/>
      <c r="S77" s="17"/>
      <c r="T77" s="17"/>
      <c r="U77" s="17"/>
      <c r="W77" s="17"/>
      <c r="X77" s="17"/>
      <c r="Y77" s="17"/>
      <c r="Z77" s="32"/>
      <c r="AA77" s="32"/>
    </row>
    <row r="78" spans="1:29" x14ac:dyDescent="0.25">
      <c r="F78" s="17"/>
      <c r="G78" s="17"/>
      <c r="H78" s="17"/>
      <c r="I78" s="17"/>
      <c r="J78" s="17"/>
      <c r="K78" s="17"/>
      <c r="L78" s="17"/>
      <c r="M78" s="17"/>
      <c r="N78" s="17"/>
      <c r="O78" s="17"/>
      <c r="P78" s="17"/>
      <c r="Q78" s="17"/>
      <c r="R78" s="17"/>
      <c r="S78" s="17"/>
      <c r="T78" s="17"/>
      <c r="U78" s="17"/>
      <c r="W78" s="17"/>
      <c r="X78" s="17"/>
      <c r="Y78" s="17"/>
      <c r="Z78" s="32"/>
      <c r="AA78" s="32"/>
    </row>
    <row r="79" spans="1:29" x14ac:dyDescent="0.25">
      <c r="F79" s="17"/>
      <c r="G79" s="17"/>
      <c r="H79" s="17"/>
      <c r="I79" s="17"/>
      <c r="J79" s="17"/>
      <c r="K79" s="17"/>
      <c r="L79" s="17"/>
      <c r="M79" s="17"/>
      <c r="N79" s="17"/>
      <c r="O79" s="17"/>
      <c r="P79" s="17"/>
      <c r="Q79" s="17"/>
      <c r="R79" s="17"/>
      <c r="S79" s="17"/>
      <c r="T79" s="17"/>
      <c r="U79" s="17"/>
      <c r="W79" s="17"/>
      <c r="X79" s="17"/>
      <c r="Y79" s="17"/>
      <c r="Z79" s="32"/>
      <c r="AA79" s="32"/>
    </row>
    <row r="80" spans="1:29" x14ac:dyDescent="0.25">
      <c r="F80" s="17"/>
      <c r="G80" s="17"/>
      <c r="H80" s="17"/>
      <c r="I80" s="17"/>
      <c r="J80" s="17"/>
      <c r="K80" s="17"/>
      <c r="L80" s="17"/>
      <c r="M80" s="17"/>
      <c r="N80" s="17"/>
      <c r="O80" s="17"/>
      <c r="P80" s="17"/>
      <c r="Q80" s="17"/>
      <c r="R80" s="17"/>
      <c r="S80" s="17"/>
      <c r="T80" s="17"/>
      <c r="U80" s="17"/>
      <c r="W80" s="17"/>
      <c r="X80" s="17"/>
      <c r="Y80" s="17"/>
      <c r="Z80" s="32"/>
      <c r="AA80" s="32"/>
    </row>
    <row r="81" spans="6:27" x14ac:dyDescent="0.25">
      <c r="F81" s="17"/>
      <c r="G81" s="17"/>
      <c r="H81" s="17"/>
      <c r="I81" s="17"/>
      <c r="J81" s="17"/>
      <c r="K81" s="17"/>
      <c r="L81" s="17"/>
      <c r="M81" s="17"/>
      <c r="N81" s="17"/>
      <c r="O81" s="17"/>
      <c r="P81" s="17"/>
      <c r="Q81" s="17"/>
      <c r="R81" s="17"/>
      <c r="S81" s="17"/>
      <c r="T81" s="17"/>
      <c r="U81" s="17"/>
      <c r="W81" s="17"/>
      <c r="X81" s="17"/>
      <c r="Y81" s="17"/>
      <c r="Z81" s="32"/>
      <c r="AA81" s="32"/>
    </row>
    <row r="82" spans="6:27" x14ac:dyDescent="0.25">
      <c r="F82" s="17"/>
      <c r="G82" s="17"/>
      <c r="H82" s="17"/>
      <c r="I82" s="17"/>
      <c r="J82" s="17"/>
      <c r="K82" s="17"/>
      <c r="L82" s="17"/>
      <c r="M82" s="17"/>
      <c r="N82" s="17"/>
      <c r="O82" s="17"/>
      <c r="P82" s="17"/>
      <c r="Q82" s="17"/>
      <c r="R82" s="17"/>
      <c r="S82" s="17"/>
      <c r="T82" s="17"/>
      <c r="U82" s="17"/>
      <c r="W82" s="17"/>
      <c r="X82" s="17"/>
      <c r="Y82" s="17"/>
      <c r="Z82" s="32"/>
      <c r="AA82" s="32"/>
    </row>
    <row r="83" spans="6:27" x14ac:dyDescent="0.25">
      <c r="F83" s="17"/>
      <c r="G83" s="17"/>
      <c r="H83" s="17"/>
      <c r="I83" s="17"/>
      <c r="J83" s="17"/>
      <c r="K83" s="17"/>
      <c r="L83" s="17"/>
      <c r="M83" s="17"/>
      <c r="N83" s="17"/>
      <c r="O83" s="17"/>
      <c r="P83" s="17"/>
      <c r="Q83" s="17"/>
      <c r="R83" s="17"/>
      <c r="S83" s="17"/>
      <c r="T83" s="17"/>
      <c r="U83" s="17"/>
      <c r="W83" s="17"/>
      <c r="X83" s="17"/>
      <c r="Y83" s="17"/>
      <c r="Z83" s="32"/>
      <c r="AA83" s="32"/>
    </row>
    <row r="84" spans="6:27" x14ac:dyDescent="0.25">
      <c r="F84" s="17"/>
      <c r="G84" s="17"/>
      <c r="H84" s="17"/>
      <c r="I84" s="17"/>
      <c r="J84" s="17"/>
      <c r="K84" s="17"/>
      <c r="L84" s="17"/>
      <c r="M84" s="17"/>
      <c r="N84" s="17"/>
      <c r="O84" s="17"/>
      <c r="P84" s="17"/>
      <c r="Q84" s="17"/>
      <c r="R84" s="17"/>
      <c r="S84" s="17"/>
      <c r="T84" s="17"/>
      <c r="U84" s="17"/>
      <c r="W84" s="17"/>
      <c r="X84" s="17"/>
      <c r="Y84" s="17"/>
      <c r="Z84" s="32"/>
      <c r="AA84" s="32"/>
    </row>
    <row r="85" spans="6:27" x14ac:dyDescent="0.25">
      <c r="F85" s="17"/>
      <c r="G85" s="17"/>
      <c r="H85" s="17"/>
      <c r="I85" s="17"/>
      <c r="J85" s="17"/>
      <c r="K85" s="17"/>
      <c r="L85" s="17"/>
      <c r="M85" s="17"/>
      <c r="N85" s="17"/>
      <c r="O85" s="17"/>
      <c r="P85" s="17"/>
      <c r="Q85" s="17"/>
      <c r="R85" s="17"/>
      <c r="S85" s="17"/>
      <c r="T85" s="17"/>
      <c r="U85" s="17"/>
      <c r="W85" s="17"/>
      <c r="X85" s="17"/>
      <c r="Y85" s="17"/>
      <c r="Z85" s="32"/>
      <c r="AA85" s="32"/>
    </row>
    <row r="86" spans="6:27" x14ac:dyDescent="0.25">
      <c r="F86" s="17"/>
      <c r="G86" s="17"/>
      <c r="H86" s="17"/>
      <c r="I86" s="17"/>
      <c r="J86" s="17"/>
      <c r="K86" s="17"/>
      <c r="L86" s="17"/>
      <c r="M86" s="17"/>
      <c r="N86" s="17"/>
      <c r="O86" s="17"/>
      <c r="P86" s="17"/>
      <c r="Q86" s="17"/>
      <c r="R86" s="17"/>
      <c r="S86" s="17"/>
      <c r="T86" s="17"/>
      <c r="U86" s="17"/>
      <c r="W86" s="17"/>
      <c r="X86" s="17"/>
      <c r="Y86" s="17"/>
      <c r="Z86" s="32"/>
      <c r="AA86" s="32"/>
    </row>
    <row r="87" spans="6:27" x14ac:dyDescent="0.25">
      <c r="F87" s="17"/>
      <c r="G87" s="17"/>
      <c r="H87" s="17"/>
      <c r="I87" s="17"/>
      <c r="J87" s="17"/>
      <c r="K87" s="17"/>
      <c r="L87" s="17"/>
      <c r="M87" s="17"/>
      <c r="N87" s="17"/>
      <c r="O87" s="17"/>
      <c r="P87" s="17"/>
      <c r="Q87" s="17"/>
      <c r="R87" s="17"/>
      <c r="S87" s="17"/>
      <c r="T87" s="17"/>
      <c r="U87" s="17"/>
      <c r="W87" s="17"/>
      <c r="X87" s="17"/>
      <c r="Y87" s="17"/>
      <c r="Z87" s="32"/>
      <c r="AA87" s="32"/>
    </row>
    <row r="88" spans="6:27" x14ac:dyDescent="0.25">
      <c r="F88" s="17"/>
      <c r="G88" s="17"/>
      <c r="H88" s="17"/>
      <c r="I88" s="17"/>
      <c r="J88" s="17"/>
      <c r="K88" s="17"/>
      <c r="L88" s="17"/>
      <c r="M88" s="17"/>
      <c r="N88" s="17"/>
      <c r="O88" s="17"/>
      <c r="P88" s="17"/>
      <c r="Q88" s="17"/>
      <c r="R88" s="17"/>
      <c r="S88" s="17"/>
      <c r="T88" s="17"/>
      <c r="U88" s="17"/>
      <c r="W88" s="17"/>
      <c r="X88" s="17"/>
      <c r="Y88" s="17"/>
      <c r="Z88" s="32"/>
      <c r="AA88" s="32"/>
    </row>
    <row r="89" spans="6:27" x14ac:dyDescent="0.25">
      <c r="F89" s="17"/>
      <c r="G89" s="17"/>
      <c r="H89" s="17"/>
      <c r="I89" s="17"/>
      <c r="J89" s="17"/>
      <c r="K89" s="17"/>
      <c r="L89" s="17"/>
      <c r="M89" s="17"/>
      <c r="N89" s="17"/>
      <c r="O89" s="17"/>
      <c r="P89" s="17"/>
      <c r="Q89" s="17"/>
      <c r="R89" s="17"/>
      <c r="S89" s="17"/>
      <c r="T89" s="17"/>
      <c r="U89" s="17"/>
      <c r="W89" s="17"/>
      <c r="X89" s="17"/>
      <c r="Y89" s="17"/>
      <c r="Z89" s="32"/>
      <c r="AA89" s="32"/>
    </row>
    <row r="90" spans="6:27" x14ac:dyDescent="0.25">
      <c r="F90" s="17"/>
      <c r="G90" s="17"/>
      <c r="H90" s="17"/>
      <c r="I90" s="17"/>
      <c r="J90" s="17"/>
      <c r="K90" s="17"/>
      <c r="L90" s="17"/>
      <c r="M90" s="17"/>
      <c r="N90" s="17"/>
      <c r="O90" s="17"/>
      <c r="P90" s="17"/>
      <c r="Q90" s="17"/>
      <c r="R90" s="17"/>
      <c r="S90" s="17"/>
      <c r="T90" s="17"/>
      <c r="U90" s="17"/>
      <c r="W90" s="17"/>
      <c r="X90" s="17"/>
      <c r="Y90" s="17"/>
      <c r="Z90" s="32"/>
      <c r="AA90" s="32"/>
    </row>
    <row r="91" spans="6:27" x14ac:dyDescent="0.25">
      <c r="F91" s="17"/>
      <c r="G91" s="17"/>
      <c r="H91" s="17"/>
      <c r="I91" s="17"/>
      <c r="J91" s="17"/>
      <c r="K91" s="17"/>
      <c r="L91" s="17"/>
      <c r="M91" s="17"/>
      <c r="N91" s="17"/>
      <c r="O91" s="17"/>
      <c r="P91" s="17"/>
      <c r="Q91" s="17"/>
      <c r="R91" s="17"/>
      <c r="S91" s="17"/>
      <c r="T91" s="17"/>
      <c r="U91" s="17"/>
      <c r="W91" s="17"/>
      <c r="X91" s="17"/>
      <c r="Y91" s="17"/>
      <c r="Z91" s="32"/>
      <c r="AA91" s="32"/>
    </row>
    <row r="92" spans="6:27" x14ac:dyDescent="0.25">
      <c r="F92" s="17"/>
      <c r="G92" s="17"/>
      <c r="H92" s="17"/>
      <c r="I92" s="17"/>
      <c r="J92" s="17"/>
      <c r="K92" s="17"/>
      <c r="L92" s="17"/>
      <c r="M92" s="17"/>
      <c r="N92" s="17"/>
      <c r="O92" s="17"/>
      <c r="P92" s="17"/>
      <c r="Q92" s="17"/>
      <c r="R92" s="17"/>
      <c r="S92" s="17"/>
      <c r="T92" s="17"/>
      <c r="U92" s="17"/>
      <c r="W92" s="17"/>
      <c r="X92" s="17"/>
      <c r="Y92" s="17"/>
      <c r="Z92" s="32"/>
      <c r="AA92" s="32"/>
    </row>
    <row r="93" spans="6:27" x14ac:dyDescent="0.25">
      <c r="F93" s="17"/>
      <c r="G93" s="17"/>
      <c r="H93" s="17"/>
      <c r="I93" s="17"/>
      <c r="J93" s="17"/>
      <c r="K93" s="17"/>
      <c r="L93" s="17"/>
      <c r="M93" s="17"/>
      <c r="N93" s="17"/>
      <c r="O93" s="17"/>
      <c r="P93" s="17"/>
      <c r="Q93" s="17"/>
      <c r="R93" s="17"/>
      <c r="S93" s="17"/>
      <c r="T93" s="17"/>
      <c r="U93" s="17"/>
      <c r="W93" s="17"/>
      <c r="X93" s="17"/>
      <c r="Y93" s="17"/>
      <c r="Z93" s="32"/>
      <c r="AA93" s="32"/>
    </row>
    <row r="94" spans="6:27" x14ac:dyDescent="0.25">
      <c r="F94" s="17"/>
      <c r="G94" s="17"/>
      <c r="H94" s="17"/>
      <c r="I94" s="17"/>
      <c r="J94" s="17"/>
      <c r="K94" s="17"/>
      <c r="L94" s="17"/>
      <c r="M94" s="17"/>
      <c r="N94" s="17"/>
      <c r="O94" s="17"/>
      <c r="P94" s="17"/>
      <c r="Q94" s="17"/>
      <c r="R94" s="17"/>
      <c r="S94" s="17"/>
      <c r="T94" s="17"/>
      <c r="U94" s="17"/>
      <c r="W94" s="17"/>
      <c r="X94" s="17"/>
      <c r="Y94" s="17"/>
      <c r="Z94" s="32"/>
      <c r="AA94" s="32"/>
    </row>
    <row r="95" spans="6:27" x14ac:dyDescent="0.25">
      <c r="F95" s="17"/>
      <c r="G95" s="17"/>
      <c r="H95" s="17"/>
      <c r="I95" s="17"/>
      <c r="J95" s="17"/>
      <c r="K95" s="17"/>
      <c r="L95" s="17"/>
      <c r="M95" s="17"/>
      <c r="N95" s="17"/>
      <c r="O95" s="17"/>
      <c r="P95" s="17"/>
      <c r="Q95" s="17"/>
      <c r="R95" s="17"/>
      <c r="S95" s="17"/>
      <c r="T95" s="17"/>
      <c r="U95" s="17"/>
      <c r="W95" s="17"/>
      <c r="X95" s="17"/>
      <c r="Y95" s="17"/>
      <c r="Z95" s="32"/>
      <c r="AA95" s="32"/>
    </row>
    <row r="96" spans="6:27" x14ac:dyDescent="0.25">
      <c r="F96" s="17"/>
      <c r="G96" s="17"/>
      <c r="H96" s="17"/>
      <c r="I96" s="17"/>
      <c r="J96" s="17"/>
      <c r="K96" s="17"/>
      <c r="L96" s="17"/>
      <c r="M96" s="17"/>
      <c r="N96" s="17"/>
      <c r="O96" s="17"/>
      <c r="P96" s="17"/>
      <c r="Q96" s="17"/>
      <c r="R96" s="17"/>
      <c r="S96" s="17"/>
      <c r="T96" s="17"/>
      <c r="U96" s="17"/>
      <c r="W96" s="17"/>
      <c r="X96" s="17"/>
      <c r="Y96" s="17"/>
      <c r="Z96" s="32"/>
      <c r="AA96" s="32"/>
    </row>
    <row r="97" spans="6:27" x14ac:dyDescent="0.25">
      <c r="F97" s="17"/>
      <c r="G97" s="17"/>
      <c r="H97" s="17"/>
      <c r="I97" s="17"/>
      <c r="J97" s="17"/>
      <c r="K97" s="17"/>
      <c r="L97" s="17"/>
      <c r="M97" s="17"/>
      <c r="N97" s="17"/>
      <c r="O97" s="17"/>
      <c r="P97" s="17"/>
      <c r="Q97" s="17"/>
      <c r="R97" s="17"/>
      <c r="S97" s="17"/>
      <c r="T97" s="17"/>
      <c r="U97" s="17"/>
      <c r="W97" s="17"/>
      <c r="X97" s="17"/>
      <c r="Y97" s="17"/>
      <c r="Z97" s="32"/>
      <c r="AA97" s="32"/>
    </row>
    <row r="98" spans="6:27" x14ac:dyDescent="0.25">
      <c r="F98" s="17"/>
      <c r="G98" s="17"/>
      <c r="H98" s="17"/>
      <c r="I98" s="17"/>
      <c r="J98" s="17"/>
      <c r="K98" s="17"/>
      <c r="L98" s="17"/>
      <c r="M98" s="17"/>
      <c r="N98" s="17"/>
      <c r="O98" s="17"/>
      <c r="P98" s="17"/>
      <c r="Q98" s="17"/>
      <c r="R98" s="17"/>
      <c r="S98" s="17"/>
      <c r="T98" s="17"/>
      <c r="U98" s="17"/>
      <c r="W98" s="17"/>
      <c r="X98" s="17"/>
      <c r="Y98" s="17"/>
      <c r="Z98" s="32"/>
      <c r="AA98" s="32"/>
    </row>
    <row r="99" spans="6:27" x14ac:dyDescent="0.25">
      <c r="F99" s="17"/>
      <c r="G99" s="17"/>
      <c r="H99" s="17"/>
      <c r="I99" s="17"/>
      <c r="J99" s="17"/>
      <c r="K99" s="17"/>
      <c r="L99" s="17"/>
      <c r="M99" s="17"/>
      <c r="N99" s="17"/>
      <c r="O99" s="17"/>
      <c r="P99" s="17"/>
      <c r="Q99" s="17"/>
      <c r="R99" s="17"/>
      <c r="S99" s="17"/>
      <c r="T99" s="17"/>
      <c r="U99" s="17"/>
      <c r="W99" s="17"/>
      <c r="X99" s="17"/>
      <c r="Y99" s="17"/>
      <c r="Z99" s="32"/>
      <c r="AA99" s="32"/>
    </row>
    <row r="100" spans="6:27" x14ac:dyDescent="0.25">
      <c r="F100" s="17"/>
      <c r="G100" s="17"/>
      <c r="H100" s="17"/>
      <c r="I100" s="17"/>
      <c r="J100" s="17"/>
      <c r="K100" s="17"/>
      <c r="L100" s="17"/>
      <c r="M100" s="17"/>
      <c r="N100" s="17"/>
      <c r="O100" s="17"/>
      <c r="P100" s="17"/>
      <c r="Q100" s="17"/>
      <c r="R100" s="17"/>
      <c r="S100" s="17"/>
      <c r="T100" s="17"/>
      <c r="U100" s="17"/>
      <c r="W100" s="17"/>
      <c r="X100" s="17"/>
      <c r="Y100" s="17"/>
      <c r="Z100" s="32"/>
      <c r="AA100" s="32"/>
    </row>
    <row r="101" spans="6:27" x14ac:dyDescent="0.25">
      <c r="F101" s="17"/>
      <c r="G101" s="17"/>
      <c r="H101" s="17"/>
      <c r="I101" s="17"/>
      <c r="J101" s="17"/>
      <c r="K101" s="17"/>
      <c r="L101" s="17"/>
      <c r="M101" s="17"/>
      <c r="N101" s="17"/>
      <c r="O101" s="17"/>
      <c r="P101" s="17"/>
      <c r="Q101" s="17"/>
      <c r="R101" s="17"/>
      <c r="S101" s="17"/>
      <c r="T101" s="17"/>
      <c r="U101" s="17"/>
      <c r="W101" s="17"/>
      <c r="X101" s="17"/>
      <c r="Y101" s="17"/>
      <c r="Z101" s="32"/>
      <c r="AA101" s="32"/>
    </row>
    <row r="102" spans="6:27" x14ac:dyDescent="0.25">
      <c r="F102" s="17"/>
      <c r="G102" s="17"/>
      <c r="H102" s="17"/>
      <c r="I102" s="17"/>
      <c r="J102" s="17"/>
      <c r="K102" s="17"/>
      <c r="L102" s="17"/>
      <c r="M102" s="17"/>
      <c r="N102" s="17"/>
      <c r="O102" s="17"/>
      <c r="P102" s="17"/>
      <c r="Q102" s="17"/>
      <c r="R102" s="17"/>
      <c r="S102" s="17"/>
      <c r="T102" s="17"/>
      <c r="U102" s="17"/>
      <c r="W102" s="17"/>
      <c r="X102" s="17"/>
      <c r="Y102" s="17"/>
      <c r="Z102" s="32"/>
      <c r="AA102" s="32"/>
    </row>
    <row r="103" spans="6:27" x14ac:dyDescent="0.25">
      <c r="F103" s="17"/>
      <c r="G103" s="17"/>
      <c r="H103" s="17"/>
      <c r="I103" s="17"/>
      <c r="J103" s="17"/>
      <c r="K103" s="17"/>
      <c r="L103" s="17"/>
      <c r="M103" s="17"/>
      <c r="N103" s="17"/>
      <c r="O103" s="17"/>
      <c r="P103" s="17"/>
      <c r="Q103" s="17"/>
      <c r="R103" s="17"/>
      <c r="S103" s="17"/>
      <c r="T103" s="17"/>
      <c r="U103" s="17"/>
      <c r="W103" s="17"/>
      <c r="X103" s="17"/>
      <c r="Y103" s="17"/>
      <c r="Z103" s="32"/>
      <c r="AA103" s="32"/>
    </row>
    <row r="104" spans="6:27" x14ac:dyDescent="0.25">
      <c r="F104" s="17"/>
      <c r="G104" s="17"/>
      <c r="H104" s="17"/>
      <c r="I104" s="17"/>
      <c r="J104" s="17"/>
      <c r="K104" s="17"/>
      <c r="L104" s="17"/>
      <c r="M104" s="17"/>
      <c r="N104" s="17"/>
      <c r="O104" s="17"/>
      <c r="P104" s="17"/>
      <c r="Q104" s="17"/>
      <c r="R104" s="17"/>
      <c r="S104" s="17"/>
      <c r="T104" s="17"/>
      <c r="U104" s="17"/>
      <c r="W104" s="17"/>
      <c r="X104" s="17"/>
      <c r="Y104" s="17"/>
      <c r="Z104" s="32"/>
      <c r="AA104" s="32"/>
    </row>
    <row r="105" spans="6:27" x14ac:dyDescent="0.25">
      <c r="F105" s="17"/>
      <c r="G105" s="17"/>
      <c r="H105" s="17"/>
      <c r="I105" s="17"/>
      <c r="J105" s="17"/>
      <c r="K105" s="17"/>
      <c r="L105" s="17"/>
      <c r="M105" s="17"/>
      <c r="N105" s="17"/>
      <c r="O105" s="17"/>
      <c r="P105" s="17"/>
      <c r="Q105" s="17"/>
      <c r="R105" s="17"/>
      <c r="S105" s="17"/>
      <c r="T105" s="17"/>
      <c r="U105" s="17"/>
      <c r="W105" s="17"/>
      <c r="X105" s="17"/>
      <c r="Y105" s="17"/>
      <c r="Z105" s="32"/>
      <c r="AA105" s="32"/>
    </row>
    <row r="106" spans="6:27" x14ac:dyDescent="0.25">
      <c r="F106" s="17"/>
      <c r="G106" s="17"/>
      <c r="H106" s="17"/>
      <c r="I106" s="17"/>
      <c r="J106" s="17"/>
      <c r="K106" s="17"/>
      <c r="L106" s="17"/>
      <c r="M106" s="17"/>
      <c r="N106" s="17"/>
      <c r="O106" s="17"/>
      <c r="P106" s="17"/>
      <c r="Q106" s="17"/>
      <c r="R106" s="17"/>
      <c r="S106" s="17"/>
      <c r="T106" s="17"/>
      <c r="U106" s="17"/>
      <c r="W106" s="17"/>
      <c r="X106" s="17"/>
      <c r="Y106" s="17"/>
      <c r="Z106" s="32"/>
      <c r="AA106" s="32"/>
    </row>
    <row r="107" spans="6:27" x14ac:dyDescent="0.25">
      <c r="F107" s="17"/>
      <c r="G107" s="17"/>
      <c r="H107" s="17"/>
      <c r="I107" s="17"/>
      <c r="J107" s="17"/>
      <c r="K107" s="17"/>
      <c r="L107" s="17"/>
      <c r="M107" s="17"/>
      <c r="N107" s="17"/>
      <c r="O107" s="17"/>
      <c r="P107" s="17"/>
      <c r="Q107" s="17"/>
      <c r="R107" s="17"/>
      <c r="S107" s="17"/>
      <c r="T107" s="17"/>
      <c r="U107" s="17"/>
      <c r="W107" s="17"/>
      <c r="X107" s="17"/>
      <c r="Y107" s="17"/>
      <c r="Z107" s="32"/>
      <c r="AA107" s="32"/>
    </row>
    <row r="108" spans="6:27" x14ac:dyDescent="0.25">
      <c r="F108" s="17"/>
      <c r="G108" s="17"/>
      <c r="H108" s="17"/>
      <c r="I108" s="17"/>
      <c r="J108" s="17"/>
      <c r="K108" s="17"/>
      <c r="L108" s="17"/>
      <c r="M108" s="17"/>
      <c r="N108" s="17"/>
      <c r="O108" s="17"/>
      <c r="P108" s="17"/>
      <c r="Q108" s="17"/>
      <c r="R108" s="17"/>
      <c r="S108" s="17"/>
      <c r="T108" s="17"/>
      <c r="U108" s="17"/>
      <c r="W108" s="17"/>
      <c r="X108" s="17"/>
      <c r="Y108" s="17"/>
      <c r="Z108" s="32"/>
      <c r="AA108" s="32"/>
    </row>
    <row r="109" spans="6:27" x14ac:dyDescent="0.25">
      <c r="F109" s="17"/>
      <c r="G109" s="17"/>
      <c r="H109" s="17"/>
      <c r="I109" s="17"/>
      <c r="J109" s="17"/>
      <c r="K109" s="17"/>
      <c r="L109" s="17"/>
      <c r="M109" s="17"/>
      <c r="N109" s="17"/>
      <c r="O109" s="17"/>
      <c r="P109" s="17"/>
      <c r="Q109" s="17"/>
      <c r="R109" s="17"/>
      <c r="S109" s="17"/>
      <c r="T109" s="17"/>
      <c r="U109" s="17"/>
      <c r="W109" s="17"/>
      <c r="X109" s="17"/>
      <c r="Y109" s="17"/>
      <c r="Z109" s="32"/>
      <c r="AA109" s="32"/>
    </row>
    <row r="110" spans="6:27" x14ac:dyDescent="0.25">
      <c r="F110" s="17"/>
      <c r="G110" s="17"/>
      <c r="H110" s="17"/>
      <c r="I110" s="17"/>
      <c r="J110" s="17"/>
      <c r="K110" s="17"/>
      <c r="L110" s="17"/>
      <c r="M110" s="17"/>
      <c r="N110" s="17"/>
      <c r="O110" s="17"/>
      <c r="P110" s="17"/>
      <c r="Q110" s="17"/>
      <c r="R110" s="17"/>
      <c r="S110" s="17"/>
      <c r="T110" s="17"/>
      <c r="U110" s="17"/>
      <c r="W110" s="17"/>
      <c r="X110" s="17"/>
      <c r="Y110" s="17"/>
      <c r="Z110" s="32"/>
      <c r="AA110" s="32"/>
    </row>
    <row r="111" spans="6:27" x14ac:dyDescent="0.25">
      <c r="F111" s="17"/>
      <c r="G111" s="17"/>
      <c r="H111" s="17"/>
      <c r="I111" s="17"/>
      <c r="J111" s="17"/>
      <c r="K111" s="17"/>
      <c r="L111" s="17"/>
      <c r="M111" s="17"/>
      <c r="N111" s="17"/>
      <c r="O111" s="17"/>
      <c r="P111" s="17"/>
      <c r="Q111" s="17"/>
      <c r="R111" s="17"/>
      <c r="S111" s="17"/>
      <c r="T111" s="17"/>
      <c r="U111" s="17"/>
      <c r="W111" s="17"/>
      <c r="X111" s="17"/>
      <c r="Y111" s="17"/>
      <c r="Z111" s="32"/>
      <c r="AA111" s="32"/>
    </row>
    <row r="112" spans="6:27" x14ac:dyDescent="0.25">
      <c r="F112" s="17"/>
      <c r="G112" s="17"/>
      <c r="H112" s="17"/>
      <c r="I112" s="17"/>
      <c r="J112" s="17"/>
      <c r="K112" s="17"/>
      <c r="L112" s="17"/>
      <c r="M112" s="17"/>
      <c r="N112" s="17"/>
      <c r="O112" s="17"/>
      <c r="P112" s="17"/>
      <c r="Q112" s="17"/>
      <c r="R112" s="17"/>
      <c r="S112" s="17"/>
      <c r="T112" s="17"/>
      <c r="U112" s="17"/>
      <c r="W112" s="17"/>
      <c r="X112" s="17"/>
      <c r="Y112" s="17"/>
      <c r="Z112" s="32"/>
      <c r="AA112" s="32"/>
    </row>
    <row r="113" spans="6:27" x14ac:dyDescent="0.25">
      <c r="F113" s="17"/>
      <c r="G113" s="17"/>
      <c r="H113" s="17"/>
      <c r="I113" s="17"/>
      <c r="J113" s="17"/>
      <c r="K113" s="17"/>
      <c r="L113" s="17"/>
      <c r="M113" s="17"/>
      <c r="N113" s="17"/>
      <c r="O113" s="17"/>
      <c r="P113" s="17"/>
      <c r="Q113" s="17"/>
      <c r="R113" s="17"/>
      <c r="S113" s="17"/>
      <c r="T113" s="17"/>
      <c r="U113" s="17"/>
      <c r="W113" s="17"/>
      <c r="X113" s="17"/>
      <c r="Y113" s="17"/>
      <c r="Z113" s="32"/>
      <c r="AA113" s="32"/>
    </row>
    <row r="114" spans="6:27" x14ac:dyDescent="0.25">
      <c r="F114" s="17"/>
      <c r="G114" s="17"/>
      <c r="H114" s="17"/>
      <c r="I114" s="17"/>
      <c r="J114" s="17"/>
      <c r="K114" s="17"/>
      <c r="L114" s="17"/>
      <c r="M114" s="17"/>
      <c r="N114" s="17"/>
      <c r="O114" s="17"/>
      <c r="P114" s="17"/>
      <c r="Q114" s="17"/>
      <c r="R114" s="17"/>
      <c r="S114" s="17"/>
      <c r="T114" s="17"/>
      <c r="U114" s="17"/>
      <c r="W114" s="17"/>
      <c r="X114" s="17"/>
      <c r="Y114" s="17"/>
      <c r="Z114" s="32"/>
      <c r="AA114" s="32"/>
    </row>
  </sheetData>
  <mergeCells count="16">
    <mergeCell ref="F5:J5"/>
    <mergeCell ref="K5:O5"/>
    <mergeCell ref="P5:T5"/>
    <mergeCell ref="U5:Y5"/>
    <mergeCell ref="A72:AA72"/>
    <mergeCell ref="B77:D77"/>
    <mergeCell ref="C1:AA1"/>
    <mergeCell ref="A1:B3"/>
    <mergeCell ref="A5:E5"/>
    <mergeCell ref="A71:E71"/>
    <mergeCell ref="Z5:AA5"/>
    <mergeCell ref="C3:AA3"/>
    <mergeCell ref="A4:C4"/>
    <mergeCell ref="D4:AA4"/>
    <mergeCell ref="C2:AA2"/>
    <mergeCell ref="A73:AA73"/>
  </mergeCells>
  <pageMargins left="0.7" right="0.7"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V97"/>
  <sheetViews>
    <sheetView topLeftCell="J36" zoomScale="90" zoomScaleNormal="90" workbookViewId="0">
      <selection activeCell="Y36" sqref="D1:Y1048576"/>
    </sheetView>
  </sheetViews>
  <sheetFormatPr baseColWidth="10" defaultRowHeight="11.25" x14ac:dyDescent="0.25"/>
  <cols>
    <col min="1" max="1" width="11.125" style="16" bestFit="1" customWidth="1"/>
    <col min="2" max="2" width="39.875" style="16" customWidth="1"/>
    <col min="3" max="3" width="15.5" style="16" customWidth="1"/>
    <col min="4" max="4" width="11.125" style="16" bestFit="1" customWidth="1"/>
    <col min="5" max="5" width="11.625" style="33" customWidth="1"/>
    <col min="6" max="6" width="11.125" style="16" customWidth="1"/>
    <col min="7" max="7" width="11.25" style="33" customWidth="1"/>
    <col min="8" max="10" width="11.625" style="33" customWidth="1"/>
    <col min="11" max="11" width="11.125" style="16" customWidth="1"/>
    <col min="12" max="12" width="11.25" style="33" customWidth="1"/>
    <col min="13" max="15" width="11.625" style="33" customWidth="1"/>
    <col min="16" max="16" width="11.125" style="16" customWidth="1"/>
    <col min="17" max="17" width="11.25" style="33" customWidth="1"/>
    <col min="18" max="19" width="11.625" style="33" customWidth="1"/>
    <col min="20" max="20" width="11.25" style="33" customWidth="1"/>
    <col min="21" max="21" width="11.125" style="35" customWidth="1"/>
    <col min="22" max="22" width="11.125" style="33" customWidth="1"/>
    <col min="23" max="24" width="11.625" style="16" customWidth="1"/>
    <col min="25" max="25" width="11.625" style="33" bestFit="1" customWidth="1"/>
    <col min="26" max="26" width="13.125" style="33" customWidth="1"/>
    <col min="27" max="16384" width="11" style="16"/>
  </cols>
  <sheetData>
    <row r="1" spans="1:48" ht="30" customHeight="1" x14ac:dyDescent="0.25">
      <c r="A1" s="96"/>
      <c r="B1" s="97"/>
      <c r="C1" s="93" t="s">
        <v>553</v>
      </c>
      <c r="D1" s="94"/>
      <c r="E1" s="94"/>
      <c r="F1" s="94"/>
      <c r="G1" s="94"/>
      <c r="H1" s="94"/>
      <c r="I1" s="94"/>
      <c r="J1" s="94"/>
      <c r="K1" s="94"/>
      <c r="L1" s="94"/>
      <c r="M1" s="94"/>
      <c r="N1" s="94"/>
      <c r="O1" s="94"/>
      <c r="P1" s="94"/>
      <c r="Q1" s="94"/>
      <c r="R1" s="94"/>
      <c r="S1" s="94"/>
      <c r="T1" s="94"/>
      <c r="U1" s="94"/>
      <c r="V1" s="94"/>
      <c r="W1" s="94"/>
      <c r="X1" s="94"/>
      <c r="Y1" s="94"/>
      <c r="Z1" s="94"/>
    </row>
    <row r="2" spans="1:48" ht="30" customHeight="1" x14ac:dyDescent="0.25">
      <c r="A2" s="96"/>
      <c r="B2" s="97"/>
      <c r="C2" s="134" t="s">
        <v>564</v>
      </c>
      <c r="D2" s="134"/>
      <c r="E2" s="134"/>
      <c r="F2" s="134"/>
      <c r="G2" s="134"/>
      <c r="H2" s="134"/>
      <c r="I2" s="134"/>
      <c r="J2" s="134"/>
      <c r="K2" s="134"/>
      <c r="L2" s="134"/>
      <c r="M2" s="134"/>
      <c r="N2" s="134"/>
      <c r="O2" s="134"/>
      <c r="P2" s="134"/>
      <c r="Q2" s="134"/>
      <c r="R2" s="134"/>
      <c r="S2" s="134"/>
      <c r="T2" s="134"/>
      <c r="U2" s="134"/>
      <c r="V2" s="134"/>
      <c r="W2" s="134"/>
      <c r="X2" s="134"/>
      <c r="Y2" s="134"/>
      <c r="Z2" s="134"/>
    </row>
    <row r="3" spans="1:48" ht="36" customHeight="1" x14ac:dyDescent="0.25">
      <c r="A3" s="98"/>
      <c r="B3" s="99"/>
      <c r="C3" s="130" t="s">
        <v>561</v>
      </c>
      <c r="D3" s="130"/>
      <c r="E3" s="130"/>
      <c r="F3" s="130"/>
      <c r="G3" s="130"/>
      <c r="H3" s="130"/>
      <c r="I3" s="130"/>
      <c r="J3" s="130"/>
      <c r="K3" s="130"/>
      <c r="L3" s="130"/>
      <c r="M3" s="130"/>
      <c r="N3" s="130"/>
      <c r="O3" s="130"/>
      <c r="P3" s="130"/>
      <c r="Q3" s="130"/>
      <c r="R3" s="130"/>
      <c r="S3" s="130"/>
      <c r="T3" s="130"/>
      <c r="U3" s="130"/>
      <c r="V3" s="130"/>
      <c r="W3" s="130"/>
      <c r="X3" s="130"/>
      <c r="Y3" s="130"/>
      <c r="Z3" s="130"/>
    </row>
    <row r="4" spans="1:48" ht="27.95" customHeight="1" x14ac:dyDescent="0.25">
      <c r="A4" s="106" t="s">
        <v>0</v>
      </c>
      <c r="B4" s="106"/>
      <c r="C4" s="107"/>
      <c r="D4" s="108" t="s">
        <v>1</v>
      </c>
      <c r="E4" s="108"/>
      <c r="F4" s="108"/>
      <c r="G4" s="108"/>
      <c r="H4" s="108"/>
      <c r="I4" s="108"/>
      <c r="J4" s="108"/>
      <c r="K4" s="108"/>
      <c r="L4" s="108"/>
      <c r="M4" s="108"/>
      <c r="N4" s="108"/>
      <c r="O4" s="108"/>
      <c r="P4" s="108"/>
      <c r="Q4" s="108"/>
      <c r="R4" s="108"/>
      <c r="S4" s="108"/>
      <c r="T4" s="108"/>
      <c r="U4" s="108"/>
      <c r="V4" s="108"/>
      <c r="W4" s="108"/>
      <c r="X4" s="108"/>
      <c r="Y4" s="108"/>
      <c r="Z4" s="108"/>
    </row>
    <row r="5" spans="1:48" ht="50.1" customHeight="1" x14ac:dyDescent="0.25">
      <c r="A5" s="100"/>
      <c r="B5" s="100"/>
      <c r="C5" s="100"/>
      <c r="D5" s="100"/>
      <c r="E5" s="109" t="s">
        <v>543</v>
      </c>
      <c r="F5" s="110"/>
      <c r="G5" s="110"/>
      <c r="H5" s="110"/>
      <c r="I5" s="111"/>
      <c r="J5" s="126" t="s">
        <v>582</v>
      </c>
      <c r="K5" s="127"/>
      <c r="L5" s="127"/>
      <c r="M5" s="127"/>
      <c r="N5" s="128"/>
      <c r="O5" s="115" t="s">
        <v>581</v>
      </c>
      <c r="P5" s="116"/>
      <c r="Q5" s="116"/>
      <c r="R5" s="116"/>
      <c r="S5" s="117"/>
      <c r="T5" s="118" t="s">
        <v>580</v>
      </c>
      <c r="U5" s="119"/>
      <c r="V5" s="119"/>
      <c r="W5" s="119"/>
      <c r="X5" s="120"/>
      <c r="Y5" s="129" t="s">
        <v>2</v>
      </c>
      <c r="Z5" s="129"/>
    </row>
    <row r="6" spans="1:48" ht="45" x14ac:dyDescent="0.25">
      <c r="A6" s="10" t="s">
        <v>3</v>
      </c>
      <c r="B6" s="71" t="s">
        <v>4</v>
      </c>
      <c r="C6" s="10" t="s">
        <v>6</v>
      </c>
      <c r="D6" s="12" t="s">
        <v>7</v>
      </c>
      <c r="E6" s="30" t="s">
        <v>9</v>
      </c>
      <c r="F6" s="20" t="s">
        <v>8</v>
      </c>
      <c r="G6" s="30" t="s">
        <v>10</v>
      </c>
      <c r="H6" s="13" t="s">
        <v>557</v>
      </c>
      <c r="I6" s="13" t="s">
        <v>567</v>
      </c>
      <c r="J6" s="30" t="s">
        <v>9</v>
      </c>
      <c r="K6" s="20" t="s">
        <v>8</v>
      </c>
      <c r="L6" s="30" t="s">
        <v>10</v>
      </c>
      <c r="M6" s="13" t="s">
        <v>557</v>
      </c>
      <c r="N6" s="13" t="s">
        <v>567</v>
      </c>
      <c r="O6" s="30" t="s">
        <v>9</v>
      </c>
      <c r="P6" s="20" t="s">
        <v>8</v>
      </c>
      <c r="Q6" s="30" t="s">
        <v>10</v>
      </c>
      <c r="R6" s="13" t="s">
        <v>557</v>
      </c>
      <c r="S6" s="13" t="s">
        <v>567</v>
      </c>
      <c r="T6" s="30" t="s">
        <v>9</v>
      </c>
      <c r="U6" s="34" t="s">
        <v>8</v>
      </c>
      <c r="V6" s="40" t="s">
        <v>10</v>
      </c>
      <c r="W6" s="20" t="s">
        <v>557</v>
      </c>
      <c r="X6" s="20" t="s">
        <v>567</v>
      </c>
      <c r="Y6" s="40" t="s">
        <v>9</v>
      </c>
      <c r="Z6" s="20" t="s">
        <v>557</v>
      </c>
    </row>
    <row r="7" spans="1:48" ht="22.5" x14ac:dyDescent="0.25">
      <c r="A7" s="5">
        <v>1</v>
      </c>
      <c r="B7" s="21" t="s">
        <v>414</v>
      </c>
      <c r="C7" s="5" t="s">
        <v>112</v>
      </c>
      <c r="D7" s="5">
        <v>1</v>
      </c>
      <c r="E7" s="163">
        <v>19300</v>
      </c>
      <c r="F7" s="164">
        <v>0.19</v>
      </c>
      <c r="G7" s="163">
        <f>+E7*F7</f>
        <v>3667</v>
      </c>
      <c r="H7" s="163">
        <f>+E7+G7</f>
        <v>22967</v>
      </c>
      <c r="I7" s="163">
        <f>H7+(H7*2%)</f>
        <v>23426.34</v>
      </c>
      <c r="J7" s="1">
        <v>22300</v>
      </c>
      <c r="K7" s="22">
        <v>0.19</v>
      </c>
      <c r="L7" s="1">
        <f>+J7*K7</f>
        <v>4237</v>
      </c>
      <c r="M7" s="1">
        <f>+J7+L7</f>
        <v>26537</v>
      </c>
      <c r="N7" s="1">
        <f>M7+(M7*2%)</f>
        <v>27067.74</v>
      </c>
      <c r="O7" s="160">
        <v>25300</v>
      </c>
      <c r="P7" s="161">
        <v>0.19</v>
      </c>
      <c r="Q7" s="160">
        <f>+O7*P7</f>
        <v>4807</v>
      </c>
      <c r="R7" s="160">
        <f>+O7+Q7</f>
        <v>30107</v>
      </c>
      <c r="S7" s="160">
        <f>R7+(R7*2%)</f>
        <v>30709.14</v>
      </c>
      <c r="T7" s="31">
        <v>23500</v>
      </c>
      <c r="U7" s="41">
        <v>0.19</v>
      </c>
      <c r="V7" s="31">
        <f>T7*U7</f>
        <v>4465</v>
      </c>
      <c r="W7" s="31">
        <f>T7+V7</f>
        <v>27965</v>
      </c>
      <c r="X7" s="31">
        <f>W7+(W7*2%)</f>
        <v>28524.3</v>
      </c>
      <c r="Y7" s="162">
        <f>AVERAGE(E7,J7,O7,T7)</f>
        <v>22600</v>
      </c>
      <c r="Z7" s="162">
        <f>AVERAGE(I7,N7,S7,X7)</f>
        <v>27431.88</v>
      </c>
      <c r="AA7" s="17"/>
      <c r="AB7" s="17"/>
      <c r="AC7" s="17"/>
      <c r="AD7" s="17"/>
      <c r="AE7" s="17"/>
      <c r="AF7" s="17"/>
      <c r="AG7" s="17"/>
      <c r="AH7" s="17"/>
      <c r="AI7" s="17"/>
      <c r="AJ7" s="17"/>
      <c r="AK7" s="17"/>
      <c r="AL7" s="17"/>
      <c r="AM7" s="17"/>
      <c r="AN7" s="17"/>
      <c r="AO7" s="17"/>
      <c r="AP7" s="17"/>
      <c r="AQ7" s="17"/>
      <c r="AR7" s="17"/>
      <c r="AS7" s="17"/>
      <c r="AT7" s="17"/>
      <c r="AU7" s="17"/>
      <c r="AV7" s="17"/>
    </row>
    <row r="8" spans="1:48" ht="252" customHeight="1" x14ac:dyDescent="0.25">
      <c r="A8" s="5">
        <v>2</v>
      </c>
      <c r="B8" s="23" t="s">
        <v>415</v>
      </c>
      <c r="C8" s="5" t="s">
        <v>112</v>
      </c>
      <c r="D8" s="5">
        <v>1</v>
      </c>
      <c r="E8" s="163">
        <v>22500</v>
      </c>
      <c r="F8" s="164">
        <v>0.19</v>
      </c>
      <c r="G8" s="163">
        <f t="shared" ref="G8:G35" si="0">+E8*F8</f>
        <v>4275</v>
      </c>
      <c r="H8" s="163">
        <f t="shared" ref="H8:H35" si="1">+E8+G8</f>
        <v>26775</v>
      </c>
      <c r="I8" s="163">
        <f t="shared" ref="I8:I35" si="2">H8+(H8*2%)</f>
        <v>27310.5</v>
      </c>
      <c r="J8" s="2">
        <v>26500</v>
      </c>
      <c r="K8" s="49">
        <v>0.19</v>
      </c>
      <c r="L8" s="2">
        <f t="shared" ref="L8:L35" si="3">+J8*K8</f>
        <v>5035</v>
      </c>
      <c r="M8" s="2">
        <f t="shared" ref="M8:M35" si="4">+J8+L8</f>
        <v>31535</v>
      </c>
      <c r="N8" s="1">
        <f t="shared" ref="N8:N35" si="5">M8+(M8*2%)</f>
        <v>32165.7</v>
      </c>
      <c r="O8" s="160">
        <v>30500</v>
      </c>
      <c r="P8" s="161">
        <v>0.19</v>
      </c>
      <c r="Q8" s="160">
        <f t="shared" ref="Q8:Q35" si="6">+O8*P8</f>
        <v>5795</v>
      </c>
      <c r="R8" s="160">
        <f t="shared" ref="R8:R35" si="7">+O8+Q8</f>
        <v>36295</v>
      </c>
      <c r="S8" s="160">
        <f t="shared" ref="S8:S35" si="8">R8+(R8*2%)</f>
        <v>37020.9</v>
      </c>
      <c r="T8" s="48">
        <v>23500</v>
      </c>
      <c r="U8" s="50">
        <v>0.19</v>
      </c>
      <c r="V8" s="48">
        <f t="shared" ref="V8:V35" si="9">T8*U8</f>
        <v>4465</v>
      </c>
      <c r="W8" s="48">
        <f t="shared" ref="W8:W35" si="10">T8+V8</f>
        <v>27965</v>
      </c>
      <c r="X8" s="31">
        <f t="shared" ref="X8:X35" si="11">W8+(W8*2%)</f>
        <v>28524.3</v>
      </c>
      <c r="Y8" s="162">
        <f t="shared" ref="Y8:Y36" si="12">AVERAGE(E8,J8,O8,T8)</f>
        <v>25750</v>
      </c>
      <c r="Z8" s="162">
        <f t="shared" ref="Z8:Z35" si="13">AVERAGE(I8,N8,S8,X8)</f>
        <v>31255.350000000002</v>
      </c>
      <c r="AA8" s="51"/>
      <c r="AB8" s="17"/>
      <c r="AC8" s="17"/>
      <c r="AD8" s="17"/>
      <c r="AE8" s="17"/>
      <c r="AF8" s="17"/>
      <c r="AG8" s="17"/>
      <c r="AH8" s="17"/>
      <c r="AI8" s="17"/>
      <c r="AJ8" s="17"/>
      <c r="AK8" s="17"/>
      <c r="AL8" s="17"/>
      <c r="AM8" s="17"/>
      <c r="AN8" s="17"/>
      <c r="AO8" s="17"/>
      <c r="AP8" s="17"/>
      <c r="AQ8" s="17"/>
      <c r="AR8" s="17"/>
      <c r="AS8" s="17"/>
      <c r="AT8" s="17"/>
      <c r="AU8" s="17"/>
      <c r="AV8" s="17"/>
    </row>
    <row r="9" spans="1:48" ht="45.75" customHeight="1" x14ac:dyDescent="0.25">
      <c r="A9" s="5">
        <v>3</v>
      </c>
      <c r="B9" s="24" t="s">
        <v>416</v>
      </c>
      <c r="C9" s="5" t="s">
        <v>112</v>
      </c>
      <c r="D9" s="5">
        <v>1</v>
      </c>
      <c r="E9" s="163">
        <v>250</v>
      </c>
      <c r="F9" s="164">
        <v>0.19</v>
      </c>
      <c r="G9" s="163">
        <f t="shared" si="0"/>
        <v>47.5</v>
      </c>
      <c r="H9" s="163">
        <f t="shared" si="1"/>
        <v>297.5</v>
      </c>
      <c r="I9" s="163">
        <f t="shared" si="2"/>
        <v>303.45</v>
      </c>
      <c r="J9" s="1">
        <v>350</v>
      </c>
      <c r="K9" s="22">
        <v>0.19</v>
      </c>
      <c r="L9" s="1">
        <f t="shared" si="3"/>
        <v>66.5</v>
      </c>
      <c r="M9" s="1">
        <f t="shared" si="4"/>
        <v>416.5</v>
      </c>
      <c r="N9" s="1">
        <f t="shared" si="5"/>
        <v>424.83</v>
      </c>
      <c r="O9" s="160">
        <v>450</v>
      </c>
      <c r="P9" s="161">
        <v>0.19</v>
      </c>
      <c r="Q9" s="160">
        <f t="shared" si="6"/>
        <v>85.5</v>
      </c>
      <c r="R9" s="160">
        <f t="shared" si="7"/>
        <v>535.5</v>
      </c>
      <c r="S9" s="160">
        <f t="shared" si="8"/>
        <v>546.21</v>
      </c>
      <c r="T9" s="48">
        <v>400</v>
      </c>
      <c r="U9" s="41">
        <v>0.19</v>
      </c>
      <c r="V9" s="31">
        <f t="shared" si="9"/>
        <v>76</v>
      </c>
      <c r="W9" s="31">
        <f t="shared" si="10"/>
        <v>476</v>
      </c>
      <c r="X9" s="31">
        <f t="shared" si="11"/>
        <v>485.52</v>
      </c>
      <c r="Y9" s="162">
        <f t="shared" si="12"/>
        <v>362.5</v>
      </c>
      <c r="Z9" s="162">
        <f t="shared" si="13"/>
        <v>440.0025</v>
      </c>
      <c r="AA9" s="17"/>
      <c r="AB9" s="17"/>
      <c r="AC9" s="17"/>
      <c r="AD9" s="17"/>
      <c r="AE9" s="17"/>
      <c r="AF9" s="17"/>
      <c r="AG9" s="17"/>
      <c r="AH9" s="17"/>
      <c r="AI9" s="17"/>
      <c r="AJ9" s="17"/>
      <c r="AK9" s="17"/>
      <c r="AL9" s="17"/>
      <c r="AM9" s="17"/>
      <c r="AN9" s="17"/>
      <c r="AO9" s="17"/>
      <c r="AP9" s="17"/>
      <c r="AQ9" s="17"/>
      <c r="AR9" s="17"/>
      <c r="AS9" s="17"/>
      <c r="AT9" s="17"/>
      <c r="AU9" s="17"/>
      <c r="AV9" s="17"/>
    </row>
    <row r="10" spans="1:48" ht="45" x14ac:dyDescent="0.25">
      <c r="A10" s="5">
        <v>4</v>
      </c>
      <c r="B10" s="24" t="s">
        <v>417</v>
      </c>
      <c r="C10" s="5" t="s">
        <v>112</v>
      </c>
      <c r="D10" s="5">
        <v>1</v>
      </c>
      <c r="E10" s="163">
        <v>8700</v>
      </c>
      <c r="F10" s="164">
        <v>0.19</v>
      </c>
      <c r="G10" s="163">
        <f t="shared" si="0"/>
        <v>1653</v>
      </c>
      <c r="H10" s="163">
        <f t="shared" si="1"/>
        <v>10353</v>
      </c>
      <c r="I10" s="163">
        <f t="shared" si="2"/>
        <v>10560.06</v>
      </c>
      <c r="J10" s="1">
        <v>9700</v>
      </c>
      <c r="K10" s="22">
        <v>0.19</v>
      </c>
      <c r="L10" s="1">
        <f t="shared" si="3"/>
        <v>1843</v>
      </c>
      <c r="M10" s="1">
        <f t="shared" si="4"/>
        <v>11543</v>
      </c>
      <c r="N10" s="1">
        <f t="shared" si="5"/>
        <v>11773.86</v>
      </c>
      <c r="O10" s="160">
        <v>12700</v>
      </c>
      <c r="P10" s="161">
        <v>0.19</v>
      </c>
      <c r="Q10" s="160">
        <f t="shared" si="6"/>
        <v>2413</v>
      </c>
      <c r="R10" s="160">
        <f t="shared" si="7"/>
        <v>15113</v>
      </c>
      <c r="S10" s="160">
        <f t="shared" si="8"/>
        <v>15415.26</v>
      </c>
      <c r="T10" s="48">
        <v>10200</v>
      </c>
      <c r="U10" s="41">
        <v>0.19</v>
      </c>
      <c r="V10" s="31">
        <f t="shared" si="9"/>
        <v>1938</v>
      </c>
      <c r="W10" s="31">
        <f t="shared" si="10"/>
        <v>12138</v>
      </c>
      <c r="X10" s="31">
        <f t="shared" si="11"/>
        <v>12380.76</v>
      </c>
      <c r="Y10" s="162">
        <f t="shared" si="12"/>
        <v>10325</v>
      </c>
      <c r="Z10" s="162">
        <f t="shared" si="13"/>
        <v>12532.485000000001</v>
      </c>
      <c r="AA10" s="17"/>
      <c r="AB10" s="17"/>
      <c r="AC10" s="17"/>
      <c r="AD10" s="17"/>
      <c r="AE10" s="17"/>
      <c r="AF10" s="17"/>
      <c r="AG10" s="17"/>
      <c r="AH10" s="17"/>
      <c r="AI10" s="17"/>
      <c r="AJ10" s="17"/>
      <c r="AK10" s="17"/>
      <c r="AL10" s="17"/>
      <c r="AM10" s="17"/>
      <c r="AN10" s="17"/>
      <c r="AO10" s="17"/>
      <c r="AP10" s="17"/>
      <c r="AQ10" s="17"/>
      <c r="AR10" s="17"/>
      <c r="AS10" s="17"/>
      <c r="AT10" s="17"/>
      <c r="AU10" s="17"/>
      <c r="AV10" s="17"/>
    </row>
    <row r="11" spans="1:48" ht="22.5" x14ac:dyDescent="0.25">
      <c r="A11" s="25">
        <v>5</v>
      </c>
      <c r="B11" s="26" t="s">
        <v>418</v>
      </c>
      <c r="C11" s="25" t="s">
        <v>419</v>
      </c>
      <c r="D11" s="25">
        <v>1</v>
      </c>
      <c r="E11" s="163">
        <v>3800</v>
      </c>
      <c r="F11" s="164">
        <v>0</v>
      </c>
      <c r="G11" s="163">
        <f t="shared" si="0"/>
        <v>0</v>
      </c>
      <c r="H11" s="163">
        <f t="shared" si="1"/>
        <v>3800</v>
      </c>
      <c r="I11" s="163">
        <f t="shared" si="2"/>
        <v>3876</v>
      </c>
      <c r="J11" s="1">
        <v>4800</v>
      </c>
      <c r="K11" s="22">
        <v>0</v>
      </c>
      <c r="L11" s="1">
        <f t="shared" si="3"/>
        <v>0</v>
      </c>
      <c r="M11" s="1">
        <f t="shared" si="4"/>
        <v>4800</v>
      </c>
      <c r="N11" s="1">
        <f t="shared" si="5"/>
        <v>4896</v>
      </c>
      <c r="O11" s="160">
        <v>5800</v>
      </c>
      <c r="P11" s="161">
        <v>0</v>
      </c>
      <c r="Q11" s="160">
        <f t="shared" si="6"/>
        <v>0</v>
      </c>
      <c r="R11" s="160">
        <f t="shared" si="7"/>
        <v>5800</v>
      </c>
      <c r="S11" s="160">
        <f t="shared" si="8"/>
        <v>5916</v>
      </c>
      <c r="T11" s="48">
        <v>5600</v>
      </c>
      <c r="U11" s="41">
        <v>0</v>
      </c>
      <c r="V11" s="31">
        <f t="shared" si="9"/>
        <v>0</v>
      </c>
      <c r="W11" s="31">
        <f t="shared" si="10"/>
        <v>5600</v>
      </c>
      <c r="X11" s="31">
        <f t="shared" si="11"/>
        <v>5712</v>
      </c>
      <c r="Y11" s="162">
        <f t="shared" si="12"/>
        <v>5000</v>
      </c>
      <c r="Z11" s="162">
        <f t="shared" si="13"/>
        <v>5100</v>
      </c>
      <c r="AA11" s="51"/>
      <c r="AB11" s="17"/>
      <c r="AC11" s="17"/>
      <c r="AD11" s="17"/>
      <c r="AE11" s="17"/>
      <c r="AF11" s="17"/>
      <c r="AG11" s="17"/>
      <c r="AH11" s="17"/>
      <c r="AI11" s="17"/>
      <c r="AJ11" s="17"/>
      <c r="AK11" s="17"/>
      <c r="AL11" s="17"/>
      <c r="AM11" s="17"/>
      <c r="AN11" s="17"/>
      <c r="AO11" s="17"/>
      <c r="AP11" s="17"/>
      <c r="AQ11" s="17"/>
      <c r="AR11" s="17"/>
      <c r="AS11" s="17"/>
      <c r="AT11" s="17"/>
      <c r="AU11" s="17"/>
      <c r="AV11" s="17"/>
    </row>
    <row r="12" spans="1:48" ht="22.5" x14ac:dyDescent="0.25">
      <c r="A12" s="5">
        <v>6</v>
      </c>
      <c r="B12" s="24" t="s">
        <v>420</v>
      </c>
      <c r="C12" s="5" t="s">
        <v>112</v>
      </c>
      <c r="D12" s="5">
        <v>1</v>
      </c>
      <c r="E12" s="165">
        <v>46000</v>
      </c>
      <c r="F12" s="164">
        <v>0</v>
      </c>
      <c r="G12" s="163">
        <f t="shared" si="0"/>
        <v>0</v>
      </c>
      <c r="H12" s="163">
        <f t="shared" si="1"/>
        <v>46000</v>
      </c>
      <c r="I12" s="163">
        <f t="shared" si="2"/>
        <v>46920</v>
      </c>
      <c r="J12" s="1">
        <v>5000</v>
      </c>
      <c r="K12" s="22">
        <v>0</v>
      </c>
      <c r="L12" s="1">
        <f t="shared" si="3"/>
        <v>0</v>
      </c>
      <c r="M12" s="1">
        <f t="shared" si="4"/>
        <v>5000</v>
      </c>
      <c r="N12" s="1">
        <f t="shared" si="5"/>
        <v>5100</v>
      </c>
      <c r="O12" s="160">
        <v>6500</v>
      </c>
      <c r="P12" s="161">
        <v>0</v>
      </c>
      <c r="Q12" s="160">
        <f t="shared" si="6"/>
        <v>0</v>
      </c>
      <c r="R12" s="160">
        <f t="shared" si="7"/>
        <v>6500</v>
      </c>
      <c r="S12" s="160">
        <f t="shared" si="8"/>
        <v>6630</v>
      </c>
      <c r="T12" s="48">
        <v>6300</v>
      </c>
      <c r="U12" s="41">
        <v>0</v>
      </c>
      <c r="V12" s="31">
        <f t="shared" si="9"/>
        <v>0</v>
      </c>
      <c r="W12" s="31">
        <f t="shared" si="10"/>
        <v>6300</v>
      </c>
      <c r="X12" s="31">
        <f t="shared" si="11"/>
        <v>6426</v>
      </c>
      <c r="Y12" s="162">
        <f>AVERAGE(J12,O12,T12)</f>
        <v>5933.333333333333</v>
      </c>
      <c r="Z12" s="162">
        <f>AVERAGE(N12,S12,X12)</f>
        <v>6052</v>
      </c>
      <c r="AA12" s="51"/>
      <c r="AB12" s="17"/>
      <c r="AC12" s="17"/>
      <c r="AD12" s="17"/>
      <c r="AE12" s="17"/>
      <c r="AF12" s="17"/>
      <c r="AG12" s="17"/>
      <c r="AH12" s="17"/>
      <c r="AI12" s="17"/>
      <c r="AJ12" s="17"/>
      <c r="AK12" s="17"/>
      <c r="AL12" s="17"/>
      <c r="AM12" s="17"/>
      <c r="AN12" s="17"/>
      <c r="AO12" s="17"/>
      <c r="AP12" s="17"/>
      <c r="AQ12" s="17"/>
      <c r="AR12" s="17"/>
      <c r="AS12" s="17"/>
      <c r="AT12" s="17"/>
      <c r="AU12" s="17"/>
      <c r="AV12" s="17"/>
    </row>
    <row r="13" spans="1:48" x14ac:dyDescent="0.25">
      <c r="A13" s="5">
        <v>7</v>
      </c>
      <c r="B13" s="23" t="s">
        <v>421</v>
      </c>
      <c r="C13" s="5" t="s">
        <v>112</v>
      </c>
      <c r="D13" s="5">
        <v>1</v>
      </c>
      <c r="E13" s="163">
        <v>557700</v>
      </c>
      <c r="F13" s="164">
        <v>0.19</v>
      </c>
      <c r="G13" s="163">
        <f t="shared" si="0"/>
        <v>105963</v>
      </c>
      <c r="H13" s="163">
        <f t="shared" si="1"/>
        <v>663663</v>
      </c>
      <c r="I13" s="163">
        <f t="shared" si="2"/>
        <v>676936.26</v>
      </c>
      <c r="J13" s="1">
        <v>560500</v>
      </c>
      <c r="K13" s="22">
        <v>0.19</v>
      </c>
      <c r="L13" s="1">
        <f t="shared" si="3"/>
        <v>106495</v>
      </c>
      <c r="M13" s="1">
        <f t="shared" si="4"/>
        <v>666995</v>
      </c>
      <c r="N13" s="1">
        <f t="shared" si="5"/>
        <v>680334.9</v>
      </c>
      <c r="O13" s="160">
        <v>565000</v>
      </c>
      <c r="P13" s="161">
        <v>0.19</v>
      </c>
      <c r="Q13" s="160">
        <f t="shared" si="6"/>
        <v>107350</v>
      </c>
      <c r="R13" s="160">
        <f t="shared" si="7"/>
        <v>672350</v>
      </c>
      <c r="S13" s="160">
        <f t="shared" si="8"/>
        <v>685797</v>
      </c>
      <c r="T13" s="48">
        <v>550000</v>
      </c>
      <c r="U13" s="41">
        <v>0.19</v>
      </c>
      <c r="V13" s="31">
        <f t="shared" si="9"/>
        <v>104500</v>
      </c>
      <c r="W13" s="31">
        <f t="shared" si="10"/>
        <v>654500</v>
      </c>
      <c r="X13" s="31">
        <f t="shared" si="11"/>
        <v>667590</v>
      </c>
      <c r="Y13" s="162">
        <f t="shared" si="12"/>
        <v>558300</v>
      </c>
      <c r="Z13" s="162">
        <f t="shared" si="13"/>
        <v>677664.54</v>
      </c>
      <c r="AA13" s="51"/>
      <c r="AB13" s="17"/>
      <c r="AC13" s="17"/>
      <c r="AD13" s="17"/>
      <c r="AE13" s="17"/>
      <c r="AF13" s="17"/>
      <c r="AG13" s="17"/>
      <c r="AH13" s="17"/>
      <c r="AI13" s="17"/>
      <c r="AJ13" s="17"/>
      <c r="AK13" s="17"/>
      <c r="AL13" s="17"/>
      <c r="AM13" s="17"/>
      <c r="AN13" s="17"/>
      <c r="AO13" s="17"/>
      <c r="AP13" s="17"/>
      <c r="AQ13" s="17"/>
      <c r="AR13" s="17"/>
      <c r="AS13" s="17"/>
      <c r="AT13" s="17"/>
      <c r="AU13" s="17"/>
      <c r="AV13" s="17"/>
    </row>
    <row r="14" spans="1:48" ht="22.5" x14ac:dyDescent="0.25">
      <c r="A14" s="5">
        <v>8</v>
      </c>
      <c r="B14" s="24" t="s">
        <v>422</v>
      </c>
      <c r="C14" s="5" t="s">
        <v>423</v>
      </c>
      <c r="D14" s="5">
        <v>1</v>
      </c>
      <c r="E14" s="163">
        <v>32700</v>
      </c>
      <c r="F14" s="164">
        <v>0.19</v>
      </c>
      <c r="G14" s="163">
        <f t="shared" si="0"/>
        <v>6213</v>
      </c>
      <c r="H14" s="163">
        <f t="shared" si="1"/>
        <v>38913</v>
      </c>
      <c r="I14" s="163">
        <f t="shared" si="2"/>
        <v>39691.26</v>
      </c>
      <c r="J14" s="1">
        <v>36700</v>
      </c>
      <c r="K14" s="22">
        <v>0.19</v>
      </c>
      <c r="L14" s="1">
        <f t="shared" si="3"/>
        <v>6973</v>
      </c>
      <c r="M14" s="1">
        <f t="shared" si="4"/>
        <v>43673</v>
      </c>
      <c r="N14" s="1">
        <f t="shared" si="5"/>
        <v>44546.46</v>
      </c>
      <c r="O14" s="160">
        <v>40700</v>
      </c>
      <c r="P14" s="161">
        <v>0.19</v>
      </c>
      <c r="Q14" s="160">
        <f t="shared" si="6"/>
        <v>7733</v>
      </c>
      <c r="R14" s="160">
        <f t="shared" si="7"/>
        <v>48433</v>
      </c>
      <c r="S14" s="160">
        <f t="shared" si="8"/>
        <v>49401.66</v>
      </c>
      <c r="T14" s="48">
        <v>43000</v>
      </c>
      <c r="U14" s="41">
        <v>0.19</v>
      </c>
      <c r="V14" s="31">
        <f t="shared" si="9"/>
        <v>8170</v>
      </c>
      <c r="W14" s="31">
        <f t="shared" si="10"/>
        <v>51170</v>
      </c>
      <c r="X14" s="31">
        <f t="shared" si="11"/>
        <v>52193.4</v>
      </c>
      <c r="Y14" s="162">
        <f t="shared" si="12"/>
        <v>38275</v>
      </c>
      <c r="Z14" s="162">
        <f t="shared" si="13"/>
        <v>46458.195</v>
      </c>
      <c r="AA14" s="51"/>
      <c r="AB14" s="17"/>
      <c r="AC14" s="17"/>
      <c r="AD14" s="17"/>
      <c r="AE14" s="17"/>
      <c r="AF14" s="17"/>
      <c r="AG14" s="17"/>
      <c r="AH14" s="17"/>
      <c r="AI14" s="17"/>
      <c r="AJ14" s="17"/>
      <c r="AK14" s="17"/>
      <c r="AL14" s="17"/>
      <c r="AM14" s="17"/>
      <c r="AN14" s="17"/>
      <c r="AO14" s="17"/>
      <c r="AP14" s="17"/>
      <c r="AQ14" s="17"/>
      <c r="AR14" s="17"/>
      <c r="AS14" s="17"/>
      <c r="AT14" s="17"/>
      <c r="AU14" s="17"/>
      <c r="AV14" s="17"/>
    </row>
    <row r="15" spans="1:48" x14ac:dyDescent="0.25">
      <c r="A15" s="5">
        <v>9</v>
      </c>
      <c r="B15" s="24" t="s">
        <v>424</v>
      </c>
      <c r="C15" s="5" t="s">
        <v>425</v>
      </c>
      <c r="D15" s="5">
        <v>1</v>
      </c>
      <c r="E15" s="163">
        <v>759700</v>
      </c>
      <c r="F15" s="164">
        <v>0</v>
      </c>
      <c r="G15" s="163">
        <f t="shared" si="0"/>
        <v>0</v>
      </c>
      <c r="H15" s="163">
        <f t="shared" si="1"/>
        <v>759700</v>
      </c>
      <c r="I15" s="163">
        <f t="shared" si="2"/>
        <v>774894</v>
      </c>
      <c r="J15" s="1">
        <v>764700</v>
      </c>
      <c r="K15" s="22">
        <v>0</v>
      </c>
      <c r="L15" s="1">
        <f t="shared" si="3"/>
        <v>0</v>
      </c>
      <c r="M15" s="1">
        <f t="shared" si="4"/>
        <v>764700</v>
      </c>
      <c r="N15" s="1">
        <f t="shared" si="5"/>
        <v>779994</v>
      </c>
      <c r="O15" s="160">
        <v>768700</v>
      </c>
      <c r="P15" s="161">
        <v>0</v>
      </c>
      <c r="Q15" s="160">
        <f t="shared" si="6"/>
        <v>0</v>
      </c>
      <c r="R15" s="160">
        <f t="shared" si="7"/>
        <v>768700</v>
      </c>
      <c r="S15" s="160">
        <f t="shared" si="8"/>
        <v>784074</v>
      </c>
      <c r="T15" s="48">
        <v>761200</v>
      </c>
      <c r="U15" s="41">
        <v>0</v>
      </c>
      <c r="V15" s="31">
        <f t="shared" si="9"/>
        <v>0</v>
      </c>
      <c r="W15" s="31">
        <f t="shared" si="10"/>
        <v>761200</v>
      </c>
      <c r="X15" s="31">
        <f t="shared" si="11"/>
        <v>776424</v>
      </c>
      <c r="Y15" s="162">
        <f t="shared" si="12"/>
        <v>763575</v>
      </c>
      <c r="Z15" s="162">
        <f t="shared" si="13"/>
        <v>778846.5</v>
      </c>
      <c r="AA15" s="51"/>
      <c r="AB15" s="17"/>
      <c r="AC15" s="17"/>
      <c r="AD15" s="17"/>
      <c r="AE15" s="17"/>
      <c r="AF15" s="17"/>
      <c r="AG15" s="17"/>
      <c r="AH15" s="17"/>
      <c r="AI15" s="17"/>
      <c r="AJ15" s="17"/>
      <c r="AK15" s="17"/>
      <c r="AL15" s="17"/>
      <c r="AM15" s="17"/>
      <c r="AN15" s="17"/>
      <c r="AO15" s="17"/>
      <c r="AP15" s="17"/>
      <c r="AQ15" s="17"/>
      <c r="AR15" s="17"/>
      <c r="AS15" s="17"/>
      <c r="AT15" s="17"/>
      <c r="AU15" s="17"/>
      <c r="AV15" s="17"/>
    </row>
    <row r="16" spans="1:48" x14ac:dyDescent="0.25">
      <c r="A16" s="5">
        <v>10</v>
      </c>
      <c r="B16" s="24" t="s">
        <v>426</v>
      </c>
      <c r="C16" s="5" t="s">
        <v>425</v>
      </c>
      <c r="D16" s="5">
        <v>1</v>
      </c>
      <c r="E16" s="163">
        <v>932000</v>
      </c>
      <c r="F16" s="164">
        <v>0</v>
      </c>
      <c r="G16" s="163">
        <f t="shared" si="0"/>
        <v>0</v>
      </c>
      <c r="H16" s="163">
        <f t="shared" si="1"/>
        <v>932000</v>
      </c>
      <c r="I16" s="163">
        <f t="shared" si="2"/>
        <v>950640</v>
      </c>
      <c r="J16" s="1">
        <v>936000</v>
      </c>
      <c r="K16" s="22">
        <v>0</v>
      </c>
      <c r="L16" s="1">
        <f t="shared" si="3"/>
        <v>0</v>
      </c>
      <c r="M16" s="1">
        <f t="shared" si="4"/>
        <v>936000</v>
      </c>
      <c r="N16" s="1">
        <f t="shared" si="5"/>
        <v>954720</v>
      </c>
      <c r="O16" s="166">
        <v>94000</v>
      </c>
      <c r="P16" s="161">
        <v>0</v>
      </c>
      <c r="Q16" s="160">
        <f t="shared" si="6"/>
        <v>0</v>
      </c>
      <c r="R16" s="160">
        <f t="shared" si="7"/>
        <v>94000</v>
      </c>
      <c r="S16" s="160">
        <f t="shared" si="8"/>
        <v>95880</v>
      </c>
      <c r="T16" s="48">
        <v>950000</v>
      </c>
      <c r="U16" s="41">
        <v>0</v>
      </c>
      <c r="V16" s="31">
        <f t="shared" si="9"/>
        <v>0</v>
      </c>
      <c r="W16" s="31">
        <f t="shared" si="10"/>
        <v>950000</v>
      </c>
      <c r="X16" s="31">
        <f t="shared" si="11"/>
        <v>969000</v>
      </c>
      <c r="Y16" s="162">
        <f>AVERAGE(E16,J16,T16)</f>
        <v>939333.33333333337</v>
      </c>
      <c r="Z16" s="162">
        <f>AVERAGE(I16,N16,X16)</f>
        <v>958120</v>
      </c>
      <c r="AA16" s="51"/>
      <c r="AB16" s="17"/>
      <c r="AC16" s="17"/>
      <c r="AD16" s="17"/>
      <c r="AE16" s="17"/>
      <c r="AF16" s="17"/>
      <c r="AG16" s="17"/>
      <c r="AH16" s="17"/>
      <c r="AI16" s="17"/>
      <c r="AJ16" s="17"/>
      <c r="AK16" s="17"/>
      <c r="AL16" s="17"/>
      <c r="AM16" s="17"/>
      <c r="AN16" s="17"/>
      <c r="AO16" s="17"/>
      <c r="AP16" s="17"/>
      <c r="AQ16" s="17"/>
      <c r="AR16" s="17"/>
      <c r="AS16" s="17"/>
      <c r="AT16" s="17"/>
      <c r="AU16" s="17"/>
      <c r="AV16" s="17"/>
    </row>
    <row r="17" spans="1:48" x14ac:dyDescent="0.25">
      <c r="A17" s="5">
        <v>11</v>
      </c>
      <c r="B17" s="24" t="s">
        <v>427</v>
      </c>
      <c r="C17" s="5" t="s">
        <v>425</v>
      </c>
      <c r="D17" s="5">
        <v>1</v>
      </c>
      <c r="E17" s="163">
        <v>634100</v>
      </c>
      <c r="F17" s="164">
        <v>0</v>
      </c>
      <c r="G17" s="163">
        <f t="shared" si="0"/>
        <v>0</v>
      </c>
      <c r="H17" s="163">
        <f t="shared" si="1"/>
        <v>634100</v>
      </c>
      <c r="I17" s="163">
        <f t="shared" si="2"/>
        <v>646782</v>
      </c>
      <c r="J17" s="1">
        <v>638100</v>
      </c>
      <c r="K17" s="22">
        <v>0</v>
      </c>
      <c r="L17" s="1">
        <f t="shared" si="3"/>
        <v>0</v>
      </c>
      <c r="M17" s="1">
        <f t="shared" si="4"/>
        <v>638100</v>
      </c>
      <c r="N17" s="1">
        <f t="shared" si="5"/>
        <v>650862</v>
      </c>
      <c r="O17" s="160">
        <v>642100</v>
      </c>
      <c r="P17" s="161">
        <v>0</v>
      </c>
      <c r="Q17" s="160">
        <f t="shared" si="6"/>
        <v>0</v>
      </c>
      <c r="R17" s="160">
        <f t="shared" si="7"/>
        <v>642100</v>
      </c>
      <c r="S17" s="160">
        <f t="shared" si="8"/>
        <v>654942</v>
      </c>
      <c r="T17" s="48">
        <v>630000</v>
      </c>
      <c r="U17" s="41">
        <v>0</v>
      </c>
      <c r="V17" s="31">
        <f t="shared" si="9"/>
        <v>0</v>
      </c>
      <c r="W17" s="31">
        <f>T17+V17</f>
        <v>630000</v>
      </c>
      <c r="X17" s="31">
        <f t="shared" si="11"/>
        <v>642600</v>
      </c>
      <c r="Y17" s="162">
        <f t="shared" si="12"/>
        <v>636075</v>
      </c>
      <c r="Z17" s="162">
        <f t="shared" si="13"/>
        <v>648796.5</v>
      </c>
      <c r="AA17" s="51"/>
      <c r="AB17" s="17"/>
      <c r="AC17" s="17"/>
      <c r="AD17" s="17"/>
      <c r="AE17" s="17"/>
      <c r="AF17" s="17"/>
      <c r="AG17" s="17"/>
      <c r="AH17" s="17"/>
      <c r="AI17" s="17"/>
      <c r="AJ17" s="17"/>
      <c r="AK17" s="17"/>
      <c r="AL17" s="17"/>
      <c r="AM17" s="17"/>
      <c r="AN17" s="17"/>
      <c r="AO17" s="17"/>
      <c r="AP17" s="17"/>
      <c r="AQ17" s="17"/>
      <c r="AR17" s="17"/>
      <c r="AS17" s="17"/>
      <c r="AT17" s="17"/>
      <c r="AU17" s="17"/>
      <c r="AV17" s="17"/>
    </row>
    <row r="18" spans="1:48" x14ac:dyDescent="0.25">
      <c r="A18" s="5">
        <v>12</v>
      </c>
      <c r="B18" s="24" t="s">
        <v>428</v>
      </c>
      <c r="C18" s="5" t="s">
        <v>425</v>
      </c>
      <c r="D18" s="5">
        <v>1</v>
      </c>
      <c r="E18" s="163">
        <v>477115</v>
      </c>
      <c r="F18" s="164">
        <v>0</v>
      </c>
      <c r="G18" s="163">
        <f t="shared" si="0"/>
        <v>0</v>
      </c>
      <c r="H18" s="163">
        <f t="shared" si="1"/>
        <v>477115</v>
      </c>
      <c r="I18" s="163">
        <f t="shared" si="2"/>
        <v>486657.3</v>
      </c>
      <c r="J18" s="1">
        <v>481500</v>
      </c>
      <c r="K18" s="22">
        <v>0</v>
      </c>
      <c r="L18" s="1">
        <f t="shared" si="3"/>
        <v>0</v>
      </c>
      <c r="M18" s="1">
        <f t="shared" si="4"/>
        <v>481500</v>
      </c>
      <c r="N18" s="1">
        <f t="shared" si="5"/>
        <v>491130</v>
      </c>
      <c r="O18" s="160">
        <v>485500</v>
      </c>
      <c r="P18" s="161">
        <v>0</v>
      </c>
      <c r="Q18" s="160">
        <f t="shared" si="6"/>
        <v>0</v>
      </c>
      <c r="R18" s="160">
        <f t="shared" si="7"/>
        <v>485500</v>
      </c>
      <c r="S18" s="160">
        <f t="shared" si="8"/>
        <v>495210</v>
      </c>
      <c r="T18" s="48">
        <v>400000</v>
      </c>
      <c r="U18" s="41">
        <v>0</v>
      </c>
      <c r="V18" s="31">
        <f t="shared" si="9"/>
        <v>0</v>
      </c>
      <c r="W18" s="31">
        <f t="shared" si="10"/>
        <v>400000</v>
      </c>
      <c r="X18" s="31">
        <f t="shared" si="11"/>
        <v>408000</v>
      </c>
      <c r="Y18" s="162">
        <f t="shared" si="12"/>
        <v>461028.75</v>
      </c>
      <c r="Z18" s="162">
        <f t="shared" si="13"/>
        <v>470249.32500000001</v>
      </c>
      <c r="AA18" s="17"/>
      <c r="AB18" s="17"/>
      <c r="AC18" s="17"/>
      <c r="AD18" s="17"/>
      <c r="AE18" s="17"/>
      <c r="AF18" s="17"/>
      <c r="AG18" s="17"/>
      <c r="AH18" s="17"/>
      <c r="AI18" s="17"/>
      <c r="AJ18" s="17"/>
      <c r="AK18" s="17"/>
      <c r="AL18" s="17"/>
      <c r="AM18" s="17"/>
      <c r="AN18" s="17"/>
      <c r="AO18" s="17"/>
      <c r="AP18" s="17"/>
      <c r="AQ18" s="17"/>
      <c r="AR18" s="17"/>
      <c r="AS18" s="17"/>
      <c r="AT18" s="17"/>
      <c r="AU18" s="17"/>
      <c r="AV18" s="17"/>
    </row>
    <row r="19" spans="1:48" ht="45" x14ac:dyDescent="0.25">
      <c r="A19" s="5">
        <v>13</v>
      </c>
      <c r="B19" s="21" t="s">
        <v>429</v>
      </c>
      <c r="C19" s="5" t="s">
        <v>112</v>
      </c>
      <c r="D19" s="27">
        <v>1</v>
      </c>
      <c r="E19" s="163">
        <v>3900</v>
      </c>
      <c r="F19" s="164">
        <v>0.19</v>
      </c>
      <c r="G19" s="163">
        <f t="shared" si="0"/>
        <v>741</v>
      </c>
      <c r="H19" s="163">
        <f t="shared" si="1"/>
        <v>4641</v>
      </c>
      <c r="I19" s="163">
        <f t="shared" si="2"/>
        <v>4733.82</v>
      </c>
      <c r="J19" s="1">
        <v>4900</v>
      </c>
      <c r="K19" s="22">
        <v>0.19</v>
      </c>
      <c r="L19" s="1">
        <f t="shared" si="3"/>
        <v>931</v>
      </c>
      <c r="M19" s="1">
        <f t="shared" si="4"/>
        <v>5831</v>
      </c>
      <c r="N19" s="1">
        <f t="shared" si="5"/>
        <v>5947.62</v>
      </c>
      <c r="O19" s="160">
        <v>5900</v>
      </c>
      <c r="P19" s="161">
        <v>0.19</v>
      </c>
      <c r="Q19" s="160">
        <f t="shared" si="6"/>
        <v>1121</v>
      </c>
      <c r="R19" s="160">
        <f t="shared" si="7"/>
        <v>7021</v>
      </c>
      <c r="S19" s="160">
        <f t="shared" si="8"/>
        <v>7161.42</v>
      </c>
      <c r="T19" s="48">
        <v>5500</v>
      </c>
      <c r="U19" s="41">
        <v>0.19</v>
      </c>
      <c r="V19" s="31">
        <f t="shared" si="9"/>
        <v>1045</v>
      </c>
      <c r="W19" s="31">
        <f t="shared" si="10"/>
        <v>6545</v>
      </c>
      <c r="X19" s="31">
        <f t="shared" si="11"/>
        <v>6675.9</v>
      </c>
      <c r="Y19" s="162">
        <f t="shared" si="12"/>
        <v>5050</v>
      </c>
      <c r="Z19" s="162">
        <f t="shared" si="13"/>
        <v>6129.6900000000005</v>
      </c>
      <c r="AA19" s="17"/>
      <c r="AB19" s="17"/>
      <c r="AC19" s="17"/>
      <c r="AD19" s="17"/>
      <c r="AE19" s="17"/>
      <c r="AF19" s="17"/>
      <c r="AG19" s="17"/>
      <c r="AH19" s="17"/>
      <c r="AI19" s="17"/>
      <c r="AJ19" s="17"/>
      <c r="AK19" s="17"/>
      <c r="AL19" s="17"/>
      <c r="AM19" s="17"/>
      <c r="AN19" s="17"/>
      <c r="AO19" s="17"/>
      <c r="AP19" s="17"/>
      <c r="AQ19" s="17"/>
      <c r="AR19" s="17"/>
      <c r="AS19" s="17"/>
      <c r="AT19" s="17"/>
      <c r="AU19" s="17"/>
      <c r="AV19" s="17"/>
    </row>
    <row r="20" spans="1:48" ht="45" x14ac:dyDescent="0.25">
      <c r="A20" s="5">
        <v>14</v>
      </c>
      <c r="B20" s="21" t="s">
        <v>430</v>
      </c>
      <c r="C20" s="5" t="s">
        <v>112</v>
      </c>
      <c r="D20" s="27">
        <v>1</v>
      </c>
      <c r="E20" s="163">
        <v>3900</v>
      </c>
      <c r="F20" s="164">
        <v>0.19</v>
      </c>
      <c r="G20" s="163">
        <f t="shared" si="0"/>
        <v>741</v>
      </c>
      <c r="H20" s="163">
        <f t="shared" si="1"/>
        <v>4641</v>
      </c>
      <c r="I20" s="163">
        <f t="shared" si="2"/>
        <v>4733.82</v>
      </c>
      <c r="J20" s="1">
        <v>4900</v>
      </c>
      <c r="K20" s="22">
        <v>0.19</v>
      </c>
      <c r="L20" s="1">
        <f t="shared" si="3"/>
        <v>931</v>
      </c>
      <c r="M20" s="1">
        <f t="shared" si="4"/>
        <v>5831</v>
      </c>
      <c r="N20" s="1">
        <f t="shared" si="5"/>
        <v>5947.62</v>
      </c>
      <c r="O20" s="160">
        <v>5900</v>
      </c>
      <c r="P20" s="161">
        <v>0.19</v>
      </c>
      <c r="Q20" s="160">
        <f t="shared" si="6"/>
        <v>1121</v>
      </c>
      <c r="R20" s="160">
        <f t="shared" si="7"/>
        <v>7021</v>
      </c>
      <c r="S20" s="160">
        <f t="shared" si="8"/>
        <v>7161.42</v>
      </c>
      <c r="T20" s="48">
        <v>6100</v>
      </c>
      <c r="U20" s="41">
        <v>0.19</v>
      </c>
      <c r="V20" s="31">
        <f t="shared" si="9"/>
        <v>1159</v>
      </c>
      <c r="W20" s="31">
        <f t="shared" si="10"/>
        <v>7259</v>
      </c>
      <c r="X20" s="31">
        <f t="shared" si="11"/>
        <v>7404.18</v>
      </c>
      <c r="Y20" s="162">
        <f t="shared" si="12"/>
        <v>5200</v>
      </c>
      <c r="Z20" s="162">
        <f t="shared" si="13"/>
        <v>6311.76</v>
      </c>
      <c r="AA20" s="17"/>
      <c r="AB20" s="17"/>
      <c r="AC20" s="17"/>
      <c r="AD20" s="17"/>
      <c r="AE20" s="17"/>
      <c r="AF20" s="17"/>
      <c r="AG20" s="17"/>
      <c r="AH20" s="17"/>
      <c r="AI20" s="17"/>
      <c r="AJ20" s="17"/>
      <c r="AK20" s="17"/>
      <c r="AL20" s="17"/>
      <c r="AM20" s="17"/>
      <c r="AN20" s="17"/>
      <c r="AO20" s="17"/>
      <c r="AP20" s="17"/>
      <c r="AQ20" s="17"/>
      <c r="AR20" s="17"/>
      <c r="AS20" s="17"/>
      <c r="AT20" s="17"/>
      <c r="AU20" s="17"/>
      <c r="AV20" s="17"/>
    </row>
    <row r="21" spans="1:48" ht="204" customHeight="1" x14ac:dyDescent="0.25">
      <c r="A21" s="5">
        <v>15</v>
      </c>
      <c r="B21" s="23" t="s">
        <v>431</v>
      </c>
      <c r="C21" s="5" t="s">
        <v>112</v>
      </c>
      <c r="D21" s="27">
        <v>1</v>
      </c>
      <c r="E21" s="163">
        <v>4461400</v>
      </c>
      <c r="F21" s="164">
        <v>0</v>
      </c>
      <c r="G21" s="163">
        <f t="shared" si="0"/>
        <v>0</v>
      </c>
      <c r="H21" s="163">
        <f t="shared" si="1"/>
        <v>4461400</v>
      </c>
      <c r="I21" s="163">
        <f t="shared" si="2"/>
        <v>4550628</v>
      </c>
      <c r="J21" s="2">
        <v>4476400</v>
      </c>
      <c r="K21" s="49">
        <v>0</v>
      </c>
      <c r="L21" s="1">
        <f t="shared" si="3"/>
        <v>0</v>
      </c>
      <c r="M21" s="1">
        <f t="shared" si="4"/>
        <v>4476400</v>
      </c>
      <c r="N21" s="1">
        <f t="shared" si="5"/>
        <v>4565928</v>
      </c>
      <c r="O21" s="160">
        <v>4480000</v>
      </c>
      <c r="P21" s="161">
        <v>0</v>
      </c>
      <c r="Q21" s="160">
        <f t="shared" si="6"/>
        <v>0</v>
      </c>
      <c r="R21" s="160">
        <f t="shared" si="7"/>
        <v>4480000</v>
      </c>
      <c r="S21" s="160">
        <f t="shared" si="8"/>
        <v>4569600</v>
      </c>
      <c r="T21" s="48">
        <v>4500000</v>
      </c>
      <c r="U21" s="41">
        <v>0</v>
      </c>
      <c r="V21" s="31">
        <f t="shared" si="9"/>
        <v>0</v>
      </c>
      <c r="W21" s="31">
        <f t="shared" si="10"/>
        <v>4500000</v>
      </c>
      <c r="X21" s="31">
        <f t="shared" si="11"/>
        <v>4590000</v>
      </c>
      <c r="Y21" s="162">
        <f t="shared" si="12"/>
        <v>4479450</v>
      </c>
      <c r="Z21" s="162">
        <f t="shared" si="13"/>
        <v>4569039</v>
      </c>
      <c r="AA21" s="17"/>
      <c r="AB21" s="17"/>
      <c r="AC21" s="17"/>
      <c r="AD21" s="17"/>
      <c r="AE21" s="17"/>
      <c r="AF21" s="17"/>
      <c r="AG21" s="17"/>
      <c r="AH21" s="17"/>
      <c r="AI21" s="17"/>
      <c r="AJ21" s="17"/>
      <c r="AK21" s="17"/>
      <c r="AL21" s="17"/>
      <c r="AM21" s="17"/>
      <c r="AN21" s="17"/>
      <c r="AO21" s="17"/>
      <c r="AP21" s="17"/>
      <c r="AQ21" s="17"/>
      <c r="AR21" s="17"/>
      <c r="AS21" s="17"/>
      <c r="AT21" s="17"/>
      <c r="AU21" s="17"/>
      <c r="AV21" s="17"/>
    </row>
    <row r="22" spans="1:48" ht="204" customHeight="1" x14ac:dyDescent="0.25">
      <c r="A22" s="5">
        <v>16</v>
      </c>
      <c r="B22" s="28" t="s">
        <v>432</v>
      </c>
      <c r="C22" s="25" t="s">
        <v>407</v>
      </c>
      <c r="D22" s="29">
        <v>1</v>
      </c>
      <c r="E22" s="163">
        <v>3457700</v>
      </c>
      <c r="F22" s="164">
        <v>0.19</v>
      </c>
      <c r="G22" s="163">
        <f t="shared" si="0"/>
        <v>656963</v>
      </c>
      <c r="H22" s="163">
        <f t="shared" si="1"/>
        <v>4114663</v>
      </c>
      <c r="I22" s="163">
        <f t="shared" si="2"/>
        <v>4196956.26</v>
      </c>
      <c r="J22" s="2">
        <v>0</v>
      </c>
      <c r="K22" s="49">
        <v>0</v>
      </c>
      <c r="L22" s="1">
        <f t="shared" si="3"/>
        <v>0</v>
      </c>
      <c r="M22" s="1">
        <f t="shared" si="4"/>
        <v>0</v>
      </c>
      <c r="N22" s="1">
        <f t="shared" si="5"/>
        <v>0</v>
      </c>
      <c r="O22" s="160">
        <v>3457700</v>
      </c>
      <c r="P22" s="161">
        <v>0.19</v>
      </c>
      <c r="Q22" s="160">
        <f t="shared" si="6"/>
        <v>656963</v>
      </c>
      <c r="R22" s="160">
        <f t="shared" si="7"/>
        <v>4114663</v>
      </c>
      <c r="S22" s="160">
        <f t="shared" si="8"/>
        <v>4196956.26</v>
      </c>
      <c r="T22" s="48">
        <v>3350899</v>
      </c>
      <c r="U22" s="41">
        <v>0</v>
      </c>
      <c r="V22" s="31">
        <f t="shared" si="9"/>
        <v>0</v>
      </c>
      <c r="W22" s="31">
        <f t="shared" si="10"/>
        <v>3350899</v>
      </c>
      <c r="X22" s="31">
        <f t="shared" si="11"/>
        <v>3417916.98</v>
      </c>
      <c r="Y22" s="162">
        <f t="shared" si="12"/>
        <v>2566574.75</v>
      </c>
      <c r="Z22" s="162">
        <f t="shared" si="13"/>
        <v>2952957.375</v>
      </c>
      <c r="AA22" s="51"/>
      <c r="AB22" s="17"/>
      <c r="AC22" s="17"/>
      <c r="AD22" s="17"/>
      <c r="AE22" s="17"/>
      <c r="AF22" s="17"/>
      <c r="AG22" s="17"/>
      <c r="AH22" s="17"/>
      <c r="AI22" s="17"/>
      <c r="AJ22" s="17"/>
      <c r="AK22" s="17"/>
      <c r="AL22" s="17"/>
      <c r="AM22" s="17"/>
      <c r="AN22" s="17"/>
      <c r="AO22" s="17"/>
      <c r="AP22" s="17"/>
      <c r="AQ22" s="17"/>
      <c r="AR22" s="17"/>
      <c r="AS22" s="17"/>
      <c r="AT22" s="17"/>
      <c r="AU22" s="17"/>
      <c r="AV22" s="17"/>
    </row>
    <row r="23" spans="1:48" ht="247.5" x14ac:dyDescent="0.25">
      <c r="A23" s="5">
        <v>17</v>
      </c>
      <c r="B23" s="28" t="s">
        <v>433</v>
      </c>
      <c r="C23" s="25" t="s">
        <v>407</v>
      </c>
      <c r="D23" s="29">
        <v>1</v>
      </c>
      <c r="E23" s="163">
        <v>696000</v>
      </c>
      <c r="F23" s="164">
        <v>0.19</v>
      </c>
      <c r="G23" s="163">
        <f t="shared" si="0"/>
        <v>132240</v>
      </c>
      <c r="H23" s="163">
        <f t="shared" si="1"/>
        <v>828240</v>
      </c>
      <c r="I23" s="163">
        <f t="shared" si="2"/>
        <v>844804.8</v>
      </c>
      <c r="J23" s="2">
        <v>0</v>
      </c>
      <c r="K23" s="49">
        <v>0</v>
      </c>
      <c r="L23" s="1">
        <f t="shared" si="3"/>
        <v>0</v>
      </c>
      <c r="M23" s="1">
        <f t="shared" si="4"/>
        <v>0</v>
      </c>
      <c r="N23" s="1">
        <f t="shared" si="5"/>
        <v>0</v>
      </c>
      <c r="O23" s="160">
        <v>696000</v>
      </c>
      <c r="P23" s="161">
        <v>0.19</v>
      </c>
      <c r="Q23" s="160">
        <f t="shared" si="6"/>
        <v>132240</v>
      </c>
      <c r="R23" s="160">
        <f t="shared" si="7"/>
        <v>828240</v>
      </c>
      <c r="S23" s="160">
        <f t="shared" si="8"/>
        <v>844804.8</v>
      </c>
      <c r="T23" s="48">
        <v>650000</v>
      </c>
      <c r="U23" s="41">
        <v>0</v>
      </c>
      <c r="V23" s="31">
        <f t="shared" si="9"/>
        <v>0</v>
      </c>
      <c r="W23" s="31">
        <f t="shared" si="10"/>
        <v>650000</v>
      </c>
      <c r="X23" s="31">
        <f t="shared" si="11"/>
        <v>663000</v>
      </c>
      <c r="Y23" s="162">
        <f t="shared" si="12"/>
        <v>510500</v>
      </c>
      <c r="Z23" s="162">
        <f t="shared" si="13"/>
        <v>588152.4</v>
      </c>
      <c r="AA23" s="51"/>
      <c r="AB23" s="17"/>
      <c r="AC23" s="17"/>
      <c r="AD23" s="17"/>
      <c r="AE23" s="17"/>
      <c r="AF23" s="17"/>
      <c r="AG23" s="17"/>
      <c r="AH23" s="17"/>
      <c r="AI23" s="17"/>
      <c r="AJ23" s="17"/>
      <c r="AK23" s="17"/>
      <c r="AL23" s="17"/>
      <c r="AM23" s="17"/>
      <c r="AN23" s="17"/>
      <c r="AO23" s="17"/>
      <c r="AP23" s="17"/>
      <c r="AQ23" s="17"/>
      <c r="AR23" s="17"/>
      <c r="AS23" s="17"/>
      <c r="AT23" s="17"/>
      <c r="AU23" s="17"/>
      <c r="AV23" s="17"/>
    </row>
    <row r="24" spans="1:48" ht="156.75" customHeight="1" x14ac:dyDescent="0.25">
      <c r="A24" s="5">
        <v>18</v>
      </c>
      <c r="B24" s="23" t="s">
        <v>434</v>
      </c>
      <c r="C24" s="5" t="s">
        <v>112</v>
      </c>
      <c r="D24" s="27">
        <v>1</v>
      </c>
      <c r="E24" s="163">
        <v>23500</v>
      </c>
      <c r="F24" s="164">
        <v>0.19</v>
      </c>
      <c r="G24" s="163">
        <f t="shared" si="0"/>
        <v>4465</v>
      </c>
      <c r="H24" s="163">
        <f t="shared" si="1"/>
        <v>27965</v>
      </c>
      <c r="I24" s="163">
        <f t="shared" si="2"/>
        <v>28524.3</v>
      </c>
      <c r="J24" s="2">
        <v>0</v>
      </c>
      <c r="K24" s="49">
        <v>0.19</v>
      </c>
      <c r="L24" s="1">
        <f t="shared" si="3"/>
        <v>0</v>
      </c>
      <c r="M24" s="1">
        <f t="shared" si="4"/>
        <v>0</v>
      </c>
      <c r="N24" s="1">
        <f t="shared" si="5"/>
        <v>0</v>
      </c>
      <c r="O24" s="166">
        <v>696000</v>
      </c>
      <c r="P24" s="161">
        <v>0.19</v>
      </c>
      <c r="Q24" s="160">
        <f t="shared" si="6"/>
        <v>132240</v>
      </c>
      <c r="R24" s="160">
        <f t="shared" si="7"/>
        <v>828240</v>
      </c>
      <c r="S24" s="160">
        <f t="shared" si="8"/>
        <v>844804.8</v>
      </c>
      <c r="T24" s="48">
        <v>21700</v>
      </c>
      <c r="U24" s="41">
        <v>0.19</v>
      </c>
      <c r="V24" s="31">
        <f t="shared" si="9"/>
        <v>4123</v>
      </c>
      <c r="W24" s="31">
        <f t="shared" si="10"/>
        <v>25823</v>
      </c>
      <c r="X24" s="31">
        <f t="shared" si="11"/>
        <v>26339.46</v>
      </c>
      <c r="Y24" s="162">
        <f>AVERAGE(E24,J24,T24)</f>
        <v>15066.666666666666</v>
      </c>
      <c r="Z24" s="162">
        <f>AVERAGE(I24,N24,X24)</f>
        <v>18287.919999999998</v>
      </c>
      <c r="AA24" s="51"/>
      <c r="AB24" s="17"/>
      <c r="AC24" s="17"/>
      <c r="AD24" s="17"/>
      <c r="AE24" s="17"/>
      <c r="AF24" s="17"/>
      <c r="AG24" s="17"/>
      <c r="AH24" s="17"/>
      <c r="AI24" s="17"/>
      <c r="AJ24" s="17"/>
      <c r="AK24" s="17"/>
      <c r="AL24" s="17"/>
      <c r="AM24" s="17"/>
      <c r="AN24" s="17"/>
      <c r="AO24" s="17"/>
      <c r="AP24" s="17"/>
      <c r="AQ24" s="17"/>
      <c r="AR24" s="17"/>
      <c r="AS24" s="17"/>
      <c r="AT24" s="17"/>
      <c r="AU24" s="17"/>
      <c r="AV24" s="17"/>
    </row>
    <row r="25" spans="1:48" ht="151.5" customHeight="1" x14ac:dyDescent="0.25">
      <c r="A25" s="5">
        <v>19</v>
      </c>
      <c r="B25" s="23" t="s">
        <v>435</v>
      </c>
      <c r="C25" s="5" t="s">
        <v>112</v>
      </c>
      <c r="D25" s="27">
        <v>1</v>
      </c>
      <c r="E25" s="163">
        <v>25000</v>
      </c>
      <c r="F25" s="164">
        <v>0.19</v>
      </c>
      <c r="G25" s="163">
        <f t="shared" si="0"/>
        <v>4750</v>
      </c>
      <c r="H25" s="163">
        <f t="shared" si="1"/>
        <v>29750</v>
      </c>
      <c r="I25" s="163">
        <f t="shared" si="2"/>
        <v>30345</v>
      </c>
      <c r="J25" s="1">
        <v>25500</v>
      </c>
      <c r="K25" s="22">
        <v>0.19</v>
      </c>
      <c r="L25" s="1">
        <f t="shared" si="3"/>
        <v>4845</v>
      </c>
      <c r="M25" s="1">
        <f t="shared" si="4"/>
        <v>30345</v>
      </c>
      <c r="N25" s="1">
        <f t="shared" si="5"/>
        <v>30951.9</v>
      </c>
      <c r="O25" s="160">
        <v>42000</v>
      </c>
      <c r="P25" s="161">
        <v>0.19</v>
      </c>
      <c r="Q25" s="160">
        <f t="shared" si="6"/>
        <v>7980</v>
      </c>
      <c r="R25" s="160">
        <f t="shared" si="7"/>
        <v>49980</v>
      </c>
      <c r="S25" s="160">
        <f t="shared" si="8"/>
        <v>50979.6</v>
      </c>
      <c r="T25" s="48">
        <v>22300</v>
      </c>
      <c r="U25" s="41">
        <v>0.19</v>
      </c>
      <c r="V25" s="31">
        <f t="shared" si="9"/>
        <v>4237</v>
      </c>
      <c r="W25" s="31">
        <f t="shared" si="10"/>
        <v>26537</v>
      </c>
      <c r="X25" s="31">
        <f t="shared" si="11"/>
        <v>27067.74</v>
      </c>
      <c r="Y25" s="162">
        <f t="shared" si="12"/>
        <v>28700</v>
      </c>
      <c r="Z25" s="162">
        <f t="shared" si="13"/>
        <v>34836.06</v>
      </c>
      <c r="AA25" s="17"/>
      <c r="AB25" s="17"/>
      <c r="AC25" s="17"/>
      <c r="AD25" s="17"/>
      <c r="AE25" s="17"/>
      <c r="AF25" s="17"/>
      <c r="AG25" s="17"/>
      <c r="AH25" s="17"/>
      <c r="AI25" s="17"/>
      <c r="AJ25" s="17"/>
      <c r="AK25" s="17"/>
      <c r="AL25" s="17"/>
      <c r="AM25" s="17"/>
      <c r="AN25" s="17"/>
      <c r="AO25" s="17"/>
      <c r="AP25" s="17"/>
      <c r="AQ25" s="17"/>
      <c r="AR25" s="17"/>
      <c r="AS25" s="17"/>
      <c r="AT25" s="17"/>
      <c r="AU25" s="17"/>
      <c r="AV25" s="17"/>
    </row>
    <row r="26" spans="1:48" ht="135" x14ac:dyDescent="0.25">
      <c r="A26" s="5">
        <v>20</v>
      </c>
      <c r="B26" s="23" t="s">
        <v>436</v>
      </c>
      <c r="C26" s="5" t="s">
        <v>112</v>
      </c>
      <c r="D26" s="27">
        <v>1</v>
      </c>
      <c r="E26" s="163">
        <v>27900</v>
      </c>
      <c r="F26" s="164">
        <v>0.19</v>
      </c>
      <c r="G26" s="163">
        <f t="shared" si="0"/>
        <v>5301</v>
      </c>
      <c r="H26" s="163">
        <f t="shared" si="1"/>
        <v>33201</v>
      </c>
      <c r="I26" s="163">
        <f t="shared" si="2"/>
        <v>33865.019999999997</v>
      </c>
      <c r="J26" s="1">
        <v>28500</v>
      </c>
      <c r="K26" s="22">
        <v>0.19</v>
      </c>
      <c r="L26" s="1">
        <f t="shared" si="3"/>
        <v>5415</v>
      </c>
      <c r="M26" s="1">
        <f t="shared" si="4"/>
        <v>33915</v>
      </c>
      <c r="N26" s="1">
        <f t="shared" si="5"/>
        <v>34593.300000000003</v>
      </c>
      <c r="O26" s="160">
        <v>44000</v>
      </c>
      <c r="P26" s="161">
        <v>0.19</v>
      </c>
      <c r="Q26" s="160">
        <f t="shared" si="6"/>
        <v>8360</v>
      </c>
      <c r="R26" s="160">
        <f t="shared" si="7"/>
        <v>52360</v>
      </c>
      <c r="S26" s="160">
        <f t="shared" si="8"/>
        <v>53407.199999999997</v>
      </c>
      <c r="T26" s="48">
        <v>24800</v>
      </c>
      <c r="U26" s="41">
        <v>0.19</v>
      </c>
      <c r="V26" s="31">
        <f t="shared" si="9"/>
        <v>4712</v>
      </c>
      <c r="W26" s="31">
        <f t="shared" si="10"/>
        <v>29512</v>
      </c>
      <c r="X26" s="31">
        <f t="shared" si="11"/>
        <v>30102.240000000002</v>
      </c>
      <c r="Y26" s="162">
        <f t="shared" si="12"/>
        <v>31300</v>
      </c>
      <c r="Z26" s="162">
        <f t="shared" si="13"/>
        <v>37991.94</v>
      </c>
      <c r="AA26" s="17"/>
      <c r="AB26" s="17"/>
      <c r="AC26" s="17"/>
      <c r="AD26" s="17"/>
      <c r="AE26" s="17"/>
      <c r="AF26" s="17"/>
      <c r="AG26" s="17"/>
      <c r="AH26" s="17"/>
      <c r="AI26" s="17"/>
      <c r="AJ26" s="17"/>
      <c r="AK26" s="17"/>
      <c r="AL26" s="17"/>
      <c r="AM26" s="17"/>
      <c r="AN26" s="17"/>
      <c r="AO26" s="17"/>
      <c r="AP26" s="17"/>
      <c r="AQ26" s="17"/>
      <c r="AR26" s="17"/>
      <c r="AS26" s="17"/>
      <c r="AT26" s="17"/>
      <c r="AU26" s="17"/>
      <c r="AV26" s="17"/>
    </row>
    <row r="27" spans="1:48" ht="135" x14ac:dyDescent="0.25">
      <c r="A27" s="5">
        <v>21</v>
      </c>
      <c r="B27" s="23" t="s">
        <v>437</v>
      </c>
      <c r="C27" s="5" t="s">
        <v>112</v>
      </c>
      <c r="D27" s="27">
        <v>1</v>
      </c>
      <c r="E27" s="163">
        <v>29900</v>
      </c>
      <c r="F27" s="164">
        <v>0.19</v>
      </c>
      <c r="G27" s="163">
        <f t="shared" si="0"/>
        <v>5681</v>
      </c>
      <c r="H27" s="163">
        <f t="shared" si="1"/>
        <v>35581</v>
      </c>
      <c r="I27" s="163">
        <f t="shared" si="2"/>
        <v>36292.620000000003</v>
      </c>
      <c r="J27" s="1">
        <v>30900</v>
      </c>
      <c r="K27" s="22">
        <v>0.19</v>
      </c>
      <c r="L27" s="1">
        <f t="shared" si="3"/>
        <v>5871</v>
      </c>
      <c r="M27" s="1">
        <f t="shared" si="4"/>
        <v>36771</v>
      </c>
      <c r="N27" s="1">
        <f t="shared" si="5"/>
        <v>37506.42</v>
      </c>
      <c r="O27" s="160">
        <v>43900</v>
      </c>
      <c r="P27" s="161">
        <v>0.19</v>
      </c>
      <c r="Q27" s="160">
        <f t="shared" si="6"/>
        <v>8341</v>
      </c>
      <c r="R27" s="160">
        <f t="shared" si="7"/>
        <v>52241</v>
      </c>
      <c r="S27" s="160">
        <f t="shared" si="8"/>
        <v>53285.82</v>
      </c>
      <c r="T27" s="48">
        <v>25400</v>
      </c>
      <c r="U27" s="41">
        <v>0.19</v>
      </c>
      <c r="V27" s="31">
        <f t="shared" si="9"/>
        <v>4826</v>
      </c>
      <c r="W27" s="31">
        <f t="shared" si="10"/>
        <v>30226</v>
      </c>
      <c r="X27" s="31">
        <f t="shared" si="11"/>
        <v>30830.52</v>
      </c>
      <c r="Y27" s="162">
        <f t="shared" si="12"/>
        <v>32525</v>
      </c>
      <c r="Z27" s="162">
        <f t="shared" si="13"/>
        <v>39478.845000000001</v>
      </c>
      <c r="AA27" s="17"/>
      <c r="AB27" s="17"/>
      <c r="AC27" s="17"/>
      <c r="AD27" s="17"/>
      <c r="AE27" s="17"/>
      <c r="AF27" s="17"/>
      <c r="AG27" s="17"/>
      <c r="AH27" s="17"/>
      <c r="AI27" s="17"/>
      <c r="AJ27" s="17"/>
      <c r="AK27" s="17"/>
      <c r="AL27" s="17"/>
      <c r="AM27" s="17"/>
      <c r="AN27" s="17"/>
      <c r="AO27" s="17"/>
      <c r="AP27" s="17"/>
      <c r="AQ27" s="17"/>
      <c r="AR27" s="17"/>
      <c r="AS27" s="17"/>
      <c r="AT27" s="17"/>
      <c r="AU27" s="17"/>
      <c r="AV27" s="17"/>
    </row>
    <row r="28" spans="1:48" ht="135" x14ac:dyDescent="0.25">
      <c r="A28" s="5">
        <v>22</v>
      </c>
      <c r="B28" s="23" t="s">
        <v>438</v>
      </c>
      <c r="C28" s="5" t="s">
        <v>112</v>
      </c>
      <c r="D28" s="27">
        <v>1</v>
      </c>
      <c r="E28" s="163">
        <v>34300</v>
      </c>
      <c r="F28" s="164">
        <v>0.19</v>
      </c>
      <c r="G28" s="163">
        <f t="shared" si="0"/>
        <v>6517</v>
      </c>
      <c r="H28" s="163">
        <f t="shared" si="1"/>
        <v>40817</v>
      </c>
      <c r="I28" s="163">
        <f t="shared" si="2"/>
        <v>41633.339999999997</v>
      </c>
      <c r="J28" s="1">
        <v>34900</v>
      </c>
      <c r="K28" s="22">
        <v>0.19</v>
      </c>
      <c r="L28" s="1">
        <f t="shared" si="3"/>
        <v>6631</v>
      </c>
      <c r="M28" s="1">
        <f t="shared" si="4"/>
        <v>41531</v>
      </c>
      <c r="N28" s="1">
        <f t="shared" si="5"/>
        <v>42361.62</v>
      </c>
      <c r="O28" s="160">
        <v>46900</v>
      </c>
      <c r="P28" s="161">
        <v>0.19</v>
      </c>
      <c r="Q28" s="160">
        <f t="shared" si="6"/>
        <v>8911</v>
      </c>
      <c r="R28" s="160">
        <f t="shared" si="7"/>
        <v>55811</v>
      </c>
      <c r="S28" s="160">
        <f t="shared" si="8"/>
        <v>56927.22</v>
      </c>
      <c r="T28" s="48">
        <v>29600</v>
      </c>
      <c r="U28" s="41">
        <v>0.19</v>
      </c>
      <c r="V28" s="31">
        <f t="shared" si="9"/>
        <v>5624</v>
      </c>
      <c r="W28" s="31">
        <f t="shared" si="10"/>
        <v>35224</v>
      </c>
      <c r="X28" s="31">
        <f t="shared" si="11"/>
        <v>35928.480000000003</v>
      </c>
      <c r="Y28" s="162">
        <f t="shared" si="12"/>
        <v>36425</v>
      </c>
      <c r="Z28" s="162">
        <f t="shared" si="13"/>
        <v>44212.665000000001</v>
      </c>
      <c r="AA28" s="17"/>
      <c r="AB28" s="17"/>
      <c r="AC28" s="17"/>
      <c r="AD28" s="17"/>
      <c r="AE28" s="17"/>
      <c r="AF28" s="17"/>
      <c r="AG28" s="17"/>
      <c r="AH28" s="17"/>
      <c r="AI28" s="17"/>
      <c r="AJ28" s="17"/>
      <c r="AK28" s="17"/>
      <c r="AL28" s="17"/>
      <c r="AM28" s="17"/>
      <c r="AN28" s="17"/>
      <c r="AO28" s="17"/>
      <c r="AP28" s="17"/>
      <c r="AQ28" s="17"/>
      <c r="AR28" s="17"/>
      <c r="AS28" s="17"/>
      <c r="AT28" s="17"/>
      <c r="AU28" s="17"/>
      <c r="AV28" s="17"/>
    </row>
    <row r="29" spans="1:48" ht="135" x14ac:dyDescent="0.25">
      <c r="A29" s="5">
        <v>23</v>
      </c>
      <c r="B29" s="23" t="s">
        <v>439</v>
      </c>
      <c r="C29" s="5" t="s">
        <v>112</v>
      </c>
      <c r="D29" s="27">
        <v>1</v>
      </c>
      <c r="E29" s="163">
        <v>36200</v>
      </c>
      <c r="F29" s="164">
        <v>0.19</v>
      </c>
      <c r="G29" s="163">
        <f t="shared" si="0"/>
        <v>6878</v>
      </c>
      <c r="H29" s="163">
        <f t="shared" si="1"/>
        <v>43078</v>
      </c>
      <c r="I29" s="163">
        <f t="shared" si="2"/>
        <v>43939.56</v>
      </c>
      <c r="J29" s="1">
        <v>38300</v>
      </c>
      <c r="K29" s="22">
        <v>0.19</v>
      </c>
      <c r="L29" s="1">
        <f t="shared" si="3"/>
        <v>7277</v>
      </c>
      <c r="M29" s="1">
        <f t="shared" si="4"/>
        <v>45577</v>
      </c>
      <c r="N29" s="1">
        <f t="shared" si="5"/>
        <v>46488.54</v>
      </c>
      <c r="O29" s="160">
        <v>50300</v>
      </c>
      <c r="P29" s="161">
        <v>0.19</v>
      </c>
      <c r="Q29" s="160">
        <f t="shared" si="6"/>
        <v>9557</v>
      </c>
      <c r="R29" s="160">
        <f t="shared" si="7"/>
        <v>59857</v>
      </c>
      <c r="S29" s="160">
        <f t="shared" si="8"/>
        <v>61054.14</v>
      </c>
      <c r="T29" s="48">
        <v>31670</v>
      </c>
      <c r="U29" s="41">
        <v>0.19</v>
      </c>
      <c r="V29" s="31">
        <f t="shared" si="9"/>
        <v>6017.3</v>
      </c>
      <c r="W29" s="31">
        <f t="shared" si="10"/>
        <v>37687.300000000003</v>
      </c>
      <c r="X29" s="31">
        <f t="shared" si="11"/>
        <v>38441.046000000002</v>
      </c>
      <c r="Y29" s="162">
        <f t="shared" si="12"/>
        <v>39117.5</v>
      </c>
      <c r="Z29" s="162">
        <f t="shared" si="13"/>
        <v>47480.821499999998</v>
      </c>
      <c r="AA29" s="17"/>
      <c r="AB29" s="17"/>
      <c r="AC29" s="17"/>
      <c r="AD29" s="17"/>
      <c r="AE29" s="17"/>
      <c r="AF29" s="17"/>
      <c r="AG29" s="17"/>
      <c r="AH29" s="17"/>
      <c r="AI29" s="17"/>
      <c r="AJ29" s="17"/>
      <c r="AK29" s="17"/>
      <c r="AL29" s="17"/>
      <c r="AM29" s="17"/>
      <c r="AN29" s="17"/>
      <c r="AO29" s="17"/>
      <c r="AP29" s="17"/>
      <c r="AQ29" s="17"/>
      <c r="AR29" s="17"/>
      <c r="AS29" s="17"/>
      <c r="AT29" s="17"/>
      <c r="AU29" s="17"/>
      <c r="AV29" s="17"/>
    </row>
    <row r="30" spans="1:48" ht="155.25" customHeight="1" x14ac:dyDescent="0.25">
      <c r="A30" s="5">
        <v>24</v>
      </c>
      <c r="B30" s="23" t="s">
        <v>440</v>
      </c>
      <c r="C30" s="5" t="s">
        <v>112</v>
      </c>
      <c r="D30" s="27">
        <v>1</v>
      </c>
      <c r="E30" s="163">
        <v>44100</v>
      </c>
      <c r="F30" s="164">
        <v>0.19</v>
      </c>
      <c r="G30" s="163">
        <f t="shared" si="0"/>
        <v>8379</v>
      </c>
      <c r="H30" s="163">
        <f t="shared" si="1"/>
        <v>52479</v>
      </c>
      <c r="I30" s="163">
        <f t="shared" si="2"/>
        <v>53528.58</v>
      </c>
      <c r="J30" s="1">
        <v>40200</v>
      </c>
      <c r="K30" s="22">
        <v>0.19</v>
      </c>
      <c r="L30" s="1">
        <f t="shared" si="3"/>
        <v>7638</v>
      </c>
      <c r="M30" s="1">
        <f t="shared" si="4"/>
        <v>47838</v>
      </c>
      <c r="N30" s="1">
        <f t="shared" si="5"/>
        <v>48794.76</v>
      </c>
      <c r="O30" s="160">
        <v>53300</v>
      </c>
      <c r="P30" s="161">
        <v>0.19</v>
      </c>
      <c r="Q30" s="160">
        <f t="shared" si="6"/>
        <v>10127</v>
      </c>
      <c r="R30" s="160">
        <f t="shared" si="7"/>
        <v>63427</v>
      </c>
      <c r="S30" s="160">
        <f t="shared" si="8"/>
        <v>64695.54</v>
      </c>
      <c r="T30" s="48">
        <v>33200</v>
      </c>
      <c r="U30" s="41">
        <v>0.19</v>
      </c>
      <c r="V30" s="31">
        <f t="shared" si="9"/>
        <v>6308</v>
      </c>
      <c r="W30" s="31">
        <f t="shared" si="10"/>
        <v>39508</v>
      </c>
      <c r="X30" s="31">
        <f t="shared" si="11"/>
        <v>40298.160000000003</v>
      </c>
      <c r="Y30" s="162">
        <f t="shared" si="12"/>
        <v>42700</v>
      </c>
      <c r="Z30" s="162">
        <f t="shared" si="13"/>
        <v>51829.26</v>
      </c>
      <c r="AA30" s="17"/>
      <c r="AB30" s="17"/>
      <c r="AC30" s="17"/>
      <c r="AD30" s="17"/>
      <c r="AE30" s="17"/>
      <c r="AF30" s="17"/>
      <c r="AG30" s="17"/>
      <c r="AH30" s="17"/>
      <c r="AI30" s="17"/>
      <c r="AJ30" s="17"/>
      <c r="AK30" s="17"/>
      <c r="AL30" s="17"/>
      <c r="AM30" s="17"/>
      <c r="AN30" s="17"/>
      <c r="AO30" s="17"/>
      <c r="AP30" s="17"/>
      <c r="AQ30" s="17"/>
      <c r="AR30" s="17"/>
      <c r="AS30" s="17"/>
      <c r="AT30" s="17"/>
      <c r="AU30" s="17"/>
      <c r="AV30" s="17"/>
    </row>
    <row r="31" spans="1:48" ht="78.75" x14ac:dyDescent="0.25">
      <c r="A31" s="5">
        <v>25</v>
      </c>
      <c r="B31" s="23" t="s">
        <v>441</v>
      </c>
      <c r="C31" s="5" t="s">
        <v>442</v>
      </c>
      <c r="D31" s="27">
        <v>1</v>
      </c>
      <c r="E31" s="163">
        <v>18500</v>
      </c>
      <c r="F31" s="164">
        <v>0.19</v>
      </c>
      <c r="G31" s="163">
        <f t="shared" si="0"/>
        <v>3515</v>
      </c>
      <c r="H31" s="163">
        <f t="shared" si="1"/>
        <v>22015</v>
      </c>
      <c r="I31" s="163">
        <f t="shared" si="2"/>
        <v>22455.3</v>
      </c>
      <c r="J31" s="1">
        <v>48100</v>
      </c>
      <c r="K31" s="22">
        <v>0.19</v>
      </c>
      <c r="L31" s="1">
        <f t="shared" si="3"/>
        <v>9139</v>
      </c>
      <c r="M31" s="1">
        <f t="shared" si="4"/>
        <v>57239</v>
      </c>
      <c r="N31" s="1">
        <f t="shared" si="5"/>
        <v>58383.78</v>
      </c>
      <c r="O31" s="160">
        <v>56100</v>
      </c>
      <c r="P31" s="161">
        <v>0.19</v>
      </c>
      <c r="Q31" s="160">
        <f t="shared" si="6"/>
        <v>10659</v>
      </c>
      <c r="R31" s="160">
        <f t="shared" si="7"/>
        <v>66759</v>
      </c>
      <c r="S31" s="160">
        <f t="shared" si="8"/>
        <v>68094.179999999993</v>
      </c>
      <c r="T31" s="48">
        <v>32800</v>
      </c>
      <c r="U31" s="41">
        <v>0.19</v>
      </c>
      <c r="V31" s="31">
        <f t="shared" si="9"/>
        <v>6232</v>
      </c>
      <c r="W31" s="31">
        <f t="shared" si="10"/>
        <v>39032</v>
      </c>
      <c r="X31" s="31">
        <f t="shared" si="11"/>
        <v>39812.639999999999</v>
      </c>
      <c r="Y31" s="162">
        <f t="shared" si="12"/>
        <v>38875</v>
      </c>
      <c r="Z31" s="162">
        <f t="shared" si="13"/>
        <v>47186.475000000006</v>
      </c>
      <c r="AA31" s="17"/>
      <c r="AB31" s="17"/>
      <c r="AC31" s="17"/>
      <c r="AD31" s="17"/>
      <c r="AE31" s="17"/>
      <c r="AF31" s="17"/>
      <c r="AG31" s="17"/>
      <c r="AH31" s="17"/>
      <c r="AI31" s="17"/>
      <c r="AJ31" s="17"/>
      <c r="AK31" s="17"/>
      <c r="AL31" s="17"/>
      <c r="AM31" s="17"/>
      <c r="AN31" s="17"/>
      <c r="AO31" s="17"/>
      <c r="AP31" s="17"/>
      <c r="AQ31" s="17"/>
      <c r="AR31" s="17"/>
      <c r="AS31" s="17"/>
      <c r="AT31" s="17"/>
      <c r="AU31" s="17"/>
      <c r="AV31" s="17"/>
    </row>
    <row r="32" spans="1:48" ht="67.5" x14ac:dyDescent="0.25">
      <c r="A32" s="5">
        <v>26</v>
      </c>
      <c r="B32" s="23" t="s">
        <v>443</v>
      </c>
      <c r="C32" s="5" t="s">
        <v>112</v>
      </c>
      <c r="D32" s="27">
        <v>1</v>
      </c>
      <c r="E32" s="163">
        <v>17700</v>
      </c>
      <c r="F32" s="164">
        <v>0.19</v>
      </c>
      <c r="G32" s="163">
        <f t="shared" si="0"/>
        <v>3363</v>
      </c>
      <c r="H32" s="163">
        <f t="shared" si="1"/>
        <v>21063</v>
      </c>
      <c r="I32" s="163">
        <f t="shared" si="2"/>
        <v>21484.26</v>
      </c>
      <c r="J32" s="1">
        <v>21500</v>
      </c>
      <c r="K32" s="22">
        <v>0.19</v>
      </c>
      <c r="L32" s="1">
        <f t="shared" si="3"/>
        <v>4085</v>
      </c>
      <c r="M32" s="1">
        <f t="shared" si="4"/>
        <v>25585</v>
      </c>
      <c r="N32" s="1">
        <f t="shared" si="5"/>
        <v>26096.7</v>
      </c>
      <c r="O32" s="160">
        <v>27500</v>
      </c>
      <c r="P32" s="161">
        <v>0.19</v>
      </c>
      <c r="Q32" s="160">
        <f t="shared" si="6"/>
        <v>5225</v>
      </c>
      <c r="R32" s="160">
        <f t="shared" si="7"/>
        <v>32725</v>
      </c>
      <c r="S32" s="160">
        <f t="shared" si="8"/>
        <v>33379.5</v>
      </c>
      <c r="T32" s="48">
        <v>28900</v>
      </c>
      <c r="U32" s="41">
        <v>0.19</v>
      </c>
      <c r="V32" s="31">
        <f t="shared" si="9"/>
        <v>5491</v>
      </c>
      <c r="W32" s="31">
        <f t="shared" si="10"/>
        <v>34391</v>
      </c>
      <c r="X32" s="31">
        <f t="shared" si="11"/>
        <v>35078.82</v>
      </c>
      <c r="Y32" s="162">
        <f t="shared" si="12"/>
        <v>23900</v>
      </c>
      <c r="Z32" s="162">
        <f t="shared" si="13"/>
        <v>29009.82</v>
      </c>
      <c r="AA32" s="17"/>
      <c r="AB32" s="17"/>
      <c r="AC32" s="17"/>
      <c r="AD32" s="17"/>
      <c r="AE32" s="17"/>
      <c r="AF32" s="17"/>
      <c r="AG32" s="17"/>
      <c r="AH32" s="17"/>
      <c r="AI32" s="17"/>
      <c r="AJ32" s="17"/>
      <c r="AK32" s="17"/>
      <c r="AL32" s="17"/>
      <c r="AM32" s="17"/>
      <c r="AN32" s="17"/>
      <c r="AO32" s="17"/>
      <c r="AP32" s="17"/>
      <c r="AQ32" s="17"/>
      <c r="AR32" s="17"/>
      <c r="AS32" s="17"/>
      <c r="AT32" s="17"/>
      <c r="AU32" s="17"/>
      <c r="AV32" s="17"/>
    </row>
    <row r="33" spans="1:48" ht="78.75" x14ac:dyDescent="0.25">
      <c r="A33" s="5">
        <v>27</v>
      </c>
      <c r="B33" s="23" t="s">
        <v>444</v>
      </c>
      <c r="C33" s="5" t="s">
        <v>442</v>
      </c>
      <c r="D33" s="27">
        <v>1</v>
      </c>
      <c r="E33" s="163">
        <v>30600</v>
      </c>
      <c r="F33" s="164">
        <v>0.19</v>
      </c>
      <c r="G33" s="163">
        <f t="shared" si="0"/>
        <v>5814</v>
      </c>
      <c r="H33" s="163">
        <f t="shared" si="1"/>
        <v>36414</v>
      </c>
      <c r="I33" s="163">
        <f t="shared" si="2"/>
        <v>37142.28</v>
      </c>
      <c r="J33" s="1">
        <v>20700</v>
      </c>
      <c r="K33" s="22">
        <v>0.19</v>
      </c>
      <c r="L33" s="1">
        <f t="shared" si="3"/>
        <v>3933</v>
      </c>
      <c r="M33" s="1">
        <f t="shared" si="4"/>
        <v>24633</v>
      </c>
      <c r="N33" s="1">
        <f t="shared" si="5"/>
        <v>25125.66</v>
      </c>
      <c r="O33" s="160">
        <v>27500</v>
      </c>
      <c r="P33" s="161">
        <v>0.19</v>
      </c>
      <c r="Q33" s="160">
        <f t="shared" si="6"/>
        <v>5225</v>
      </c>
      <c r="R33" s="160">
        <f t="shared" si="7"/>
        <v>32725</v>
      </c>
      <c r="S33" s="160">
        <f t="shared" si="8"/>
        <v>33379.5</v>
      </c>
      <c r="T33" s="48">
        <v>34000</v>
      </c>
      <c r="U33" s="41">
        <v>0.19</v>
      </c>
      <c r="V33" s="31">
        <f t="shared" si="9"/>
        <v>6460</v>
      </c>
      <c r="W33" s="31">
        <f t="shared" si="10"/>
        <v>40460</v>
      </c>
      <c r="X33" s="31">
        <f t="shared" si="11"/>
        <v>41269.199999999997</v>
      </c>
      <c r="Y33" s="162">
        <f t="shared" si="12"/>
        <v>28200</v>
      </c>
      <c r="Z33" s="162">
        <f t="shared" si="13"/>
        <v>34229.160000000003</v>
      </c>
      <c r="AA33" s="17"/>
      <c r="AB33" s="17"/>
      <c r="AC33" s="17"/>
      <c r="AD33" s="17"/>
      <c r="AE33" s="17"/>
      <c r="AF33" s="17"/>
      <c r="AG33" s="17"/>
      <c r="AH33" s="17"/>
      <c r="AI33" s="17"/>
      <c r="AJ33" s="17"/>
      <c r="AK33" s="17"/>
      <c r="AL33" s="17"/>
      <c r="AM33" s="17"/>
      <c r="AN33" s="17"/>
      <c r="AO33" s="17"/>
      <c r="AP33" s="17"/>
      <c r="AQ33" s="17"/>
      <c r="AR33" s="17"/>
      <c r="AS33" s="17"/>
      <c r="AT33" s="17"/>
      <c r="AU33" s="17"/>
      <c r="AV33" s="17"/>
    </row>
    <row r="34" spans="1:48" ht="90" x14ac:dyDescent="0.25">
      <c r="A34" s="5">
        <v>28</v>
      </c>
      <c r="B34" s="23" t="s">
        <v>445</v>
      </c>
      <c r="C34" s="5" t="s">
        <v>112</v>
      </c>
      <c r="D34" s="27">
        <v>1</v>
      </c>
      <c r="E34" s="163">
        <v>24100</v>
      </c>
      <c r="F34" s="164">
        <v>0.19</v>
      </c>
      <c r="G34" s="163">
        <f t="shared" si="0"/>
        <v>4579</v>
      </c>
      <c r="H34" s="163">
        <f t="shared" si="1"/>
        <v>28679</v>
      </c>
      <c r="I34" s="163">
        <f t="shared" si="2"/>
        <v>29252.58</v>
      </c>
      <c r="J34" s="1">
        <v>33600</v>
      </c>
      <c r="K34" s="22">
        <v>0.19</v>
      </c>
      <c r="L34" s="1">
        <f t="shared" si="3"/>
        <v>6384</v>
      </c>
      <c r="M34" s="1">
        <f t="shared" si="4"/>
        <v>39984</v>
      </c>
      <c r="N34" s="1">
        <f t="shared" si="5"/>
        <v>40783.68</v>
      </c>
      <c r="O34" s="160">
        <v>42600</v>
      </c>
      <c r="P34" s="161">
        <v>0.19</v>
      </c>
      <c r="Q34" s="160">
        <f t="shared" si="6"/>
        <v>8094</v>
      </c>
      <c r="R34" s="160">
        <f t="shared" si="7"/>
        <v>50694</v>
      </c>
      <c r="S34" s="160">
        <f t="shared" si="8"/>
        <v>51707.88</v>
      </c>
      <c r="T34" s="48">
        <v>37400</v>
      </c>
      <c r="U34" s="41">
        <v>0.19</v>
      </c>
      <c r="V34" s="31">
        <f t="shared" si="9"/>
        <v>7106</v>
      </c>
      <c r="W34" s="31">
        <f t="shared" si="10"/>
        <v>44506</v>
      </c>
      <c r="X34" s="31">
        <f t="shared" si="11"/>
        <v>45396.12</v>
      </c>
      <c r="Y34" s="162">
        <f t="shared" si="12"/>
        <v>34425</v>
      </c>
      <c r="Z34" s="162">
        <f t="shared" si="13"/>
        <v>41785.065000000002</v>
      </c>
      <c r="AA34" s="17"/>
      <c r="AB34" s="17"/>
      <c r="AC34" s="17"/>
      <c r="AD34" s="17"/>
      <c r="AE34" s="17"/>
      <c r="AF34" s="17"/>
      <c r="AG34" s="17"/>
      <c r="AH34" s="17"/>
      <c r="AI34" s="17"/>
      <c r="AJ34" s="17"/>
      <c r="AK34" s="17"/>
      <c r="AL34" s="17"/>
      <c r="AM34" s="17"/>
      <c r="AN34" s="17"/>
      <c r="AO34" s="17"/>
      <c r="AP34" s="17"/>
      <c r="AQ34" s="17"/>
      <c r="AR34" s="17"/>
      <c r="AS34" s="17"/>
      <c r="AT34" s="17"/>
      <c r="AU34" s="17"/>
      <c r="AV34" s="17"/>
    </row>
    <row r="35" spans="1:48" ht="78.75" x14ac:dyDescent="0.25">
      <c r="A35" s="5">
        <v>29</v>
      </c>
      <c r="B35" s="23" t="s">
        <v>446</v>
      </c>
      <c r="C35" s="75" t="s">
        <v>442</v>
      </c>
      <c r="D35" s="76">
        <v>1</v>
      </c>
      <c r="E35" s="163">
        <v>103700</v>
      </c>
      <c r="F35" s="164">
        <v>0.19</v>
      </c>
      <c r="G35" s="163">
        <f t="shared" si="0"/>
        <v>19703</v>
      </c>
      <c r="H35" s="163">
        <f t="shared" si="1"/>
        <v>123403</v>
      </c>
      <c r="I35" s="163">
        <f t="shared" si="2"/>
        <v>125871.06</v>
      </c>
      <c r="J35" s="2">
        <v>28100</v>
      </c>
      <c r="K35" s="49">
        <v>0.19</v>
      </c>
      <c r="L35" s="2">
        <f t="shared" si="3"/>
        <v>5339</v>
      </c>
      <c r="M35" s="2">
        <f t="shared" si="4"/>
        <v>33439</v>
      </c>
      <c r="N35" s="1">
        <f t="shared" si="5"/>
        <v>34107.78</v>
      </c>
      <c r="O35" s="160">
        <v>36100</v>
      </c>
      <c r="P35" s="161">
        <v>0.19</v>
      </c>
      <c r="Q35" s="160">
        <f t="shared" si="6"/>
        <v>6859</v>
      </c>
      <c r="R35" s="160">
        <f t="shared" si="7"/>
        <v>42959</v>
      </c>
      <c r="S35" s="160">
        <f t="shared" si="8"/>
        <v>43818.18</v>
      </c>
      <c r="T35" s="48">
        <v>87500</v>
      </c>
      <c r="U35" s="50">
        <v>0.19</v>
      </c>
      <c r="V35" s="48">
        <f t="shared" si="9"/>
        <v>16625</v>
      </c>
      <c r="W35" s="48">
        <f t="shared" si="10"/>
        <v>104125</v>
      </c>
      <c r="X35" s="31">
        <f t="shared" si="11"/>
        <v>106207.5</v>
      </c>
      <c r="Y35" s="162">
        <f t="shared" si="12"/>
        <v>63850</v>
      </c>
      <c r="Z35" s="162">
        <f t="shared" si="13"/>
        <v>77501.13</v>
      </c>
      <c r="AA35" s="74"/>
      <c r="AB35" s="17"/>
      <c r="AC35" s="17"/>
      <c r="AD35" s="17"/>
      <c r="AE35" s="17"/>
      <c r="AF35" s="17"/>
      <c r="AG35" s="17"/>
      <c r="AH35" s="17"/>
      <c r="AI35" s="17"/>
      <c r="AJ35" s="17"/>
      <c r="AK35" s="17"/>
      <c r="AL35" s="17"/>
      <c r="AM35" s="17"/>
      <c r="AN35" s="17"/>
      <c r="AO35" s="17"/>
      <c r="AP35" s="17"/>
      <c r="AQ35" s="17"/>
      <c r="AR35" s="17"/>
      <c r="AS35" s="17"/>
      <c r="AT35" s="17"/>
      <c r="AU35" s="17"/>
      <c r="AV35" s="17"/>
    </row>
    <row r="36" spans="1:48" s="45" customFormat="1" x14ac:dyDescent="0.25">
      <c r="A36" s="139" t="s">
        <v>550</v>
      </c>
      <c r="B36" s="140"/>
      <c r="C36" s="140"/>
      <c r="D36" s="141"/>
      <c r="E36" s="72">
        <f>SUM(E7:E35)</f>
        <v>12532265</v>
      </c>
      <c r="F36" s="72"/>
      <c r="G36" s="72">
        <f t="shared" ref="G36:W36" si="14">SUM(G7:G35)</f>
        <v>991448.5</v>
      </c>
      <c r="H36" s="72">
        <f t="shared" si="14"/>
        <v>13523713.5</v>
      </c>
      <c r="I36" s="72">
        <f>SUM(I7:I35)</f>
        <v>13794187.770000001</v>
      </c>
      <c r="J36" s="72">
        <f t="shared" si="14"/>
        <v>8322650</v>
      </c>
      <c r="K36" s="72"/>
      <c r="L36" s="72">
        <f t="shared" si="14"/>
        <v>193068.5</v>
      </c>
      <c r="M36" s="72">
        <f t="shared" si="14"/>
        <v>8515718.5</v>
      </c>
      <c r="N36" s="72">
        <f>SUM(N7:N35)</f>
        <v>8686032.8699999973</v>
      </c>
      <c r="O36" s="72">
        <f t="shared" si="14"/>
        <v>12488950</v>
      </c>
      <c r="P36" s="72"/>
      <c r="Q36" s="72">
        <f t="shared" si="14"/>
        <v>1141206.5</v>
      </c>
      <c r="R36" s="72">
        <f t="shared" si="14"/>
        <v>13630156.5</v>
      </c>
      <c r="S36" s="72">
        <f>SUM(S7:S35)</f>
        <v>13902759.630000001</v>
      </c>
      <c r="T36" s="72">
        <f t="shared" si="14"/>
        <v>12325469</v>
      </c>
      <c r="U36" s="72"/>
      <c r="V36" s="72">
        <f t="shared" si="14"/>
        <v>203579.3</v>
      </c>
      <c r="W36" s="72">
        <f t="shared" si="14"/>
        <v>12529048.300000001</v>
      </c>
      <c r="X36" s="72">
        <f>SUM(X7:X35)</f>
        <v>12779629.266000001</v>
      </c>
      <c r="Y36" s="72">
        <f t="shared" si="12"/>
        <v>11417333.5</v>
      </c>
      <c r="Z36" s="172">
        <f>SUM(Z7:Z35)</f>
        <v>12289366.163999999</v>
      </c>
      <c r="AA36" s="73"/>
      <c r="AB36" s="73"/>
      <c r="AC36" s="73"/>
      <c r="AD36" s="73"/>
      <c r="AE36" s="73"/>
      <c r="AF36" s="73"/>
      <c r="AG36" s="73"/>
      <c r="AH36" s="73"/>
      <c r="AI36" s="73"/>
      <c r="AJ36" s="73"/>
      <c r="AK36" s="73"/>
      <c r="AL36" s="73"/>
      <c r="AM36" s="73"/>
      <c r="AN36" s="73"/>
      <c r="AO36" s="73"/>
      <c r="AP36" s="73"/>
      <c r="AQ36" s="73"/>
      <c r="AR36" s="73"/>
      <c r="AS36" s="73"/>
      <c r="AT36" s="73"/>
      <c r="AU36" s="73"/>
      <c r="AV36" s="73"/>
    </row>
    <row r="37" spans="1:48" s="45" customFormat="1" ht="21.75" customHeight="1" x14ac:dyDescent="0.25">
      <c r="A37" s="138" t="s">
        <v>575</v>
      </c>
      <c r="B37" s="136"/>
      <c r="C37" s="136"/>
      <c r="D37" s="136"/>
      <c r="E37" s="136"/>
      <c r="F37" s="136"/>
      <c r="G37" s="136"/>
      <c r="H37" s="136"/>
      <c r="I37" s="136"/>
      <c r="J37" s="136"/>
      <c r="K37" s="136"/>
      <c r="L37" s="136"/>
      <c r="M37" s="136"/>
      <c r="N37" s="136"/>
      <c r="O37" s="136"/>
      <c r="P37" s="136"/>
      <c r="Q37" s="136"/>
      <c r="R37" s="136"/>
      <c r="S37" s="136"/>
      <c r="T37" s="136"/>
      <c r="U37" s="136"/>
      <c r="V37" s="136"/>
      <c r="W37" s="136"/>
      <c r="X37" s="136"/>
      <c r="Y37" s="136"/>
      <c r="Z37" s="137"/>
      <c r="AA37" s="73"/>
      <c r="AB37" s="73"/>
      <c r="AC37" s="73"/>
      <c r="AD37" s="73"/>
      <c r="AE37" s="73"/>
      <c r="AF37" s="73"/>
      <c r="AG37" s="73"/>
      <c r="AH37" s="73"/>
      <c r="AI37" s="73"/>
      <c r="AJ37" s="73"/>
      <c r="AK37" s="73"/>
      <c r="AL37" s="73"/>
      <c r="AM37" s="73"/>
      <c r="AN37" s="73"/>
      <c r="AO37" s="73"/>
      <c r="AP37" s="73"/>
      <c r="AQ37" s="73"/>
      <c r="AR37" s="73"/>
      <c r="AS37" s="73"/>
      <c r="AT37" s="73"/>
      <c r="AU37" s="73"/>
      <c r="AV37" s="73"/>
    </row>
    <row r="38" spans="1:48" s="45" customFormat="1" ht="105.75" customHeight="1" x14ac:dyDescent="0.25">
      <c r="A38" s="135" t="s">
        <v>576</v>
      </c>
      <c r="B38" s="136"/>
      <c r="C38" s="136"/>
      <c r="D38" s="136"/>
      <c r="E38" s="136"/>
      <c r="F38" s="136"/>
      <c r="G38" s="136"/>
      <c r="H38" s="136"/>
      <c r="I38" s="136"/>
      <c r="J38" s="136"/>
      <c r="K38" s="136"/>
      <c r="L38" s="136"/>
      <c r="M38" s="136"/>
      <c r="N38" s="136"/>
      <c r="O38" s="136"/>
      <c r="P38" s="136"/>
      <c r="Q38" s="136"/>
      <c r="R38" s="136"/>
      <c r="S38" s="136"/>
      <c r="T38" s="136"/>
      <c r="U38" s="136"/>
      <c r="V38" s="136"/>
      <c r="W38" s="136"/>
      <c r="X38" s="136"/>
      <c r="Y38" s="136"/>
      <c r="Z38" s="137"/>
      <c r="AA38" s="73"/>
      <c r="AB38" s="73"/>
      <c r="AC38" s="73"/>
      <c r="AD38" s="73"/>
      <c r="AE38" s="73"/>
      <c r="AF38" s="73"/>
      <c r="AG38" s="73"/>
      <c r="AH38" s="73"/>
      <c r="AI38" s="73"/>
      <c r="AJ38" s="73"/>
      <c r="AK38" s="73"/>
      <c r="AL38" s="73"/>
      <c r="AM38" s="73"/>
      <c r="AN38" s="73"/>
      <c r="AO38" s="73"/>
      <c r="AP38" s="73"/>
      <c r="AQ38" s="73"/>
      <c r="AR38" s="73"/>
      <c r="AS38" s="73"/>
      <c r="AT38" s="73"/>
      <c r="AU38" s="73"/>
      <c r="AV38" s="73"/>
    </row>
    <row r="39" spans="1:48" s="45" customFormat="1" ht="109.5" customHeight="1" x14ac:dyDescent="0.25">
      <c r="A39" s="86" t="s">
        <v>587</v>
      </c>
      <c r="B39" s="87"/>
      <c r="C39" s="87"/>
      <c r="D39" s="87"/>
      <c r="E39" s="87"/>
      <c r="F39" s="87"/>
      <c r="G39" s="87"/>
      <c r="H39" s="87"/>
      <c r="I39" s="87"/>
      <c r="J39" s="87"/>
      <c r="K39" s="87"/>
      <c r="L39" s="87"/>
      <c r="M39" s="87"/>
      <c r="N39" s="87"/>
      <c r="O39" s="87"/>
      <c r="P39" s="87"/>
      <c r="Q39" s="87"/>
      <c r="R39" s="87"/>
      <c r="S39" s="87"/>
      <c r="T39" s="87"/>
      <c r="U39" s="87"/>
      <c r="V39" s="87"/>
      <c r="W39" s="87"/>
      <c r="X39" s="87"/>
      <c r="Y39" s="87"/>
      <c r="Z39" s="87"/>
      <c r="AA39" s="73"/>
      <c r="AB39" s="73"/>
      <c r="AC39" s="73"/>
      <c r="AD39" s="73"/>
      <c r="AE39" s="73"/>
      <c r="AF39" s="73"/>
      <c r="AG39" s="73"/>
      <c r="AH39" s="73"/>
      <c r="AI39" s="73"/>
      <c r="AJ39" s="73"/>
      <c r="AK39" s="73"/>
      <c r="AL39" s="73"/>
      <c r="AM39" s="73"/>
      <c r="AN39" s="73"/>
      <c r="AO39" s="73"/>
      <c r="AP39" s="73"/>
      <c r="AQ39" s="73"/>
      <c r="AR39" s="73"/>
      <c r="AS39" s="73"/>
      <c r="AT39" s="73"/>
      <c r="AU39" s="73"/>
      <c r="AV39" s="73"/>
    </row>
    <row r="40" spans="1:48" ht="114" customHeight="1" x14ac:dyDescent="0.25">
      <c r="A40" s="85" t="s">
        <v>588</v>
      </c>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7"/>
      <c r="AB40" s="17"/>
      <c r="AC40" s="17"/>
      <c r="AD40" s="17"/>
      <c r="AE40" s="17"/>
      <c r="AF40" s="17"/>
      <c r="AG40" s="17"/>
      <c r="AH40" s="17"/>
      <c r="AI40" s="17"/>
      <c r="AJ40" s="17"/>
      <c r="AK40" s="17"/>
      <c r="AL40" s="17"/>
      <c r="AM40" s="17"/>
      <c r="AN40" s="17"/>
      <c r="AO40" s="17"/>
      <c r="AP40" s="17"/>
      <c r="AQ40" s="17"/>
      <c r="AR40" s="17"/>
      <c r="AS40" s="17"/>
      <c r="AT40" s="17"/>
      <c r="AU40" s="17"/>
      <c r="AV40" s="17"/>
    </row>
    <row r="41" spans="1:48" x14ac:dyDescent="0.25">
      <c r="A41" s="133" t="s">
        <v>591</v>
      </c>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7"/>
      <c r="AB41" s="17"/>
      <c r="AC41" s="17"/>
      <c r="AD41" s="17"/>
      <c r="AE41" s="17"/>
      <c r="AF41" s="17"/>
      <c r="AG41" s="17"/>
      <c r="AH41" s="17"/>
      <c r="AI41" s="17"/>
      <c r="AJ41" s="17"/>
      <c r="AK41" s="17"/>
      <c r="AL41" s="17"/>
      <c r="AM41" s="17"/>
      <c r="AN41" s="17"/>
      <c r="AO41" s="17"/>
      <c r="AP41" s="17"/>
      <c r="AQ41" s="17"/>
      <c r="AR41" s="17"/>
      <c r="AS41" s="17"/>
      <c r="AT41" s="17"/>
      <c r="AU41" s="17"/>
      <c r="AV41" s="17"/>
    </row>
    <row r="42" spans="1:48" x14ac:dyDescent="0.25">
      <c r="C42" s="17"/>
      <c r="D42" s="17"/>
      <c r="E42" s="32"/>
      <c r="F42" s="36"/>
      <c r="G42" s="38"/>
      <c r="H42" s="38"/>
      <c r="I42" s="38"/>
      <c r="J42" s="38"/>
      <c r="K42" s="37"/>
      <c r="L42" s="38"/>
      <c r="M42" s="38"/>
      <c r="N42" s="38"/>
      <c r="O42" s="38"/>
      <c r="P42" s="36"/>
      <c r="Q42" s="38"/>
      <c r="R42" s="38"/>
      <c r="S42" s="38"/>
      <c r="T42" s="38"/>
      <c r="U42" s="39"/>
      <c r="V42" s="38"/>
      <c r="W42" s="36"/>
      <c r="X42" s="36"/>
      <c r="Y42" s="38"/>
      <c r="Z42" s="38"/>
      <c r="AA42" s="17"/>
      <c r="AB42" s="17"/>
      <c r="AC42" s="17"/>
      <c r="AD42" s="17"/>
      <c r="AE42" s="17"/>
      <c r="AF42" s="17"/>
      <c r="AG42" s="17"/>
      <c r="AH42" s="17"/>
      <c r="AI42" s="17"/>
      <c r="AJ42" s="17"/>
      <c r="AK42" s="17"/>
      <c r="AL42" s="17"/>
      <c r="AM42" s="17"/>
      <c r="AN42" s="17"/>
      <c r="AO42" s="17"/>
      <c r="AP42" s="17"/>
      <c r="AQ42" s="17"/>
      <c r="AR42" s="17"/>
      <c r="AS42" s="17"/>
      <c r="AT42" s="17"/>
      <c r="AU42" s="17"/>
      <c r="AV42" s="17"/>
    </row>
    <row r="43" spans="1:48" ht="12" x14ac:dyDescent="0.25">
      <c r="B43" s="124" t="s">
        <v>559</v>
      </c>
      <c r="C43" s="124"/>
      <c r="D43" s="124"/>
      <c r="E43" s="32"/>
      <c r="F43" s="36"/>
      <c r="G43" s="38"/>
      <c r="H43" s="38"/>
      <c r="I43" s="38"/>
      <c r="J43" s="38"/>
      <c r="K43" s="37"/>
      <c r="L43" s="38"/>
      <c r="M43" s="38"/>
      <c r="N43" s="38"/>
      <c r="O43" s="38"/>
      <c r="P43" s="36"/>
      <c r="Q43" s="38"/>
      <c r="R43" s="38"/>
      <c r="S43" s="38"/>
      <c r="T43" s="38"/>
      <c r="U43" s="39"/>
      <c r="V43" s="38"/>
      <c r="W43" s="36"/>
      <c r="X43" s="36"/>
      <c r="Y43" s="38"/>
      <c r="Z43" s="38"/>
      <c r="AA43" s="17"/>
      <c r="AB43" s="17"/>
      <c r="AC43" s="17"/>
      <c r="AD43" s="17"/>
      <c r="AE43" s="17"/>
      <c r="AF43" s="17"/>
      <c r="AG43" s="17"/>
      <c r="AH43" s="17"/>
      <c r="AI43" s="17"/>
      <c r="AJ43" s="17"/>
      <c r="AK43" s="17"/>
      <c r="AL43" s="17"/>
      <c r="AM43" s="17"/>
      <c r="AN43" s="17"/>
      <c r="AO43" s="17"/>
      <c r="AP43" s="17"/>
      <c r="AQ43" s="17"/>
      <c r="AR43" s="17"/>
      <c r="AS43" s="17"/>
      <c r="AT43" s="17"/>
      <c r="AU43" s="17"/>
      <c r="AV43" s="17"/>
    </row>
    <row r="44" spans="1:48" x14ac:dyDescent="0.25">
      <c r="C44" s="17"/>
      <c r="D44" s="17"/>
      <c r="E44" s="32"/>
      <c r="F44" s="36"/>
      <c r="G44" s="38"/>
      <c r="H44" s="38"/>
      <c r="I44" s="38"/>
      <c r="J44" s="38"/>
      <c r="K44" s="37"/>
      <c r="L44" s="38"/>
      <c r="M44" s="38"/>
      <c r="N44" s="38"/>
      <c r="O44" s="38"/>
      <c r="P44" s="36"/>
      <c r="Q44" s="38"/>
      <c r="R44" s="38"/>
      <c r="S44" s="38"/>
      <c r="T44" s="38"/>
      <c r="U44" s="39"/>
      <c r="V44" s="38"/>
      <c r="W44" s="36"/>
      <c r="X44" s="36"/>
      <c r="Y44" s="38"/>
      <c r="Z44" s="38"/>
      <c r="AA44" s="17"/>
      <c r="AB44" s="17"/>
      <c r="AC44" s="17"/>
      <c r="AD44" s="17"/>
      <c r="AE44" s="17"/>
      <c r="AF44" s="17"/>
      <c r="AG44" s="17"/>
      <c r="AH44" s="17"/>
      <c r="AI44" s="17"/>
      <c r="AJ44" s="17"/>
      <c r="AK44" s="17"/>
      <c r="AL44" s="17"/>
      <c r="AM44" s="17"/>
      <c r="AN44" s="17"/>
      <c r="AO44" s="17"/>
      <c r="AP44" s="17"/>
      <c r="AQ44" s="17"/>
      <c r="AR44" s="17"/>
      <c r="AS44" s="17"/>
      <c r="AT44" s="17"/>
      <c r="AU44" s="17"/>
      <c r="AV44" s="17"/>
    </row>
    <row r="45" spans="1:48" x14ac:dyDescent="0.25">
      <c r="C45" s="17"/>
      <c r="D45" s="17"/>
      <c r="E45" s="32"/>
      <c r="F45" s="36"/>
      <c r="G45" s="38"/>
      <c r="H45" s="38"/>
      <c r="I45" s="38"/>
      <c r="J45" s="38"/>
      <c r="K45" s="37"/>
      <c r="L45" s="38"/>
      <c r="M45" s="38"/>
      <c r="N45" s="38"/>
      <c r="O45" s="38"/>
      <c r="P45" s="36"/>
      <c r="Q45" s="38"/>
      <c r="R45" s="38"/>
      <c r="S45" s="38"/>
      <c r="T45" s="38"/>
      <c r="U45" s="39"/>
      <c r="V45" s="38"/>
      <c r="W45" s="36"/>
      <c r="X45" s="36"/>
      <c r="Y45" s="38"/>
      <c r="Z45" s="38"/>
      <c r="AA45" s="17"/>
      <c r="AB45" s="17"/>
      <c r="AC45" s="17"/>
      <c r="AD45" s="17"/>
      <c r="AE45" s="17"/>
      <c r="AF45" s="17"/>
      <c r="AG45" s="17"/>
      <c r="AH45" s="17"/>
      <c r="AI45" s="17"/>
      <c r="AJ45" s="17"/>
      <c r="AK45" s="17"/>
      <c r="AL45" s="17"/>
      <c r="AM45" s="17"/>
      <c r="AN45" s="17"/>
      <c r="AO45" s="17"/>
      <c r="AP45" s="17"/>
      <c r="AQ45" s="17"/>
      <c r="AR45" s="17"/>
      <c r="AS45" s="17"/>
      <c r="AT45" s="17"/>
      <c r="AU45" s="17"/>
      <c r="AV45" s="17"/>
    </row>
    <row r="46" spans="1:48" x14ac:dyDescent="0.25">
      <c r="C46" s="17"/>
      <c r="D46" s="17"/>
      <c r="E46" s="32"/>
      <c r="F46" s="36"/>
      <c r="G46" s="38"/>
      <c r="H46" s="38"/>
      <c r="I46" s="38"/>
      <c r="J46" s="38"/>
      <c r="K46" s="37"/>
      <c r="L46" s="38"/>
      <c r="M46" s="38"/>
      <c r="N46" s="38"/>
      <c r="O46" s="38"/>
      <c r="P46" s="36"/>
      <c r="Q46" s="38"/>
      <c r="R46" s="38"/>
      <c r="S46" s="38"/>
      <c r="T46" s="38"/>
      <c r="U46" s="39"/>
      <c r="V46" s="38"/>
      <c r="W46" s="36"/>
      <c r="X46" s="36"/>
      <c r="Y46" s="38"/>
      <c r="Z46" s="38"/>
      <c r="AA46" s="17"/>
      <c r="AB46" s="17"/>
      <c r="AC46" s="17"/>
      <c r="AD46" s="17"/>
      <c r="AE46" s="17"/>
      <c r="AF46" s="17"/>
      <c r="AG46" s="17"/>
      <c r="AH46" s="17"/>
      <c r="AI46" s="17"/>
      <c r="AJ46" s="17"/>
      <c r="AK46" s="17"/>
      <c r="AL46" s="17"/>
      <c r="AM46" s="17"/>
      <c r="AN46" s="17"/>
      <c r="AO46" s="17"/>
      <c r="AP46" s="17"/>
      <c r="AQ46" s="17"/>
      <c r="AR46" s="17"/>
      <c r="AS46" s="17"/>
      <c r="AT46" s="17"/>
      <c r="AU46" s="17"/>
      <c r="AV46" s="17"/>
    </row>
    <row r="47" spans="1:48" x14ac:dyDescent="0.25">
      <c r="C47" s="17"/>
      <c r="D47" s="17"/>
      <c r="E47" s="32"/>
      <c r="F47" s="36"/>
      <c r="G47" s="38"/>
      <c r="H47" s="38"/>
      <c r="I47" s="38"/>
      <c r="J47" s="38"/>
      <c r="K47" s="37"/>
      <c r="L47" s="38"/>
      <c r="M47" s="38"/>
      <c r="N47" s="38"/>
      <c r="O47" s="38"/>
      <c r="P47" s="36"/>
      <c r="Q47" s="38"/>
      <c r="R47" s="38"/>
      <c r="S47" s="38"/>
      <c r="T47" s="38"/>
      <c r="U47" s="39"/>
      <c r="V47" s="38"/>
      <c r="W47" s="36"/>
      <c r="X47" s="36"/>
      <c r="Y47" s="38"/>
      <c r="Z47" s="38"/>
      <c r="AA47" s="17"/>
      <c r="AB47" s="17"/>
      <c r="AC47" s="17"/>
      <c r="AD47" s="17"/>
      <c r="AE47" s="17"/>
      <c r="AF47" s="17"/>
      <c r="AG47" s="17"/>
      <c r="AH47" s="17"/>
      <c r="AI47" s="17"/>
      <c r="AJ47" s="17"/>
      <c r="AK47" s="17"/>
      <c r="AL47" s="17"/>
      <c r="AM47" s="17"/>
      <c r="AN47" s="17"/>
      <c r="AO47" s="17"/>
      <c r="AP47" s="17"/>
      <c r="AQ47" s="17"/>
      <c r="AR47" s="17"/>
      <c r="AS47" s="17"/>
      <c r="AT47" s="17"/>
      <c r="AU47" s="17"/>
      <c r="AV47" s="17"/>
    </row>
    <row r="48" spans="1:48" x14ac:dyDescent="0.25">
      <c r="C48" s="17"/>
      <c r="D48" s="17"/>
      <c r="E48" s="32"/>
      <c r="F48" s="36"/>
      <c r="G48" s="38"/>
      <c r="H48" s="38"/>
      <c r="I48" s="38"/>
      <c r="J48" s="38"/>
      <c r="K48" s="37"/>
      <c r="L48" s="38"/>
      <c r="M48" s="38"/>
      <c r="N48" s="38"/>
      <c r="O48" s="38"/>
      <c r="P48" s="36"/>
      <c r="Q48" s="38"/>
      <c r="R48" s="38"/>
      <c r="S48" s="38"/>
      <c r="T48" s="38"/>
      <c r="U48" s="39"/>
      <c r="V48" s="38"/>
      <c r="W48" s="36"/>
      <c r="X48" s="36"/>
      <c r="Y48" s="38"/>
      <c r="Z48" s="38"/>
      <c r="AA48" s="17"/>
      <c r="AB48" s="17"/>
      <c r="AC48" s="17"/>
      <c r="AD48" s="17"/>
      <c r="AE48" s="17"/>
      <c r="AF48" s="17"/>
      <c r="AG48" s="17"/>
      <c r="AH48" s="17"/>
      <c r="AI48" s="17"/>
      <c r="AJ48" s="17"/>
      <c r="AK48" s="17"/>
      <c r="AL48" s="17"/>
      <c r="AM48" s="17"/>
      <c r="AN48" s="17"/>
      <c r="AO48" s="17"/>
      <c r="AP48" s="17"/>
      <c r="AQ48" s="17"/>
      <c r="AR48" s="17"/>
      <c r="AS48" s="17"/>
      <c r="AT48" s="17"/>
      <c r="AU48" s="17"/>
      <c r="AV48" s="17"/>
    </row>
    <row r="49" spans="3:48" x14ac:dyDescent="0.25">
      <c r="C49" s="17"/>
      <c r="D49" s="17"/>
      <c r="E49" s="32"/>
      <c r="F49" s="36"/>
      <c r="G49" s="38"/>
      <c r="H49" s="38"/>
      <c r="I49" s="38"/>
      <c r="J49" s="38"/>
      <c r="K49" s="37"/>
      <c r="L49" s="38"/>
      <c r="M49" s="38"/>
      <c r="N49" s="38"/>
      <c r="O49" s="38"/>
      <c r="P49" s="36"/>
      <c r="Q49" s="38"/>
      <c r="R49" s="38"/>
      <c r="S49" s="38"/>
      <c r="T49" s="38"/>
      <c r="U49" s="39"/>
      <c r="V49" s="38"/>
      <c r="W49" s="36"/>
      <c r="X49" s="36"/>
      <c r="Y49" s="38"/>
      <c r="Z49" s="38"/>
      <c r="AA49" s="17"/>
      <c r="AB49" s="17"/>
      <c r="AC49" s="17"/>
      <c r="AD49" s="17"/>
      <c r="AE49" s="17"/>
      <c r="AF49" s="17"/>
      <c r="AG49" s="17"/>
      <c r="AH49" s="17"/>
      <c r="AI49" s="17"/>
      <c r="AJ49" s="17"/>
      <c r="AK49" s="17"/>
      <c r="AL49" s="17"/>
      <c r="AM49" s="17"/>
      <c r="AN49" s="17"/>
      <c r="AO49" s="17"/>
      <c r="AP49" s="17"/>
      <c r="AQ49" s="17"/>
      <c r="AR49" s="17"/>
      <c r="AS49" s="17"/>
      <c r="AT49" s="17"/>
      <c r="AU49" s="17"/>
      <c r="AV49" s="17"/>
    </row>
    <row r="50" spans="3:48" x14ac:dyDescent="0.25">
      <c r="C50" s="17"/>
      <c r="D50" s="17"/>
      <c r="E50" s="32"/>
      <c r="F50" s="36"/>
      <c r="G50" s="38"/>
      <c r="H50" s="38"/>
      <c r="I50" s="38"/>
      <c r="J50" s="38"/>
      <c r="K50" s="37"/>
      <c r="L50" s="38"/>
      <c r="M50" s="38"/>
      <c r="N50" s="38"/>
      <c r="O50" s="38"/>
      <c r="P50" s="36"/>
      <c r="Q50" s="38"/>
      <c r="R50" s="38"/>
      <c r="S50" s="38"/>
      <c r="T50" s="38"/>
      <c r="U50" s="39"/>
      <c r="V50" s="38"/>
      <c r="W50" s="36"/>
      <c r="X50" s="36"/>
      <c r="Y50" s="38"/>
      <c r="Z50" s="38"/>
      <c r="AA50" s="17"/>
      <c r="AB50" s="17"/>
      <c r="AC50" s="17"/>
      <c r="AD50" s="17"/>
      <c r="AE50" s="17"/>
      <c r="AF50" s="17"/>
      <c r="AG50" s="17"/>
      <c r="AH50" s="17"/>
      <c r="AI50" s="17"/>
      <c r="AJ50" s="17"/>
      <c r="AK50" s="17"/>
      <c r="AL50" s="17"/>
      <c r="AM50" s="17"/>
      <c r="AN50" s="17"/>
      <c r="AO50" s="17"/>
      <c r="AP50" s="17"/>
      <c r="AQ50" s="17"/>
      <c r="AR50" s="17"/>
      <c r="AS50" s="17"/>
      <c r="AT50" s="17"/>
      <c r="AU50" s="17"/>
      <c r="AV50" s="17"/>
    </row>
    <row r="51" spans="3:48" x14ac:dyDescent="0.25">
      <c r="C51" s="17"/>
      <c r="D51" s="17"/>
      <c r="E51" s="32"/>
      <c r="F51" s="36"/>
      <c r="G51" s="38"/>
      <c r="H51" s="38"/>
      <c r="I51" s="38"/>
      <c r="J51" s="38"/>
      <c r="K51" s="37"/>
      <c r="L51" s="38"/>
      <c r="M51" s="38"/>
      <c r="N51" s="38"/>
      <c r="O51" s="38"/>
      <c r="P51" s="36"/>
      <c r="Q51" s="38"/>
      <c r="R51" s="38"/>
      <c r="S51" s="38"/>
      <c r="T51" s="38"/>
      <c r="U51" s="39"/>
      <c r="V51" s="38"/>
      <c r="W51" s="36"/>
      <c r="X51" s="36"/>
      <c r="Y51" s="38"/>
      <c r="Z51" s="38"/>
      <c r="AA51" s="17"/>
      <c r="AB51" s="17"/>
      <c r="AC51" s="17"/>
      <c r="AD51" s="17"/>
      <c r="AE51" s="17"/>
      <c r="AF51" s="17"/>
      <c r="AG51" s="17"/>
      <c r="AH51" s="17"/>
      <c r="AI51" s="17"/>
      <c r="AJ51" s="17"/>
      <c r="AK51" s="17"/>
      <c r="AL51" s="17"/>
      <c r="AM51" s="17"/>
      <c r="AN51" s="17"/>
      <c r="AO51" s="17"/>
      <c r="AP51" s="17"/>
      <c r="AQ51" s="17"/>
      <c r="AR51" s="17"/>
      <c r="AS51" s="17"/>
      <c r="AT51" s="17"/>
      <c r="AU51" s="17"/>
      <c r="AV51" s="17"/>
    </row>
    <row r="52" spans="3:48" x14ac:dyDescent="0.25">
      <c r="C52" s="17"/>
      <c r="D52" s="17"/>
      <c r="E52" s="32"/>
      <c r="F52" s="36"/>
      <c r="G52" s="38"/>
      <c r="H52" s="38"/>
      <c r="I52" s="38"/>
      <c r="J52" s="38"/>
      <c r="K52" s="37"/>
      <c r="L52" s="38"/>
      <c r="M52" s="38"/>
      <c r="N52" s="38"/>
      <c r="O52" s="38"/>
      <c r="P52" s="36"/>
      <c r="Q52" s="38"/>
      <c r="R52" s="38"/>
      <c r="S52" s="38"/>
      <c r="T52" s="38"/>
      <c r="U52" s="39"/>
      <c r="V52" s="38"/>
      <c r="W52" s="36"/>
      <c r="X52" s="36"/>
      <c r="Y52" s="38"/>
      <c r="Z52" s="38"/>
      <c r="AA52" s="17"/>
      <c r="AB52" s="17"/>
      <c r="AC52" s="17"/>
      <c r="AD52" s="17"/>
      <c r="AE52" s="17"/>
      <c r="AF52" s="17"/>
      <c r="AG52" s="17"/>
      <c r="AH52" s="17"/>
      <c r="AI52" s="17"/>
      <c r="AJ52" s="17"/>
      <c r="AK52" s="17"/>
      <c r="AL52" s="17"/>
      <c r="AM52" s="17"/>
      <c r="AN52" s="17"/>
      <c r="AO52" s="17"/>
      <c r="AP52" s="17"/>
      <c r="AQ52" s="17"/>
      <c r="AR52" s="17"/>
      <c r="AS52" s="17"/>
      <c r="AT52" s="17"/>
      <c r="AU52" s="17"/>
      <c r="AV52" s="17"/>
    </row>
    <row r="53" spans="3:48" x14ac:dyDescent="0.25">
      <c r="C53" s="17"/>
      <c r="D53" s="17"/>
      <c r="E53" s="32"/>
      <c r="F53" s="36"/>
      <c r="G53" s="38"/>
      <c r="H53" s="38"/>
      <c r="I53" s="38"/>
      <c r="J53" s="38"/>
      <c r="K53" s="37"/>
      <c r="L53" s="38"/>
      <c r="M53" s="38"/>
      <c r="N53" s="38"/>
      <c r="O53" s="38"/>
      <c r="P53" s="36"/>
      <c r="Q53" s="38"/>
      <c r="R53" s="38"/>
      <c r="S53" s="38"/>
      <c r="T53" s="38"/>
      <c r="U53" s="39"/>
      <c r="V53" s="38"/>
      <c r="W53" s="36"/>
      <c r="X53" s="36"/>
      <c r="Y53" s="38"/>
      <c r="Z53" s="38"/>
      <c r="AA53" s="17"/>
      <c r="AB53" s="17"/>
      <c r="AC53" s="17"/>
      <c r="AD53" s="17"/>
      <c r="AE53" s="17"/>
      <c r="AF53" s="17"/>
      <c r="AG53" s="17"/>
      <c r="AH53" s="17"/>
      <c r="AI53" s="17"/>
      <c r="AJ53" s="17"/>
      <c r="AK53" s="17"/>
      <c r="AL53" s="17"/>
      <c r="AM53" s="17"/>
      <c r="AN53" s="17"/>
      <c r="AO53" s="17"/>
      <c r="AP53" s="17"/>
      <c r="AQ53" s="17"/>
      <c r="AR53" s="17"/>
      <c r="AS53" s="17"/>
      <c r="AT53" s="17"/>
      <c r="AU53" s="17"/>
      <c r="AV53" s="17"/>
    </row>
    <row r="54" spans="3:48" x14ac:dyDescent="0.25">
      <c r="C54" s="17"/>
      <c r="D54" s="17"/>
      <c r="E54" s="32"/>
      <c r="F54" s="36"/>
      <c r="G54" s="38"/>
      <c r="H54" s="38"/>
      <c r="I54" s="38"/>
      <c r="J54" s="38"/>
      <c r="K54" s="37"/>
      <c r="L54" s="38"/>
      <c r="M54" s="38"/>
      <c r="N54" s="38"/>
      <c r="O54" s="38"/>
      <c r="P54" s="36"/>
      <c r="Q54" s="38"/>
      <c r="R54" s="38"/>
      <c r="S54" s="38"/>
      <c r="T54" s="38"/>
      <c r="U54" s="39"/>
      <c r="V54" s="38"/>
      <c r="W54" s="36"/>
      <c r="X54" s="36"/>
      <c r="Y54" s="38"/>
      <c r="Z54" s="38"/>
      <c r="AA54" s="17"/>
      <c r="AB54" s="17"/>
      <c r="AC54" s="17"/>
      <c r="AD54" s="17"/>
      <c r="AE54" s="17"/>
      <c r="AF54" s="17"/>
      <c r="AG54" s="17"/>
      <c r="AH54" s="17"/>
      <c r="AI54" s="17"/>
      <c r="AJ54" s="17"/>
      <c r="AK54" s="17"/>
      <c r="AL54" s="17"/>
      <c r="AM54" s="17"/>
      <c r="AN54" s="17"/>
      <c r="AO54" s="17"/>
      <c r="AP54" s="17"/>
      <c r="AQ54" s="17"/>
      <c r="AR54" s="17"/>
      <c r="AS54" s="17"/>
      <c r="AT54" s="17"/>
      <c r="AU54" s="17"/>
      <c r="AV54" s="17"/>
    </row>
    <row r="55" spans="3:48" x14ac:dyDescent="0.25">
      <c r="C55" s="17"/>
      <c r="D55" s="17"/>
      <c r="E55" s="32"/>
      <c r="F55" s="36"/>
      <c r="G55" s="38"/>
      <c r="H55" s="38"/>
      <c r="I55" s="38"/>
      <c r="J55" s="38"/>
      <c r="K55" s="37"/>
      <c r="L55" s="38"/>
      <c r="M55" s="38"/>
      <c r="N55" s="38"/>
      <c r="O55" s="38"/>
      <c r="P55" s="36"/>
      <c r="Q55" s="38"/>
      <c r="R55" s="38"/>
      <c r="S55" s="38"/>
      <c r="T55" s="38"/>
      <c r="U55" s="39"/>
      <c r="V55" s="38"/>
      <c r="W55" s="36"/>
      <c r="X55" s="36"/>
      <c r="Y55" s="38"/>
      <c r="Z55" s="38"/>
      <c r="AA55" s="17"/>
      <c r="AB55" s="17"/>
      <c r="AC55" s="17"/>
      <c r="AD55" s="17"/>
      <c r="AE55" s="17"/>
      <c r="AF55" s="17"/>
      <c r="AG55" s="17"/>
      <c r="AH55" s="17"/>
      <c r="AI55" s="17"/>
      <c r="AJ55" s="17"/>
      <c r="AK55" s="17"/>
      <c r="AL55" s="17"/>
      <c r="AM55" s="17"/>
      <c r="AN55" s="17"/>
      <c r="AO55" s="17"/>
      <c r="AP55" s="17"/>
      <c r="AQ55" s="17"/>
      <c r="AR55" s="17"/>
      <c r="AS55" s="17"/>
      <c r="AT55" s="17"/>
      <c r="AU55" s="17"/>
      <c r="AV55" s="17"/>
    </row>
    <row r="56" spans="3:48" x14ac:dyDescent="0.25">
      <c r="C56" s="17"/>
      <c r="D56" s="17"/>
      <c r="E56" s="32"/>
      <c r="F56" s="36"/>
      <c r="G56" s="38"/>
      <c r="H56" s="38"/>
      <c r="I56" s="38"/>
      <c r="J56" s="38"/>
      <c r="K56" s="37"/>
      <c r="L56" s="38"/>
      <c r="M56" s="38"/>
      <c r="N56" s="38"/>
      <c r="O56" s="38"/>
      <c r="P56" s="36"/>
      <c r="Q56" s="38"/>
      <c r="R56" s="38"/>
      <c r="S56" s="38"/>
      <c r="T56" s="38"/>
      <c r="U56" s="39"/>
      <c r="V56" s="38"/>
      <c r="W56" s="36"/>
      <c r="X56" s="36"/>
      <c r="Y56" s="38"/>
      <c r="Z56" s="38"/>
      <c r="AA56" s="17"/>
      <c r="AB56" s="17"/>
      <c r="AC56" s="17"/>
      <c r="AD56" s="17"/>
      <c r="AE56" s="17"/>
      <c r="AF56" s="17"/>
      <c r="AG56" s="17"/>
      <c r="AH56" s="17"/>
      <c r="AI56" s="17"/>
      <c r="AJ56" s="17"/>
      <c r="AK56" s="17"/>
      <c r="AL56" s="17"/>
      <c r="AM56" s="17"/>
      <c r="AN56" s="17"/>
      <c r="AO56" s="17"/>
      <c r="AP56" s="17"/>
      <c r="AQ56" s="17"/>
      <c r="AR56" s="17"/>
      <c r="AS56" s="17"/>
      <c r="AT56" s="17"/>
      <c r="AU56" s="17"/>
      <c r="AV56" s="17"/>
    </row>
    <row r="57" spans="3:48" x14ac:dyDescent="0.25">
      <c r="C57" s="17"/>
      <c r="D57" s="17"/>
      <c r="E57" s="32"/>
      <c r="F57" s="36"/>
      <c r="G57" s="38"/>
      <c r="H57" s="38"/>
      <c r="I57" s="38"/>
      <c r="J57" s="38"/>
      <c r="K57" s="37"/>
      <c r="L57" s="38"/>
      <c r="M57" s="38"/>
      <c r="N57" s="38"/>
      <c r="O57" s="38"/>
      <c r="P57" s="36"/>
      <c r="Q57" s="38"/>
      <c r="R57" s="38"/>
      <c r="S57" s="38"/>
      <c r="T57" s="38"/>
      <c r="U57" s="39"/>
      <c r="V57" s="38"/>
      <c r="W57" s="36"/>
      <c r="X57" s="36"/>
      <c r="Y57" s="38"/>
      <c r="Z57" s="38"/>
      <c r="AA57" s="17"/>
      <c r="AB57" s="17"/>
      <c r="AC57" s="17"/>
      <c r="AD57" s="17"/>
      <c r="AE57" s="17"/>
      <c r="AF57" s="17"/>
      <c r="AG57" s="17"/>
      <c r="AH57" s="17"/>
      <c r="AI57" s="17"/>
      <c r="AJ57" s="17"/>
      <c r="AK57" s="17"/>
      <c r="AL57" s="17"/>
      <c r="AM57" s="17"/>
      <c r="AN57" s="17"/>
      <c r="AO57" s="17"/>
      <c r="AP57" s="17"/>
      <c r="AQ57" s="17"/>
      <c r="AR57" s="17"/>
      <c r="AS57" s="17"/>
      <c r="AT57" s="17"/>
      <c r="AU57" s="17"/>
      <c r="AV57" s="17"/>
    </row>
    <row r="58" spans="3:48" x14ac:dyDescent="0.25">
      <c r="C58" s="17"/>
      <c r="D58" s="17"/>
      <c r="E58" s="32"/>
      <c r="F58" s="36"/>
      <c r="G58" s="38"/>
      <c r="H58" s="38"/>
      <c r="I58" s="38"/>
      <c r="J58" s="38"/>
      <c r="K58" s="37"/>
      <c r="L58" s="38"/>
      <c r="M58" s="38"/>
      <c r="N58" s="38"/>
      <c r="O58" s="38"/>
      <c r="P58" s="36"/>
      <c r="Q58" s="38"/>
      <c r="R58" s="38"/>
      <c r="S58" s="38"/>
      <c r="T58" s="38"/>
      <c r="U58" s="39"/>
      <c r="V58" s="38"/>
      <c r="W58" s="36"/>
      <c r="X58" s="36"/>
      <c r="Y58" s="38"/>
      <c r="Z58" s="38"/>
      <c r="AA58" s="17"/>
      <c r="AB58" s="17"/>
      <c r="AC58" s="17"/>
      <c r="AD58" s="17"/>
      <c r="AE58" s="17"/>
      <c r="AF58" s="17"/>
      <c r="AG58" s="17"/>
      <c r="AH58" s="17"/>
      <c r="AI58" s="17"/>
      <c r="AJ58" s="17"/>
      <c r="AK58" s="17"/>
      <c r="AL58" s="17"/>
      <c r="AM58" s="17"/>
      <c r="AN58" s="17"/>
      <c r="AO58" s="17"/>
      <c r="AP58" s="17"/>
      <c r="AQ58" s="17"/>
      <c r="AR58" s="17"/>
      <c r="AS58" s="17"/>
      <c r="AT58" s="17"/>
      <c r="AU58" s="17"/>
      <c r="AV58" s="17"/>
    </row>
    <row r="59" spans="3:48" x14ac:dyDescent="0.25">
      <c r="C59" s="17"/>
      <c r="D59" s="17"/>
      <c r="E59" s="32"/>
      <c r="F59" s="36"/>
      <c r="G59" s="38"/>
      <c r="H59" s="38"/>
      <c r="I59" s="38"/>
      <c r="J59" s="38"/>
      <c r="K59" s="37"/>
      <c r="L59" s="38"/>
      <c r="M59" s="38"/>
      <c r="N59" s="38"/>
      <c r="O59" s="38"/>
      <c r="P59" s="36"/>
      <c r="Q59" s="38"/>
      <c r="R59" s="38"/>
      <c r="S59" s="38"/>
      <c r="T59" s="38"/>
      <c r="U59" s="39"/>
      <c r="V59" s="38"/>
      <c r="W59" s="36"/>
      <c r="X59" s="36"/>
      <c r="Y59" s="38"/>
      <c r="Z59" s="38"/>
      <c r="AA59" s="17"/>
      <c r="AB59" s="17"/>
      <c r="AC59" s="17"/>
      <c r="AD59" s="17"/>
      <c r="AE59" s="17"/>
      <c r="AF59" s="17"/>
      <c r="AG59" s="17"/>
      <c r="AH59" s="17"/>
      <c r="AI59" s="17"/>
      <c r="AJ59" s="17"/>
      <c r="AK59" s="17"/>
      <c r="AL59" s="17"/>
      <c r="AM59" s="17"/>
      <c r="AN59" s="17"/>
      <c r="AO59" s="17"/>
      <c r="AP59" s="17"/>
      <c r="AQ59" s="17"/>
      <c r="AR59" s="17"/>
      <c r="AS59" s="17"/>
      <c r="AT59" s="17"/>
      <c r="AU59" s="17"/>
      <c r="AV59" s="17"/>
    </row>
    <row r="60" spans="3:48" x14ac:dyDescent="0.25">
      <c r="C60" s="17"/>
      <c r="D60" s="17"/>
      <c r="E60" s="32"/>
      <c r="F60" s="36"/>
      <c r="G60" s="38"/>
      <c r="H60" s="38"/>
      <c r="I60" s="38"/>
      <c r="J60" s="38"/>
      <c r="K60" s="37"/>
      <c r="L60" s="38"/>
      <c r="M60" s="38"/>
      <c r="N60" s="38"/>
      <c r="O60" s="38"/>
      <c r="P60" s="36"/>
      <c r="Q60" s="38"/>
      <c r="R60" s="38"/>
      <c r="S60" s="38"/>
      <c r="T60" s="38"/>
      <c r="U60" s="39"/>
      <c r="V60" s="38"/>
      <c r="W60" s="36"/>
      <c r="X60" s="36"/>
      <c r="Y60" s="38"/>
      <c r="Z60" s="38"/>
      <c r="AA60" s="17"/>
      <c r="AB60" s="17"/>
      <c r="AC60" s="17"/>
      <c r="AD60" s="17"/>
      <c r="AE60" s="17"/>
      <c r="AF60" s="17"/>
      <c r="AG60" s="17"/>
      <c r="AH60" s="17"/>
      <c r="AI60" s="17"/>
      <c r="AJ60" s="17"/>
      <c r="AK60" s="17"/>
      <c r="AL60" s="17"/>
      <c r="AM60" s="17"/>
      <c r="AN60" s="17"/>
      <c r="AO60" s="17"/>
      <c r="AP60" s="17"/>
      <c r="AQ60" s="17"/>
      <c r="AR60" s="17"/>
      <c r="AS60" s="17"/>
      <c r="AT60" s="17"/>
      <c r="AU60" s="17"/>
      <c r="AV60" s="17"/>
    </row>
    <row r="61" spans="3:48" x14ac:dyDescent="0.25">
      <c r="C61" s="17"/>
      <c r="D61" s="17"/>
      <c r="E61" s="32"/>
      <c r="F61" s="36"/>
      <c r="G61" s="38"/>
      <c r="H61" s="38"/>
      <c r="I61" s="38"/>
      <c r="J61" s="38"/>
      <c r="K61" s="37"/>
      <c r="L61" s="38"/>
      <c r="M61" s="38"/>
      <c r="N61" s="38"/>
      <c r="O61" s="38"/>
      <c r="P61" s="36"/>
      <c r="Q61" s="38"/>
      <c r="R61" s="38"/>
      <c r="S61" s="38"/>
      <c r="T61" s="38"/>
      <c r="U61" s="39"/>
      <c r="V61" s="38"/>
      <c r="W61" s="36"/>
      <c r="X61" s="36"/>
      <c r="Y61" s="38"/>
      <c r="Z61" s="38"/>
      <c r="AA61" s="17"/>
      <c r="AB61" s="17"/>
      <c r="AC61" s="17"/>
      <c r="AD61" s="17"/>
      <c r="AE61" s="17"/>
      <c r="AF61" s="17"/>
      <c r="AG61" s="17"/>
      <c r="AH61" s="17"/>
      <c r="AI61" s="17"/>
      <c r="AJ61" s="17"/>
      <c r="AK61" s="17"/>
      <c r="AL61" s="17"/>
      <c r="AM61" s="17"/>
      <c r="AN61" s="17"/>
      <c r="AO61" s="17"/>
      <c r="AP61" s="17"/>
      <c r="AQ61" s="17"/>
      <c r="AR61" s="17"/>
      <c r="AS61" s="17"/>
      <c r="AT61" s="17"/>
      <c r="AU61" s="17"/>
      <c r="AV61" s="17"/>
    </row>
    <row r="62" spans="3:48" x14ac:dyDescent="0.25">
      <c r="C62" s="17"/>
      <c r="D62" s="17"/>
      <c r="E62" s="32"/>
      <c r="F62" s="36"/>
      <c r="G62" s="38"/>
      <c r="H62" s="38"/>
      <c r="I62" s="38"/>
      <c r="J62" s="38"/>
      <c r="K62" s="37"/>
      <c r="L62" s="38"/>
      <c r="M62" s="38"/>
      <c r="N62" s="38"/>
      <c r="O62" s="38"/>
      <c r="P62" s="36"/>
      <c r="Q62" s="38"/>
      <c r="R62" s="38"/>
      <c r="S62" s="38"/>
      <c r="T62" s="38"/>
      <c r="U62" s="39"/>
      <c r="V62" s="38"/>
      <c r="W62" s="36"/>
      <c r="X62" s="36"/>
      <c r="Y62" s="38"/>
      <c r="Z62" s="38"/>
      <c r="AA62" s="17"/>
      <c r="AB62" s="17"/>
      <c r="AC62" s="17"/>
      <c r="AD62" s="17"/>
      <c r="AE62" s="17"/>
      <c r="AF62" s="17"/>
      <c r="AG62" s="17"/>
      <c r="AH62" s="17"/>
      <c r="AI62" s="17"/>
      <c r="AJ62" s="17"/>
      <c r="AK62" s="17"/>
      <c r="AL62" s="17"/>
      <c r="AM62" s="17"/>
      <c r="AN62" s="17"/>
      <c r="AO62" s="17"/>
      <c r="AP62" s="17"/>
      <c r="AQ62" s="17"/>
      <c r="AR62" s="17"/>
      <c r="AS62" s="17"/>
      <c r="AT62" s="17"/>
      <c r="AU62" s="17"/>
      <c r="AV62" s="17"/>
    </row>
    <row r="63" spans="3:48" x14ac:dyDescent="0.25">
      <c r="C63" s="17"/>
      <c r="D63" s="17"/>
      <c r="E63" s="32"/>
      <c r="F63" s="36"/>
      <c r="G63" s="38"/>
      <c r="H63" s="38"/>
      <c r="I63" s="38"/>
      <c r="J63" s="38"/>
      <c r="K63" s="37"/>
      <c r="L63" s="38"/>
      <c r="M63" s="38"/>
      <c r="N63" s="38"/>
      <c r="O63" s="38"/>
      <c r="P63" s="36"/>
      <c r="Q63" s="38"/>
      <c r="R63" s="38"/>
      <c r="S63" s="38"/>
      <c r="T63" s="38"/>
      <c r="U63" s="39"/>
      <c r="V63" s="38"/>
      <c r="W63" s="36"/>
      <c r="X63" s="36"/>
      <c r="Y63" s="38"/>
      <c r="Z63" s="38"/>
      <c r="AA63" s="17"/>
      <c r="AB63" s="17"/>
      <c r="AC63" s="17"/>
      <c r="AD63" s="17"/>
      <c r="AE63" s="17"/>
      <c r="AF63" s="17"/>
      <c r="AG63" s="17"/>
      <c r="AH63" s="17"/>
      <c r="AI63" s="17"/>
      <c r="AJ63" s="17"/>
      <c r="AK63" s="17"/>
      <c r="AL63" s="17"/>
      <c r="AM63" s="17"/>
      <c r="AN63" s="17"/>
      <c r="AO63" s="17"/>
      <c r="AP63" s="17"/>
      <c r="AQ63" s="17"/>
      <c r="AR63" s="17"/>
      <c r="AS63" s="17"/>
      <c r="AT63" s="17"/>
      <c r="AU63" s="17"/>
      <c r="AV63" s="17"/>
    </row>
    <row r="64" spans="3:48" x14ac:dyDescent="0.25">
      <c r="C64" s="17"/>
      <c r="D64" s="17"/>
      <c r="E64" s="32"/>
      <c r="F64" s="36"/>
      <c r="G64" s="38"/>
      <c r="H64" s="38"/>
      <c r="I64" s="38"/>
      <c r="J64" s="38"/>
      <c r="K64" s="37"/>
      <c r="L64" s="38"/>
      <c r="M64" s="38"/>
      <c r="N64" s="38"/>
      <c r="O64" s="38"/>
      <c r="P64" s="36"/>
      <c r="Q64" s="38"/>
      <c r="R64" s="38"/>
      <c r="S64" s="38"/>
      <c r="T64" s="38"/>
      <c r="U64" s="39"/>
      <c r="V64" s="38"/>
      <c r="W64" s="36"/>
      <c r="X64" s="36"/>
      <c r="Y64" s="38"/>
      <c r="Z64" s="38"/>
      <c r="AA64" s="17"/>
      <c r="AB64" s="17"/>
      <c r="AC64" s="17"/>
      <c r="AD64" s="17"/>
      <c r="AE64" s="17"/>
      <c r="AF64" s="17"/>
      <c r="AG64" s="17"/>
      <c r="AH64" s="17"/>
      <c r="AI64" s="17"/>
      <c r="AJ64" s="17"/>
      <c r="AK64" s="17"/>
      <c r="AL64" s="17"/>
      <c r="AM64" s="17"/>
      <c r="AN64" s="17"/>
      <c r="AO64" s="17"/>
      <c r="AP64" s="17"/>
      <c r="AQ64" s="17"/>
      <c r="AR64" s="17"/>
      <c r="AS64" s="17"/>
      <c r="AT64" s="17"/>
      <c r="AU64" s="17"/>
      <c r="AV64" s="17"/>
    </row>
    <row r="65" spans="3:48" x14ac:dyDescent="0.25">
      <c r="C65" s="17"/>
      <c r="D65" s="17"/>
      <c r="E65" s="32"/>
      <c r="F65" s="36"/>
      <c r="G65" s="38"/>
      <c r="H65" s="38"/>
      <c r="I65" s="38"/>
      <c r="J65" s="38"/>
      <c r="K65" s="37"/>
      <c r="L65" s="38"/>
      <c r="M65" s="38"/>
      <c r="N65" s="38"/>
      <c r="O65" s="38"/>
      <c r="P65" s="36"/>
      <c r="Q65" s="38"/>
      <c r="R65" s="38"/>
      <c r="S65" s="38"/>
      <c r="T65" s="38"/>
      <c r="U65" s="39"/>
      <c r="V65" s="38"/>
      <c r="W65" s="36"/>
      <c r="X65" s="36"/>
      <c r="Y65" s="38"/>
      <c r="Z65" s="38"/>
      <c r="AA65" s="17"/>
      <c r="AB65" s="17"/>
      <c r="AC65" s="17"/>
      <c r="AD65" s="17"/>
      <c r="AE65" s="17"/>
      <c r="AF65" s="17"/>
      <c r="AG65" s="17"/>
      <c r="AH65" s="17"/>
      <c r="AI65" s="17"/>
      <c r="AJ65" s="17"/>
      <c r="AK65" s="17"/>
      <c r="AL65" s="17"/>
      <c r="AM65" s="17"/>
      <c r="AN65" s="17"/>
      <c r="AO65" s="17"/>
      <c r="AP65" s="17"/>
      <c r="AQ65" s="17"/>
      <c r="AR65" s="17"/>
      <c r="AS65" s="17"/>
      <c r="AT65" s="17"/>
      <c r="AU65" s="17"/>
      <c r="AV65" s="17"/>
    </row>
    <row r="66" spans="3:48" x14ac:dyDescent="0.25">
      <c r="C66" s="17"/>
      <c r="D66" s="17"/>
      <c r="E66" s="32"/>
      <c r="F66" s="36"/>
      <c r="G66" s="38"/>
      <c r="H66" s="38"/>
      <c r="I66" s="38"/>
      <c r="J66" s="38"/>
      <c r="K66" s="37"/>
      <c r="L66" s="38"/>
      <c r="M66" s="38"/>
      <c r="N66" s="38"/>
      <c r="O66" s="38"/>
      <c r="P66" s="36"/>
      <c r="Q66" s="38"/>
      <c r="R66" s="38"/>
      <c r="S66" s="38"/>
      <c r="T66" s="38"/>
      <c r="U66" s="39"/>
      <c r="V66" s="38"/>
      <c r="W66" s="36"/>
      <c r="X66" s="36"/>
      <c r="Y66" s="38"/>
      <c r="Z66" s="38"/>
      <c r="AA66" s="17"/>
      <c r="AB66" s="17"/>
      <c r="AC66" s="17"/>
      <c r="AD66" s="17"/>
      <c r="AE66" s="17"/>
      <c r="AF66" s="17"/>
      <c r="AG66" s="17"/>
      <c r="AH66" s="17"/>
      <c r="AI66" s="17"/>
      <c r="AJ66" s="17"/>
      <c r="AK66" s="17"/>
      <c r="AL66" s="17"/>
      <c r="AM66" s="17"/>
      <c r="AN66" s="17"/>
      <c r="AO66" s="17"/>
      <c r="AP66" s="17"/>
      <c r="AQ66" s="17"/>
      <c r="AR66" s="17"/>
      <c r="AS66" s="17"/>
      <c r="AT66" s="17"/>
      <c r="AU66" s="17"/>
      <c r="AV66" s="17"/>
    </row>
    <row r="67" spans="3:48" x14ac:dyDescent="0.25">
      <c r="C67" s="17"/>
      <c r="D67" s="17"/>
      <c r="E67" s="32"/>
      <c r="F67" s="36"/>
      <c r="G67" s="38"/>
      <c r="H67" s="38"/>
      <c r="I67" s="38"/>
      <c r="J67" s="38"/>
      <c r="K67" s="37"/>
      <c r="L67" s="38"/>
      <c r="M67" s="38"/>
      <c r="N67" s="38"/>
      <c r="O67" s="38"/>
      <c r="P67" s="36"/>
      <c r="Q67" s="38"/>
      <c r="R67" s="38"/>
      <c r="S67" s="38"/>
      <c r="T67" s="38"/>
      <c r="U67" s="39"/>
      <c r="V67" s="38"/>
      <c r="W67" s="36"/>
      <c r="X67" s="36"/>
      <c r="Y67" s="38"/>
      <c r="Z67" s="38"/>
      <c r="AA67" s="17"/>
      <c r="AB67" s="17"/>
      <c r="AC67" s="17"/>
      <c r="AD67" s="17"/>
      <c r="AE67" s="17"/>
      <c r="AF67" s="17"/>
      <c r="AG67" s="17"/>
      <c r="AH67" s="17"/>
      <c r="AI67" s="17"/>
      <c r="AJ67" s="17"/>
      <c r="AK67" s="17"/>
      <c r="AL67" s="17"/>
      <c r="AM67" s="17"/>
      <c r="AN67" s="17"/>
      <c r="AO67" s="17"/>
      <c r="AP67" s="17"/>
      <c r="AQ67" s="17"/>
      <c r="AR67" s="17"/>
      <c r="AS67" s="17"/>
      <c r="AT67" s="17"/>
      <c r="AU67" s="17"/>
      <c r="AV67" s="17"/>
    </row>
    <row r="68" spans="3:48" x14ac:dyDescent="0.25">
      <c r="E68" s="32"/>
      <c r="F68" s="36"/>
      <c r="G68" s="38"/>
      <c r="H68" s="38"/>
      <c r="I68" s="38"/>
      <c r="J68" s="38"/>
      <c r="K68" s="37"/>
      <c r="L68" s="38"/>
      <c r="M68" s="38"/>
      <c r="N68" s="38"/>
      <c r="O68" s="38"/>
      <c r="P68" s="36"/>
      <c r="Q68" s="38"/>
      <c r="R68" s="38"/>
      <c r="S68" s="38"/>
      <c r="T68" s="38"/>
      <c r="U68" s="39"/>
      <c r="V68" s="38"/>
      <c r="W68" s="36"/>
      <c r="X68" s="36"/>
      <c r="Y68" s="38"/>
      <c r="Z68" s="38"/>
      <c r="AA68" s="17"/>
      <c r="AB68" s="17"/>
      <c r="AC68" s="17"/>
      <c r="AD68" s="17"/>
      <c r="AE68" s="17"/>
      <c r="AF68" s="17"/>
    </row>
    <row r="69" spans="3:48" x14ac:dyDescent="0.25">
      <c r="E69" s="32"/>
      <c r="F69" s="36"/>
      <c r="G69" s="38"/>
      <c r="H69" s="38"/>
      <c r="I69" s="38"/>
      <c r="J69" s="38"/>
      <c r="K69" s="37"/>
      <c r="L69" s="38"/>
      <c r="M69" s="38"/>
      <c r="N69" s="38"/>
      <c r="O69" s="38"/>
      <c r="P69" s="36"/>
      <c r="Q69" s="38"/>
      <c r="R69" s="38"/>
      <c r="S69" s="38"/>
      <c r="T69" s="38"/>
      <c r="U69" s="39"/>
      <c r="V69" s="38"/>
      <c r="W69" s="36"/>
      <c r="X69" s="36"/>
      <c r="Y69" s="38"/>
      <c r="Z69" s="38"/>
      <c r="AA69" s="17"/>
      <c r="AB69" s="17"/>
      <c r="AC69" s="17"/>
      <c r="AD69" s="17"/>
      <c r="AE69" s="17"/>
      <c r="AF69" s="17"/>
    </row>
    <row r="70" spans="3:48" x14ac:dyDescent="0.25">
      <c r="E70" s="32"/>
      <c r="F70" s="36"/>
      <c r="G70" s="38"/>
      <c r="H70" s="38"/>
      <c r="I70" s="38"/>
      <c r="J70" s="38"/>
      <c r="K70" s="37"/>
      <c r="L70" s="38"/>
      <c r="M70" s="38"/>
      <c r="N70" s="38"/>
      <c r="O70" s="38"/>
      <c r="P70" s="36"/>
      <c r="Q70" s="38"/>
      <c r="R70" s="38"/>
      <c r="S70" s="38"/>
      <c r="T70" s="38"/>
      <c r="U70" s="39"/>
      <c r="V70" s="38"/>
      <c r="W70" s="36"/>
      <c r="X70" s="36"/>
      <c r="Y70" s="38"/>
      <c r="Z70" s="38"/>
      <c r="AA70" s="17"/>
      <c r="AB70" s="17"/>
      <c r="AC70" s="17"/>
      <c r="AD70" s="17"/>
      <c r="AE70" s="17"/>
      <c r="AF70" s="17"/>
    </row>
    <row r="71" spans="3:48" x14ac:dyDescent="0.25">
      <c r="E71" s="32"/>
      <c r="F71" s="36"/>
      <c r="G71" s="38"/>
      <c r="H71" s="38"/>
      <c r="I71" s="38"/>
      <c r="J71" s="38"/>
      <c r="K71" s="36"/>
      <c r="L71" s="38"/>
      <c r="M71" s="38"/>
      <c r="N71" s="38"/>
      <c r="O71" s="38"/>
      <c r="P71" s="36"/>
      <c r="Q71" s="38"/>
      <c r="R71" s="38"/>
      <c r="S71" s="38"/>
      <c r="T71" s="38"/>
      <c r="U71" s="39"/>
      <c r="V71" s="38"/>
      <c r="W71" s="36"/>
      <c r="X71" s="36"/>
      <c r="Y71" s="38"/>
      <c r="Z71" s="38"/>
      <c r="AA71" s="17"/>
      <c r="AB71" s="17"/>
      <c r="AC71" s="17"/>
      <c r="AD71" s="17"/>
      <c r="AE71" s="17"/>
      <c r="AF71" s="17"/>
    </row>
    <row r="72" spans="3:48" x14ac:dyDescent="0.25">
      <c r="E72" s="32"/>
      <c r="F72" s="36"/>
      <c r="G72" s="38"/>
      <c r="H72" s="38"/>
      <c r="I72" s="38"/>
      <c r="J72" s="38"/>
      <c r="K72" s="36"/>
      <c r="L72" s="38"/>
      <c r="M72" s="38"/>
      <c r="N72" s="38"/>
      <c r="O72" s="38"/>
      <c r="P72" s="36"/>
      <c r="Q72" s="38"/>
      <c r="R72" s="38"/>
      <c r="S72" s="38"/>
      <c r="T72" s="38"/>
      <c r="U72" s="39"/>
      <c r="V72" s="38"/>
      <c r="W72" s="36"/>
      <c r="X72" s="36"/>
      <c r="Y72" s="38"/>
      <c r="Z72" s="38"/>
      <c r="AA72" s="17"/>
      <c r="AB72" s="17"/>
      <c r="AC72" s="17"/>
      <c r="AD72" s="17"/>
      <c r="AE72" s="17"/>
      <c r="AF72" s="17"/>
    </row>
    <row r="73" spans="3:48" x14ac:dyDescent="0.25">
      <c r="E73" s="32"/>
      <c r="F73" s="17"/>
      <c r="G73" s="32"/>
      <c r="H73" s="32"/>
      <c r="I73" s="32"/>
      <c r="J73" s="32"/>
      <c r="K73" s="17"/>
      <c r="L73" s="32"/>
      <c r="M73" s="32"/>
      <c r="N73" s="32"/>
      <c r="O73" s="32"/>
      <c r="P73" s="17"/>
      <c r="Q73" s="32"/>
      <c r="R73" s="32"/>
      <c r="S73" s="32"/>
      <c r="T73" s="32"/>
      <c r="V73" s="32"/>
      <c r="W73" s="17"/>
      <c r="X73" s="17"/>
      <c r="Y73" s="32"/>
      <c r="Z73" s="32"/>
      <c r="AA73" s="17"/>
      <c r="AB73" s="17"/>
      <c r="AC73" s="17"/>
      <c r="AD73" s="17"/>
      <c r="AE73" s="17"/>
      <c r="AF73" s="17"/>
    </row>
    <row r="74" spans="3:48" x14ac:dyDescent="0.25">
      <c r="E74" s="32"/>
      <c r="F74" s="17"/>
      <c r="G74" s="32"/>
      <c r="H74" s="32"/>
      <c r="I74" s="32"/>
      <c r="J74" s="32"/>
      <c r="K74" s="17"/>
      <c r="L74" s="32"/>
      <c r="M74" s="32"/>
      <c r="N74" s="32"/>
      <c r="O74" s="32"/>
      <c r="P74" s="17"/>
      <c r="Q74" s="32"/>
      <c r="R74" s="32"/>
      <c r="S74" s="32"/>
      <c r="T74" s="32"/>
      <c r="V74" s="32"/>
      <c r="W74" s="17"/>
      <c r="X74" s="17"/>
      <c r="Y74" s="32"/>
      <c r="Z74" s="32"/>
      <c r="AA74" s="17"/>
      <c r="AB74" s="17"/>
      <c r="AC74" s="17"/>
      <c r="AD74" s="17"/>
      <c r="AE74" s="17"/>
      <c r="AF74" s="17"/>
    </row>
    <row r="75" spans="3:48" x14ac:dyDescent="0.25">
      <c r="E75" s="32"/>
      <c r="F75" s="17"/>
      <c r="G75" s="32"/>
      <c r="H75" s="32"/>
      <c r="I75" s="32"/>
      <c r="J75" s="32"/>
      <c r="K75" s="17"/>
      <c r="L75" s="32"/>
      <c r="M75" s="32"/>
      <c r="N75" s="32"/>
      <c r="O75" s="32"/>
      <c r="P75" s="17"/>
      <c r="Q75" s="32"/>
      <c r="R75" s="32"/>
      <c r="S75" s="32"/>
      <c r="T75" s="32"/>
      <c r="V75" s="32"/>
      <c r="W75" s="17"/>
      <c r="X75" s="17"/>
      <c r="Y75" s="32"/>
      <c r="Z75" s="32"/>
      <c r="AA75" s="17"/>
      <c r="AB75" s="17"/>
      <c r="AC75" s="17"/>
      <c r="AD75" s="17"/>
      <c r="AE75" s="17"/>
      <c r="AF75" s="17"/>
    </row>
    <row r="76" spans="3:48" x14ac:dyDescent="0.25">
      <c r="E76" s="32"/>
      <c r="F76" s="17"/>
      <c r="G76" s="32"/>
      <c r="H76" s="32"/>
      <c r="I76" s="32"/>
      <c r="J76" s="32"/>
      <c r="K76" s="17"/>
      <c r="L76" s="32"/>
      <c r="M76" s="32"/>
      <c r="N76" s="32"/>
      <c r="O76" s="32"/>
      <c r="P76" s="17"/>
      <c r="Q76" s="32"/>
      <c r="R76" s="32"/>
      <c r="S76" s="32"/>
      <c r="T76" s="32"/>
      <c r="V76" s="32"/>
      <c r="W76" s="17"/>
      <c r="X76" s="17"/>
      <c r="Y76" s="32"/>
      <c r="Z76" s="32"/>
      <c r="AA76" s="17"/>
      <c r="AB76" s="17"/>
      <c r="AC76" s="17"/>
      <c r="AD76" s="17"/>
      <c r="AE76" s="17"/>
      <c r="AF76" s="17"/>
    </row>
    <row r="77" spans="3:48" x14ac:dyDescent="0.25">
      <c r="E77" s="32"/>
      <c r="F77" s="17"/>
      <c r="G77" s="32"/>
      <c r="H77" s="32"/>
      <c r="I77" s="32"/>
      <c r="J77" s="32"/>
      <c r="K77" s="17"/>
      <c r="L77" s="32"/>
      <c r="M77" s="32"/>
      <c r="N77" s="32"/>
      <c r="O77" s="32"/>
      <c r="P77" s="17"/>
      <c r="Q77" s="32"/>
      <c r="R77" s="32"/>
      <c r="S77" s="32"/>
      <c r="T77" s="32"/>
      <c r="V77" s="32"/>
      <c r="W77" s="17"/>
      <c r="X77" s="17"/>
      <c r="Y77" s="32"/>
      <c r="Z77" s="32"/>
      <c r="AA77" s="17"/>
      <c r="AB77" s="17"/>
      <c r="AC77" s="17"/>
      <c r="AD77" s="17"/>
      <c r="AE77" s="17"/>
      <c r="AF77" s="17"/>
    </row>
    <row r="78" spans="3:48" x14ac:dyDescent="0.25">
      <c r="E78" s="32"/>
      <c r="F78" s="17"/>
      <c r="G78" s="32"/>
      <c r="H78" s="32"/>
      <c r="I78" s="32"/>
      <c r="J78" s="32"/>
      <c r="K78" s="17"/>
      <c r="L78" s="32"/>
      <c r="M78" s="32"/>
      <c r="N78" s="32"/>
      <c r="O78" s="32"/>
      <c r="P78" s="17"/>
      <c r="Q78" s="32"/>
      <c r="R78" s="32"/>
      <c r="S78" s="32"/>
      <c r="T78" s="32"/>
      <c r="V78" s="32"/>
      <c r="W78" s="17"/>
      <c r="X78" s="17"/>
      <c r="Y78" s="32"/>
      <c r="Z78" s="32"/>
      <c r="AA78" s="17"/>
      <c r="AB78" s="17"/>
      <c r="AC78" s="17"/>
      <c r="AD78" s="17"/>
      <c r="AE78" s="17"/>
      <c r="AF78" s="17"/>
    </row>
    <row r="79" spans="3:48" x14ac:dyDescent="0.25">
      <c r="E79" s="32"/>
      <c r="F79" s="17"/>
      <c r="G79" s="32"/>
      <c r="H79" s="32"/>
      <c r="I79" s="32"/>
      <c r="J79" s="32"/>
      <c r="K79" s="17"/>
      <c r="L79" s="32"/>
      <c r="M79" s="32"/>
      <c r="N79" s="32"/>
      <c r="O79" s="32"/>
      <c r="P79" s="17"/>
      <c r="Q79" s="32"/>
      <c r="R79" s="32"/>
      <c r="S79" s="32"/>
      <c r="T79" s="32"/>
      <c r="V79" s="32"/>
      <c r="W79" s="17"/>
      <c r="X79" s="17"/>
      <c r="Y79" s="32"/>
      <c r="Z79" s="32"/>
      <c r="AA79" s="17"/>
      <c r="AB79" s="17"/>
      <c r="AC79" s="17"/>
      <c r="AD79" s="17"/>
      <c r="AE79" s="17"/>
      <c r="AF79" s="17"/>
    </row>
    <row r="80" spans="3:48" x14ac:dyDescent="0.25">
      <c r="E80" s="32"/>
      <c r="F80" s="17"/>
      <c r="G80" s="32"/>
      <c r="H80" s="32"/>
      <c r="I80" s="32"/>
      <c r="J80" s="32"/>
      <c r="K80" s="17"/>
      <c r="L80" s="32"/>
      <c r="M80" s="32"/>
      <c r="N80" s="32"/>
      <c r="O80" s="32"/>
      <c r="P80" s="17"/>
      <c r="Q80" s="32"/>
      <c r="R80" s="32"/>
      <c r="S80" s="32"/>
      <c r="T80" s="32"/>
      <c r="V80" s="32"/>
      <c r="W80" s="17"/>
      <c r="X80" s="17"/>
      <c r="Y80" s="32"/>
      <c r="Z80" s="32"/>
      <c r="AA80" s="17"/>
      <c r="AB80" s="17"/>
      <c r="AC80" s="17"/>
      <c r="AD80" s="17"/>
      <c r="AE80" s="17"/>
      <c r="AF80" s="17"/>
    </row>
    <row r="81" spans="5:32" x14ac:dyDescent="0.25">
      <c r="E81" s="32"/>
      <c r="F81" s="17"/>
      <c r="G81" s="32"/>
      <c r="H81" s="32"/>
      <c r="I81" s="32"/>
      <c r="J81" s="32"/>
      <c r="K81" s="17"/>
      <c r="L81" s="32"/>
      <c r="M81" s="32"/>
      <c r="N81" s="32"/>
      <c r="O81" s="32"/>
      <c r="P81" s="17"/>
      <c r="Q81" s="32"/>
      <c r="R81" s="32"/>
      <c r="S81" s="32"/>
      <c r="T81" s="32"/>
      <c r="V81" s="32"/>
      <c r="W81" s="17"/>
      <c r="X81" s="17"/>
      <c r="Y81" s="32"/>
      <c r="Z81" s="32"/>
      <c r="AA81" s="17"/>
      <c r="AB81" s="17"/>
      <c r="AC81" s="17"/>
      <c r="AD81" s="17"/>
      <c r="AE81" s="17"/>
      <c r="AF81" s="17"/>
    </row>
    <row r="82" spans="5:32" x14ac:dyDescent="0.25">
      <c r="E82" s="32"/>
      <c r="F82" s="17"/>
      <c r="G82" s="32"/>
      <c r="H82" s="32"/>
      <c r="I82" s="32"/>
      <c r="J82" s="32"/>
      <c r="K82" s="17"/>
      <c r="L82" s="32"/>
      <c r="M82" s="32"/>
      <c r="N82" s="32"/>
      <c r="O82" s="32"/>
      <c r="P82" s="17"/>
      <c r="Q82" s="32"/>
      <c r="R82" s="32"/>
      <c r="S82" s="32"/>
      <c r="T82" s="32"/>
      <c r="V82" s="32"/>
      <c r="W82" s="17"/>
      <c r="X82" s="17"/>
      <c r="Y82" s="32"/>
      <c r="Z82" s="32"/>
      <c r="AA82" s="17"/>
      <c r="AB82" s="17"/>
      <c r="AC82" s="17"/>
      <c r="AD82" s="17"/>
      <c r="AE82" s="17"/>
      <c r="AF82" s="17"/>
    </row>
    <row r="83" spans="5:32" x14ac:dyDescent="0.25">
      <c r="E83" s="32"/>
      <c r="F83" s="17"/>
      <c r="G83" s="32"/>
      <c r="H83" s="32"/>
      <c r="I83" s="32"/>
      <c r="J83" s="32"/>
      <c r="K83" s="17"/>
      <c r="L83" s="32"/>
      <c r="M83" s="32"/>
      <c r="N83" s="32"/>
      <c r="O83" s="32"/>
      <c r="P83" s="17"/>
      <c r="Q83" s="32"/>
      <c r="R83" s="32"/>
      <c r="S83" s="32"/>
      <c r="T83" s="32"/>
      <c r="V83" s="32"/>
      <c r="W83" s="17"/>
      <c r="X83" s="17"/>
      <c r="Y83" s="32"/>
      <c r="Z83" s="32"/>
      <c r="AA83" s="17"/>
      <c r="AB83" s="17"/>
      <c r="AC83" s="17"/>
      <c r="AD83" s="17"/>
      <c r="AE83" s="17"/>
      <c r="AF83" s="17"/>
    </row>
    <row r="84" spans="5:32" x14ac:dyDescent="0.25">
      <c r="E84" s="32"/>
      <c r="F84" s="17"/>
      <c r="G84" s="32"/>
      <c r="H84" s="32"/>
      <c r="I84" s="32"/>
      <c r="J84" s="32"/>
      <c r="K84" s="17"/>
      <c r="L84" s="32"/>
      <c r="M84" s="32"/>
      <c r="N84" s="32"/>
      <c r="O84" s="32"/>
      <c r="P84" s="17"/>
      <c r="Q84" s="32"/>
      <c r="R84" s="32"/>
      <c r="S84" s="32"/>
      <c r="T84" s="32"/>
      <c r="V84" s="32"/>
      <c r="W84" s="17"/>
      <c r="X84" s="17"/>
      <c r="Y84" s="32"/>
      <c r="Z84" s="32"/>
      <c r="AA84" s="17"/>
      <c r="AB84" s="17"/>
      <c r="AC84" s="17"/>
      <c r="AD84" s="17"/>
      <c r="AE84" s="17"/>
      <c r="AF84" s="17"/>
    </row>
    <row r="85" spans="5:32" x14ac:dyDescent="0.25">
      <c r="E85" s="32"/>
      <c r="F85" s="17"/>
      <c r="G85" s="32"/>
      <c r="H85" s="32"/>
      <c r="I85" s="32"/>
      <c r="J85" s="32"/>
      <c r="K85" s="17"/>
      <c r="L85" s="32"/>
      <c r="M85" s="32"/>
      <c r="N85" s="32"/>
      <c r="O85" s="32"/>
      <c r="P85" s="17"/>
      <c r="Q85" s="32"/>
      <c r="R85" s="32"/>
      <c r="S85" s="32"/>
      <c r="T85" s="32"/>
      <c r="V85" s="32"/>
      <c r="W85" s="17"/>
      <c r="X85" s="17"/>
      <c r="Y85" s="32"/>
      <c r="Z85" s="32"/>
      <c r="AA85" s="17"/>
      <c r="AB85" s="17"/>
      <c r="AC85" s="17"/>
      <c r="AD85" s="17"/>
      <c r="AE85" s="17"/>
      <c r="AF85" s="17"/>
    </row>
    <row r="86" spans="5:32" x14ac:dyDescent="0.25">
      <c r="E86" s="32"/>
      <c r="F86" s="17"/>
      <c r="G86" s="32"/>
      <c r="H86" s="32"/>
      <c r="I86" s="32"/>
      <c r="J86" s="32"/>
      <c r="K86" s="17"/>
      <c r="L86" s="32"/>
      <c r="M86" s="32"/>
      <c r="N86" s="32"/>
      <c r="O86" s="32"/>
      <c r="P86" s="17"/>
      <c r="Q86" s="32"/>
      <c r="R86" s="32"/>
      <c r="S86" s="32"/>
      <c r="T86" s="32"/>
      <c r="V86" s="32"/>
      <c r="W86" s="17"/>
      <c r="X86" s="17"/>
      <c r="Y86" s="32"/>
      <c r="Z86" s="32"/>
      <c r="AA86" s="17"/>
      <c r="AB86" s="17"/>
      <c r="AC86" s="17"/>
      <c r="AD86" s="17"/>
      <c r="AE86" s="17"/>
      <c r="AF86" s="17"/>
    </row>
    <row r="87" spans="5:32" x14ac:dyDescent="0.25">
      <c r="E87" s="32"/>
      <c r="F87" s="17"/>
      <c r="G87" s="32"/>
      <c r="H87" s="32"/>
      <c r="I87" s="32"/>
      <c r="J87" s="32"/>
      <c r="K87" s="17"/>
      <c r="L87" s="32"/>
      <c r="M87" s="32"/>
      <c r="N87" s="32"/>
      <c r="O87" s="32"/>
      <c r="P87" s="17"/>
      <c r="Q87" s="32"/>
      <c r="R87" s="32"/>
      <c r="S87" s="32"/>
      <c r="T87" s="32"/>
      <c r="V87" s="32"/>
      <c r="W87" s="17"/>
      <c r="X87" s="17"/>
      <c r="Y87" s="32"/>
      <c r="Z87" s="32"/>
      <c r="AA87" s="17"/>
      <c r="AB87" s="17"/>
      <c r="AC87" s="17"/>
      <c r="AD87" s="17"/>
      <c r="AE87" s="17"/>
      <c r="AF87" s="17"/>
    </row>
    <row r="88" spans="5:32" x14ac:dyDescent="0.25">
      <c r="E88" s="32"/>
      <c r="F88" s="17"/>
      <c r="G88" s="32"/>
      <c r="H88" s="32"/>
      <c r="I88" s="32"/>
      <c r="J88" s="32"/>
      <c r="K88" s="17"/>
      <c r="L88" s="32"/>
      <c r="M88" s="32"/>
      <c r="N88" s="32"/>
      <c r="O88" s="32"/>
      <c r="P88" s="17"/>
      <c r="Q88" s="32"/>
      <c r="R88" s="32"/>
      <c r="S88" s="32"/>
      <c r="T88" s="32"/>
      <c r="V88" s="32"/>
      <c r="W88" s="17"/>
      <c r="X88" s="17"/>
      <c r="Y88" s="32"/>
      <c r="Z88" s="32"/>
      <c r="AA88" s="17"/>
      <c r="AB88" s="17"/>
      <c r="AC88" s="17"/>
      <c r="AD88" s="17"/>
      <c r="AE88" s="17"/>
      <c r="AF88" s="17"/>
    </row>
    <row r="89" spans="5:32" x14ac:dyDescent="0.25">
      <c r="E89" s="32"/>
      <c r="F89" s="17"/>
      <c r="G89" s="32"/>
      <c r="H89" s="32"/>
      <c r="I89" s="32"/>
      <c r="J89" s="32"/>
      <c r="K89" s="17"/>
      <c r="L89" s="32"/>
      <c r="M89" s="32"/>
      <c r="N89" s="32"/>
      <c r="O89" s="32"/>
      <c r="P89" s="17"/>
      <c r="Q89" s="32"/>
      <c r="R89" s="32"/>
      <c r="S89" s="32"/>
      <c r="T89" s="32"/>
      <c r="V89" s="32"/>
      <c r="W89" s="17"/>
      <c r="X89" s="17"/>
      <c r="Y89" s="32"/>
      <c r="Z89" s="32"/>
      <c r="AA89" s="17"/>
      <c r="AB89" s="17"/>
      <c r="AC89" s="17"/>
      <c r="AD89" s="17"/>
      <c r="AE89" s="17"/>
      <c r="AF89" s="17"/>
    </row>
    <row r="90" spans="5:32" x14ac:dyDescent="0.25">
      <c r="E90" s="32"/>
      <c r="F90" s="17"/>
      <c r="G90" s="32"/>
      <c r="H90" s="32"/>
      <c r="I90" s="32"/>
      <c r="J90" s="32"/>
      <c r="K90" s="17"/>
      <c r="L90" s="32"/>
      <c r="M90" s="32"/>
      <c r="N90" s="32"/>
      <c r="O90" s="32"/>
      <c r="P90" s="17"/>
      <c r="Q90" s="32"/>
      <c r="R90" s="32"/>
      <c r="S90" s="32"/>
      <c r="T90" s="32"/>
      <c r="V90" s="32"/>
      <c r="W90" s="17"/>
      <c r="X90" s="17"/>
      <c r="Y90" s="32"/>
      <c r="Z90" s="32"/>
      <c r="AA90" s="17"/>
      <c r="AB90" s="17"/>
      <c r="AC90" s="17"/>
      <c r="AD90" s="17"/>
      <c r="AE90" s="17"/>
      <c r="AF90" s="17"/>
    </row>
    <row r="91" spans="5:32" x14ac:dyDescent="0.25">
      <c r="E91" s="32"/>
      <c r="F91" s="17"/>
      <c r="G91" s="32"/>
      <c r="H91" s="32"/>
      <c r="I91" s="32"/>
      <c r="J91" s="32"/>
      <c r="K91" s="17"/>
      <c r="L91" s="32"/>
      <c r="M91" s="32"/>
      <c r="N91" s="32"/>
      <c r="O91" s="32"/>
      <c r="P91" s="17"/>
      <c r="Q91" s="32"/>
      <c r="R91" s="32"/>
      <c r="S91" s="32"/>
      <c r="T91" s="32"/>
      <c r="V91" s="32"/>
      <c r="W91" s="17"/>
      <c r="X91" s="17"/>
      <c r="Y91" s="32"/>
      <c r="Z91" s="32"/>
      <c r="AA91" s="17"/>
      <c r="AB91" s="17"/>
      <c r="AC91" s="17"/>
      <c r="AD91" s="17"/>
      <c r="AE91" s="17"/>
      <c r="AF91" s="17"/>
    </row>
    <row r="92" spans="5:32" x14ac:dyDescent="0.25">
      <c r="E92" s="32"/>
      <c r="F92" s="17"/>
      <c r="G92" s="32"/>
      <c r="H92" s="32"/>
      <c r="I92" s="32"/>
      <c r="J92" s="32"/>
      <c r="K92" s="17"/>
      <c r="L92" s="32"/>
      <c r="M92" s="32"/>
      <c r="N92" s="32"/>
      <c r="O92" s="32"/>
      <c r="P92" s="17"/>
      <c r="Q92" s="32"/>
      <c r="R92" s="32"/>
      <c r="S92" s="32"/>
      <c r="T92" s="32"/>
      <c r="V92" s="32"/>
      <c r="W92" s="17"/>
      <c r="X92" s="17"/>
      <c r="Y92" s="32"/>
      <c r="Z92" s="32"/>
      <c r="AA92" s="17"/>
      <c r="AB92" s="17"/>
      <c r="AC92" s="17"/>
      <c r="AD92" s="17"/>
      <c r="AE92" s="17"/>
      <c r="AF92" s="17"/>
    </row>
    <row r="93" spans="5:32" x14ac:dyDescent="0.25">
      <c r="E93" s="32"/>
      <c r="F93" s="17"/>
      <c r="G93" s="32"/>
      <c r="H93" s="32"/>
      <c r="I93" s="32"/>
      <c r="J93" s="32"/>
      <c r="K93" s="17"/>
      <c r="L93" s="32"/>
      <c r="M93" s="32"/>
      <c r="N93" s="32"/>
      <c r="O93" s="32"/>
      <c r="P93" s="17"/>
      <c r="Q93" s="32"/>
      <c r="R93" s="32"/>
      <c r="S93" s="32"/>
      <c r="T93" s="32"/>
      <c r="V93" s="32"/>
      <c r="W93" s="17"/>
      <c r="X93" s="17"/>
      <c r="Y93" s="32"/>
      <c r="Z93" s="32"/>
      <c r="AA93" s="17"/>
      <c r="AB93" s="17"/>
      <c r="AC93" s="17"/>
      <c r="AD93" s="17"/>
      <c r="AE93" s="17"/>
      <c r="AF93" s="17"/>
    </row>
    <row r="94" spans="5:32" x14ac:dyDescent="0.25">
      <c r="E94" s="32"/>
      <c r="F94" s="17"/>
      <c r="G94" s="32"/>
      <c r="H94" s="32"/>
      <c r="I94" s="32"/>
      <c r="J94" s="32"/>
      <c r="K94" s="17"/>
      <c r="L94" s="32"/>
      <c r="M94" s="32"/>
      <c r="N94" s="32"/>
      <c r="O94" s="32"/>
      <c r="P94" s="17"/>
      <c r="Q94" s="32"/>
      <c r="R94" s="32"/>
      <c r="S94" s="32"/>
      <c r="T94" s="32"/>
      <c r="V94" s="32"/>
      <c r="W94" s="17"/>
      <c r="X94" s="17"/>
      <c r="Y94" s="32"/>
      <c r="Z94" s="32"/>
      <c r="AA94" s="17"/>
      <c r="AB94" s="17"/>
      <c r="AC94" s="17"/>
      <c r="AD94" s="17"/>
      <c r="AE94" s="17"/>
      <c r="AF94" s="17"/>
    </row>
    <row r="95" spans="5:32" x14ac:dyDescent="0.25">
      <c r="E95" s="32"/>
      <c r="F95" s="17"/>
      <c r="G95" s="32"/>
      <c r="H95" s="32"/>
      <c r="I95" s="32"/>
      <c r="J95" s="32"/>
      <c r="K95" s="17"/>
      <c r="L95" s="32"/>
      <c r="M95" s="32"/>
      <c r="N95" s="32"/>
      <c r="O95" s="32"/>
      <c r="P95" s="17"/>
      <c r="Q95" s="32"/>
      <c r="R95" s="32"/>
      <c r="S95" s="32"/>
      <c r="T95" s="32"/>
      <c r="V95" s="32"/>
      <c r="W95" s="17"/>
      <c r="X95" s="17"/>
      <c r="Y95" s="32"/>
      <c r="Z95" s="32"/>
      <c r="AA95" s="17"/>
      <c r="AB95" s="17"/>
      <c r="AC95" s="17"/>
      <c r="AD95" s="17"/>
      <c r="AE95" s="17"/>
      <c r="AF95" s="17"/>
    </row>
    <row r="96" spans="5:32" x14ac:dyDescent="0.25">
      <c r="E96" s="32"/>
      <c r="F96" s="17"/>
      <c r="G96" s="32"/>
      <c r="H96" s="32"/>
      <c r="I96" s="32"/>
      <c r="J96" s="32"/>
      <c r="K96" s="17"/>
      <c r="L96" s="32"/>
      <c r="M96" s="32"/>
      <c r="N96" s="32"/>
      <c r="O96" s="32"/>
      <c r="P96" s="17"/>
      <c r="Q96" s="32"/>
      <c r="R96" s="32"/>
      <c r="S96" s="32"/>
      <c r="T96" s="32"/>
      <c r="V96" s="32"/>
      <c r="W96" s="17"/>
      <c r="X96" s="17"/>
      <c r="Y96" s="32"/>
      <c r="Z96" s="32"/>
      <c r="AA96" s="17"/>
      <c r="AB96" s="17"/>
      <c r="AC96" s="17"/>
      <c r="AD96" s="17"/>
      <c r="AE96" s="17"/>
      <c r="AF96" s="17"/>
    </row>
    <row r="97" spans="5:32" x14ac:dyDescent="0.25">
      <c r="E97" s="32"/>
      <c r="F97" s="17"/>
      <c r="G97" s="32"/>
      <c r="H97" s="32"/>
      <c r="I97" s="32"/>
      <c r="J97" s="32"/>
      <c r="K97" s="17"/>
      <c r="L97" s="32"/>
      <c r="M97" s="32"/>
      <c r="N97" s="32"/>
      <c r="O97" s="32"/>
      <c r="P97" s="17"/>
      <c r="Q97" s="32"/>
      <c r="R97" s="32"/>
      <c r="S97" s="32"/>
      <c r="T97" s="32"/>
      <c r="V97" s="32"/>
      <c r="W97" s="17"/>
      <c r="X97" s="17"/>
      <c r="Y97" s="32"/>
      <c r="Z97" s="32"/>
      <c r="AA97" s="17"/>
      <c r="AB97" s="17"/>
      <c r="AC97" s="17"/>
      <c r="AD97" s="17"/>
      <c r="AE97" s="17"/>
      <c r="AF97" s="17"/>
    </row>
  </sheetData>
  <mergeCells count="19">
    <mergeCell ref="A38:Z38"/>
    <mergeCell ref="A37:Z37"/>
    <mergeCell ref="B43:D43"/>
    <mergeCell ref="A36:D36"/>
    <mergeCell ref="Y5:Z5"/>
    <mergeCell ref="A39:Z39"/>
    <mergeCell ref="A40:Z40"/>
    <mergeCell ref="A41:Z41"/>
    <mergeCell ref="T5:X5"/>
    <mergeCell ref="O5:S5"/>
    <mergeCell ref="J5:N5"/>
    <mergeCell ref="E5:I5"/>
    <mergeCell ref="C1:Z1"/>
    <mergeCell ref="A1:B3"/>
    <mergeCell ref="A5:D5"/>
    <mergeCell ref="C3:Z3"/>
    <mergeCell ref="A4:C4"/>
    <mergeCell ref="D4:Z4"/>
    <mergeCell ref="C2:Z2"/>
  </mergeCells>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11"/>
  <sheetViews>
    <sheetView topLeftCell="L1" zoomScale="80" zoomScaleNormal="80" workbookViewId="0">
      <selection activeCell="Z6" sqref="E1:Z1048576"/>
    </sheetView>
  </sheetViews>
  <sheetFormatPr baseColWidth="10" defaultRowHeight="11.25" x14ac:dyDescent="0.2"/>
  <cols>
    <col min="1" max="1" width="11" style="56"/>
    <col min="2" max="2" width="32.125" style="56" customWidth="1"/>
    <col min="3" max="3" width="34" style="56" customWidth="1"/>
    <col min="4" max="5" width="11" style="56"/>
    <col min="6" max="6" width="13.625" style="64" customWidth="1"/>
    <col min="7" max="7" width="10.625" style="56" customWidth="1"/>
    <col min="8" max="8" width="12.125" style="64" customWidth="1"/>
    <col min="9" max="9" width="13.625" style="64" customWidth="1"/>
    <col min="10" max="10" width="15.5" style="64" customWidth="1"/>
    <col min="11" max="11" width="13.625" style="64" customWidth="1"/>
    <col min="12" max="12" width="11" style="56" customWidth="1"/>
    <col min="13" max="13" width="12.125" style="64" customWidth="1"/>
    <col min="14" max="14" width="13.625" style="64" customWidth="1"/>
    <col min="15" max="15" width="15.875" style="64" customWidth="1"/>
    <col min="16" max="16" width="13.625" style="64" customWidth="1"/>
    <col min="17" max="17" width="11" style="56" customWidth="1"/>
    <col min="18" max="18" width="12.125" style="64" customWidth="1"/>
    <col min="19" max="19" width="13.625" style="64" customWidth="1"/>
    <col min="20" max="20" width="16.5" style="64" customWidth="1"/>
    <col min="21" max="21" width="13.625" style="64" customWidth="1"/>
    <col min="22" max="22" width="11" style="65" customWidth="1"/>
    <col min="23" max="23" width="11.25" style="64" customWidth="1"/>
    <col min="24" max="24" width="13.625" style="64" customWidth="1"/>
    <col min="25" max="25" width="16.625" style="64" customWidth="1"/>
    <col min="26" max="26" width="13.625" style="64" bestFit="1" customWidth="1"/>
    <col min="27" max="27" width="12.375" style="64" customWidth="1"/>
    <col min="28" max="16384" width="11" style="56"/>
  </cols>
  <sheetData>
    <row r="1" spans="1:42" ht="27.95" customHeight="1" x14ac:dyDescent="0.2">
      <c r="A1" s="148"/>
      <c r="B1" s="149"/>
      <c r="C1" s="145" t="s">
        <v>554</v>
      </c>
      <c r="D1" s="146"/>
      <c r="E1" s="146"/>
      <c r="F1" s="146"/>
      <c r="G1" s="146"/>
      <c r="H1" s="146"/>
      <c r="I1" s="146"/>
      <c r="J1" s="146"/>
      <c r="K1" s="146"/>
      <c r="L1" s="146"/>
      <c r="M1" s="146"/>
      <c r="N1" s="146"/>
      <c r="O1" s="146"/>
      <c r="P1" s="146"/>
      <c r="Q1" s="146"/>
      <c r="R1" s="146"/>
      <c r="S1" s="146"/>
      <c r="T1" s="146"/>
      <c r="U1" s="146"/>
      <c r="V1" s="146"/>
      <c r="W1" s="146"/>
      <c r="X1" s="146"/>
      <c r="Y1" s="146"/>
      <c r="Z1" s="146"/>
      <c r="AA1" s="147"/>
    </row>
    <row r="2" spans="1:42" ht="27.95" customHeight="1" x14ac:dyDescent="0.2">
      <c r="A2" s="148"/>
      <c r="B2" s="149"/>
      <c r="C2" s="145" t="s">
        <v>563</v>
      </c>
      <c r="D2" s="146"/>
      <c r="E2" s="146"/>
      <c r="F2" s="146"/>
      <c r="G2" s="146"/>
      <c r="H2" s="146"/>
      <c r="I2" s="146"/>
      <c r="J2" s="146"/>
      <c r="K2" s="146"/>
      <c r="L2" s="146"/>
      <c r="M2" s="146"/>
      <c r="N2" s="146"/>
      <c r="O2" s="146"/>
      <c r="P2" s="146"/>
      <c r="Q2" s="146"/>
      <c r="R2" s="146"/>
      <c r="S2" s="146"/>
      <c r="T2" s="146"/>
      <c r="U2" s="146"/>
      <c r="V2" s="146"/>
      <c r="W2" s="146"/>
      <c r="X2" s="146"/>
      <c r="Y2" s="146"/>
      <c r="Z2" s="146"/>
      <c r="AA2" s="147"/>
    </row>
    <row r="3" spans="1:42" ht="42" customHeight="1" x14ac:dyDescent="0.2">
      <c r="A3" s="150"/>
      <c r="B3" s="151"/>
      <c r="C3" s="130" t="s">
        <v>562</v>
      </c>
      <c r="D3" s="130"/>
      <c r="E3" s="130"/>
      <c r="F3" s="130"/>
      <c r="G3" s="130"/>
      <c r="H3" s="130"/>
      <c r="I3" s="130"/>
      <c r="J3" s="130"/>
      <c r="K3" s="130"/>
      <c r="L3" s="130"/>
      <c r="M3" s="130"/>
      <c r="N3" s="130"/>
      <c r="O3" s="130"/>
      <c r="P3" s="130"/>
      <c r="Q3" s="130"/>
      <c r="R3" s="130"/>
      <c r="S3" s="130"/>
      <c r="T3" s="130"/>
      <c r="U3" s="130"/>
      <c r="V3" s="130"/>
      <c r="W3" s="130"/>
      <c r="X3" s="130"/>
      <c r="Y3" s="130"/>
      <c r="Z3" s="130"/>
      <c r="AA3" s="130"/>
    </row>
    <row r="4" spans="1:42" ht="39" customHeight="1" x14ac:dyDescent="0.2">
      <c r="A4" s="152" t="s">
        <v>0</v>
      </c>
      <c r="B4" s="152"/>
      <c r="C4" s="157"/>
      <c r="D4" s="108" t="s">
        <v>1</v>
      </c>
      <c r="E4" s="108"/>
      <c r="F4" s="108"/>
      <c r="G4" s="108"/>
      <c r="H4" s="108"/>
      <c r="I4" s="108"/>
      <c r="J4" s="108"/>
      <c r="K4" s="108"/>
      <c r="L4" s="108"/>
      <c r="M4" s="108"/>
      <c r="N4" s="108"/>
      <c r="O4" s="108"/>
      <c r="P4" s="108"/>
      <c r="Q4" s="108"/>
      <c r="R4" s="108"/>
      <c r="S4" s="108"/>
      <c r="T4" s="108"/>
      <c r="U4" s="108"/>
      <c r="V4" s="108"/>
      <c r="W4" s="108"/>
      <c r="X4" s="108"/>
      <c r="Y4" s="108"/>
      <c r="Z4" s="108"/>
      <c r="AA4" s="108"/>
    </row>
    <row r="5" spans="1:42" ht="55.5" customHeight="1" x14ac:dyDescent="0.2">
      <c r="A5" s="152"/>
      <c r="B5" s="152"/>
      <c r="C5" s="152"/>
      <c r="D5" s="152"/>
      <c r="E5" s="152"/>
      <c r="F5" s="109" t="s">
        <v>543</v>
      </c>
      <c r="G5" s="110"/>
      <c r="H5" s="110"/>
      <c r="I5" s="110"/>
      <c r="J5" s="111"/>
      <c r="K5" s="126" t="s">
        <v>586</v>
      </c>
      <c r="L5" s="127"/>
      <c r="M5" s="127"/>
      <c r="N5" s="127"/>
      <c r="O5" s="128"/>
      <c r="P5" s="115" t="s">
        <v>585</v>
      </c>
      <c r="Q5" s="116"/>
      <c r="R5" s="116"/>
      <c r="S5" s="116"/>
      <c r="T5" s="117"/>
      <c r="U5" s="153" t="s">
        <v>584</v>
      </c>
      <c r="V5" s="154"/>
      <c r="W5" s="154"/>
      <c r="X5" s="154"/>
      <c r="Y5" s="155"/>
      <c r="Z5" s="129" t="s">
        <v>2</v>
      </c>
      <c r="AA5" s="129"/>
    </row>
    <row r="6" spans="1:42" ht="45" x14ac:dyDescent="0.2">
      <c r="A6" s="10" t="s">
        <v>3</v>
      </c>
      <c r="B6" s="11" t="s">
        <v>4</v>
      </c>
      <c r="C6" s="10" t="s">
        <v>5</v>
      </c>
      <c r="D6" s="10" t="s">
        <v>6</v>
      </c>
      <c r="E6" s="12" t="s">
        <v>7</v>
      </c>
      <c r="F6" s="30" t="s">
        <v>9</v>
      </c>
      <c r="G6" s="20" t="s">
        <v>8</v>
      </c>
      <c r="H6" s="30" t="s">
        <v>10</v>
      </c>
      <c r="I6" s="13" t="s">
        <v>557</v>
      </c>
      <c r="J6" s="13" t="s">
        <v>567</v>
      </c>
      <c r="K6" s="30" t="s">
        <v>9</v>
      </c>
      <c r="L6" s="20" t="s">
        <v>8</v>
      </c>
      <c r="M6" s="30" t="s">
        <v>10</v>
      </c>
      <c r="N6" s="13" t="s">
        <v>557</v>
      </c>
      <c r="O6" s="13" t="s">
        <v>567</v>
      </c>
      <c r="P6" s="30" t="s">
        <v>9</v>
      </c>
      <c r="Q6" s="20" t="s">
        <v>8</v>
      </c>
      <c r="R6" s="30" t="s">
        <v>10</v>
      </c>
      <c r="S6" s="13" t="s">
        <v>557</v>
      </c>
      <c r="T6" s="13" t="s">
        <v>567</v>
      </c>
      <c r="U6" s="30" t="s">
        <v>9</v>
      </c>
      <c r="V6" s="34" t="s">
        <v>8</v>
      </c>
      <c r="W6" s="30" t="s">
        <v>10</v>
      </c>
      <c r="X6" s="13" t="s">
        <v>557</v>
      </c>
      <c r="Y6" s="13" t="s">
        <v>567</v>
      </c>
      <c r="Z6" s="30" t="s">
        <v>9</v>
      </c>
      <c r="AA6" s="13" t="s">
        <v>557</v>
      </c>
    </row>
    <row r="7" spans="1:42" ht="77.099999999999994" customHeight="1" x14ac:dyDescent="0.2">
      <c r="A7" s="27">
        <v>1</v>
      </c>
      <c r="B7" s="57" t="s">
        <v>447</v>
      </c>
      <c r="C7" s="58" t="s">
        <v>448</v>
      </c>
      <c r="D7" s="59" t="s">
        <v>449</v>
      </c>
      <c r="E7" s="27">
        <v>1</v>
      </c>
      <c r="F7" s="78">
        <v>194200</v>
      </c>
      <c r="G7" s="79">
        <v>0.05</v>
      </c>
      <c r="H7" s="78">
        <f>F7*G7</f>
        <v>9710</v>
      </c>
      <c r="I7" s="78">
        <f>+F7+H7</f>
        <v>203910</v>
      </c>
      <c r="J7" s="78">
        <f>I7+(I7*2%)</f>
        <v>207988.2</v>
      </c>
      <c r="K7" s="1">
        <v>198200</v>
      </c>
      <c r="L7" s="22">
        <v>0.05</v>
      </c>
      <c r="M7" s="1">
        <f>+K7*L7</f>
        <v>9910</v>
      </c>
      <c r="N7" s="1">
        <f>+K7+M7</f>
        <v>208110</v>
      </c>
      <c r="O7" s="1">
        <f>N7+(N7*2%)</f>
        <v>212272.2</v>
      </c>
      <c r="P7" s="160">
        <v>203500</v>
      </c>
      <c r="Q7" s="161">
        <v>0.05</v>
      </c>
      <c r="R7" s="160">
        <f>+P7*Q7</f>
        <v>10175</v>
      </c>
      <c r="S7" s="160">
        <f>+P7+R7</f>
        <v>213675</v>
      </c>
      <c r="T7" s="160">
        <f>S7+(S7*2%)</f>
        <v>217948.5</v>
      </c>
      <c r="U7" s="2">
        <v>195000</v>
      </c>
      <c r="V7" s="41">
        <v>0.05</v>
      </c>
      <c r="W7" s="1">
        <f>U7*V7</f>
        <v>9750</v>
      </c>
      <c r="X7" s="1">
        <f>U7+W7</f>
        <v>204750</v>
      </c>
      <c r="Y7" s="1">
        <f>X7+(X7*2%)</f>
        <v>208845</v>
      </c>
      <c r="Z7" s="1">
        <f>AVERAGE(F7,K7,P7,U7)</f>
        <v>197725</v>
      </c>
      <c r="AA7" s="1">
        <f>AVERAGE(J7,O7,T7,Y7)</f>
        <v>211763.47500000001</v>
      </c>
      <c r="AB7" s="17"/>
      <c r="AC7" s="17"/>
      <c r="AD7" s="17"/>
      <c r="AE7" s="17"/>
      <c r="AF7" s="17"/>
      <c r="AG7" s="17"/>
      <c r="AH7" s="17"/>
      <c r="AI7" s="17"/>
      <c r="AJ7" s="17"/>
      <c r="AK7" s="17"/>
      <c r="AL7" s="17"/>
      <c r="AM7" s="17"/>
      <c r="AN7" s="17"/>
      <c r="AO7" s="17"/>
      <c r="AP7" s="17"/>
    </row>
    <row r="8" spans="1:42" ht="225" x14ac:dyDescent="0.2">
      <c r="A8" s="27">
        <v>2</v>
      </c>
      <c r="B8" s="59" t="s">
        <v>450</v>
      </c>
      <c r="C8" s="21" t="s">
        <v>451</v>
      </c>
      <c r="D8" s="59" t="s">
        <v>452</v>
      </c>
      <c r="E8" s="27">
        <v>1</v>
      </c>
      <c r="F8" s="78">
        <v>101600</v>
      </c>
      <c r="G8" s="79">
        <v>0.05</v>
      </c>
      <c r="H8" s="78">
        <f>F8*G8</f>
        <v>5080</v>
      </c>
      <c r="I8" s="78">
        <f t="shared" ref="I8:I43" si="0">+F8+H8</f>
        <v>106680</v>
      </c>
      <c r="J8" s="78">
        <f t="shared" ref="J8:J43" si="1">I8+(I8*2%)</f>
        <v>108813.6</v>
      </c>
      <c r="K8" s="1">
        <v>106600</v>
      </c>
      <c r="L8" s="22">
        <v>0.05</v>
      </c>
      <c r="M8" s="1">
        <f t="shared" ref="M8:M43" si="2">+K8*L8</f>
        <v>5330</v>
      </c>
      <c r="N8" s="1">
        <f t="shared" ref="N8:N43" si="3">+K8+M8</f>
        <v>111930</v>
      </c>
      <c r="O8" s="1">
        <f t="shared" ref="O8:O43" si="4">N8+(N8*2%)</f>
        <v>114168.6</v>
      </c>
      <c r="P8" s="160">
        <v>110500</v>
      </c>
      <c r="Q8" s="161">
        <v>0.05</v>
      </c>
      <c r="R8" s="160">
        <f t="shared" ref="R8:R43" si="5">+P8*Q8</f>
        <v>5525</v>
      </c>
      <c r="S8" s="160">
        <f t="shared" ref="S8:S43" si="6">+P8+R8</f>
        <v>116025</v>
      </c>
      <c r="T8" s="160">
        <f t="shared" ref="T8:T43" si="7">S8+(S8*2%)</f>
        <v>118345.5</v>
      </c>
      <c r="U8" s="2">
        <v>82000</v>
      </c>
      <c r="V8" s="41">
        <v>0.05</v>
      </c>
      <c r="W8" s="1">
        <f t="shared" ref="W8:W43" si="8">U8*V8</f>
        <v>4100</v>
      </c>
      <c r="X8" s="1">
        <f t="shared" ref="X8:X43" si="9">U8+W8</f>
        <v>86100</v>
      </c>
      <c r="Y8" s="1">
        <f t="shared" ref="Y8:Y43" si="10">X8+(X8*2%)</f>
        <v>87822</v>
      </c>
      <c r="Z8" s="1">
        <f t="shared" ref="Z8:Z43" si="11">AVERAGE(F8,K8,P8,U8)</f>
        <v>100175</v>
      </c>
      <c r="AA8" s="1">
        <f t="shared" ref="AA8:AA43" si="12">AVERAGE(J8,O8,T8,Y8)</f>
        <v>107287.425</v>
      </c>
      <c r="AB8" s="17"/>
      <c r="AC8" s="17"/>
      <c r="AD8" s="17"/>
      <c r="AE8" s="17"/>
      <c r="AF8" s="17"/>
      <c r="AG8" s="17"/>
      <c r="AH8" s="17"/>
      <c r="AI8" s="17"/>
      <c r="AJ8" s="17"/>
      <c r="AK8" s="17"/>
      <c r="AL8" s="17"/>
      <c r="AM8" s="17"/>
      <c r="AN8" s="17"/>
      <c r="AO8" s="17"/>
      <c r="AP8" s="17"/>
    </row>
    <row r="9" spans="1:42" ht="225" x14ac:dyDescent="0.2">
      <c r="A9" s="27">
        <v>3</v>
      </c>
      <c r="B9" s="59" t="s">
        <v>453</v>
      </c>
      <c r="C9" s="21" t="s">
        <v>454</v>
      </c>
      <c r="D9" s="59" t="s">
        <v>452</v>
      </c>
      <c r="E9" s="27">
        <v>1</v>
      </c>
      <c r="F9" s="78">
        <v>113400</v>
      </c>
      <c r="G9" s="79">
        <v>0.05</v>
      </c>
      <c r="H9" s="78">
        <f t="shared" ref="H9:H43" si="13">+F9*G9</f>
        <v>5670</v>
      </c>
      <c r="I9" s="78">
        <f t="shared" si="0"/>
        <v>119070</v>
      </c>
      <c r="J9" s="78">
        <f t="shared" si="1"/>
        <v>121451.4</v>
      </c>
      <c r="K9" s="1">
        <v>117400</v>
      </c>
      <c r="L9" s="22">
        <v>0.05</v>
      </c>
      <c r="M9" s="1">
        <f t="shared" si="2"/>
        <v>5870</v>
      </c>
      <c r="N9" s="1">
        <f t="shared" si="3"/>
        <v>123270</v>
      </c>
      <c r="O9" s="1">
        <f t="shared" si="4"/>
        <v>125735.4</v>
      </c>
      <c r="P9" s="160">
        <v>120400</v>
      </c>
      <c r="Q9" s="161">
        <v>0.05</v>
      </c>
      <c r="R9" s="160">
        <f t="shared" si="5"/>
        <v>6020</v>
      </c>
      <c r="S9" s="160">
        <f t="shared" si="6"/>
        <v>126420</v>
      </c>
      <c r="T9" s="160">
        <f t="shared" si="7"/>
        <v>128948.4</v>
      </c>
      <c r="U9" s="2">
        <v>96000</v>
      </c>
      <c r="V9" s="41">
        <v>0.05</v>
      </c>
      <c r="W9" s="1">
        <f t="shared" si="8"/>
        <v>4800</v>
      </c>
      <c r="X9" s="1">
        <f t="shared" si="9"/>
        <v>100800</v>
      </c>
      <c r="Y9" s="1">
        <f t="shared" si="10"/>
        <v>102816</v>
      </c>
      <c r="Z9" s="1">
        <f t="shared" si="11"/>
        <v>111800</v>
      </c>
      <c r="AA9" s="1">
        <f t="shared" si="12"/>
        <v>119737.79999999999</v>
      </c>
      <c r="AB9" s="17"/>
      <c r="AC9" s="17"/>
      <c r="AD9" s="17"/>
      <c r="AE9" s="17"/>
      <c r="AF9" s="17"/>
      <c r="AG9" s="17"/>
      <c r="AH9" s="17"/>
      <c r="AI9" s="17"/>
      <c r="AJ9" s="17"/>
      <c r="AK9" s="17"/>
      <c r="AL9" s="17"/>
      <c r="AM9" s="17"/>
      <c r="AN9" s="17"/>
      <c r="AO9" s="17"/>
      <c r="AP9" s="17"/>
    </row>
    <row r="10" spans="1:42" ht="247.5" x14ac:dyDescent="0.2">
      <c r="A10" s="27">
        <v>4</v>
      </c>
      <c r="B10" s="59" t="s">
        <v>455</v>
      </c>
      <c r="C10" s="21" t="s">
        <v>456</v>
      </c>
      <c r="D10" s="59" t="s">
        <v>457</v>
      </c>
      <c r="E10" s="27">
        <v>1</v>
      </c>
      <c r="F10" s="78">
        <v>117400</v>
      </c>
      <c r="G10" s="79">
        <v>0.05</v>
      </c>
      <c r="H10" s="78">
        <f t="shared" si="13"/>
        <v>5870</v>
      </c>
      <c r="I10" s="78">
        <f t="shared" si="0"/>
        <v>123270</v>
      </c>
      <c r="J10" s="78">
        <f t="shared" si="1"/>
        <v>125735.4</v>
      </c>
      <c r="K10" s="1">
        <v>121400</v>
      </c>
      <c r="L10" s="22">
        <v>0.05</v>
      </c>
      <c r="M10" s="1">
        <f t="shared" si="2"/>
        <v>6070</v>
      </c>
      <c r="N10" s="1">
        <f t="shared" si="3"/>
        <v>127470</v>
      </c>
      <c r="O10" s="1">
        <f t="shared" si="4"/>
        <v>130019.4</v>
      </c>
      <c r="P10" s="160">
        <v>125400</v>
      </c>
      <c r="Q10" s="161">
        <v>0.05</v>
      </c>
      <c r="R10" s="160">
        <f t="shared" si="5"/>
        <v>6270</v>
      </c>
      <c r="S10" s="160">
        <f t="shared" si="6"/>
        <v>131670</v>
      </c>
      <c r="T10" s="160">
        <f t="shared" si="7"/>
        <v>134303.4</v>
      </c>
      <c r="U10" s="2">
        <v>103500</v>
      </c>
      <c r="V10" s="41">
        <v>0.05</v>
      </c>
      <c r="W10" s="1">
        <f t="shared" si="8"/>
        <v>5175</v>
      </c>
      <c r="X10" s="1">
        <f t="shared" si="9"/>
        <v>108675</v>
      </c>
      <c r="Y10" s="1">
        <f t="shared" si="10"/>
        <v>110848.5</v>
      </c>
      <c r="Z10" s="1">
        <f t="shared" si="11"/>
        <v>116925</v>
      </c>
      <c r="AA10" s="1">
        <f t="shared" si="12"/>
        <v>125226.67499999999</v>
      </c>
      <c r="AB10" s="17"/>
      <c r="AC10" s="17"/>
      <c r="AD10" s="17"/>
      <c r="AE10" s="17"/>
      <c r="AF10" s="17"/>
      <c r="AG10" s="17"/>
      <c r="AH10" s="17"/>
      <c r="AI10" s="17"/>
      <c r="AJ10" s="17"/>
      <c r="AK10" s="17"/>
      <c r="AL10" s="17"/>
      <c r="AM10" s="17"/>
      <c r="AN10" s="17"/>
      <c r="AO10" s="17"/>
      <c r="AP10" s="17"/>
    </row>
    <row r="11" spans="1:42" ht="247.5" x14ac:dyDescent="0.2">
      <c r="A11" s="27">
        <v>5</v>
      </c>
      <c r="B11" s="59" t="s">
        <v>458</v>
      </c>
      <c r="C11" s="21" t="s">
        <v>459</v>
      </c>
      <c r="D11" s="59" t="s">
        <v>460</v>
      </c>
      <c r="E11" s="27">
        <v>1</v>
      </c>
      <c r="F11" s="78">
        <v>15700</v>
      </c>
      <c r="G11" s="79">
        <v>0.05</v>
      </c>
      <c r="H11" s="78">
        <f t="shared" si="13"/>
        <v>785</v>
      </c>
      <c r="I11" s="78">
        <f t="shared" si="0"/>
        <v>16485</v>
      </c>
      <c r="J11" s="78">
        <f t="shared" si="1"/>
        <v>16814.7</v>
      </c>
      <c r="K11" s="1">
        <v>18700</v>
      </c>
      <c r="L11" s="22">
        <v>0.05</v>
      </c>
      <c r="M11" s="1">
        <f t="shared" si="2"/>
        <v>935</v>
      </c>
      <c r="N11" s="1">
        <f t="shared" si="3"/>
        <v>19635</v>
      </c>
      <c r="O11" s="1">
        <f t="shared" si="4"/>
        <v>20027.7</v>
      </c>
      <c r="P11" s="160">
        <v>21000</v>
      </c>
      <c r="Q11" s="161">
        <v>0.05</v>
      </c>
      <c r="R11" s="160">
        <f t="shared" si="5"/>
        <v>1050</v>
      </c>
      <c r="S11" s="160">
        <f t="shared" si="6"/>
        <v>22050</v>
      </c>
      <c r="T11" s="160">
        <f t="shared" si="7"/>
        <v>22491</v>
      </c>
      <c r="U11" s="2">
        <v>17600</v>
      </c>
      <c r="V11" s="41">
        <v>0.05</v>
      </c>
      <c r="W11" s="1">
        <f t="shared" si="8"/>
        <v>880</v>
      </c>
      <c r="X11" s="1">
        <f t="shared" si="9"/>
        <v>18480</v>
      </c>
      <c r="Y11" s="1">
        <f t="shared" si="10"/>
        <v>18849.599999999999</v>
      </c>
      <c r="Z11" s="1">
        <f t="shared" si="11"/>
        <v>18250</v>
      </c>
      <c r="AA11" s="1">
        <f t="shared" si="12"/>
        <v>19545.75</v>
      </c>
      <c r="AB11" s="17"/>
      <c r="AC11" s="17"/>
      <c r="AD11" s="17"/>
      <c r="AE11" s="17"/>
      <c r="AF11" s="17"/>
      <c r="AG11" s="17"/>
      <c r="AH11" s="17"/>
      <c r="AI11" s="17"/>
      <c r="AJ11" s="17"/>
      <c r="AK11" s="17"/>
      <c r="AL11" s="17"/>
      <c r="AM11" s="17"/>
      <c r="AN11" s="17"/>
      <c r="AO11" s="17"/>
      <c r="AP11" s="17"/>
    </row>
    <row r="12" spans="1:42" ht="247.5" x14ac:dyDescent="0.2">
      <c r="A12" s="27">
        <v>6</v>
      </c>
      <c r="B12" s="59" t="s">
        <v>461</v>
      </c>
      <c r="C12" s="21" t="s">
        <v>462</v>
      </c>
      <c r="D12" s="59" t="s">
        <v>463</v>
      </c>
      <c r="E12" s="27">
        <v>1</v>
      </c>
      <c r="F12" s="78">
        <v>12100</v>
      </c>
      <c r="G12" s="79">
        <v>0.05</v>
      </c>
      <c r="H12" s="78">
        <f t="shared" si="13"/>
        <v>605</v>
      </c>
      <c r="I12" s="78">
        <f t="shared" si="0"/>
        <v>12705</v>
      </c>
      <c r="J12" s="78">
        <f t="shared" si="1"/>
        <v>12959.1</v>
      </c>
      <c r="K12" s="1">
        <v>16100</v>
      </c>
      <c r="L12" s="22">
        <v>0.05</v>
      </c>
      <c r="M12" s="1">
        <f t="shared" si="2"/>
        <v>805</v>
      </c>
      <c r="N12" s="1">
        <f t="shared" si="3"/>
        <v>16905</v>
      </c>
      <c r="O12" s="1">
        <f t="shared" si="4"/>
        <v>17243.099999999999</v>
      </c>
      <c r="P12" s="160">
        <v>19000</v>
      </c>
      <c r="Q12" s="161">
        <v>0.05</v>
      </c>
      <c r="R12" s="160">
        <f t="shared" si="5"/>
        <v>950</v>
      </c>
      <c r="S12" s="160">
        <f t="shared" si="6"/>
        <v>19950</v>
      </c>
      <c r="T12" s="160">
        <f t="shared" si="7"/>
        <v>20349</v>
      </c>
      <c r="U12" s="2">
        <v>13000</v>
      </c>
      <c r="V12" s="41">
        <v>0.05</v>
      </c>
      <c r="W12" s="1">
        <f t="shared" si="8"/>
        <v>650</v>
      </c>
      <c r="X12" s="1">
        <f t="shared" si="9"/>
        <v>13650</v>
      </c>
      <c r="Y12" s="1">
        <f t="shared" si="10"/>
        <v>13923</v>
      </c>
      <c r="Z12" s="1">
        <f t="shared" si="11"/>
        <v>15050</v>
      </c>
      <c r="AA12" s="1">
        <f t="shared" si="12"/>
        <v>16118.55</v>
      </c>
      <c r="AB12" s="17"/>
      <c r="AC12" s="17"/>
      <c r="AD12" s="17"/>
      <c r="AE12" s="17"/>
      <c r="AF12" s="17"/>
      <c r="AG12" s="17"/>
      <c r="AH12" s="17"/>
      <c r="AI12" s="17"/>
      <c r="AJ12" s="17"/>
      <c r="AK12" s="17"/>
      <c r="AL12" s="17"/>
      <c r="AM12" s="17"/>
      <c r="AN12" s="17"/>
      <c r="AO12" s="17"/>
      <c r="AP12" s="17"/>
    </row>
    <row r="13" spans="1:42" ht="247.5" x14ac:dyDescent="0.2">
      <c r="A13" s="27">
        <v>7</v>
      </c>
      <c r="B13" s="59" t="s">
        <v>464</v>
      </c>
      <c r="C13" s="21" t="s">
        <v>465</v>
      </c>
      <c r="D13" s="59" t="s">
        <v>466</v>
      </c>
      <c r="E13" s="27">
        <v>1</v>
      </c>
      <c r="F13" s="78">
        <v>9600</v>
      </c>
      <c r="G13" s="79">
        <v>0.05</v>
      </c>
      <c r="H13" s="78">
        <f t="shared" si="13"/>
        <v>480</v>
      </c>
      <c r="I13" s="78">
        <f t="shared" si="0"/>
        <v>10080</v>
      </c>
      <c r="J13" s="78">
        <f t="shared" si="1"/>
        <v>10281.6</v>
      </c>
      <c r="K13" s="1">
        <v>12600</v>
      </c>
      <c r="L13" s="22">
        <v>0.05</v>
      </c>
      <c r="M13" s="1">
        <f t="shared" si="2"/>
        <v>630</v>
      </c>
      <c r="N13" s="1">
        <f t="shared" si="3"/>
        <v>13230</v>
      </c>
      <c r="O13" s="1">
        <f t="shared" si="4"/>
        <v>13494.6</v>
      </c>
      <c r="P13" s="160">
        <v>15000</v>
      </c>
      <c r="Q13" s="161">
        <v>0.05</v>
      </c>
      <c r="R13" s="160">
        <f t="shared" si="5"/>
        <v>750</v>
      </c>
      <c r="S13" s="160">
        <f t="shared" si="6"/>
        <v>15750</v>
      </c>
      <c r="T13" s="160">
        <f t="shared" si="7"/>
        <v>16065</v>
      </c>
      <c r="U13" s="2">
        <v>12000</v>
      </c>
      <c r="V13" s="41">
        <v>0.05</v>
      </c>
      <c r="W13" s="1">
        <f t="shared" si="8"/>
        <v>600</v>
      </c>
      <c r="X13" s="1">
        <f t="shared" si="9"/>
        <v>12600</v>
      </c>
      <c r="Y13" s="1">
        <f t="shared" si="10"/>
        <v>12852</v>
      </c>
      <c r="Z13" s="1">
        <f t="shared" si="11"/>
        <v>12300</v>
      </c>
      <c r="AA13" s="1">
        <f t="shared" si="12"/>
        <v>13173.3</v>
      </c>
      <c r="AB13" s="17"/>
      <c r="AC13" s="17"/>
      <c r="AD13" s="17"/>
      <c r="AE13" s="17"/>
      <c r="AF13" s="17"/>
      <c r="AG13" s="17"/>
      <c r="AH13" s="17"/>
      <c r="AI13" s="17"/>
      <c r="AJ13" s="17"/>
      <c r="AK13" s="17"/>
      <c r="AL13" s="17"/>
      <c r="AM13" s="17"/>
      <c r="AN13" s="17"/>
      <c r="AO13" s="17"/>
      <c r="AP13" s="17"/>
    </row>
    <row r="14" spans="1:42" ht="202.5" x14ac:dyDescent="0.2">
      <c r="A14" s="27">
        <v>8</v>
      </c>
      <c r="B14" s="59" t="s">
        <v>467</v>
      </c>
      <c r="C14" s="21" t="s">
        <v>468</v>
      </c>
      <c r="D14" s="59" t="s">
        <v>469</v>
      </c>
      <c r="E14" s="27">
        <v>1</v>
      </c>
      <c r="F14" s="78">
        <v>26300</v>
      </c>
      <c r="G14" s="79">
        <v>0.05</v>
      </c>
      <c r="H14" s="78">
        <f t="shared" si="13"/>
        <v>1315</v>
      </c>
      <c r="I14" s="78">
        <f t="shared" si="0"/>
        <v>27615</v>
      </c>
      <c r="J14" s="78">
        <f t="shared" si="1"/>
        <v>28167.3</v>
      </c>
      <c r="K14" s="1">
        <v>30300</v>
      </c>
      <c r="L14" s="22">
        <v>0.05</v>
      </c>
      <c r="M14" s="1">
        <f t="shared" si="2"/>
        <v>1515</v>
      </c>
      <c r="N14" s="1">
        <f t="shared" si="3"/>
        <v>31815</v>
      </c>
      <c r="O14" s="1">
        <f t="shared" si="4"/>
        <v>32451.3</v>
      </c>
      <c r="P14" s="160">
        <v>35000</v>
      </c>
      <c r="Q14" s="161">
        <v>0.05</v>
      </c>
      <c r="R14" s="160">
        <f t="shared" si="5"/>
        <v>1750</v>
      </c>
      <c r="S14" s="160">
        <f t="shared" si="6"/>
        <v>36750</v>
      </c>
      <c r="T14" s="160">
        <f t="shared" si="7"/>
        <v>37485</v>
      </c>
      <c r="U14" s="2">
        <v>32600</v>
      </c>
      <c r="V14" s="41">
        <v>0.05</v>
      </c>
      <c r="W14" s="1">
        <f t="shared" si="8"/>
        <v>1630</v>
      </c>
      <c r="X14" s="1">
        <f t="shared" si="9"/>
        <v>34230</v>
      </c>
      <c r="Y14" s="1">
        <f t="shared" si="10"/>
        <v>34914.6</v>
      </c>
      <c r="Z14" s="1">
        <f t="shared" si="11"/>
        <v>31050</v>
      </c>
      <c r="AA14" s="1">
        <f t="shared" si="12"/>
        <v>33254.550000000003</v>
      </c>
      <c r="AB14" s="17"/>
      <c r="AC14" s="17"/>
      <c r="AD14" s="17"/>
      <c r="AE14" s="17"/>
      <c r="AF14" s="17"/>
      <c r="AG14" s="17"/>
      <c r="AH14" s="17"/>
      <c r="AI14" s="17"/>
      <c r="AJ14" s="17"/>
      <c r="AK14" s="17"/>
      <c r="AL14" s="17"/>
      <c r="AM14" s="17"/>
      <c r="AN14" s="17"/>
      <c r="AO14" s="17"/>
      <c r="AP14" s="17"/>
    </row>
    <row r="15" spans="1:42" ht="225" x14ac:dyDescent="0.2">
      <c r="A15" s="27">
        <v>9</v>
      </c>
      <c r="B15" s="59" t="s">
        <v>470</v>
      </c>
      <c r="C15" s="21" t="s">
        <v>471</v>
      </c>
      <c r="D15" s="59" t="s">
        <v>472</v>
      </c>
      <c r="E15" s="27">
        <v>1</v>
      </c>
      <c r="F15" s="78">
        <v>23700</v>
      </c>
      <c r="G15" s="79">
        <v>0.05</v>
      </c>
      <c r="H15" s="78">
        <f t="shared" si="13"/>
        <v>1185</v>
      </c>
      <c r="I15" s="78">
        <f t="shared" si="0"/>
        <v>24885</v>
      </c>
      <c r="J15" s="78">
        <f t="shared" si="1"/>
        <v>25382.7</v>
      </c>
      <c r="K15" s="1">
        <v>28700</v>
      </c>
      <c r="L15" s="22">
        <v>0.05</v>
      </c>
      <c r="M15" s="1">
        <f t="shared" si="2"/>
        <v>1435</v>
      </c>
      <c r="N15" s="1">
        <f t="shared" si="3"/>
        <v>30135</v>
      </c>
      <c r="O15" s="1">
        <f t="shared" si="4"/>
        <v>30737.7</v>
      </c>
      <c r="P15" s="160">
        <v>32700</v>
      </c>
      <c r="Q15" s="161">
        <v>0.05</v>
      </c>
      <c r="R15" s="160">
        <f t="shared" si="5"/>
        <v>1635</v>
      </c>
      <c r="S15" s="160">
        <f t="shared" si="6"/>
        <v>34335</v>
      </c>
      <c r="T15" s="160">
        <f t="shared" si="7"/>
        <v>35021.699999999997</v>
      </c>
      <c r="U15" s="2">
        <v>25000</v>
      </c>
      <c r="V15" s="41">
        <v>0.05</v>
      </c>
      <c r="W15" s="1">
        <f t="shared" si="8"/>
        <v>1250</v>
      </c>
      <c r="X15" s="1">
        <f t="shared" si="9"/>
        <v>26250</v>
      </c>
      <c r="Y15" s="1">
        <f t="shared" si="10"/>
        <v>26775</v>
      </c>
      <c r="Z15" s="1">
        <f t="shared" si="11"/>
        <v>27525</v>
      </c>
      <c r="AA15" s="1">
        <f t="shared" si="12"/>
        <v>29479.275000000001</v>
      </c>
      <c r="AB15" s="17"/>
      <c r="AC15" s="17"/>
      <c r="AD15" s="17"/>
      <c r="AE15" s="17"/>
      <c r="AF15" s="17"/>
      <c r="AG15" s="17"/>
      <c r="AH15" s="17"/>
      <c r="AI15" s="17"/>
      <c r="AJ15" s="17"/>
      <c r="AK15" s="17"/>
      <c r="AL15" s="17"/>
      <c r="AM15" s="17"/>
      <c r="AN15" s="17"/>
      <c r="AO15" s="17"/>
      <c r="AP15" s="17"/>
    </row>
    <row r="16" spans="1:42" ht="123.75" x14ac:dyDescent="0.2">
      <c r="A16" s="59">
        <v>10</v>
      </c>
      <c r="B16" s="59" t="s">
        <v>473</v>
      </c>
      <c r="C16" s="21" t="s">
        <v>474</v>
      </c>
      <c r="D16" s="60" t="s">
        <v>475</v>
      </c>
      <c r="E16" s="27">
        <v>1</v>
      </c>
      <c r="F16" s="78">
        <v>400200</v>
      </c>
      <c r="G16" s="79">
        <v>0.05</v>
      </c>
      <c r="H16" s="78">
        <f t="shared" si="13"/>
        <v>20010</v>
      </c>
      <c r="I16" s="78">
        <f t="shared" si="0"/>
        <v>420210</v>
      </c>
      <c r="J16" s="78">
        <f t="shared" si="1"/>
        <v>428614.2</v>
      </c>
      <c r="K16" s="1">
        <v>408200</v>
      </c>
      <c r="L16" s="22">
        <v>0.05</v>
      </c>
      <c r="M16" s="1">
        <f t="shared" si="2"/>
        <v>20410</v>
      </c>
      <c r="N16" s="1">
        <f t="shared" si="3"/>
        <v>428610</v>
      </c>
      <c r="O16" s="1">
        <f t="shared" si="4"/>
        <v>437182.2</v>
      </c>
      <c r="P16" s="160">
        <v>415000</v>
      </c>
      <c r="Q16" s="161">
        <v>0.05</v>
      </c>
      <c r="R16" s="160">
        <f t="shared" si="5"/>
        <v>20750</v>
      </c>
      <c r="S16" s="160">
        <f t="shared" si="6"/>
        <v>435750</v>
      </c>
      <c r="T16" s="160">
        <f t="shared" si="7"/>
        <v>444465</v>
      </c>
      <c r="U16" s="2">
        <v>370800</v>
      </c>
      <c r="V16" s="41">
        <v>0.05</v>
      </c>
      <c r="W16" s="1">
        <f t="shared" si="8"/>
        <v>18540</v>
      </c>
      <c r="X16" s="1">
        <f t="shared" si="9"/>
        <v>389340</v>
      </c>
      <c r="Y16" s="1">
        <f t="shared" si="10"/>
        <v>397126.8</v>
      </c>
      <c r="Z16" s="1">
        <f t="shared" si="11"/>
        <v>398550</v>
      </c>
      <c r="AA16" s="1">
        <f t="shared" si="12"/>
        <v>426847.05</v>
      </c>
      <c r="AB16" s="17"/>
      <c r="AC16" s="17"/>
      <c r="AD16" s="17"/>
      <c r="AE16" s="17"/>
      <c r="AF16" s="17"/>
      <c r="AG16" s="17"/>
      <c r="AH16" s="17"/>
      <c r="AI16" s="17"/>
      <c r="AJ16" s="17"/>
      <c r="AK16" s="17"/>
      <c r="AL16" s="17"/>
      <c r="AM16" s="17"/>
      <c r="AN16" s="17"/>
      <c r="AO16" s="17"/>
      <c r="AP16" s="17"/>
    </row>
    <row r="17" spans="1:42" ht="351.95" customHeight="1" x14ac:dyDescent="0.2">
      <c r="A17" s="27">
        <v>11</v>
      </c>
      <c r="B17" s="59" t="s">
        <v>476</v>
      </c>
      <c r="C17" s="21" t="s">
        <v>477</v>
      </c>
      <c r="D17" s="59" t="s">
        <v>478</v>
      </c>
      <c r="E17" s="27">
        <v>1</v>
      </c>
      <c r="F17" s="78">
        <v>394700</v>
      </c>
      <c r="G17" s="79">
        <v>0.05</v>
      </c>
      <c r="H17" s="78">
        <f t="shared" si="13"/>
        <v>19735</v>
      </c>
      <c r="I17" s="78">
        <f t="shared" si="0"/>
        <v>414435</v>
      </c>
      <c r="J17" s="78">
        <f t="shared" si="1"/>
        <v>422723.7</v>
      </c>
      <c r="K17" s="1">
        <v>397700</v>
      </c>
      <c r="L17" s="22">
        <v>0.05</v>
      </c>
      <c r="M17" s="1">
        <f t="shared" si="2"/>
        <v>19885</v>
      </c>
      <c r="N17" s="1">
        <f t="shared" si="3"/>
        <v>417585</v>
      </c>
      <c r="O17" s="1">
        <f t="shared" si="4"/>
        <v>425936.7</v>
      </c>
      <c r="P17" s="160">
        <v>402000</v>
      </c>
      <c r="Q17" s="161">
        <v>0.05</v>
      </c>
      <c r="R17" s="160">
        <f t="shared" si="5"/>
        <v>20100</v>
      </c>
      <c r="S17" s="160">
        <f t="shared" si="6"/>
        <v>422100</v>
      </c>
      <c r="T17" s="160">
        <f t="shared" si="7"/>
        <v>430542</v>
      </c>
      <c r="U17" s="2">
        <v>368300</v>
      </c>
      <c r="V17" s="41">
        <v>0.05</v>
      </c>
      <c r="W17" s="1">
        <f t="shared" si="8"/>
        <v>18415</v>
      </c>
      <c r="X17" s="1">
        <f t="shared" si="9"/>
        <v>386715</v>
      </c>
      <c r="Y17" s="1">
        <f t="shared" si="10"/>
        <v>394449.3</v>
      </c>
      <c r="Z17" s="1">
        <f t="shared" si="11"/>
        <v>390675</v>
      </c>
      <c r="AA17" s="1">
        <f t="shared" si="12"/>
        <v>418412.92499999999</v>
      </c>
      <c r="AB17" s="17"/>
      <c r="AC17" s="17"/>
      <c r="AD17" s="17"/>
      <c r="AE17" s="17"/>
      <c r="AF17" s="17"/>
      <c r="AG17" s="17"/>
      <c r="AH17" s="17"/>
      <c r="AI17" s="17"/>
      <c r="AJ17" s="17"/>
      <c r="AK17" s="17"/>
      <c r="AL17" s="17"/>
      <c r="AM17" s="17"/>
      <c r="AN17" s="17"/>
      <c r="AO17" s="17"/>
      <c r="AP17" s="17"/>
    </row>
    <row r="18" spans="1:42" ht="202.5" x14ac:dyDescent="0.2">
      <c r="A18" s="27">
        <v>12</v>
      </c>
      <c r="B18" s="59" t="s">
        <v>479</v>
      </c>
      <c r="C18" s="21" t="s">
        <v>480</v>
      </c>
      <c r="D18" s="59" t="s">
        <v>481</v>
      </c>
      <c r="E18" s="27">
        <v>1</v>
      </c>
      <c r="F18" s="78">
        <v>329900</v>
      </c>
      <c r="G18" s="79">
        <v>0.05</v>
      </c>
      <c r="H18" s="78">
        <f t="shared" si="13"/>
        <v>16495</v>
      </c>
      <c r="I18" s="78">
        <f t="shared" si="0"/>
        <v>346395</v>
      </c>
      <c r="J18" s="78">
        <f t="shared" si="1"/>
        <v>353322.9</v>
      </c>
      <c r="K18" s="1">
        <v>335900</v>
      </c>
      <c r="L18" s="22">
        <v>0.05</v>
      </c>
      <c r="M18" s="1">
        <f t="shared" si="2"/>
        <v>16795</v>
      </c>
      <c r="N18" s="1">
        <f t="shared" si="3"/>
        <v>352695</v>
      </c>
      <c r="O18" s="1">
        <f t="shared" si="4"/>
        <v>359748.9</v>
      </c>
      <c r="P18" s="160">
        <v>340000</v>
      </c>
      <c r="Q18" s="161">
        <v>0.05</v>
      </c>
      <c r="R18" s="160">
        <f t="shared" si="5"/>
        <v>17000</v>
      </c>
      <c r="S18" s="160">
        <f t="shared" si="6"/>
        <v>357000</v>
      </c>
      <c r="T18" s="160">
        <f t="shared" si="7"/>
        <v>364140</v>
      </c>
      <c r="U18" s="2">
        <v>300000</v>
      </c>
      <c r="V18" s="41">
        <v>0.05</v>
      </c>
      <c r="W18" s="1">
        <f t="shared" si="8"/>
        <v>15000</v>
      </c>
      <c r="X18" s="1">
        <f t="shared" si="9"/>
        <v>315000</v>
      </c>
      <c r="Y18" s="1">
        <f t="shared" si="10"/>
        <v>321300</v>
      </c>
      <c r="Z18" s="1">
        <f t="shared" si="11"/>
        <v>326450</v>
      </c>
      <c r="AA18" s="1">
        <f t="shared" si="12"/>
        <v>349627.95</v>
      </c>
      <c r="AB18" s="17"/>
      <c r="AC18" s="17"/>
      <c r="AD18" s="17"/>
      <c r="AE18" s="17"/>
      <c r="AF18" s="17"/>
      <c r="AG18" s="17"/>
      <c r="AH18" s="17"/>
      <c r="AI18" s="17"/>
      <c r="AJ18" s="17"/>
      <c r="AK18" s="17"/>
      <c r="AL18" s="17"/>
      <c r="AM18" s="17"/>
      <c r="AN18" s="17"/>
      <c r="AO18" s="17"/>
      <c r="AP18" s="17"/>
    </row>
    <row r="19" spans="1:42" ht="146.25" x14ac:dyDescent="0.2">
      <c r="A19" s="27">
        <v>13</v>
      </c>
      <c r="B19" s="59" t="s">
        <v>482</v>
      </c>
      <c r="C19" s="21" t="s">
        <v>483</v>
      </c>
      <c r="D19" s="59" t="s">
        <v>484</v>
      </c>
      <c r="E19" s="27">
        <v>1</v>
      </c>
      <c r="F19" s="78">
        <v>349700</v>
      </c>
      <c r="G19" s="79">
        <v>0.05</v>
      </c>
      <c r="H19" s="78">
        <f t="shared" si="13"/>
        <v>17485</v>
      </c>
      <c r="I19" s="78">
        <f t="shared" si="0"/>
        <v>367185</v>
      </c>
      <c r="J19" s="78">
        <f t="shared" si="1"/>
        <v>374528.7</v>
      </c>
      <c r="K19" s="1">
        <v>354700</v>
      </c>
      <c r="L19" s="22">
        <v>0.05</v>
      </c>
      <c r="M19" s="1">
        <f t="shared" si="2"/>
        <v>17735</v>
      </c>
      <c r="N19" s="1">
        <f t="shared" si="3"/>
        <v>372435</v>
      </c>
      <c r="O19" s="1">
        <f t="shared" si="4"/>
        <v>379883.7</v>
      </c>
      <c r="P19" s="160">
        <v>358700</v>
      </c>
      <c r="Q19" s="161">
        <v>0.05</v>
      </c>
      <c r="R19" s="160">
        <f t="shared" si="5"/>
        <v>17935</v>
      </c>
      <c r="S19" s="160">
        <f t="shared" si="6"/>
        <v>376635</v>
      </c>
      <c r="T19" s="160">
        <f t="shared" si="7"/>
        <v>384167.7</v>
      </c>
      <c r="U19" s="2">
        <v>345700</v>
      </c>
      <c r="V19" s="41">
        <v>0.05</v>
      </c>
      <c r="W19" s="1">
        <f t="shared" si="8"/>
        <v>17285</v>
      </c>
      <c r="X19" s="1">
        <f t="shared" si="9"/>
        <v>362985</v>
      </c>
      <c r="Y19" s="1">
        <f t="shared" si="10"/>
        <v>370244.7</v>
      </c>
      <c r="Z19" s="1">
        <f t="shared" si="11"/>
        <v>352200</v>
      </c>
      <c r="AA19" s="1">
        <f t="shared" si="12"/>
        <v>377206.2</v>
      </c>
      <c r="AB19" s="17"/>
      <c r="AC19" s="17"/>
      <c r="AD19" s="17"/>
      <c r="AE19" s="17"/>
      <c r="AF19" s="17"/>
      <c r="AG19" s="17"/>
      <c r="AH19" s="17"/>
      <c r="AI19" s="17"/>
      <c r="AJ19" s="17"/>
      <c r="AK19" s="17"/>
      <c r="AL19" s="17"/>
      <c r="AM19" s="17"/>
      <c r="AN19" s="17"/>
      <c r="AO19" s="17"/>
      <c r="AP19" s="17"/>
    </row>
    <row r="20" spans="1:42" ht="270" x14ac:dyDescent="0.2">
      <c r="A20" s="27">
        <v>14</v>
      </c>
      <c r="B20" s="59" t="s">
        <v>485</v>
      </c>
      <c r="C20" s="21" t="s">
        <v>486</v>
      </c>
      <c r="D20" s="59" t="s">
        <v>487</v>
      </c>
      <c r="E20" s="27">
        <v>1</v>
      </c>
      <c r="F20" s="78">
        <v>130800</v>
      </c>
      <c r="G20" s="79">
        <v>0.05</v>
      </c>
      <c r="H20" s="78">
        <f t="shared" si="13"/>
        <v>6540</v>
      </c>
      <c r="I20" s="78">
        <f t="shared" si="0"/>
        <v>137340</v>
      </c>
      <c r="J20" s="78">
        <f t="shared" si="1"/>
        <v>140086.79999999999</v>
      </c>
      <c r="K20" s="1">
        <v>135800</v>
      </c>
      <c r="L20" s="22">
        <v>0.05</v>
      </c>
      <c r="M20" s="1">
        <f t="shared" si="2"/>
        <v>6790</v>
      </c>
      <c r="N20" s="1">
        <f t="shared" si="3"/>
        <v>142590</v>
      </c>
      <c r="O20" s="1">
        <f t="shared" si="4"/>
        <v>145441.79999999999</v>
      </c>
      <c r="P20" s="160">
        <v>138800</v>
      </c>
      <c r="Q20" s="161">
        <v>0.05</v>
      </c>
      <c r="R20" s="160">
        <f t="shared" si="5"/>
        <v>6940</v>
      </c>
      <c r="S20" s="160">
        <f t="shared" si="6"/>
        <v>145740</v>
      </c>
      <c r="T20" s="160">
        <f t="shared" si="7"/>
        <v>148654.79999999999</v>
      </c>
      <c r="U20" s="2">
        <v>132600</v>
      </c>
      <c r="V20" s="41">
        <v>0.05</v>
      </c>
      <c r="W20" s="1">
        <f t="shared" si="8"/>
        <v>6630</v>
      </c>
      <c r="X20" s="1">
        <f t="shared" si="9"/>
        <v>139230</v>
      </c>
      <c r="Y20" s="1">
        <f t="shared" si="10"/>
        <v>142014.6</v>
      </c>
      <c r="Z20" s="1">
        <f t="shared" si="11"/>
        <v>134500</v>
      </c>
      <c r="AA20" s="1">
        <f t="shared" si="12"/>
        <v>144049.5</v>
      </c>
      <c r="AB20" s="17"/>
      <c r="AC20" s="17"/>
      <c r="AD20" s="17"/>
      <c r="AE20" s="17"/>
      <c r="AF20" s="17"/>
      <c r="AG20" s="17"/>
      <c r="AH20" s="17"/>
      <c r="AI20" s="17"/>
      <c r="AJ20" s="17"/>
      <c r="AK20" s="17"/>
      <c r="AL20" s="17"/>
      <c r="AM20" s="17"/>
      <c r="AN20" s="17"/>
      <c r="AO20" s="17"/>
      <c r="AP20" s="17"/>
    </row>
    <row r="21" spans="1:42" ht="180" x14ac:dyDescent="0.2">
      <c r="A21" s="27">
        <v>15</v>
      </c>
      <c r="B21" s="59" t="s">
        <v>488</v>
      </c>
      <c r="C21" s="21" t="s">
        <v>592</v>
      </c>
      <c r="D21" s="59" t="s">
        <v>489</v>
      </c>
      <c r="E21" s="27">
        <v>1</v>
      </c>
      <c r="F21" s="78">
        <v>209000</v>
      </c>
      <c r="G21" s="79">
        <v>0.05</v>
      </c>
      <c r="H21" s="78">
        <f t="shared" si="13"/>
        <v>10450</v>
      </c>
      <c r="I21" s="78">
        <f t="shared" si="0"/>
        <v>219450</v>
      </c>
      <c r="J21" s="78">
        <f t="shared" si="1"/>
        <v>223839</v>
      </c>
      <c r="K21" s="1">
        <v>214000</v>
      </c>
      <c r="L21" s="22">
        <v>0.05</v>
      </c>
      <c r="M21" s="1">
        <f t="shared" si="2"/>
        <v>10700</v>
      </c>
      <c r="N21" s="1">
        <f t="shared" si="3"/>
        <v>224700</v>
      </c>
      <c r="O21" s="1">
        <f t="shared" si="4"/>
        <v>229194</v>
      </c>
      <c r="P21" s="160">
        <v>217000</v>
      </c>
      <c r="Q21" s="161">
        <v>0.05</v>
      </c>
      <c r="R21" s="160">
        <f t="shared" si="5"/>
        <v>10850</v>
      </c>
      <c r="S21" s="160">
        <f t="shared" si="6"/>
        <v>227850</v>
      </c>
      <c r="T21" s="160">
        <f t="shared" si="7"/>
        <v>232407</v>
      </c>
      <c r="U21" s="2">
        <v>200000</v>
      </c>
      <c r="V21" s="41">
        <v>0.05</v>
      </c>
      <c r="W21" s="1">
        <f t="shared" si="8"/>
        <v>10000</v>
      </c>
      <c r="X21" s="1">
        <f t="shared" si="9"/>
        <v>210000</v>
      </c>
      <c r="Y21" s="1">
        <f t="shared" si="10"/>
        <v>214200</v>
      </c>
      <c r="Z21" s="1">
        <f t="shared" si="11"/>
        <v>210000</v>
      </c>
      <c r="AA21" s="1">
        <f t="shared" si="12"/>
        <v>224910</v>
      </c>
      <c r="AB21" s="17"/>
      <c r="AC21" s="17"/>
      <c r="AD21" s="17"/>
      <c r="AE21" s="17"/>
      <c r="AF21" s="17"/>
      <c r="AG21" s="17"/>
      <c r="AH21" s="17"/>
      <c r="AI21" s="17"/>
      <c r="AJ21" s="17"/>
      <c r="AK21" s="17"/>
      <c r="AL21" s="17"/>
      <c r="AM21" s="17"/>
      <c r="AN21" s="17"/>
      <c r="AO21" s="17"/>
      <c r="AP21" s="17"/>
    </row>
    <row r="22" spans="1:42" ht="258.75" x14ac:dyDescent="0.2">
      <c r="A22" s="27">
        <v>16</v>
      </c>
      <c r="B22" s="59" t="s">
        <v>490</v>
      </c>
      <c r="C22" s="21" t="s">
        <v>491</v>
      </c>
      <c r="D22" s="59" t="s">
        <v>492</v>
      </c>
      <c r="E22" s="27">
        <v>1</v>
      </c>
      <c r="F22" s="78">
        <v>169400</v>
      </c>
      <c r="G22" s="79">
        <v>0.05</v>
      </c>
      <c r="H22" s="78">
        <f>+F22*G22</f>
        <v>8470</v>
      </c>
      <c r="I22" s="78">
        <f t="shared" si="0"/>
        <v>177870</v>
      </c>
      <c r="J22" s="78">
        <f t="shared" si="1"/>
        <v>181427.4</v>
      </c>
      <c r="K22" s="1">
        <v>0</v>
      </c>
      <c r="L22" s="22"/>
      <c r="M22" s="1">
        <f t="shared" si="2"/>
        <v>0</v>
      </c>
      <c r="N22" s="1">
        <f t="shared" si="3"/>
        <v>0</v>
      </c>
      <c r="O22" s="1">
        <f t="shared" si="4"/>
        <v>0</v>
      </c>
      <c r="P22" s="160">
        <v>200000</v>
      </c>
      <c r="Q22" s="161">
        <v>0.05</v>
      </c>
      <c r="R22" s="160">
        <f>+P22*Q22</f>
        <v>10000</v>
      </c>
      <c r="S22" s="160">
        <f t="shared" si="6"/>
        <v>210000</v>
      </c>
      <c r="T22" s="160">
        <f t="shared" si="7"/>
        <v>214200</v>
      </c>
      <c r="U22" s="2">
        <v>150000</v>
      </c>
      <c r="V22" s="41">
        <v>0.05</v>
      </c>
      <c r="W22" s="1">
        <f t="shared" si="8"/>
        <v>7500</v>
      </c>
      <c r="X22" s="1">
        <f t="shared" si="9"/>
        <v>157500</v>
      </c>
      <c r="Y22" s="1">
        <f t="shared" si="10"/>
        <v>160650</v>
      </c>
      <c r="Z22" s="1">
        <f>AVERAGE(F22,P22,U22)</f>
        <v>173133.33333333334</v>
      </c>
      <c r="AA22" s="1">
        <f t="shared" si="12"/>
        <v>139069.35</v>
      </c>
      <c r="AB22" s="17"/>
      <c r="AC22" s="17"/>
      <c r="AD22" s="17"/>
      <c r="AE22" s="17"/>
      <c r="AF22" s="17"/>
      <c r="AG22" s="17"/>
      <c r="AH22" s="17"/>
      <c r="AI22" s="17"/>
      <c r="AJ22" s="17"/>
      <c r="AK22" s="17"/>
      <c r="AL22" s="17"/>
      <c r="AM22" s="17"/>
      <c r="AN22" s="17"/>
      <c r="AO22" s="17"/>
      <c r="AP22" s="17"/>
    </row>
    <row r="23" spans="1:42" ht="247.5" x14ac:dyDescent="0.2">
      <c r="A23" s="27">
        <v>17</v>
      </c>
      <c r="B23" s="59" t="s">
        <v>493</v>
      </c>
      <c r="C23" s="21" t="s">
        <v>494</v>
      </c>
      <c r="D23" s="59" t="s">
        <v>495</v>
      </c>
      <c r="E23" s="27">
        <v>1</v>
      </c>
      <c r="F23" s="78">
        <v>284600</v>
      </c>
      <c r="G23" s="79">
        <v>0.05</v>
      </c>
      <c r="H23" s="78">
        <f t="shared" si="13"/>
        <v>14230</v>
      </c>
      <c r="I23" s="78">
        <f t="shared" si="0"/>
        <v>298830</v>
      </c>
      <c r="J23" s="78">
        <f t="shared" si="1"/>
        <v>304806.59999999998</v>
      </c>
      <c r="K23" s="1">
        <v>290000</v>
      </c>
      <c r="L23" s="22">
        <v>0.05</v>
      </c>
      <c r="M23" s="1">
        <f t="shared" si="2"/>
        <v>14500</v>
      </c>
      <c r="N23" s="1">
        <f t="shared" si="3"/>
        <v>304500</v>
      </c>
      <c r="O23" s="1">
        <f t="shared" si="4"/>
        <v>310590</v>
      </c>
      <c r="P23" s="160">
        <v>295000</v>
      </c>
      <c r="Q23" s="161">
        <v>0.05</v>
      </c>
      <c r="R23" s="160">
        <f t="shared" si="5"/>
        <v>14750</v>
      </c>
      <c r="S23" s="160">
        <f t="shared" si="6"/>
        <v>309750</v>
      </c>
      <c r="T23" s="160">
        <f t="shared" si="7"/>
        <v>315945</v>
      </c>
      <c r="U23" s="2">
        <v>275600</v>
      </c>
      <c r="V23" s="41">
        <v>0.05</v>
      </c>
      <c r="W23" s="1">
        <f t="shared" si="8"/>
        <v>13780</v>
      </c>
      <c r="X23" s="1">
        <f t="shared" si="9"/>
        <v>289380</v>
      </c>
      <c r="Y23" s="1">
        <f t="shared" si="10"/>
        <v>295167.59999999998</v>
      </c>
      <c r="Z23" s="1">
        <f t="shared" si="11"/>
        <v>286300</v>
      </c>
      <c r="AA23" s="1">
        <f t="shared" si="12"/>
        <v>306627.3</v>
      </c>
      <c r="AB23" s="17"/>
      <c r="AC23" s="17"/>
      <c r="AD23" s="17"/>
      <c r="AE23" s="17"/>
      <c r="AF23" s="17"/>
      <c r="AG23" s="17"/>
      <c r="AH23" s="17"/>
      <c r="AI23" s="17"/>
      <c r="AJ23" s="17"/>
      <c r="AK23" s="17"/>
      <c r="AL23" s="17"/>
      <c r="AM23" s="17"/>
      <c r="AN23" s="17"/>
      <c r="AO23" s="17"/>
      <c r="AP23" s="17"/>
    </row>
    <row r="24" spans="1:42" ht="247.5" x14ac:dyDescent="0.2">
      <c r="A24" s="27">
        <v>18</v>
      </c>
      <c r="B24" s="59" t="s">
        <v>496</v>
      </c>
      <c r="C24" s="21" t="s">
        <v>497</v>
      </c>
      <c r="D24" s="59" t="s">
        <v>498</v>
      </c>
      <c r="E24" s="27">
        <v>1</v>
      </c>
      <c r="F24" s="78">
        <v>110100</v>
      </c>
      <c r="G24" s="79">
        <v>0.05</v>
      </c>
      <c r="H24" s="78">
        <f t="shared" si="13"/>
        <v>5505</v>
      </c>
      <c r="I24" s="78">
        <f t="shared" si="0"/>
        <v>115605</v>
      </c>
      <c r="J24" s="78">
        <f t="shared" si="1"/>
        <v>117917.1</v>
      </c>
      <c r="K24" s="1">
        <v>115100</v>
      </c>
      <c r="L24" s="22">
        <v>0.05</v>
      </c>
      <c r="M24" s="1">
        <f t="shared" si="2"/>
        <v>5755</v>
      </c>
      <c r="N24" s="1">
        <f t="shared" si="3"/>
        <v>120855</v>
      </c>
      <c r="O24" s="1">
        <f t="shared" si="4"/>
        <v>123272.1</v>
      </c>
      <c r="P24" s="160">
        <v>117100</v>
      </c>
      <c r="Q24" s="161">
        <v>0.05</v>
      </c>
      <c r="R24" s="160">
        <f t="shared" si="5"/>
        <v>5855</v>
      </c>
      <c r="S24" s="160">
        <f t="shared" si="6"/>
        <v>122955</v>
      </c>
      <c r="T24" s="160">
        <f t="shared" si="7"/>
        <v>125414.1</v>
      </c>
      <c r="U24" s="2">
        <v>100000</v>
      </c>
      <c r="V24" s="41">
        <v>0.05</v>
      </c>
      <c r="W24" s="1">
        <f t="shared" si="8"/>
        <v>5000</v>
      </c>
      <c r="X24" s="1">
        <f t="shared" si="9"/>
        <v>105000</v>
      </c>
      <c r="Y24" s="1">
        <f t="shared" si="10"/>
        <v>107100</v>
      </c>
      <c r="Z24" s="1">
        <f t="shared" si="11"/>
        <v>110575</v>
      </c>
      <c r="AA24" s="1">
        <f t="shared" si="12"/>
        <v>118425.82500000001</v>
      </c>
      <c r="AB24" s="17"/>
      <c r="AC24" s="17"/>
      <c r="AD24" s="17"/>
      <c r="AE24" s="17"/>
      <c r="AF24" s="17"/>
      <c r="AG24" s="17"/>
      <c r="AH24" s="17"/>
      <c r="AI24" s="17"/>
      <c r="AJ24" s="17"/>
      <c r="AK24" s="17"/>
      <c r="AL24" s="17"/>
      <c r="AM24" s="17"/>
      <c r="AN24" s="17"/>
      <c r="AO24" s="17"/>
      <c r="AP24" s="17"/>
    </row>
    <row r="25" spans="1:42" ht="191.25" x14ac:dyDescent="0.2">
      <c r="A25" s="27">
        <v>19</v>
      </c>
      <c r="B25" s="59" t="s">
        <v>499</v>
      </c>
      <c r="C25" s="21" t="s">
        <v>500</v>
      </c>
      <c r="D25" s="59" t="s">
        <v>501</v>
      </c>
      <c r="E25" s="27">
        <v>1</v>
      </c>
      <c r="F25" s="78">
        <v>277500</v>
      </c>
      <c r="G25" s="79">
        <v>0.05</v>
      </c>
      <c r="H25" s="78">
        <f t="shared" si="13"/>
        <v>13875</v>
      </c>
      <c r="I25" s="78">
        <f t="shared" si="0"/>
        <v>291375</v>
      </c>
      <c r="J25" s="78">
        <f t="shared" si="1"/>
        <v>297202.5</v>
      </c>
      <c r="K25" s="1">
        <v>282500</v>
      </c>
      <c r="L25" s="22">
        <v>0.05</v>
      </c>
      <c r="M25" s="1">
        <f t="shared" si="2"/>
        <v>14125</v>
      </c>
      <c r="N25" s="1">
        <f t="shared" si="3"/>
        <v>296625</v>
      </c>
      <c r="O25" s="1">
        <f t="shared" si="4"/>
        <v>302557.5</v>
      </c>
      <c r="P25" s="160">
        <v>287500</v>
      </c>
      <c r="Q25" s="161">
        <v>0.05</v>
      </c>
      <c r="R25" s="160">
        <f t="shared" si="5"/>
        <v>14375</v>
      </c>
      <c r="S25" s="160">
        <f t="shared" si="6"/>
        <v>301875</v>
      </c>
      <c r="T25" s="160">
        <f t="shared" si="7"/>
        <v>307912.5</v>
      </c>
      <c r="U25" s="2">
        <v>250000</v>
      </c>
      <c r="V25" s="41">
        <v>0.05</v>
      </c>
      <c r="W25" s="1">
        <f t="shared" si="8"/>
        <v>12500</v>
      </c>
      <c r="X25" s="1">
        <f t="shared" si="9"/>
        <v>262500</v>
      </c>
      <c r="Y25" s="1">
        <f t="shared" si="10"/>
        <v>267750</v>
      </c>
      <c r="Z25" s="1">
        <f t="shared" si="11"/>
        <v>274375</v>
      </c>
      <c r="AA25" s="1">
        <f t="shared" si="12"/>
        <v>293855.625</v>
      </c>
      <c r="AB25" s="17"/>
      <c r="AC25" s="17"/>
      <c r="AD25" s="17"/>
      <c r="AE25" s="17"/>
      <c r="AF25" s="17"/>
      <c r="AG25" s="17"/>
      <c r="AH25" s="17"/>
      <c r="AI25" s="17"/>
      <c r="AJ25" s="17"/>
      <c r="AK25" s="17"/>
      <c r="AL25" s="17"/>
      <c r="AM25" s="17"/>
      <c r="AN25" s="17"/>
      <c r="AO25" s="17"/>
      <c r="AP25" s="17"/>
    </row>
    <row r="26" spans="1:42" ht="191.25" x14ac:dyDescent="0.2">
      <c r="A26" s="27">
        <v>20</v>
      </c>
      <c r="B26" s="59" t="s">
        <v>502</v>
      </c>
      <c r="C26" s="21" t="s">
        <v>500</v>
      </c>
      <c r="D26" s="59" t="s">
        <v>503</v>
      </c>
      <c r="E26" s="27">
        <v>1</v>
      </c>
      <c r="F26" s="78">
        <v>242200</v>
      </c>
      <c r="G26" s="79">
        <v>0.05</v>
      </c>
      <c r="H26" s="78">
        <f t="shared" si="13"/>
        <v>12110</v>
      </c>
      <c r="I26" s="78">
        <f t="shared" si="0"/>
        <v>254310</v>
      </c>
      <c r="J26" s="78">
        <f t="shared" si="1"/>
        <v>259396.2</v>
      </c>
      <c r="K26" s="1">
        <v>246200</v>
      </c>
      <c r="L26" s="22">
        <v>0.05</v>
      </c>
      <c r="M26" s="1">
        <f t="shared" si="2"/>
        <v>12310</v>
      </c>
      <c r="N26" s="1">
        <f t="shared" si="3"/>
        <v>258510</v>
      </c>
      <c r="O26" s="1">
        <f t="shared" si="4"/>
        <v>263680.2</v>
      </c>
      <c r="P26" s="160">
        <v>248000</v>
      </c>
      <c r="Q26" s="161">
        <v>0.05</v>
      </c>
      <c r="R26" s="160">
        <f t="shared" si="5"/>
        <v>12400</v>
      </c>
      <c r="S26" s="160">
        <f t="shared" si="6"/>
        <v>260400</v>
      </c>
      <c r="T26" s="160">
        <f t="shared" si="7"/>
        <v>265608</v>
      </c>
      <c r="U26" s="2">
        <v>250000</v>
      </c>
      <c r="V26" s="41">
        <v>0.05</v>
      </c>
      <c r="W26" s="1">
        <f t="shared" si="8"/>
        <v>12500</v>
      </c>
      <c r="X26" s="1">
        <f t="shared" si="9"/>
        <v>262500</v>
      </c>
      <c r="Y26" s="1">
        <f t="shared" si="10"/>
        <v>267750</v>
      </c>
      <c r="Z26" s="1">
        <f t="shared" si="11"/>
        <v>246600</v>
      </c>
      <c r="AA26" s="1">
        <f t="shared" si="12"/>
        <v>264108.59999999998</v>
      </c>
      <c r="AB26" s="17"/>
      <c r="AC26" s="17"/>
      <c r="AD26" s="17"/>
      <c r="AE26" s="17"/>
      <c r="AF26" s="17"/>
      <c r="AG26" s="17"/>
      <c r="AH26" s="17"/>
      <c r="AI26" s="17"/>
      <c r="AJ26" s="17"/>
      <c r="AK26" s="17"/>
      <c r="AL26" s="17"/>
      <c r="AM26" s="17"/>
      <c r="AN26" s="17"/>
      <c r="AO26" s="17"/>
      <c r="AP26" s="17"/>
    </row>
    <row r="27" spans="1:42" ht="247.5" x14ac:dyDescent="0.2">
      <c r="A27" s="27">
        <v>21</v>
      </c>
      <c r="B27" s="59" t="s">
        <v>504</v>
      </c>
      <c r="C27" s="21" t="s">
        <v>505</v>
      </c>
      <c r="D27" s="59" t="s">
        <v>506</v>
      </c>
      <c r="E27" s="27">
        <v>1</v>
      </c>
      <c r="F27" s="78">
        <v>231700</v>
      </c>
      <c r="G27" s="79">
        <v>0.05</v>
      </c>
      <c r="H27" s="78">
        <f t="shared" si="13"/>
        <v>11585</v>
      </c>
      <c r="I27" s="78">
        <f t="shared" si="0"/>
        <v>243285</v>
      </c>
      <c r="J27" s="78">
        <f t="shared" si="1"/>
        <v>248150.7</v>
      </c>
      <c r="K27" s="1">
        <v>236700</v>
      </c>
      <c r="L27" s="22">
        <v>0.05</v>
      </c>
      <c r="M27" s="1">
        <f t="shared" si="2"/>
        <v>11835</v>
      </c>
      <c r="N27" s="1">
        <f t="shared" si="3"/>
        <v>248535</v>
      </c>
      <c r="O27" s="1">
        <f t="shared" si="4"/>
        <v>253505.7</v>
      </c>
      <c r="P27" s="160">
        <v>240000</v>
      </c>
      <c r="Q27" s="161">
        <v>0.05</v>
      </c>
      <c r="R27" s="160">
        <f t="shared" si="5"/>
        <v>12000</v>
      </c>
      <c r="S27" s="160">
        <f t="shared" si="6"/>
        <v>252000</v>
      </c>
      <c r="T27" s="160">
        <f t="shared" si="7"/>
        <v>257040</v>
      </c>
      <c r="U27" s="2">
        <v>203000</v>
      </c>
      <c r="V27" s="41">
        <v>0.05</v>
      </c>
      <c r="W27" s="1">
        <f t="shared" si="8"/>
        <v>10150</v>
      </c>
      <c r="X27" s="1">
        <f t="shared" si="9"/>
        <v>213150</v>
      </c>
      <c r="Y27" s="1">
        <f t="shared" si="10"/>
        <v>217413</v>
      </c>
      <c r="Z27" s="1">
        <f t="shared" si="11"/>
        <v>227850</v>
      </c>
      <c r="AA27" s="1">
        <f t="shared" si="12"/>
        <v>244027.35</v>
      </c>
      <c r="AB27" s="17"/>
      <c r="AC27" s="17"/>
      <c r="AD27" s="17"/>
      <c r="AE27" s="17"/>
      <c r="AF27" s="17"/>
      <c r="AG27" s="17"/>
      <c r="AH27" s="17"/>
      <c r="AI27" s="17"/>
      <c r="AJ27" s="17"/>
      <c r="AK27" s="17"/>
      <c r="AL27" s="17"/>
      <c r="AM27" s="17"/>
      <c r="AN27" s="17"/>
      <c r="AO27" s="17"/>
      <c r="AP27" s="17"/>
    </row>
    <row r="28" spans="1:42" ht="258.75" x14ac:dyDescent="0.2">
      <c r="A28" s="27">
        <v>22</v>
      </c>
      <c r="B28" s="59" t="s">
        <v>485</v>
      </c>
      <c r="C28" s="21" t="s">
        <v>507</v>
      </c>
      <c r="D28" s="59" t="s">
        <v>492</v>
      </c>
      <c r="E28" s="27">
        <v>1</v>
      </c>
      <c r="F28" s="78">
        <v>198700</v>
      </c>
      <c r="G28" s="79">
        <v>0.05</v>
      </c>
      <c r="H28" s="78">
        <f t="shared" si="13"/>
        <v>9935</v>
      </c>
      <c r="I28" s="78">
        <f t="shared" si="0"/>
        <v>208635</v>
      </c>
      <c r="J28" s="78">
        <f t="shared" si="1"/>
        <v>212807.7</v>
      </c>
      <c r="K28" s="1">
        <v>203700</v>
      </c>
      <c r="L28" s="22">
        <v>0.05</v>
      </c>
      <c r="M28" s="1">
        <f t="shared" si="2"/>
        <v>10185</v>
      </c>
      <c r="N28" s="1">
        <f t="shared" si="3"/>
        <v>213885</v>
      </c>
      <c r="O28" s="1">
        <f t="shared" si="4"/>
        <v>218162.7</v>
      </c>
      <c r="P28" s="160">
        <v>206000</v>
      </c>
      <c r="Q28" s="161">
        <v>0.05</v>
      </c>
      <c r="R28" s="160">
        <f t="shared" si="5"/>
        <v>10300</v>
      </c>
      <c r="S28" s="160">
        <f t="shared" si="6"/>
        <v>216300</v>
      </c>
      <c r="T28" s="160">
        <f t="shared" si="7"/>
        <v>220626</v>
      </c>
      <c r="U28" s="2">
        <v>182000</v>
      </c>
      <c r="V28" s="41">
        <v>0.05</v>
      </c>
      <c r="W28" s="1">
        <f t="shared" si="8"/>
        <v>9100</v>
      </c>
      <c r="X28" s="1">
        <f t="shared" si="9"/>
        <v>191100</v>
      </c>
      <c r="Y28" s="1">
        <f t="shared" si="10"/>
        <v>194922</v>
      </c>
      <c r="Z28" s="1">
        <f t="shared" si="11"/>
        <v>197600</v>
      </c>
      <c r="AA28" s="1">
        <f t="shared" si="12"/>
        <v>211629.6</v>
      </c>
      <c r="AB28" s="17"/>
      <c r="AC28" s="17"/>
      <c r="AD28" s="17"/>
      <c r="AE28" s="17"/>
      <c r="AF28" s="17"/>
      <c r="AG28" s="17"/>
      <c r="AH28" s="17"/>
      <c r="AI28" s="17"/>
      <c r="AJ28" s="17"/>
      <c r="AK28" s="17"/>
      <c r="AL28" s="17"/>
      <c r="AM28" s="17"/>
      <c r="AN28" s="17"/>
      <c r="AO28" s="17"/>
      <c r="AP28" s="17"/>
    </row>
    <row r="29" spans="1:42" ht="236.25" x14ac:dyDescent="0.2">
      <c r="A29" s="27">
        <v>23</v>
      </c>
      <c r="B29" s="59" t="s">
        <v>508</v>
      </c>
      <c r="C29" s="21" t="s">
        <v>509</v>
      </c>
      <c r="D29" s="59" t="s">
        <v>495</v>
      </c>
      <c r="E29" s="27">
        <v>1</v>
      </c>
      <c r="F29" s="78">
        <v>250700</v>
      </c>
      <c r="G29" s="79">
        <v>0.05</v>
      </c>
      <c r="H29" s="78">
        <f t="shared" si="13"/>
        <v>12535</v>
      </c>
      <c r="I29" s="78">
        <f t="shared" si="0"/>
        <v>263235</v>
      </c>
      <c r="J29" s="78">
        <f t="shared" si="1"/>
        <v>268499.7</v>
      </c>
      <c r="K29" s="1">
        <v>254700</v>
      </c>
      <c r="L29" s="22">
        <v>0.05</v>
      </c>
      <c r="M29" s="1">
        <f t="shared" si="2"/>
        <v>12735</v>
      </c>
      <c r="N29" s="1">
        <f t="shared" si="3"/>
        <v>267435</v>
      </c>
      <c r="O29" s="1">
        <f t="shared" si="4"/>
        <v>272783.7</v>
      </c>
      <c r="P29" s="160">
        <v>269700</v>
      </c>
      <c r="Q29" s="161">
        <v>0.05</v>
      </c>
      <c r="R29" s="160">
        <f t="shared" si="5"/>
        <v>13485</v>
      </c>
      <c r="S29" s="160">
        <f t="shared" si="6"/>
        <v>283185</v>
      </c>
      <c r="T29" s="160">
        <f t="shared" si="7"/>
        <v>288848.7</v>
      </c>
      <c r="U29" s="2">
        <v>203000</v>
      </c>
      <c r="V29" s="41">
        <v>0.05</v>
      </c>
      <c r="W29" s="1">
        <f t="shared" si="8"/>
        <v>10150</v>
      </c>
      <c r="X29" s="1">
        <f t="shared" si="9"/>
        <v>213150</v>
      </c>
      <c r="Y29" s="1">
        <f t="shared" si="10"/>
        <v>217413</v>
      </c>
      <c r="Z29" s="1">
        <f t="shared" si="11"/>
        <v>244525</v>
      </c>
      <c r="AA29" s="1">
        <f t="shared" si="12"/>
        <v>261886.27500000002</v>
      </c>
      <c r="AB29" s="17"/>
      <c r="AC29" s="17"/>
      <c r="AD29" s="17"/>
      <c r="AE29" s="17"/>
      <c r="AF29" s="17"/>
      <c r="AG29" s="17"/>
      <c r="AH29" s="17"/>
      <c r="AI29" s="17"/>
      <c r="AJ29" s="17"/>
      <c r="AK29" s="17"/>
      <c r="AL29" s="17"/>
      <c r="AM29" s="17"/>
      <c r="AN29" s="17"/>
      <c r="AO29" s="17"/>
      <c r="AP29" s="17"/>
    </row>
    <row r="30" spans="1:42" ht="112.5" x14ac:dyDescent="0.2">
      <c r="A30" s="27">
        <v>24</v>
      </c>
      <c r="B30" s="59" t="s">
        <v>510</v>
      </c>
      <c r="C30" s="21" t="s">
        <v>511</v>
      </c>
      <c r="D30" s="59" t="s">
        <v>512</v>
      </c>
      <c r="E30" s="27">
        <v>1</v>
      </c>
      <c r="F30" s="78">
        <v>213000</v>
      </c>
      <c r="G30" s="79">
        <v>0.05</v>
      </c>
      <c r="H30" s="78">
        <f t="shared" si="13"/>
        <v>10650</v>
      </c>
      <c r="I30" s="78">
        <f t="shared" si="0"/>
        <v>223650</v>
      </c>
      <c r="J30" s="78">
        <f t="shared" si="1"/>
        <v>228123</v>
      </c>
      <c r="K30" s="1">
        <v>218000</v>
      </c>
      <c r="L30" s="22">
        <v>0.05</v>
      </c>
      <c r="M30" s="1">
        <f t="shared" si="2"/>
        <v>10900</v>
      </c>
      <c r="N30" s="1">
        <f t="shared" si="3"/>
        <v>228900</v>
      </c>
      <c r="O30" s="1">
        <f t="shared" si="4"/>
        <v>233478</v>
      </c>
      <c r="P30" s="160">
        <v>221000</v>
      </c>
      <c r="Q30" s="161">
        <v>0.05</v>
      </c>
      <c r="R30" s="160">
        <f t="shared" si="5"/>
        <v>11050</v>
      </c>
      <c r="S30" s="160">
        <f t="shared" si="6"/>
        <v>232050</v>
      </c>
      <c r="T30" s="160">
        <f t="shared" si="7"/>
        <v>236691</v>
      </c>
      <c r="U30" s="2">
        <v>189000</v>
      </c>
      <c r="V30" s="41">
        <v>0.05</v>
      </c>
      <c r="W30" s="1">
        <f t="shared" si="8"/>
        <v>9450</v>
      </c>
      <c r="X30" s="1">
        <f t="shared" si="9"/>
        <v>198450</v>
      </c>
      <c r="Y30" s="1">
        <f t="shared" si="10"/>
        <v>202419</v>
      </c>
      <c r="Z30" s="1">
        <f t="shared" si="11"/>
        <v>210250</v>
      </c>
      <c r="AA30" s="1">
        <f t="shared" si="12"/>
        <v>225177.75</v>
      </c>
      <c r="AB30" s="17"/>
      <c r="AC30" s="17"/>
      <c r="AD30" s="17"/>
      <c r="AE30" s="17"/>
      <c r="AF30" s="17"/>
      <c r="AG30" s="17"/>
      <c r="AH30" s="17"/>
      <c r="AI30" s="17"/>
      <c r="AJ30" s="17"/>
      <c r="AK30" s="17"/>
      <c r="AL30" s="17"/>
      <c r="AM30" s="17"/>
      <c r="AN30" s="17"/>
      <c r="AO30" s="17"/>
      <c r="AP30" s="17"/>
    </row>
    <row r="31" spans="1:42" ht="123.75" x14ac:dyDescent="0.2">
      <c r="A31" s="27">
        <v>25</v>
      </c>
      <c r="B31" s="59" t="s">
        <v>510</v>
      </c>
      <c r="C31" s="21" t="s">
        <v>513</v>
      </c>
      <c r="D31" s="59" t="s">
        <v>512</v>
      </c>
      <c r="E31" s="27">
        <v>1</v>
      </c>
      <c r="F31" s="78">
        <v>298100</v>
      </c>
      <c r="G31" s="79">
        <v>0.05</v>
      </c>
      <c r="H31" s="78">
        <f t="shared" si="13"/>
        <v>14905</v>
      </c>
      <c r="I31" s="78">
        <f t="shared" si="0"/>
        <v>313005</v>
      </c>
      <c r="J31" s="78">
        <f t="shared" si="1"/>
        <v>319265.09999999998</v>
      </c>
      <c r="K31" s="1">
        <v>305200</v>
      </c>
      <c r="L31" s="22">
        <v>0.05</v>
      </c>
      <c r="M31" s="1">
        <f t="shared" si="2"/>
        <v>15260</v>
      </c>
      <c r="N31" s="1">
        <f t="shared" si="3"/>
        <v>320460</v>
      </c>
      <c r="O31" s="1">
        <f t="shared" si="4"/>
        <v>326869.2</v>
      </c>
      <c r="P31" s="160">
        <v>309000</v>
      </c>
      <c r="Q31" s="161">
        <v>0.05</v>
      </c>
      <c r="R31" s="160">
        <f t="shared" si="5"/>
        <v>15450</v>
      </c>
      <c r="S31" s="160">
        <f t="shared" si="6"/>
        <v>324450</v>
      </c>
      <c r="T31" s="160">
        <f t="shared" si="7"/>
        <v>330939</v>
      </c>
      <c r="U31" s="2">
        <v>250000</v>
      </c>
      <c r="V31" s="41">
        <v>0.05</v>
      </c>
      <c r="W31" s="1">
        <f t="shared" si="8"/>
        <v>12500</v>
      </c>
      <c r="X31" s="1">
        <f t="shared" si="9"/>
        <v>262500</v>
      </c>
      <c r="Y31" s="1">
        <f t="shared" si="10"/>
        <v>267750</v>
      </c>
      <c r="Z31" s="1">
        <f t="shared" si="11"/>
        <v>290575</v>
      </c>
      <c r="AA31" s="1">
        <f t="shared" si="12"/>
        <v>311205.82500000001</v>
      </c>
      <c r="AB31" s="17"/>
      <c r="AC31" s="17"/>
      <c r="AD31" s="17"/>
      <c r="AE31" s="17"/>
      <c r="AF31" s="17"/>
      <c r="AG31" s="17"/>
      <c r="AH31" s="17"/>
      <c r="AI31" s="17"/>
      <c r="AJ31" s="17"/>
      <c r="AK31" s="17"/>
      <c r="AL31" s="17"/>
      <c r="AM31" s="17"/>
      <c r="AN31" s="17"/>
      <c r="AO31" s="17"/>
      <c r="AP31" s="17"/>
    </row>
    <row r="32" spans="1:42" ht="202.5" x14ac:dyDescent="0.2">
      <c r="A32" s="27">
        <v>26</v>
      </c>
      <c r="B32" s="59" t="s">
        <v>514</v>
      </c>
      <c r="C32" s="21" t="s">
        <v>515</v>
      </c>
      <c r="D32" s="59" t="s">
        <v>516</v>
      </c>
      <c r="E32" s="27">
        <v>1</v>
      </c>
      <c r="F32" s="78">
        <v>94300</v>
      </c>
      <c r="G32" s="79">
        <v>0.05</v>
      </c>
      <c r="H32" s="78">
        <f t="shared" si="13"/>
        <v>4715</v>
      </c>
      <c r="I32" s="78">
        <f t="shared" si="0"/>
        <v>99015</v>
      </c>
      <c r="J32" s="78">
        <f t="shared" si="1"/>
        <v>100995.3</v>
      </c>
      <c r="K32" s="1">
        <v>99300</v>
      </c>
      <c r="L32" s="22">
        <v>0.05</v>
      </c>
      <c r="M32" s="1">
        <f t="shared" si="2"/>
        <v>4965</v>
      </c>
      <c r="N32" s="1">
        <f t="shared" si="3"/>
        <v>104265</v>
      </c>
      <c r="O32" s="1">
        <f t="shared" si="4"/>
        <v>106350.3</v>
      </c>
      <c r="P32" s="160">
        <v>102300</v>
      </c>
      <c r="Q32" s="161">
        <v>0.05</v>
      </c>
      <c r="R32" s="160">
        <f t="shared" si="5"/>
        <v>5115</v>
      </c>
      <c r="S32" s="160">
        <f t="shared" si="6"/>
        <v>107415</v>
      </c>
      <c r="T32" s="160">
        <f t="shared" si="7"/>
        <v>109563.3</v>
      </c>
      <c r="U32" s="2">
        <v>100000</v>
      </c>
      <c r="V32" s="41">
        <v>0.05</v>
      </c>
      <c r="W32" s="1">
        <f t="shared" si="8"/>
        <v>5000</v>
      </c>
      <c r="X32" s="1">
        <f t="shared" si="9"/>
        <v>105000</v>
      </c>
      <c r="Y32" s="1">
        <f t="shared" si="10"/>
        <v>107100</v>
      </c>
      <c r="Z32" s="1">
        <f t="shared" si="11"/>
        <v>98975</v>
      </c>
      <c r="AA32" s="1">
        <f t="shared" si="12"/>
        <v>106002.22500000001</v>
      </c>
      <c r="AB32" s="17"/>
      <c r="AC32" s="17"/>
      <c r="AD32" s="17"/>
      <c r="AE32" s="17"/>
      <c r="AF32" s="17"/>
      <c r="AG32" s="17"/>
      <c r="AH32" s="17"/>
      <c r="AI32" s="17"/>
      <c r="AJ32" s="17"/>
      <c r="AK32" s="17"/>
      <c r="AL32" s="17"/>
      <c r="AM32" s="17"/>
      <c r="AN32" s="17"/>
      <c r="AO32" s="17"/>
      <c r="AP32" s="17"/>
    </row>
    <row r="33" spans="1:42" ht="202.5" x14ac:dyDescent="0.2">
      <c r="A33" s="27">
        <v>27</v>
      </c>
      <c r="B33" s="59" t="s">
        <v>514</v>
      </c>
      <c r="C33" s="21" t="s">
        <v>515</v>
      </c>
      <c r="D33" s="59" t="s">
        <v>517</v>
      </c>
      <c r="E33" s="27">
        <v>1</v>
      </c>
      <c r="F33" s="78">
        <v>48800</v>
      </c>
      <c r="G33" s="79">
        <v>0.05</v>
      </c>
      <c r="H33" s="78">
        <f t="shared" si="13"/>
        <v>2440</v>
      </c>
      <c r="I33" s="78">
        <f t="shared" si="0"/>
        <v>51240</v>
      </c>
      <c r="J33" s="78">
        <f t="shared" si="1"/>
        <v>52264.800000000003</v>
      </c>
      <c r="K33" s="1">
        <v>53800</v>
      </c>
      <c r="L33" s="22">
        <v>0.05</v>
      </c>
      <c r="M33" s="1">
        <f t="shared" si="2"/>
        <v>2690</v>
      </c>
      <c r="N33" s="1">
        <f t="shared" si="3"/>
        <v>56490</v>
      </c>
      <c r="O33" s="1">
        <f t="shared" si="4"/>
        <v>57619.8</v>
      </c>
      <c r="P33" s="160">
        <v>58800</v>
      </c>
      <c r="Q33" s="161">
        <v>0.05</v>
      </c>
      <c r="R33" s="160">
        <f t="shared" si="5"/>
        <v>2940</v>
      </c>
      <c r="S33" s="160">
        <f t="shared" si="6"/>
        <v>61740</v>
      </c>
      <c r="T33" s="160">
        <f t="shared" si="7"/>
        <v>62974.8</v>
      </c>
      <c r="U33" s="2">
        <v>50000</v>
      </c>
      <c r="V33" s="41">
        <v>0.05</v>
      </c>
      <c r="W33" s="1">
        <f t="shared" si="8"/>
        <v>2500</v>
      </c>
      <c r="X33" s="1">
        <f t="shared" si="9"/>
        <v>52500</v>
      </c>
      <c r="Y33" s="1">
        <f t="shared" si="10"/>
        <v>53550</v>
      </c>
      <c r="Z33" s="1">
        <f t="shared" si="11"/>
        <v>52850</v>
      </c>
      <c r="AA33" s="1">
        <f t="shared" si="12"/>
        <v>56602.350000000006</v>
      </c>
      <c r="AB33" s="17"/>
      <c r="AC33" s="17"/>
      <c r="AD33" s="17"/>
      <c r="AE33" s="17"/>
      <c r="AF33" s="17"/>
      <c r="AG33" s="17"/>
      <c r="AH33" s="17"/>
      <c r="AI33" s="17"/>
      <c r="AJ33" s="17"/>
      <c r="AK33" s="17"/>
      <c r="AL33" s="17"/>
      <c r="AM33" s="17"/>
      <c r="AN33" s="17"/>
      <c r="AO33" s="17"/>
      <c r="AP33" s="17"/>
    </row>
    <row r="34" spans="1:42" ht="67.5" x14ac:dyDescent="0.2">
      <c r="A34" s="46">
        <v>28</v>
      </c>
      <c r="B34" s="61" t="s">
        <v>518</v>
      </c>
      <c r="C34" s="23" t="s">
        <v>519</v>
      </c>
      <c r="D34" s="61" t="s">
        <v>520</v>
      </c>
      <c r="E34" s="27">
        <v>1</v>
      </c>
      <c r="F34" s="78">
        <v>203400</v>
      </c>
      <c r="G34" s="79">
        <v>0.05</v>
      </c>
      <c r="H34" s="78">
        <f t="shared" si="13"/>
        <v>10170</v>
      </c>
      <c r="I34" s="78">
        <f t="shared" si="0"/>
        <v>213570</v>
      </c>
      <c r="J34" s="78">
        <f t="shared" si="1"/>
        <v>217841.4</v>
      </c>
      <c r="K34" s="1">
        <v>207400</v>
      </c>
      <c r="L34" s="22">
        <v>0.05</v>
      </c>
      <c r="M34" s="1">
        <f t="shared" si="2"/>
        <v>10370</v>
      </c>
      <c r="N34" s="1">
        <f t="shared" si="3"/>
        <v>217770</v>
      </c>
      <c r="O34" s="1">
        <f t="shared" si="4"/>
        <v>222125.4</v>
      </c>
      <c r="P34" s="160">
        <v>214400</v>
      </c>
      <c r="Q34" s="161">
        <v>0.05</v>
      </c>
      <c r="R34" s="160">
        <f t="shared" si="5"/>
        <v>10720</v>
      </c>
      <c r="S34" s="160">
        <f t="shared" si="6"/>
        <v>225120</v>
      </c>
      <c r="T34" s="160">
        <f t="shared" si="7"/>
        <v>229622.39999999999</v>
      </c>
      <c r="U34" s="2">
        <v>190600</v>
      </c>
      <c r="V34" s="41">
        <v>0.05</v>
      </c>
      <c r="W34" s="1">
        <f t="shared" si="8"/>
        <v>9530</v>
      </c>
      <c r="X34" s="1">
        <f t="shared" si="9"/>
        <v>200130</v>
      </c>
      <c r="Y34" s="1">
        <f t="shared" si="10"/>
        <v>204132.6</v>
      </c>
      <c r="Z34" s="1">
        <f t="shared" si="11"/>
        <v>203950</v>
      </c>
      <c r="AA34" s="1">
        <f t="shared" si="12"/>
        <v>218430.44999999998</v>
      </c>
      <c r="AB34" s="17"/>
      <c r="AC34" s="17"/>
      <c r="AD34" s="17"/>
      <c r="AE34" s="17"/>
      <c r="AF34" s="17"/>
      <c r="AG34" s="17"/>
      <c r="AH34" s="17"/>
      <c r="AI34" s="17"/>
      <c r="AJ34" s="17"/>
      <c r="AK34" s="17"/>
      <c r="AL34" s="17"/>
      <c r="AM34" s="17"/>
      <c r="AN34" s="17"/>
      <c r="AO34" s="17"/>
      <c r="AP34" s="17"/>
    </row>
    <row r="35" spans="1:42" ht="67.5" x14ac:dyDescent="0.2">
      <c r="A35" s="46">
        <v>29</v>
      </c>
      <c r="B35" s="61" t="s">
        <v>521</v>
      </c>
      <c r="C35" s="23" t="s">
        <v>519</v>
      </c>
      <c r="D35" s="61" t="s">
        <v>522</v>
      </c>
      <c r="E35" s="27">
        <v>1</v>
      </c>
      <c r="F35" s="78">
        <v>244800</v>
      </c>
      <c r="G35" s="79">
        <v>0.05</v>
      </c>
      <c r="H35" s="78">
        <f t="shared" si="13"/>
        <v>12240</v>
      </c>
      <c r="I35" s="78">
        <f t="shared" si="0"/>
        <v>257040</v>
      </c>
      <c r="J35" s="78">
        <f t="shared" si="1"/>
        <v>262180.8</v>
      </c>
      <c r="K35" s="1">
        <v>248800</v>
      </c>
      <c r="L35" s="22">
        <v>0.05</v>
      </c>
      <c r="M35" s="1">
        <f t="shared" si="2"/>
        <v>12440</v>
      </c>
      <c r="N35" s="1">
        <f t="shared" si="3"/>
        <v>261240</v>
      </c>
      <c r="O35" s="1">
        <f t="shared" si="4"/>
        <v>266464.8</v>
      </c>
      <c r="P35" s="160">
        <v>258800</v>
      </c>
      <c r="Q35" s="161">
        <v>0.05</v>
      </c>
      <c r="R35" s="160">
        <f t="shared" si="5"/>
        <v>12940</v>
      </c>
      <c r="S35" s="160">
        <f t="shared" si="6"/>
        <v>271740</v>
      </c>
      <c r="T35" s="160">
        <f t="shared" si="7"/>
        <v>277174.8</v>
      </c>
      <c r="U35" s="2">
        <v>250000</v>
      </c>
      <c r="V35" s="41">
        <v>0.05</v>
      </c>
      <c r="W35" s="1">
        <f t="shared" si="8"/>
        <v>12500</v>
      </c>
      <c r="X35" s="1">
        <f t="shared" si="9"/>
        <v>262500</v>
      </c>
      <c r="Y35" s="1">
        <f t="shared" si="10"/>
        <v>267750</v>
      </c>
      <c r="Z35" s="1">
        <f t="shared" si="11"/>
        <v>250600</v>
      </c>
      <c r="AA35" s="1">
        <f t="shared" si="12"/>
        <v>268392.59999999998</v>
      </c>
      <c r="AB35" s="17"/>
      <c r="AC35" s="17"/>
      <c r="AD35" s="17"/>
      <c r="AE35" s="17"/>
      <c r="AF35" s="17"/>
      <c r="AG35" s="17"/>
      <c r="AH35" s="17"/>
      <c r="AI35" s="17"/>
      <c r="AJ35" s="17"/>
      <c r="AK35" s="17"/>
      <c r="AL35" s="17"/>
      <c r="AM35" s="17"/>
      <c r="AN35" s="17"/>
      <c r="AO35" s="17"/>
      <c r="AP35" s="17"/>
    </row>
    <row r="36" spans="1:42" ht="101.25" x14ac:dyDescent="0.2">
      <c r="A36" s="46">
        <v>30</v>
      </c>
      <c r="B36" s="61" t="s">
        <v>523</v>
      </c>
      <c r="C36" s="23" t="s">
        <v>524</v>
      </c>
      <c r="D36" s="62" t="s">
        <v>525</v>
      </c>
      <c r="E36" s="27">
        <v>1</v>
      </c>
      <c r="F36" s="78">
        <v>169400</v>
      </c>
      <c r="G36" s="79">
        <v>0.05</v>
      </c>
      <c r="H36" s="78">
        <f t="shared" si="13"/>
        <v>8470</v>
      </c>
      <c r="I36" s="78">
        <f t="shared" si="0"/>
        <v>177870</v>
      </c>
      <c r="J36" s="78">
        <f t="shared" si="1"/>
        <v>181427.4</v>
      </c>
      <c r="K36" s="1">
        <v>174400</v>
      </c>
      <c r="L36" s="22">
        <v>0.05</v>
      </c>
      <c r="M36" s="1">
        <f t="shared" si="2"/>
        <v>8720</v>
      </c>
      <c r="N36" s="1">
        <f t="shared" si="3"/>
        <v>183120</v>
      </c>
      <c r="O36" s="1">
        <f t="shared" si="4"/>
        <v>186782.4</v>
      </c>
      <c r="P36" s="160">
        <v>179400</v>
      </c>
      <c r="Q36" s="161">
        <v>0.05</v>
      </c>
      <c r="R36" s="160">
        <f t="shared" si="5"/>
        <v>8970</v>
      </c>
      <c r="S36" s="160">
        <f t="shared" si="6"/>
        <v>188370</v>
      </c>
      <c r="T36" s="160">
        <f t="shared" si="7"/>
        <v>192137.4</v>
      </c>
      <c r="U36" s="2">
        <v>180000</v>
      </c>
      <c r="V36" s="41">
        <v>0.05</v>
      </c>
      <c r="W36" s="1">
        <f t="shared" si="8"/>
        <v>9000</v>
      </c>
      <c r="X36" s="1">
        <f t="shared" si="9"/>
        <v>189000</v>
      </c>
      <c r="Y36" s="1">
        <f t="shared" si="10"/>
        <v>192780</v>
      </c>
      <c r="Z36" s="1">
        <f t="shared" si="11"/>
        <v>175800</v>
      </c>
      <c r="AA36" s="1">
        <f t="shared" si="12"/>
        <v>188281.8</v>
      </c>
      <c r="AB36" s="17"/>
      <c r="AC36" s="17"/>
      <c r="AD36" s="17"/>
      <c r="AE36" s="17"/>
      <c r="AF36" s="17"/>
      <c r="AG36" s="17"/>
      <c r="AH36" s="17"/>
      <c r="AI36" s="17"/>
      <c r="AJ36" s="17"/>
      <c r="AK36" s="17"/>
      <c r="AL36" s="17"/>
      <c r="AM36" s="17"/>
      <c r="AN36" s="17"/>
      <c r="AO36" s="17"/>
      <c r="AP36" s="17"/>
    </row>
    <row r="37" spans="1:42" ht="168.75" x14ac:dyDescent="0.2">
      <c r="A37" s="46">
        <v>31</v>
      </c>
      <c r="B37" s="61" t="s">
        <v>526</v>
      </c>
      <c r="C37" s="21" t="s">
        <v>527</v>
      </c>
      <c r="D37" s="61" t="s">
        <v>528</v>
      </c>
      <c r="E37" s="29">
        <v>1</v>
      </c>
      <c r="F37" s="78">
        <v>142400</v>
      </c>
      <c r="G37" s="79">
        <v>0.05</v>
      </c>
      <c r="H37" s="78">
        <f t="shared" si="13"/>
        <v>7120</v>
      </c>
      <c r="I37" s="78">
        <f t="shared" si="0"/>
        <v>149520</v>
      </c>
      <c r="J37" s="78">
        <f t="shared" si="1"/>
        <v>152510.39999999999</v>
      </c>
      <c r="K37" s="1">
        <v>154400</v>
      </c>
      <c r="L37" s="22">
        <v>0.05</v>
      </c>
      <c r="M37" s="1">
        <f t="shared" si="2"/>
        <v>7720</v>
      </c>
      <c r="N37" s="1">
        <f t="shared" si="3"/>
        <v>162120</v>
      </c>
      <c r="O37" s="1">
        <f t="shared" si="4"/>
        <v>165362.4</v>
      </c>
      <c r="P37" s="160">
        <v>158400</v>
      </c>
      <c r="Q37" s="161">
        <v>0.05</v>
      </c>
      <c r="R37" s="160">
        <f t="shared" si="5"/>
        <v>7920</v>
      </c>
      <c r="S37" s="160">
        <f t="shared" si="6"/>
        <v>166320</v>
      </c>
      <c r="T37" s="160">
        <f t="shared" si="7"/>
        <v>169646.4</v>
      </c>
      <c r="U37" s="2">
        <v>123700</v>
      </c>
      <c r="V37" s="41">
        <v>0.05</v>
      </c>
      <c r="W37" s="1">
        <f t="shared" si="8"/>
        <v>6185</v>
      </c>
      <c r="X37" s="1">
        <f t="shared" si="9"/>
        <v>129885</v>
      </c>
      <c r="Y37" s="1">
        <f t="shared" si="10"/>
        <v>132482.70000000001</v>
      </c>
      <c r="Z37" s="1">
        <f t="shared" si="11"/>
        <v>144725</v>
      </c>
      <c r="AA37" s="1">
        <f t="shared" si="12"/>
        <v>155000.47499999998</v>
      </c>
      <c r="AB37" s="17"/>
      <c r="AC37" s="17"/>
      <c r="AD37" s="17"/>
      <c r="AE37" s="17"/>
      <c r="AF37" s="17"/>
      <c r="AG37" s="17"/>
      <c r="AH37" s="17"/>
      <c r="AI37" s="17"/>
      <c r="AJ37" s="17"/>
      <c r="AK37" s="17"/>
      <c r="AL37" s="17"/>
      <c r="AM37" s="17"/>
      <c r="AN37" s="17"/>
      <c r="AO37" s="17"/>
      <c r="AP37" s="17"/>
    </row>
    <row r="38" spans="1:42" ht="157.5" x14ac:dyDescent="0.2">
      <c r="A38" s="46">
        <v>32</v>
      </c>
      <c r="B38" s="61" t="s">
        <v>529</v>
      </c>
      <c r="C38" s="21" t="s">
        <v>530</v>
      </c>
      <c r="D38" s="61" t="s">
        <v>531</v>
      </c>
      <c r="E38" s="27">
        <v>1</v>
      </c>
      <c r="F38" s="78">
        <v>131900</v>
      </c>
      <c r="G38" s="79">
        <v>0.05</v>
      </c>
      <c r="H38" s="78">
        <f t="shared" si="13"/>
        <v>6595</v>
      </c>
      <c r="I38" s="78">
        <f t="shared" si="0"/>
        <v>138495</v>
      </c>
      <c r="J38" s="78">
        <f t="shared" si="1"/>
        <v>141264.9</v>
      </c>
      <c r="K38" s="1">
        <v>135900</v>
      </c>
      <c r="L38" s="22">
        <v>0.05</v>
      </c>
      <c r="M38" s="1">
        <f t="shared" si="2"/>
        <v>6795</v>
      </c>
      <c r="N38" s="1">
        <f t="shared" si="3"/>
        <v>142695</v>
      </c>
      <c r="O38" s="1">
        <f t="shared" si="4"/>
        <v>145548.9</v>
      </c>
      <c r="P38" s="160">
        <v>140900</v>
      </c>
      <c r="Q38" s="161">
        <v>0.05</v>
      </c>
      <c r="R38" s="160">
        <f t="shared" si="5"/>
        <v>7045</v>
      </c>
      <c r="S38" s="160">
        <f t="shared" si="6"/>
        <v>147945</v>
      </c>
      <c r="T38" s="160">
        <f t="shared" si="7"/>
        <v>150903.9</v>
      </c>
      <c r="U38" s="2">
        <v>120000</v>
      </c>
      <c r="V38" s="41">
        <v>0.05</v>
      </c>
      <c r="W38" s="1">
        <f t="shared" si="8"/>
        <v>6000</v>
      </c>
      <c r="X38" s="1">
        <f t="shared" si="9"/>
        <v>126000</v>
      </c>
      <c r="Y38" s="1">
        <f t="shared" si="10"/>
        <v>128520</v>
      </c>
      <c r="Z38" s="1">
        <f t="shared" si="11"/>
        <v>132175</v>
      </c>
      <c r="AA38" s="1">
        <f t="shared" si="12"/>
        <v>141559.42499999999</v>
      </c>
      <c r="AB38" s="17"/>
      <c r="AC38" s="17"/>
      <c r="AD38" s="17"/>
      <c r="AE38" s="17"/>
      <c r="AF38" s="17"/>
      <c r="AG38" s="17"/>
      <c r="AH38" s="17"/>
      <c r="AI38" s="17"/>
      <c r="AJ38" s="17"/>
      <c r="AK38" s="17"/>
      <c r="AL38" s="17"/>
      <c r="AM38" s="17"/>
      <c r="AN38" s="17"/>
      <c r="AO38" s="17"/>
      <c r="AP38" s="17"/>
    </row>
    <row r="39" spans="1:42" ht="168.75" x14ac:dyDescent="0.2">
      <c r="A39" s="46">
        <v>33</v>
      </c>
      <c r="B39" s="61" t="s">
        <v>532</v>
      </c>
      <c r="C39" s="21" t="s">
        <v>533</v>
      </c>
      <c r="D39" s="61" t="s">
        <v>528</v>
      </c>
      <c r="E39" s="27">
        <v>1</v>
      </c>
      <c r="F39" s="78">
        <v>142400</v>
      </c>
      <c r="G39" s="79">
        <v>0.05</v>
      </c>
      <c r="H39" s="78">
        <f t="shared" si="13"/>
        <v>7120</v>
      </c>
      <c r="I39" s="78">
        <f t="shared" si="0"/>
        <v>149520</v>
      </c>
      <c r="J39" s="78">
        <f t="shared" si="1"/>
        <v>152510.39999999999</v>
      </c>
      <c r="K39" s="1">
        <v>146400</v>
      </c>
      <c r="L39" s="22">
        <v>0.05</v>
      </c>
      <c r="M39" s="1">
        <f t="shared" si="2"/>
        <v>7320</v>
      </c>
      <c r="N39" s="1">
        <f t="shared" si="3"/>
        <v>153720</v>
      </c>
      <c r="O39" s="1">
        <f t="shared" si="4"/>
        <v>156794.4</v>
      </c>
      <c r="P39" s="160">
        <v>150000</v>
      </c>
      <c r="Q39" s="161">
        <v>0.05</v>
      </c>
      <c r="R39" s="160">
        <f t="shared" si="5"/>
        <v>7500</v>
      </c>
      <c r="S39" s="160">
        <f t="shared" si="6"/>
        <v>157500</v>
      </c>
      <c r="T39" s="160">
        <f t="shared" si="7"/>
        <v>160650</v>
      </c>
      <c r="U39" s="2">
        <v>150000</v>
      </c>
      <c r="V39" s="41">
        <v>0.05</v>
      </c>
      <c r="W39" s="1">
        <f t="shared" si="8"/>
        <v>7500</v>
      </c>
      <c r="X39" s="1">
        <f t="shared" si="9"/>
        <v>157500</v>
      </c>
      <c r="Y39" s="1">
        <f t="shared" si="10"/>
        <v>160650</v>
      </c>
      <c r="Z39" s="1">
        <f t="shared" si="11"/>
        <v>147200</v>
      </c>
      <c r="AA39" s="1">
        <f t="shared" si="12"/>
        <v>157651.20000000001</v>
      </c>
      <c r="AB39" s="17"/>
      <c r="AC39" s="17"/>
      <c r="AD39" s="17"/>
      <c r="AE39" s="17"/>
      <c r="AF39" s="17"/>
      <c r="AG39" s="17"/>
      <c r="AH39" s="17"/>
      <c r="AI39" s="17"/>
      <c r="AJ39" s="17"/>
      <c r="AK39" s="17"/>
      <c r="AL39" s="17"/>
      <c r="AM39" s="17"/>
      <c r="AN39" s="17"/>
      <c r="AO39" s="17"/>
      <c r="AP39" s="17"/>
    </row>
    <row r="40" spans="1:42" ht="168.75" x14ac:dyDescent="0.2">
      <c r="A40" s="46">
        <v>34</v>
      </c>
      <c r="B40" s="61" t="s">
        <v>534</v>
      </c>
      <c r="C40" s="21" t="s">
        <v>535</v>
      </c>
      <c r="D40" s="61" t="s">
        <v>531</v>
      </c>
      <c r="E40" s="27">
        <v>1</v>
      </c>
      <c r="F40" s="78">
        <v>120900</v>
      </c>
      <c r="G40" s="79">
        <v>0.05</v>
      </c>
      <c r="H40" s="78">
        <f t="shared" si="13"/>
        <v>6045</v>
      </c>
      <c r="I40" s="78">
        <f t="shared" si="0"/>
        <v>126945</v>
      </c>
      <c r="J40" s="78">
        <f t="shared" si="1"/>
        <v>129483.9</v>
      </c>
      <c r="K40" s="1">
        <v>124900</v>
      </c>
      <c r="L40" s="22">
        <v>0.05</v>
      </c>
      <c r="M40" s="1">
        <f t="shared" si="2"/>
        <v>6245</v>
      </c>
      <c r="N40" s="1">
        <f t="shared" si="3"/>
        <v>131145</v>
      </c>
      <c r="O40" s="1">
        <f t="shared" si="4"/>
        <v>133767.9</v>
      </c>
      <c r="P40" s="160">
        <v>128900</v>
      </c>
      <c r="Q40" s="161">
        <v>0.05</v>
      </c>
      <c r="R40" s="160">
        <f t="shared" si="5"/>
        <v>6445</v>
      </c>
      <c r="S40" s="160">
        <f t="shared" si="6"/>
        <v>135345</v>
      </c>
      <c r="T40" s="160">
        <f t="shared" si="7"/>
        <v>138051.9</v>
      </c>
      <c r="U40" s="2">
        <v>120000</v>
      </c>
      <c r="V40" s="41">
        <v>0.05</v>
      </c>
      <c r="W40" s="1">
        <f t="shared" si="8"/>
        <v>6000</v>
      </c>
      <c r="X40" s="1">
        <f t="shared" si="9"/>
        <v>126000</v>
      </c>
      <c r="Y40" s="1">
        <f t="shared" si="10"/>
        <v>128520</v>
      </c>
      <c r="Z40" s="1">
        <f t="shared" si="11"/>
        <v>123675</v>
      </c>
      <c r="AA40" s="1">
        <f t="shared" si="12"/>
        <v>132455.92499999999</v>
      </c>
      <c r="AB40" s="17"/>
      <c r="AC40" s="17"/>
      <c r="AD40" s="17"/>
      <c r="AE40" s="17"/>
      <c r="AF40" s="17"/>
      <c r="AG40" s="17"/>
      <c r="AH40" s="17"/>
      <c r="AI40" s="17"/>
      <c r="AJ40" s="17"/>
      <c r="AK40" s="17"/>
      <c r="AL40" s="17"/>
      <c r="AM40" s="17"/>
      <c r="AN40" s="17"/>
      <c r="AO40" s="17"/>
      <c r="AP40" s="17"/>
    </row>
    <row r="41" spans="1:42" ht="123.75" x14ac:dyDescent="0.2">
      <c r="A41" s="46">
        <v>35</v>
      </c>
      <c r="B41" s="61" t="s">
        <v>536</v>
      </c>
      <c r="C41" s="21" t="s">
        <v>537</v>
      </c>
      <c r="D41" s="61" t="s">
        <v>531</v>
      </c>
      <c r="E41" s="27">
        <v>1</v>
      </c>
      <c r="F41" s="78">
        <v>131900</v>
      </c>
      <c r="G41" s="79">
        <v>0.05</v>
      </c>
      <c r="H41" s="78">
        <f t="shared" si="13"/>
        <v>6595</v>
      </c>
      <c r="I41" s="78">
        <f t="shared" si="0"/>
        <v>138495</v>
      </c>
      <c r="J41" s="78">
        <f t="shared" si="1"/>
        <v>141264.9</v>
      </c>
      <c r="K41" s="1">
        <v>134900</v>
      </c>
      <c r="L41" s="22">
        <v>0.05</v>
      </c>
      <c r="M41" s="1">
        <f t="shared" si="2"/>
        <v>6745</v>
      </c>
      <c r="N41" s="1">
        <f t="shared" si="3"/>
        <v>141645</v>
      </c>
      <c r="O41" s="1">
        <f t="shared" si="4"/>
        <v>144477.9</v>
      </c>
      <c r="P41" s="160">
        <v>136900</v>
      </c>
      <c r="Q41" s="161">
        <v>0.05</v>
      </c>
      <c r="R41" s="160">
        <f t="shared" si="5"/>
        <v>6845</v>
      </c>
      <c r="S41" s="160">
        <f t="shared" si="6"/>
        <v>143745</v>
      </c>
      <c r="T41" s="160">
        <f t="shared" si="7"/>
        <v>146619.9</v>
      </c>
      <c r="U41" s="2">
        <v>120000</v>
      </c>
      <c r="V41" s="41">
        <v>0.05</v>
      </c>
      <c r="W41" s="1">
        <f t="shared" si="8"/>
        <v>6000</v>
      </c>
      <c r="X41" s="1">
        <f t="shared" si="9"/>
        <v>126000</v>
      </c>
      <c r="Y41" s="1">
        <f t="shared" si="10"/>
        <v>128520</v>
      </c>
      <c r="Z41" s="1">
        <f t="shared" si="11"/>
        <v>130925</v>
      </c>
      <c r="AA41" s="1">
        <f t="shared" si="12"/>
        <v>140220.67499999999</v>
      </c>
      <c r="AB41" s="17"/>
      <c r="AC41" s="17"/>
      <c r="AD41" s="17"/>
      <c r="AE41" s="17"/>
      <c r="AF41" s="17"/>
      <c r="AG41" s="17"/>
      <c r="AH41" s="17"/>
      <c r="AI41" s="17"/>
      <c r="AJ41" s="17"/>
      <c r="AK41" s="17"/>
      <c r="AL41" s="17"/>
      <c r="AM41" s="17"/>
      <c r="AN41" s="17"/>
      <c r="AO41" s="17"/>
      <c r="AP41" s="17"/>
    </row>
    <row r="42" spans="1:42" ht="123.75" x14ac:dyDescent="0.2">
      <c r="A42" s="46">
        <v>36</v>
      </c>
      <c r="B42" s="61" t="s">
        <v>538</v>
      </c>
      <c r="C42" s="21" t="s">
        <v>539</v>
      </c>
      <c r="D42" s="61" t="s">
        <v>528</v>
      </c>
      <c r="E42" s="27">
        <v>1</v>
      </c>
      <c r="F42" s="78">
        <v>142400</v>
      </c>
      <c r="G42" s="79">
        <v>0.05</v>
      </c>
      <c r="H42" s="78">
        <f t="shared" si="13"/>
        <v>7120</v>
      </c>
      <c r="I42" s="78">
        <f t="shared" si="0"/>
        <v>149520</v>
      </c>
      <c r="J42" s="78">
        <f t="shared" si="1"/>
        <v>152510.39999999999</v>
      </c>
      <c r="K42" s="1">
        <v>146500</v>
      </c>
      <c r="L42" s="22">
        <v>0.05</v>
      </c>
      <c r="M42" s="1">
        <f t="shared" si="2"/>
        <v>7325</v>
      </c>
      <c r="N42" s="1">
        <f t="shared" si="3"/>
        <v>153825</v>
      </c>
      <c r="O42" s="1">
        <f t="shared" si="4"/>
        <v>156901.5</v>
      </c>
      <c r="P42" s="160">
        <v>150500</v>
      </c>
      <c r="Q42" s="161">
        <v>0.05</v>
      </c>
      <c r="R42" s="160">
        <f t="shared" si="5"/>
        <v>7525</v>
      </c>
      <c r="S42" s="160">
        <f t="shared" si="6"/>
        <v>158025</v>
      </c>
      <c r="T42" s="160">
        <f t="shared" si="7"/>
        <v>161185.5</v>
      </c>
      <c r="U42" s="2">
        <v>121000</v>
      </c>
      <c r="V42" s="41">
        <v>0.05</v>
      </c>
      <c r="W42" s="1">
        <f t="shared" si="8"/>
        <v>6050</v>
      </c>
      <c r="X42" s="1">
        <f t="shared" si="9"/>
        <v>127050</v>
      </c>
      <c r="Y42" s="1">
        <f t="shared" si="10"/>
        <v>129591</v>
      </c>
      <c r="Z42" s="1">
        <f t="shared" si="11"/>
        <v>140100</v>
      </c>
      <c r="AA42" s="1">
        <f t="shared" si="12"/>
        <v>150047.1</v>
      </c>
      <c r="AB42" s="17"/>
      <c r="AC42" s="17"/>
      <c r="AD42" s="17"/>
      <c r="AE42" s="17"/>
      <c r="AF42" s="17"/>
      <c r="AG42" s="17"/>
      <c r="AH42" s="17"/>
      <c r="AI42" s="17"/>
      <c r="AJ42" s="17"/>
      <c r="AK42" s="17"/>
      <c r="AL42" s="17"/>
      <c r="AM42" s="17"/>
      <c r="AN42" s="17"/>
      <c r="AO42" s="17"/>
      <c r="AP42" s="17"/>
    </row>
    <row r="43" spans="1:42" ht="247.5" x14ac:dyDescent="0.2">
      <c r="A43" s="27">
        <v>37</v>
      </c>
      <c r="B43" s="59" t="s">
        <v>540</v>
      </c>
      <c r="C43" s="21" t="s">
        <v>541</v>
      </c>
      <c r="D43" s="59" t="s">
        <v>542</v>
      </c>
      <c r="E43" s="27">
        <v>1</v>
      </c>
      <c r="F43" s="78">
        <v>42000</v>
      </c>
      <c r="G43" s="79">
        <v>0.05</v>
      </c>
      <c r="H43" s="78">
        <f t="shared" si="13"/>
        <v>2100</v>
      </c>
      <c r="I43" s="78">
        <f t="shared" si="0"/>
        <v>44100</v>
      </c>
      <c r="J43" s="78">
        <f t="shared" si="1"/>
        <v>44982</v>
      </c>
      <c r="K43" s="1">
        <v>46000</v>
      </c>
      <c r="L43" s="22">
        <v>0.05</v>
      </c>
      <c r="M43" s="1">
        <f t="shared" si="2"/>
        <v>2300</v>
      </c>
      <c r="N43" s="1">
        <f t="shared" si="3"/>
        <v>48300</v>
      </c>
      <c r="O43" s="1">
        <f t="shared" si="4"/>
        <v>49266</v>
      </c>
      <c r="P43" s="160">
        <v>49500</v>
      </c>
      <c r="Q43" s="161">
        <v>0.05</v>
      </c>
      <c r="R43" s="160">
        <f t="shared" si="5"/>
        <v>2475</v>
      </c>
      <c r="S43" s="160">
        <f t="shared" si="6"/>
        <v>51975</v>
      </c>
      <c r="T43" s="160">
        <f t="shared" si="7"/>
        <v>53014.5</v>
      </c>
      <c r="U43" s="2">
        <v>40000</v>
      </c>
      <c r="V43" s="41">
        <v>0.05</v>
      </c>
      <c r="W43" s="1">
        <f t="shared" si="8"/>
        <v>2000</v>
      </c>
      <c r="X43" s="1">
        <f t="shared" si="9"/>
        <v>42000</v>
      </c>
      <c r="Y43" s="1">
        <f t="shared" si="10"/>
        <v>42840</v>
      </c>
      <c r="Z43" s="1">
        <f t="shared" si="11"/>
        <v>44375</v>
      </c>
      <c r="AA43" s="1">
        <f t="shared" si="12"/>
        <v>47525.625</v>
      </c>
      <c r="AB43" s="17"/>
      <c r="AC43" s="17"/>
      <c r="AD43" s="17"/>
      <c r="AE43" s="17"/>
      <c r="AF43" s="17"/>
      <c r="AG43" s="17"/>
      <c r="AH43" s="17"/>
      <c r="AI43" s="17"/>
      <c r="AJ43" s="17"/>
      <c r="AK43" s="17"/>
      <c r="AL43" s="17"/>
      <c r="AM43" s="17"/>
      <c r="AN43" s="17"/>
      <c r="AO43" s="17"/>
      <c r="AP43" s="17"/>
    </row>
    <row r="44" spans="1:42" x14ac:dyDescent="0.2">
      <c r="A44" s="156" t="s">
        <v>550</v>
      </c>
      <c r="B44" s="156"/>
      <c r="C44" s="156"/>
      <c r="D44" s="156"/>
      <c r="E44" s="156"/>
      <c r="F44" s="1">
        <f>SUM(F7:F43)</f>
        <v>6318900</v>
      </c>
      <c r="G44" s="22">
        <v>0.05</v>
      </c>
      <c r="H44" s="1">
        <f t="shared" ref="H44" si="14">+F44*G44</f>
        <v>315945</v>
      </c>
      <c r="I44" s="1">
        <f t="shared" ref="I44" si="15">+F44+H44</f>
        <v>6634845</v>
      </c>
      <c r="J44" s="1">
        <f>SUM(J7:J43)</f>
        <v>6767541.9000000022</v>
      </c>
      <c r="K44" s="1">
        <f t="shared" ref="K44:AA44" si="16">SUM(K7:K43)</f>
        <v>6321100</v>
      </c>
      <c r="L44" s="9"/>
      <c r="M44" s="1">
        <f t="shared" si="16"/>
        <v>316055</v>
      </c>
      <c r="N44" s="1">
        <f t="shared" si="16"/>
        <v>6637155</v>
      </c>
      <c r="O44" s="1">
        <f>SUM(O7:O43)</f>
        <v>6769898.1000000024</v>
      </c>
      <c r="P44" s="1">
        <f t="shared" si="16"/>
        <v>6676100</v>
      </c>
      <c r="Q44" s="9"/>
      <c r="R44" s="1">
        <f t="shared" si="16"/>
        <v>333805</v>
      </c>
      <c r="S44" s="1">
        <f t="shared" si="16"/>
        <v>7009905</v>
      </c>
      <c r="T44" s="1">
        <f>SUM(T7:T43)</f>
        <v>7150103.1000000015</v>
      </c>
      <c r="U44" s="1">
        <f t="shared" si="16"/>
        <v>5912000</v>
      </c>
      <c r="V44" s="9"/>
      <c r="W44" s="1">
        <f t="shared" si="16"/>
        <v>295600</v>
      </c>
      <c r="X44" s="1">
        <f t="shared" si="16"/>
        <v>6207600</v>
      </c>
      <c r="Y44" s="63">
        <f>SUM(Y7:Y43)</f>
        <v>6331752</v>
      </c>
      <c r="Z44" s="63">
        <f t="shared" si="16"/>
        <v>6350308.333333334</v>
      </c>
      <c r="AA44" s="173">
        <f>SUM(AA7:AA43)</f>
        <v>6754823.7749999985</v>
      </c>
      <c r="AB44" s="17"/>
    </row>
    <row r="45" spans="1:42" x14ac:dyDescent="0.2">
      <c r="A45" s="142" t="s">
        <v>574</v>
      </c>
      <c r="B45" s="143"/>
      <c r="C45" s="143"/>
      <c r="D45" s="143"/>
      <c r="E45" s="143"/>
      <c r="F45" s="143"/>
      <c r="G45" s="143"/>
      <c r="H45" s="143"/>
      <c r="I45" s="143"/>
      <c r="J45" s="143"/>
      <c r="K45" s="143"/>
      <c r="L45" s="143"/>
      <c r="M45" s="143"/>
      <c r="N45" s="143"/>
      <c r="O45" s="143"/>
      <c r="P45" s="143"/>
      <c r="Q45" s="143"/>
      <c r="R45" s="143"/>
      <c r="S45" s="143"/>
      <c r="T45" s="143"/>
      <c r="U45" s="143"/>
      <c r="V45" s="143"/>
      <c r="W45" s="143"/>
      <c r="X45" s="143"/>
      <c r="Y45" s="143"/>
      <c r="Z45" s="143"/>
      <c r="AA45" s="144"/>
      <c r="AB45" s="17"/>
    </row>
    <row r="46" spans="1:42" x14ac:dyDescent="0.2">
      <c r="A46" s="158" t="s">
        <v>590</v>
      </c>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7"/>
    </row>
    <row r="47" spans="1:42" x14ac:dyDescent="0.2">
      <c r="F47" s="32"/>
      <c r="G47" s="17"/>
      <c r="H47" s="32"/>
      <c r="I47" s="32"/>
      <c r="J47" s="32"/>
      <c r="K47" s="32"/>
      <c r="L47" s="17"/>
      <c r="M47" s="32"/>
      <c r="N47" s="32"/>
      <c r="O47" s="32"/>
      <c r="P47" s="32"/>
      <c r="Q47" s="17"/>
      <c r="R47" s="32"/>
      <c r="S47" s="32"/>
      <c r="T47" s="32"/>
      <c r="U47" s="32"/>
      <c r="V47" s="35"/>
      <c r="W47" s="32"/>
      <c r="X47" s="32"/>
      <c r="Y47" s="32"/>
      <c r="Z47" s="32"/>
      <c r="AA47" s="32"/>
      <c r="AB47" s="17"/>
    </row>
    <row r="48" spans="1:42" x14ac:dyDescent="0.2">
      <c r="F48" s="32"/>
      <c r="G48" s="17"/>
      <c r="H48" s="32"/>
      <c r="I48" s="32"/>
      <c r="J48" s="32"/>
      <c r="K48" s="32"/>
      <c r="L48" s="17"/>
      <c r="M48" s="32"/>
      <c r="N48" s="32"/>
      <c r="O48" s="32"/>
      <c r="P48" s="32"/>
      <c r="Q48" s="17"/>
      <c r="R48" s="32"/>
      <c r="S48" s="32"/>
      <c r="T48" s="32"/>
      <c r="U48" s="32"/>
      <c r="V48" s="35"/>
      <c r="W48" s="32"/>
      <c r="X48" s="32"/>
      <c r="Y48" s="32"/>
      <c r="Z48" s="32"/>
      <c r="AA48" s="32"/>
      <c r="AB48" s="17"/>
    </row>
    <row r="49" spans="2:28" ht="12" x14ac:dyDescent="0.2">
      <c r="B49" s="124" t="s">
        <v>559</v>
      </c>
      <c r="C49" s="124"/>
      <c r="D49" s="124"/>
      <c r="F49" s="32"/>
      <c r="G49" s="17"/>
      <c r="H49" s="32"/>
      <c r="I49" s="32"/>
      <c r="J49" s="32"/>
      <c r="K49" s="32"/>
      <c r="L49" s="17"/>
      <c r="M49" s="32"/>
      <c r="N49" s="32"/>
      <c r="O49" s="32"/>
      <c r="P49" s="32"/>
      <c r="Q49" s="17"/>
      <c r="R49" s="32"/>
      <c r="S49" s="32"/>
      <c r="T49" s="32"/>
      <c r="U49" s="32"/>
      <c r="V49" s="35"/>
      <c r="W49" s="32"/>
      <c r="X49" s="32"/>
      <c r="Y49" s="32"/>
      <c r="Z49" s="32"/>
      <c r="AA49" s="32"/>
      <c r="AB49" s="17"/>
    </row>
    <row r="50" spans="2:28" x14ac:dyDescent="0.2">
      <c r="F50" s="32"/>
      <c r="G50" s="17"/>
      <c r="H50" s="32"/>
      <c r="I50" s="32"/>
      <c r="J50" s="32"/>
      <c r="K50" s="32"/>
      <c r="L50" s="17"/>
      <c r="M50" s="32"/>
      <c r="N50" s="32"/>
      <c r="O50" s="32"/>
      <c r="P50" s="32"/>
      <c r="Q50" s="17"/>
      <c r="R50" s="32"/>
      <c r="S50" s="32"/>
      <c r="T50" s="32"/>
      <c r="U50" s="32"/>
      <c r="V50" s="35"/>
      <c r="W50" s="32"/>
      <c r="X50" s="32"/>
      <c r="Y50" s="32"/>
      <c r="Z50" s="32"/>
      <c r="AA50" s="32"/>
      <c r="AB50" s="17"/>
    </row>
    <row r="51" spans="2:28" x14ac:dyDescent="0.2">
      <c r="F51" s="32"/>
      <c r="G51" s="17"/>
      <c r="H51" s="32"/>
      <c r="I51" s="32"/>
      <c r="J51" s="32"/>
      <c r="K51" s="32"/>
      <c r="L51" s="17"/>
      <c r="M51" s="32"/>
      <c r="N51" s="32"/>
      <c r="O51" s="32"/>
      <c r="P51" s="32"/>
      <c r="Q51" s="17"/>
      <c r="R51" s="32"/>
      <c r="S51" s="32"/>
      <c r="T51" s="32"/>
      <c r="U51" s="32"/>
      <c r="V51" s="35"/>
      <c r="W51" s="32"/>
      <c r="X51" s="32"/>
      <c r="Y51" s="32"/>
      <c r="Z51" s="32"/>
      <c r="AA51" s="32"/>
      <c r="AB51" s="17"/>
    </row>
    <row r="52" spans="2:28" x14ac:dyDescent="0.2">
      <c r="F52" s="32"/>
      <c r="G52" s="17"/>
      <c r="H52" s="32"/>
      <c r="I52" s="32"/>
      <c r="J52" s="32"/>
      <c r="K52" s="32"/>
      <c r="L52" s="17"/>
      <c r="M52" s="32"/>
      <c r="N52" s="32"/>
      <c r="O52" s="32"/>
      <c r="P52" s="32"/>
      <c r="Q52" s="17"/>
      <c r="R52" s="32"/>
      <c r="S52" s="32"/>
      <c r="T52" s="32"/>
      <c r="U52" s="32"/>
      <c r="V52" s="35"/>
      <c r="W52" s="32"/>
      <c r="X52" s="32"/>
      <c r="Y52" s="32"/>
      <c r="Z52" s="32"/>
      <c r="AA52" s="32"/>
      <c r="AB52" s="17"/>
    </row>
    <row r="53" spans="2:28" x14ac:dyDescent="0.2">
      <c r="F53" s="32"/>
      <c r="G53" s="17"/>
      <c r="H53" s="32"/>
      <c r="I53" s="32"/>
      <c r="J53" s="32"/>
      <c r="K53" s="32"/>
      <c r="L53" s="17"/>
      <c r="M53" s="32"/>
      <c r="N53" s="32"/>
      <c r="O53" s="32"/>
      <c r="P53" s="32"/>
      <c r="Q53" s="17"/>
      <c r="R53" s="32"/>
      <c r="S53" s="32"/>
      <c r="T53" s="32"/>
      <c r="U53" s="32"/>
      <c r="V53" s="35"/>
      <c r="W53" s="32"/>
      <c r="X53" s="32"/>
      <c r="Y53" s="32"/>
      <c r="Z53" s="32"/>
      <c r="AA53" s="32"/>
      <c r="AB53" s="17"/>
    </row>
    <row r="54" spans="2:28" x14ac:dyDescent="0.2">
      <c r="F54" s="32"/>
      <c r="G54" s="17"/>
      <c r="H54" s="32"/>
      <c r="I54" s="32"/>
      <c r="J54" s="32"/>
      <c r="K54" s="32"/>
      <c r="L54" s="17"/>
      <c r="M54" s="32"/>
      <c r="N54" s="32"/>
      <c r="O54" s="32"/>
      <c r="P54" s="32"/>
      <c r="Q54" s="17"/>
      <c r="R54" s="32"/>
      <c r="S54" s="32"/>
      <c r="T54" s="32"/>
      <c r="U54" s="32"/>
      <c r="V54" s="35"/>
      <c r="W54" s="32"/>
      <c r="X54" s="32"/>
      <c r="Y54" s="32"/>
      <c r="Z54" s="32"/>
      <c r="AA54" s="32"/>
      <c r="AB54" s="17"/>
    </row>
    <row r="55" spans="2:28" x14ac:dyDescent="0.2">
      <c r="F55" s="32"/>
      <c r="G55" s="17"/>
      <c r="H55" s="32"/>
      <c r="I55" s="32"/>
      <c r="J55" s="32"/>
      <c r="K55" s="32"/>
      <c r="L55" s="17"/>
      <c r="M55" s="32"/>
      <c r="N55" s="32"/>
      <c r="O55" s="32"/>
      <c r="P55" s="32"/>
      <c r="Q55" s="17"/>
      <c r="R55" s="32"/>
      <c r="S55" s="32"/>
      <c r="T55" s="32"/>
      <c r="U55" s="32"/>
      <c r="V55" s="35"/>
      <c r="W55" s="32"/>
      <c r="X55" s="32"/>
      <c r="Y55" s="32"/>
      <c r="Z55" s="32"/>
      <c r="AA55" s="32"/>
      <c r="AB55" s="17"/>
    </row>
    <row r="56" spans="2:28" x14ac:dyDescent="0.2">
      <c r="F56" s="32"/>
      <c r="G56" s="17"/>
      <c r="H56" s="32"/>
      <c r="I56" s="32"/>
      <c r="J56" s="32"/>
      <c r="K56" s="32"/>
      <c r="L56" s="17"/>
      <c r="M56" s="32"/>
      <c r="N56" s="32"/>
      <c r="O56" s="32"/>
      <c r="P56" s="32"/>
      <c r="Q56" s="17"/>
      <c r="R56" s="32"/>
      <c r="S56" s="32"/>
      <c r="T56" s="32"/>
      <c r="U56" s="32"/>
      <c r="V56" s="35"/>
      <c r="W56" s="32"/>
      <c r="X56" s="32"/>
      <c r="Y56" s="32"/>
      <c r="Z56" s="32"/>
      <c r="AA56" s="32"/>
      <c r="AB56" s="17"/>
    </row>
    <row r="57" spans="2:28" x14ac:dyDescent="0.2">
      <c r="F57" s="32"/>
      <c r="G57" s="17"/>
      <c r="H57" s="32"/>
      <c r="I57" s="32"/>
      <c r="J57" s="32"/>
      <c r="K57" s="32"/>
      <c r="L57" s="17"/>
      <c r="M57" s="32"/>
      <c r="N57" s="32"/>
      <c r="O57" s="32"/>
      <c r="P57" s="32"/>
      <c r="Q57" s="17"/>
      <c r="R57" s="32"/>
      <c r="S57" s="32"/>
      <c r="T57" s="32"/>
      <c r="U57" s="32"/>
      <c r="V57" s="35"/>
      <c r="W57" s="32"/>
      <c r="X57" s="32"/>
      <c r="Y57" s="32"/>
      <c r="Z57" s="32"/>
      <c r="AA57" s="32"/>
      <c r="AB57" s="17"/>
    </row>
    <row r="58" spans="2:28" x14ac:dyDescent="0.2">
      <c r="F58" s="32"/>
      <c r="G58" s="17"/>
      <c r="H58" s="32"/>
      <c r="I58" s="32"/>
      <c r="J58" s="32"/>
      <c r="K58" s="32"/>
      <c r="L58" s="17"/>
      <c r="M58" s="32"/>
      <c r="N58" s="32"/>
      <c r="O58" s="32"/>
      <c r="P58" s="32"/>
      <c r="Q58" s="17"/>
      <c r="R58" s="32"/>
      <c r="S58" s="32"/>
      <c r="T58" s="32"/>
      <c r="U58" s="32"/>
      <c r="V58" s="35"/>
      <c r="W58" s="32"/>
      <c r="X58" s="32"/>
      <c r="Y58" s="32"/>
      <c r="Z58" s="32"/>
      <c r="AA58" s="32"/>
      <c r="AB58" s="17"/>
    </row>
    <row r="59" spans="2:28" x14ac:dyDescent="0.2">
      <c r="F59" s="32"/>
      <c r="G59" s="17"/>
      <c r="H59" s="32"/>
      <c r="I59" s="32"/>
      <c r="J59" s="32"/>
      <c r="K59" s="32"/>
      <c r="L59" s="17"/>
      <c r="M59" s="32"/>
      <c r="N59" s="32"/>
      <c r="O59" s="32"/>
      <c r="P59" s="32"/>
      <c r="Q59" s="17"/>
      <c r="R59" s="32"/>
      <c r="S59" s="32"/>
      <c r="T59" s="32"/>
      <c r="U59" s="32"/>
      <c r="V59" s="35"/>
      <c r="W59" s="32"/>
      <c r="X59" s="32"/>
      <c r="Y59" s="32"/>
      <c r="Z59" s="32"/>
      <c r="AA59" s="32"/>
      <c r="AB59" s="17"/>
    </row>
    <row r="60" spans="2:28" x14ac:dyDescent="0.2">
      <c r="F60" s="32"/>
      <c r="G60" s="17"/>
      <c r="H60" s="32"/>
      <c r="I60" s="32"/>
      <c r="J60" s="32"/>
      <c r="K60" s="32"/>
      <c r="L60" s="17"/>
      <c r="M60" s="32"/>
      <c r="N60" s="32"/>
      <c r="O60" s="32"/>
      <c r="P60" s="32"/>
      <c r="Q60" s="17"/>
      <c r="R60" s="32"/>
      <c r="S60" s="32"/>
      <c r="T60" s="32"/>
      <c r="U60" s="32"/>
      <c r="V60" s="35"/>
      <c r="W60" s="32"/>
      <c r="X60" s="32"/>
      <c r="Y60" s="32"/>
      <c r="Z60" s="32"/>
      <c r="AA60" s="32"/>
      <c r="AB60" s="17"/>
    </row>
    <row r="61" spans="2:28" x14ac:dyDescent="0.2">
      <c r="F61" s="32"/>
      <c r="G61" s="17"/>
      <c r="H61" s="32"/>
      <c r="I61" s="32"/>
      <c r="J61" s="32"/>
      <c r="K61" s="32"/>
      <c r="L61" s="17"/>
      <c r="M61" s="32"/>
      <c r="N61" s="32"/>
      <c r="O61" s="32"/>
      <c r="P61" s="32"/>
      <c r="Q61" s="17"/>
      <c r="R61" s="32"/>
      <c r="S61" s="32"/>
      <c r="T61" s="32"/>
      <c r="U61" s="32"/>
      <c r="V61" s="35"/>
      <c r="W61" s="32"/>
      <c r="X61" s="32"/>
      <c r="Y61" s="32"/>
      <c r="Z61" s="32"/>
      <c r="AA61" s="32"/>
      <c r="AB61" s="17"/>
    </row>
    <row r="62" spans="2:28" x14ac:dyDescent="0.2">
      <c r="F62" s="32"/>
      <c r="G62" s="17"/>
      <c r="H62" s="32"/>
      <c r="I62" s="32"/>
      <c r="J62" s="32"/>
      <c r="K62" s="32"/>
      <c r="L62" s="17"/>
      <c r="M62" s="32"/>
      <c r="N62" s="32"/>
      <c r="O62" s="32"/>
      <c r="P62" s="32"/>
      <c r="Q62" s="17"/>
      <c r="R62" s="32"/>
      <c r="S62" s="32"/>
      <c r="T62" s="32"/>
      <c r="U62" s="32"/>
      <c r="V62" s="35"/>
      <c r="W62" s="32"/>
      <c r="X62" s="32"/>
      <c r="Y62" s="32"/>
      <c r="Z62" s="32"/>
      <c r="AA62" s="32"/>
      <c r="AB62" s="17"/>
    </row>
    <row r="63" spans="2:28" x14ac:dyDescent="0.2">
      <c r="F63" s="32"/>
      <c r="G63" s="17"/>
      <c r="H63" s="32"/>
      <c r="I63" s="32"/>
      <c r="J63" s="32"/>
      <c r="K63" s="32"/>
      <c r="L63" s="17"/>
      <c r="M63" s="32"/>
      <c r="N63" s="32"/>
      <c r="O63" s="32"/>
      <c r="P63" s="32"/>
      <c r="Q63" s="17"/>
      <c r="R63" s="32"/>
      <c r="S63" s="32"/>
      <c r="T63" s="32"/>
      <c r="U63" s="32"/>
      <c r="V63" s="35"/>
      <c r="W63" s="32"/>
      <c r="X63" s="32"/>
      <c r="Y63" s="32"/>
      <c r="Z63" s="32"/>
      <c r="AA63" s="32"/>
      <c r="AB63" s="17"/>
    </row>
    <row r="64" spans="2:28" x14ac:dyDescent="0.2">
      <c r="F64" s="32"/>
      <c r="G64" s="17"/>
      <c r="H64" s="32"/>
      <c r="I64" s="32"/>
      <c r="J64" s="32"/>
      <c r="K64" s="32"/>
      <c r="L64" s="17"/>
      <c r="M64" s="32"/>
      <c r="N64" s="32"/>
      <c r="O64" s="32"/>
      <c r="P64" s="32"/>
      <c r="Q64" s="17"/>
      <c r="R64" s="32"/>
      <c r="S64" s="32"/>
      <c r="T64" s="32"/>
      <c r="U64" s="32"/>
      <c r="V64" s="35"/>
      <c r="W64" s="32"/>
      <c r="X64" s="32"/>
      <c r="Y64" s="32"/>
      <c r="Z64" s="32"/>
      <c r="AA64" s="32"/>
      <c r="AB64" s="17"/>
    </row>
    <row r="65" spans="6:28" x14ac:dyDescent="0.2">
      <c r="F65" s="32"/>
      <c r="G65" s="17"/>
      <c r="H65" s="32"/>
      <c r="I65" s="32"/>
      <c r="J65" s="32"/>
      <c r="K65" s="32"/>
      <c r="L65" s="17"/>
      <c r="M65" s="32"/>
      <c r="N65" s="32"/>
      <c r="O65" s="32"/>
      <c r="P65" s="32"/>
      <c r="Q65" s="17"/>
      <c r="R65" s="32"/>
      <c r="S65" s="32"/>
      <c r="T65" s="32"/>
      <c r="U65" s="32"/>
      <c r="V65" s="35"/>
      <c r="W65" s="32"/>
      <c r="X65" s="32"/>
      <c r="Y65" s="32"/>
      <c r="Z65" s="32"/>
      <c r="AA65" s="32"/>
      <c r="AB65" s="17"/>
    </row>
    <row r="66" spans="6:28" x14ac:dyDescent="0.2">
      <c r="F66" s="32"/>
      <c r="G66" s="17"/>
      <c r="H66" s="32"/>
      <c r="I66" s="32"/>
      <c r="J66" s="32"/>
      <c r="K66" s="32"/>
      <c r="L66" s="17"/>
      <c r="M66" s="32"/>
      <c r="N66" s="32"/>
      <c r="O66" s="32"/>
      <c r="P66" s="32"/>
      <c r="Q66" s="17"/>
      <c r="R66" s="32"/>
      <c r="S66" s="32"/>
      <c r="T66" s="32"/>
      <c r="U66" s="32"/>
      <c r="V66" s="35"/>
      <c r="W66" s="32"/>
      <c r="X66" s="32"/>
      <c r="Y66" s="32"/>
      <c r="Z66" s="32"/>
      <c r="AA66" s="32"/>
      <c r="AB66" s="17"/>
    </row>
    <row r="67" spans="6:28" x14ac:dyDescent="0.2">
      <c r="F67" s="32"/>
      <c r="G67" s="17"/>
      <c r="H67" s="32"/>
      <c r="I67" s="32"/>
      <c r="J67" s="32"/>
      <c r="K67" s="32"/>
      <c r="L67" s="17"/>
      <c r="M67" s="32"/>
      <c r="N67" s="32"/>
      <c r="O67" s="32"/>
      <c r="P67" s="32"/>
      <c r="Q67" s="17"/>
      <c r="R67" s="32"/>
      <c r="S67" s="32"/>
      <c r="T67" s="32"/>
      <c r="U67" s="32"/>
      <c r="V67" s="35"/>
      <c r="W67" s="32"/>
      <c r="X67" s="32"/>
      <c r="Y67" s="32"/>
      <c r="Z67" s="32"/>
      <c r="AA67" s="32"/>
      <c r="AB67" s="17"/>
    </row>
    <row r="68" spans="6:28" x14ac:dyDescent="0.2">
      <c r="F68" s="32"/>
      <c r="G68" s="17"/>
      <c r="H68" s="32"/>
      <c r="I68" s="32"/>
      <c r="J68" s="32"/>
      <c r="K68" s="32"/>
      <c r="L68" s="17"/>
      <c r="M68" s="32"/>
      <c r="N68" s="32"/>
      <c r="O68" s="32"/>
      <c r="P68" s="32"/>
      <c r="Q68" s="17"/>
      <c r="R68" s="32"/>
      <c r="S68" s="32"/>
      <c r="T68" s="32"/>
      <c r="U68" s="32"/>
      <c r="V68" s="35"/>
      <c r="W68" s="32"/>
      <c r="X68" s="32"/>
      <c r="Y68" s="32"/>
      <c r="Z68" s="32"/>
      <c r="AA68" s="32"/>
      <c r="AB68" s="17"/>
    </row>
    <row r="69" spans="6:28" x14ac:dyDescent="0.2">
      <c r="F69" s="32"/>
      <c r="G69" s="17"/>
      <c r="H69" s="32"/>
      <c r="I69" s="32"/>
      <c r="J69" s="32"/>
      <c r="K69" s="32"/>
      <c r="L69" s="17"/>
      <c r="M69" s="32"/>
      <c r="N69" s="32"/>
      <c r="O69" s="32"/>
      <c r="P69" s="32"/>
      <c r="Q69" s="17"/>
      <c r="R69" s="32"/>
      <c r="S69" s="32"/>
      <c r="T69" s="32"/>
      <c r="U69" s="32"/>
      <c r="V69" s="35"/>
      <c r="W69" s="32"/>
      <c r="X69" s="32"/>
      <c r="Y69" s="32"/>
      <c r="Z69" s="32"/>
      <c r="AA69" s="32"/>
      <c r="AB69" s="17"/>
    </row>
    <row r="70" spans="6:28" x14ac:dyDescent="0.2">
      <c r="F70" s="32"/>
      <c r="G70" s="17"/>
      <c r="H70" s="32"/>
      <c r="I70" s="32"/>
      <c r="J70" s="32"/>
      <c r="K70" s="32"/>
      <c r="L70" s="17"/>
      <c r="M70" s="32"/>
      <c r="N70" s="32"/>
      <c r="O70" s="32"/>
      <c r="P70" s="32"/>
      <c r="Q70" s="17"/>
      <c r="R70" s="32"/>
      <c r="S70" s="32"/>
      <c r="T70" s="32"/>
      <c r="U70" s="32"/>
      <c r="V70" s="35"/>
      <c r="W70" s="32"/>
      <c r="X70" s="32"/>
      <c r="Y70" s="32"/>
      <c r="Z70" s="32"/>
      <c r="AA70" s="32"/>
      <c r="AB70" s="17"/>
    </row>
    <row r="71" spans="6:28" x14ac:dyDescent="0.2">
      <c r="F71" s="32"/>
      <c r="G71" s="17"/>
      <c r="H71" s="32"/>
      <c r="I71" s="32"/>
      <c r="J71" s="32"/>
      <c r="K71" s="32"/>
      <c r="L71" s="17"/>
      <c r="M71" s="32"/>
      <c r="N71" s="32"/>
      <c r="O71" s="32"/>
      <c r="P71" s="32"/>
      <c r="Q71" s="17"/>
      <c r="R71" s="32"/>
      <c r="S71" s="32"/>
      <c r="T71" s="32"/>
      <c r="U71" s="32"/>
      <c r="V71" s="35"/>
      <c r="W71" s="32"/>
      <c r="X71" s="32"/>
      <c r="Y71" s="32"/>
      <c r="Z71" s="32"/>
      <c r="AA71" s="32"/>
      <c r="AB71" s="17"/>
    </row>
    <row r="72" spans="6:28" x14ac:dyDescent="0.2">
      <c r="F72" s="32"/>
      <c r="G72" s="17"/>
      <c r="H72" s="32"/>
      <c r="I72" s="32"/>
      <c r="J72" s="32"/>
      <c r="K72" s="32"/>
      <c r="L72" s="17"/>
      <c r="M72" s="32"/>
      <c r="N72" s="32"/>
      <c r="O72" s="32"/>
      <c r="P72" s="32"/>
      <c r="Q72" s="17"/>
      <c r="R72" s="32"/>
      <c r="S72" s="32"/>
      <c r="T72" s="32"/>
      <c r="U72" s="32"/>
      <c r="V72" s="35"/>
      <c r="W72" s="32"/>
      <c r="X72" s="32"/>
      <c r="Y72" s="32"/>
      <c r="Z72" s="32"/>
      <c r="AA72" s="32"/>
      <c r="AB72" s="17"/>
    </row>
    <row r="73" spans="6:28" x14ac:dyDescent="0.2">
      <c r="F73" s="32"/>
      <c r="G73" s="17"/>
      <c r="H73" s="32"/>
      <c r="I73" s="32"/>
      <c r="J73" s="32"/>
      <c r="K73" s="32"/>
      <c r="L73" s="17"/>
      <c r="M73" s="32"/>
      <c r="N73" s="32"/>
      <c r="O73" s="32"/>
      <c r="P73" s="32"/>
      <c r="Q73" s="17"/>
      <c r="R73" s="32"/>
      <c r="S73" s="32"/>
      <c r="T73" s="32"/>
      <c r="U73" s="32"/>
      <c r="V73" s="35"/>
      <c r="W73" s="32"/>
      <c r="X73" s="32"/>
      <c r="Y73" s="32"/>
      <c r="Z73" s="32"/>
      <c r="AA73" s="32"/>
      <c r="AB73" s="17"/>
    </row>
    <row r="74" spans="6:28" x14ac:dyDescent="0.2">
      <c r="F74" s="32"/>
      <c r="G74" s="17"/>
      <c r="H74" s="32"/>
      <c r="I74" s="32"/>
      <c r="J74" s="32"/>
      <c r="K74" s="32"/>
      <c r="L74" s="17"/>
      <c r="M74" s="32"/>
      <c r="N74" s="32"/>
      <c r="O74" s="32"/>
      <c r="P74" s="32"/>
      <c r="Q74" s="17"/>
      <c r="R74" s="32"/>
      <c r="S74" s="32"/>
      <c r="T74" s="32"/>
      <c r="U74" s="32"/>
      <c r="V74" s="35"/>
      <c r="W74" s="32"/>
      <c r="X74" s="32"/>
      <c r="Y74" s="32"/>
      <c r="Z74" s="32"/>
      <c r="AA74" s="32"/>
      <c r="AB74" s="17"/>
    </row>
    <row r="75" spans="6:28" x14ac:dyDescent="0.2">
      <c r="F75" s="32"/>
      <c r="G75" s="17"/>
      <c r="H75" s="32"/>
      <c r="I75" s="32"/>
      <c r="J75" s="32"/>
      <c r="K75" s="32"/>
      <c r="L75" s="17"/>
      <c r="M75" s="32"/>
      <c r="N75" s="32"/>
      <c r="O75" s="32"/>
      <c r="P75" s="32"/>
      <c r="Q75" s="17"/>
      <c r="R75" s="32"/>
      <c r="S75" s="32"/>
      <c r="T75" s="32"/>
      <c r="U75" s="32"/>
      <c r="V75" s="35"/>
      <c r="W75" s="32"/>
      <c r="X75" s="32"/>
      <c r="Y75" s="32"/>
      <c r="Z75" s="32"/>
      <c r="AA75" s="32"/>
      <c r="AB75" s="17"/>
    </row>
    <row r="76" spans="6:28" x14ac:dyDescent="0.2">
      <c r="F76" s="32"/>
      <c r="G76" s="17"/>
      <c r="H76" s="32"/>
      <c r="I76" s="32"/>
      <c r="J76" s="32"/>
      <c r="K76" s="32"/>
      <c r="L76" s="17"/>
      <c r="M76" s="32"/>
      <c r="N76" s="32"/>
      <c r="O76" s="32"/>
      <c r="P76" s="32"/>
      <c r="Q76" s="17"/>
      <c r="R76" s="32"/>
      <c r="S76" s="32"/>
      <c r="T76" s="32"/>
      <c r="U76" s="32"/>
      <c r="V76" s="35"/>
      <c r="W76" s="32"/>
      <c r="X76" s="32"/>
      <c r="Y76" s="32"/>
      <c r="Z76" s="32"/>
      <c r="AA76" s="32"/>
      <c r="AB76" s="17"/>
    </row>
    <row r="77" spans="6:28" x14ac:dyDescent="0.2">
      <c r="F77" s="32"/>
      <c r="G77" s="17"/>
      <c r="H77" s="32"/>
      <c r="I77" s="32"/>
      <c r="J77" s="32"/>
      <c r="K77" s="32"/>
      <c r="L77" s="17"/>
      <c r="M77" s="32"/>
      <c r="N77" s="32"/>
      <c r="O77" s="32"/>
      <c r="P77" s="32"/>
      <c r="Q77" s="17"/>
      <c r="R77" s="32"/>
      <c r="S77" s="32"/>
      <c r="T77" s="32"/>
      <c r="U77" s="32"/>
      <c r="V77" s="35"/>
      <c r="W77" s="32"/>
      <c r="X77" s="32"/>
      <c r="Y77" s="32"/>
      <c r="Z77" s="32"/>
      <c r="AA77" s="32"/>
      <c r="AB77" s="17"/>
    </row>
    <row r="78" spans="6:28" x14ac:dyDescent="0.2">
      <c r="F78" s="32"/>
      <c r="G78" s="17"/>
      <c r="H78" s="32"/>
      <c r="I78" s="32"/>
      <c r="J78" s="32"/>
      <c r="K78" s="32"/>
      <c r="L78" s="17"/>
      <c r="M78" s="32"/>
      <c r="N78" s="32"/>
      <c r="O78" s="32"/>
      <c r="P78" s="32"/>
      <c r="Q78" s="17"/>
      <c r="R78" s="32"/>
      <c r="S78" s="32"/>
      <c r="T78" s="32"/>
      <c r="U78" s="32"/>
      <c r="V78" s="35"/>
      <c r="W78" s="32"/>
      <c r="X78" s="32"/>
      <c r="Y78" s="32"/>
      <c r="Z78" s="32"/>
      <c r="AA78" s="32"/>
      <c r="AB78" s="17"/>
    </row>
    <row r="79" spans="6:28" x14ac:dyDescent="0.2">
      <c r="F79" s="32"/>
      <c r="G79" s="17"/>
      <c r="H79" s="32"/>
      <c r="I79" s="32"/>
      <c r="J79" s="32"/>
      <c r="K79" s="32"/>
      <c r="L79" s="17"/>
      <c r="M79" s="32"/>
      <c r="N79" s="32"/>
      <c r="O79" s="32"/>
      <c r="P79" s="32"/>
      <c r="Q79" s="17"/>
      <c r="R79" s="32"/>
      <c r="S79" s="32"/>
      <c r="T79" s="32"/>
      <c r="U79" s="32"/>
      <c r="V79" s="35"/>
      <c r="W79" s="32"/>
      <c r="X79" s="32"/>
      <c r="Y79" s="32"/>
      <c r="Z79" s="32"/>
      <c r="AA79" s="32"/>
      <c r="AB79" s="17"/>
    </row>
    <row r="80" spans="6:28" x14ac:dyDescent="0.2">
      <c r="F80" s="32"/>
      <c r="G80" s="17"/>
      <c r="H80" s="32"/>
      <c r="I80" s="32"/>
      <c r="J80" s="32"/>
      <c r="K80" s="32"/>
      <c r="L80" s="17"/>
      <c r="M80" s="32"/>
      <c r="N80" s="32"/>
      <c r="O80" s="32"/>
      <c r="P80" s="32"/>
      <c r="Q80" s="17"/>
      <c r="R80" s="32"/>
      <c r="S80" s="32"/>
      <c r="T80" s="32"/>
      <c r="U80" s="32"/>
      <c r="V80" s="35"/>
      <c r="W80" s="32"/>
      <c r="X80" s="32"/>
      <c r="Y80" s="32"/>
      <c r="Z80" s="32"/>
      <c r="AA80" s="32"/>
      <c r="AB80" s="17"/>
    </row>
    <row r="81" spans="6:28" x14ac:dyDescent="0.2">
      <c r="F81" s="32"/>
      <c r="G81" s="17"/>
      <c r="H81" s="32"/>
      <c r="I81" s="32"/>
      <c r="J81" s="32"/>
      <c r="K81" s="32"/>
      <c r="L81" s="17"/>
      <c r="M81" s="32"/>
      <c r="N81" s="32"/>
      <c r="O81" s="32"/>
      <c r="P81" s="32"/>
      <c r="Q81" s="17"/>
      <c r="R81" s="32"/>
      <c r="S81" s="32"/>
      <c r="T81" s="32"/>
      <c r="U81" s="32"/>
      <c r="V81" s="35"/>
      <c r="W81" s="32"/>
      <c r="X81" s="32"/>
      <c r="Y81" s="32"/>
      <c r="Z81" s="32"/>
      <c r="AA81" s="32"/>
      <c r="AB81" s="17"/>
    </row>
    <row r="82" spans="6:28" x14ac:dyDescent="0.2">
      <c r="F82" s="32"/>
      <c r="G82" s="17"/>
      <c r="H82" s="32"/>
      <c r="I82" s="32"/>
      <c r="J82" s="32"/>
      <c r="K82" s="32"/>
      <c r="L82" s="17"/>
      <c r="M82" s="32"/>
      <c r="N82" s="32"/>
      <c r="O82" s="32"/>
      <c r="P82" s="32"/>
      <c r="Q82" s="17"/>
      <c r="R82" s="32"/>
      <c r="S82" s="32"/>
      <c r="T82" s="32"/>
      <c r="U82" s="32"/>
      <c r="V82" s="35"/>
      <c r="W82" s="32"/>
      <c r="X82" s="32"/>
      <c r="Y82" s="32"/>
      <c r="Z82" s="32"/>
      <c r="AA82" s="32"/>
      <c r="AB82" s="17"/>
    </row>
    <row r="83" spans="6:28" x14ac:dyDescent="0.2">
      <c r="F83" s="32"/>
      <c r="G83" s="17"/>
      <c r="H83" s="32"/>
      <c r="I83" s="32"/>
      <c r="J83" s="32"/>
      <c r="K83" s="32"/>
      <c r="L83" s="17"/>
      <c r="M83" s="32"/>
      <c r="N83" s="32"/>
      <c r="O83" s="32"/>
      <c r="P83" s="32"/>
      <c r="Q83" s="17"/>
      <c r="R83" s="32"/>
      <c r="S83" s="32"/>
      <c r="T83" s="32"/>
      <c r="U83" s="32"/>
      <c r="V83" s="35"/>
      <c r="W83" s="32"/>
      <c r="X83" s="32"/>
      <c r="Y83" s="32"/>
      <c r="Z83" s="32"/>
      <c r="AA83" s="32"/>
      <c r="AB83" s="17"/>
    </row>
    <row r="84" spans="6:28" x14ac:dyDescent="0.2">
      <c r="F84" s="32"/>
      <c r="G84" s="17"/>
      <c r="H84" s="32"/>
      <c r="I84" s="32"/>
      <c r="J84" s="32"/>
      <c r="K84" s="32"/>
      <c r="L84" s="17"/>
      <c r="M84" s="32"/>
      <c r="N84" s="32"/>
      <c r="O84" s="32"/>
      <c r="P84" s="32"/>
      <c r="Q84" s="17"/>
      <c r="R84" s="32"/>
      <c r="S84" s="32"/>
      <c r="T84" s="32"/>
      <c r="U84" s="32"/>
      <c r="V84" s="35"/>
      <c r="W84" s="32"/>
      <c r="X84" s="32"/>
      <c r="Y84" s="32"/>
      <c r="Z84" s="32"/>
      <c r="AA84" s="32"/>
      <c r="AB84" s="17"/>
    </row>
    <row r="85" spans="6:28" x14ac:dyDescent="0.2">
      <c r="F85" s="32"/>
      <c r="G85" s="17"/>
      <c r="H85" s="32"/>
      <c r="I85" s="32"/>
      <c r="J85" s="32"/>
      <c r="K85" s="32"/>
      <c r="L85" s="17"/>
      <c r="M85" s="32"/>
      <c r="N85" s="32"/>
      <c r="O85" s="32"/>
      <c r="P85" s="32"/>
      <c r="Q85" s="17"/>
      <c r="R85" s="32"/>
      <c r="S85" s="32"/>
      <c r="T85" s="32"/>
      <c r="U85" s="32"/>
      <c r="V85" s="35"/>
      <c r="W85" s="32"/>
      <c r="X85" s="32"/>
      <c r="Y85" s="32"/>
      <c r="Z85" s="32"/>
      <c r="AA85" s="32"/>
      <c r="AB85" s="17"/>
    </row>
    <row r="86" spans="6:28" x14ac:dyDescent="0.2">
      <c r="F86" s="32"/>
      <c r="G86" s="17"/>
      <c r="H86" s="32"/>
      <c r="I86" s="32"/>
      <c r="J86" s="32"/>
      <c r="K86" s="32"/>
      <c r="L86" s="17"/>
      <c r="M86" s="32"/>
      <c r="N86" s="32"/>
      <c r="O86" s="32"/>
      <c r="P86" s="32"/>
      <c r="Q86" s="17"/>
      <c r="R86" s="32"/>
      <c r="S86" s="32"/>
      <c r="T86" s="32"/>
      <c r="U86" s="32"/>
      <c r="V86" s="35"/>
      <c r="W86" s="32"/>
      <c r="X86" s="32"/>
      <c r="Y86" s="32"/>
      <c r="Z86" s="32"/>
      <c r="AA86" s="32"/>
      <c r="AB86" s="17"/>
    </row>
    <row r="87" spans="6:28" x14ac:dyDescent="0.2">
      <c r="F87" s="32"/>
      <c r="G87" s="17"/>
      <c r="H87" s="32"/>
      <c r="I87" s="32"/>
      <c r="J87" s="32"/>
      <c r="K87" s="32"/>
      <c r="L87" s="17"/>
      <c r="M87" s="32"/>
      <c r="N87" s="32"/>
      <c r="O87" s="32"/>
      <c r="P87" s="32"/>
      <c r="Q87" s="17"/>
      <c r="R87" s="32"/>
      <c r="S87" s="32"/>
      <c r="T87" s="32"/>
      <c r="U87" s="32"/>
      <c r="V87" s="35"/>
      <c r="W87" s="32"/>
      <c r="X87" s="32"/>
      <c r="Y87" s="32"/>
      <c r="Z87" s="32"/>
      <c r="AA87" s="32"/>
      <c r="AB87" s="17"/>
    </row>
    <row r="88" spans="6:28" x14ac:dyDescent="0.2">
      <c r="F88" s="32"/>
      <c r="G88" s="17"/>
      <c r="H88" s="32"/>
      <c r="I88" s="32"/>
      <c r="J88" s="32"/>
      <c r="K88" s="32"/>
      <c r="L88" s="17"/>
      <c r="M88" s="32"/>
      <c r="N88" s="32"/>
      <c r="O88" s="32"/>
      <c r="P88" s="32"/>
      <c r="Q88" s="17"/>
      <c r="R88" s="32"/>
      <c r="S88" s="32"/>
      <c r="T88" s="32"/>
      <c r="U88" s="32"/>
      <c r="V88" s="35"/>
      <c r="W88" s="32"/>
      <c r="X88" s="32"/>
      <c r="Y88" s="32"/>
      <c r="Z88" s="32"/>
      <c r="AA88" s="32"/>
      <c r="AB88" s="17"/>
    </row>
    <row r="89" spans="6:28" x14ac:dyDescent="0.2">
      <c r="F89" s="32"/>
      <c r="G89" s="17"/>
      <c r="H89" s="32"/>
      <c r="I89" s="32"/>
      <c r="J89" s="32"/>
      <c r="K89" s="32"/>
      <c r="L89" s="17"/>
      <c r="M89" s="32"/>
      <c r="N89" s="32"/>
      <c r="O89" s="32"/>
      <c r="P89" s="32"/>
      <c r="Q89" s="17"/>
      <c r="R89" s="32"/>
      <c r="S89" s="32"/>
      <c r="T89" s="32"/>
      <c r="U89" s="32"/>
      <c r="V89" s="35"/>
      <c r="W89" s="32"/>
      <c r="X89" s="32"/>
      <c r="Y89" s="32"/>
      <c r="Z89" s="32"/>
      <c r="AA89" s="32"/>
      <c r="AB89" s="17"/>
    </row>
    <row r="90" spans="6:28" x14ac:dyDescent="0.2">
      <c r="F90" s="32"/>
      <c r="G90" s="17"/>
      <c r="H90" s="32"/>
      <c r="I90" s="32"/>
      <c r="J90" s="32"/>
      <c r="K90" s="32"/>
      <c r="L90" s="17"/>
      <c r="M90" s="32"/>
      <c r="N90" s="32"/>
      <c r="O90" s="32"/>
      <c r="P90" s="32"/>
      <c r="Q90" s="17"/>
      <c r="R90" s="32"/>
      <c r="S90" s="32"/>
      <c r="T90" s="32"/>
      <c r="U90" s="32"/>
      <c r="V90" s="35"/>
      <c r="W90" s="32"/>
      <c r="X90" s="32"/>
      <c r="Y90" s="32"/>
      <c r="Z90" s="32"/>
      <c r="AA90" s="32"/>
      <c r="AB90" s="17"/>
    </row>
    <row r="91" spans="6:28" x14ac:dyDescent="0.2">
      <c r="F91" s="32"/>
      <c r="G91" s="17"/>
      <c r="H91" s="32"/>
      <c r="I91" s="32"/>
      <c r="J91" s="32"/>
      <c r="K91" s="32"/>
      <c r="L91" s="17"/>
      <c r="M91" s="32"/>
      <c r="N91" s="32"/>
      <c r="O91" s="32"/>
      <c r="P91" s="32"/>
      <c r="Q91" s="17"/>
      <c r="R91" s="32"/>
      <c r="S91" s="32"/>
      <c r="T91" s="32"/>
      <c r="U91" s="32"/>
      <c r="V91" s="35"/>
      <c r="W91" s="32"/>
      <c r="X91" s="32"/>
      <c r="Y91" s="32"/>
      <c r="Z91" s="32"/>
      <c r="AA91" s="32"/>
      <c r="AB91" s="17"/>
    </row>
    <row r="92" spans="6:28" x14ac:dyDescent="0.2">
      <c r="F92" s="32"/>
      <c r="G92" s="17"/>
      <c r="H92" s="32"/>
      <c r="I92" s="32"/>
      <c r="J92" s="32"/>
      <c r="K92" s="32"/>
      <c r="L92" s="17"/>
      <c r="M92" s="32"/>
      <c r="N92" s="32"/>
      <c r="O92" s="32"/>
      <c r="P92" s="32"/>
      <c r="Q92" s="17"/>
      <c r="R92" s="32"/>
      <c r="S92" s="32"/>
      <c r="T92" s="32"/>
      <c r="U92" s="32"/>
      <c r="V92" s="35"/>
      <c r="W92" s="32"/>
      <c r="X92" s="32"/>
      <c r="Y92" s="32"/>
      <c r="Z92" s="32"/>
      <c r="AA92" s="32"/>
      <c r="AB92" s="17"/>
    </row>
    <row r="93" spans="6:28" x14ac:dyDescent="0.2">
      <c r="F93" s="32"/>
      <c r="G93" s="17"/>
      <c r="H93" s="32"/>
      <c r="I93" s="32"/>
      <c r="J93" s="32"/>
      <c r="K93" s="32"/>
      <c r="L93" s="17"/>
      <c r="M93" s="32"/>
      <c r="N93" s="32"/>
      <c r="O93" s="32"/>
      <c r="P93" s="32"/>
      <c r="Q93" s="17"/>
      <c r="R93" s="32"/>
      <c r="S93" s="32"/>
      <c r="T93" s="32"/>
      <c r="U93" s="32"/>
      <c r="V93" s="35"/>
      <c r="W93" s="32"/>
      <c r="X93" s="32"/>
      <c r="Y93" s="32"/>
      <c r="Z93" s="32"/>
      <c r="AA93" s="32"/>
      <c r="AB93" s="17"/>
    </row>
    <row r="94" spans="6:28" x14ac:dyDescent="0.2">
      <c r="F94" s="32"/>
      <c r="G94" s="17"/>
      <c r="H94" s="32"/>
      <c r="I94" s="32"/>
      <c r="J94" s="32"/>
      <c r="K94" s="32"/>
      <c r="L94" s="17"/>
      <c r="M94" s="32"/>
      <c r="N94" s="32"/>
      <c r="O94" s="32"/>
      <c r="P94" s="32"/>
      <c r="Q94" s="17"/>
      <c r="R94" s="32"/>
      <c r="S94" s="32"/>
      <c r="T94" s="32"/>
      <c r="U94" s="32"/>
      <c r="V94" s="35"/>
      <c r="W94" s="32"/>
      <c r="X94" s="32"/>
      <c r="Y94" s="32"/>
      <c r="Z94" s="32"/>
      <c r="AA94" s="32"/>
      <c r="AB94" s="17"/>
    </row>
    <row r="95" spans="6:28" x14ac:dyDescent="0.2">
      <c r="F95" s="32"/>
      <c r="G95" s="17"/>
      <c r="H95" s="32"/>
      <c r="I95" s="32"/>
      <c r="J95" s="32"/>
      <c r="K95" s="32"/>
      <c r="L95" s="17"/>
      <c r="M95" s="32"/>
      <c r="N95" s="32"/>
      <c r="O95" s="32"/>
      <c r="P95" s="32"/>
      <c r="Q95" s="17"/>
      <c r="R95" s="32"/>
      <c r="S95" s="32"/>
      <c r="T95" s="32"/>
      <c r="U95" s="32"/>
      <c r="V95" s="35"/>
      <c r="W95" s="32"/>
      <c r="X95" s="32"/>
      <c r="Y95" s="32"/>
      <c r="Z95" s="32"/>
      <c r="AA95" s="32"/>
      <c r="AB95" s="17"/>
    </row>
    <row r="96" spans="6:28" x14ac:dyDescent="0.2">
      <c r="F96" s="32"/>
      <c r="G96" s="17"/>
      <c r="H96" s="32"/>
      <c r="I96" s="32"/>
      <c r="J96" s="32"/>
      <c r="K96" s="32"/>
      <c r="L96" s="17"/>
      <c r="M96" s="32"/>
      <c r="N96" s="32"/>
      <c r="O96" s="32"/>
      <c r="P96" s="32"/>
      <c r="Q96" s="17"/>
      <c r="R96" s="32"/>
      <c r="S96" s="32"/>
      <c r="T96" s="32"/>
      <c r="U96" s="32"/>
      <c r="V96" s="35"/>
      <c r="W96" s="32"/>
      <c r="X96" s="32"/>
      <c r="Y96" s="32"/>
      <c r="Z96" s="32"/>
      <c r="AA96" s="32"/>
      <c r="AB96" s="17"/>
    </row>
    <row r="97" spans="6:28" x14ac:dyDescent="0.2">
      <c r="F97" s="32"/>
      <c r="G97" s="17"/>
      <c r="H97" s="32"/>
      <c r="I97" s="32"/>
      <c r="J97" s="32"/>
      <c r="K97" s="32"/>
      <c r="L97" s="17"/>
      <c r="M97" s="32"/>
      <c r="N97" s="32"/>
      <c r="O97" s="32"/>
      <c r="P97" s="32"/>
      <c r="Q97" s="17"/>
      <c r="R97" s="32"/>
      <c r="S97" s="32"/>
      <c r="T97" s="32"/>
      <c r="U97" s="32"/>
      <c r="V97" s="35"/>
      <c r="W97" s="32"/>
      <c r="X97" s="32"/>
      <c r="Y97" s="32"/>
      <c r="Z97" s="32"/>
      <c r="AA97" s="32"/>
      <c r="AB97" s="17"/>
    </row>
    <row r="98" spans="6:28" x14ac:dyDescent="0.2">
      <c r="F98" s="32"/>
      <c r="G98" s="17"/>
      <c r="H98" s="32"/>
      <c r="I98" s="32"/>
      <c r="J98" s="32"/>
      <c r="K98" s="32"/>
      <c r="L98" s="17"/>
      <c r="M98" s="32"/>
      <c r="N98" s="32"/>
      <c r="O98" s="32"/>
      <c r="P98" s="32"/>
      <c r="Q98" s="17"/>
      <c r="R98" s="32"/>
      <c r="S98" s="32"/>
      <c r="T98" s="32"/>
      <c r="U98" s="32"/>
      <c r="V98" s="35"/>
      <c r="W98" s="32"/>
      <c r="X98" s="32"/>
      <c r="Y98" s="32"/>
      <c r="Z98" s="32"/>
      <c r="AA98" s="32"/>
      <c r="AB98" s="17"/>
    </row>
    <row r="99" spans="6:28" x14ac:dyDescent="0.2">
      <c r="F99" s="32"/>
      <c r="G99" s="17"/>
      <c r="H99" s="32"/>
      <c r="I99" s="32"/>
      <c r="J99" s="32"/>
      <c r="K99" s="32"/>
      <c r="L99" s="17"/>
      <c r="M99" s="32"/>
      <c r="N99" s="32"/>
      <c r="O99" s="32"/>
      <c r="P99" s="32"/>
      <c r="Q99" s="17"/>
      <c r="R99" s="32"/>
      <c r="S99" s="32"/>
      <c r="T99" s="32"/>
      <c r="U99" s="32"/>
      <c r="V99" s="35"/>
      <c r="W99" s="32"/>
      <c r="X99" s="32"/>
      <c r="Y99" s="32"/>
      <c r="Z99" s="32"/>
      <c r="AA99" s="32"/>
      <c r="AB99" s="17"/>
    </row>
    <row r="100" spans="6:28" x14ac:dyDescent="0.2">
      <c r="F100" s="32"/>
      <c r="G100" s="17"/>
      <c r="H100" s="32"/>
      <c r="I100" s="32"/>
      <c r="J100" s="32"/>
      <c r="K100" s="32"/>
      <c r="L100" s="17"/>
      <c r="M100" s="32"/>
      <c r="N100" s="32"/>
      <c r="O100" s="32"/>
      <c r="P100" s="32"/>
      <c r="Q100" s="17"/>
      <c r="R100" s="32"/>
      <c r="S100" s="32"/>
      <c r="T100" s="32"/>
      <c r="U100" s="32"/>
      <c r="V100" s="35"/>
      <c r="W100" s="32"/>
      <c r="X100" s="32"/>
      <c r="Y100" s="32"/>
      <c r="Z100" s="32"/>
      <c r="AA100" s="32"/>
      <c r="AB100" s="17"/>
    </row>
    <row r="101" spans="6:28" x14ac:dyDescent="0.2">
      <c r="F101" s="32"/>
      <c r="G101" s="17"/>
      <c r="H101" s="32"/>
      <c r="I101" s="32"/>
      <c r="J101" s="32"/>
      <c r="K101" s="32"/>
      <c r="L101" s="17"/>
      <c r="M101" s="32"/>
      <c r="N101" s="32"/>
      <c r="O101" s="32"/>
      <c r="P101" s="32"/>
      <c r="Q101" s="17"/>
      <c r="R101" s="32"/>
      <c r="S101" s="32"/>
      <c r="T101" s="32"/>
      <c r="U101" s="32"/>
      <c r="V101" s="35"/>
      <c r="W101" s="32"/>
      <c r="X101" s="32"/>
      <c r="Y101" s="32"/>
      <c r="Z101" s="32"/>
      <c r="AA101" s="32"/>
      <c r="AB101" s="17"/>
    </row>
    <row r="102" spans="6:28" x14ac:dyDescent="0.2">
      <c r="F102" s="32"/>
      <c r="G102" s="17"/>
      <c r="H102" s="32"/>
      <c r="I102" s="32"/>
      <c r="J102" s="32"/>
      <c r="K102" s="32"/>
      <c r="L102" s="17"/>
      <c r="M102" s="32"/>
      <c r="N102" s="32"/>
      <c r="O102" s="32"/>
      <c r="P102" s="32"/>
      <c r="Q102" s="17"/>
      <c r="R102" s="32"/>
      <c r="S102" s="32"/>
      <c r="T102" s="32"/>
      <c r="U102" s="32"/>
      <c r="V102" s="35"/>
      <c r="W102" s="32"/>
      <c r="X102" s="32"/>
      <c r="Y102" s="32"/>
      <c r="Z102" s="32"/>
      <c r="AA102" s="32"/>
      <c r="AB102" s="17"/>
    </row>
    <row r="103" spans="6:28" x14ac:dyDescent="0.2">
      <c r="F103" s="32"/>
      <c r="G103" s="17"/>
      <c r="H103" s="32"/>
      <c r="I103" s="32"/>
      <c r="J103" s="32"/>
      <c r="K103" s="32"/>
      <c r="L103" s="17"/>
      <c r="M103" s="32"/>
      <c r="N103" s="32"/>
      <c r="O103" s="32"/>
      <c r="P103" s="32"/>
      <c r="Q103" s="17"/>
      <c r="R103" s="32"/>
      <c r="S103" s="32"/>
      <c r="T103" s="32"/>
      <c r="U103" s="32"/>
      <c r="V103" s="35"/>
      <c r="W103" s="32"/>
      <c r="X103" s="32"/>
      <c r="Y103" s="32"/>
      <c r="Z103" s="32"/>
      <c r="AA103" s="32"/>
      <c r="AB103" s="17"/>
    </row>
    <row r="104" spans="6:28" x14ac:dyDescent="0.2">
      <c r="F104" s="32"/>
      <c r="G104" s="17"/>
      <c r="H104" s="32"/>
      <c r="I104" s="32"/>
      <c r="J104" s="32"/>
      <c r="K104" s="32"/>
      <c r="L104" s="17"/>
      <c r="M104" s="32"/>
      <c r="N104" s="32"/>
      <c r="O104" s="32"/>
      <c r="P104" s="32"/>
      <c r="Q104" s="17"/>
      <c r="R104" s="32"/>
      <c r="S104" s="32"/>
      <c r="T104" s="32"/>
      <c r="U104" s="32"/>
      <c r="V104" s="35"/>
      <c r="W104" s="32"/>
      <c r="X104" s="32"/>
      <c r="Y104" s="32"/>
      <c r="Z104" s="32"/>
      <c r="AA104" s="32"/>
      <c r="AB104" s="17"/>
    </row>
    <row r="105" spans="6:28" x14ac:dyDescent="0.2">
      <c r="F105" s="32"/>
      <c r="G105" s="17"/>
      <c r="H105" s="32"/>
      <c r="I105" s="32"/>
      <c r="J105" s="32"/>
      <c r="K105" s="32"/>
      <c r="L105" s="17"/>
      <c r="M105" s="32"/>
      <c r="N105" s="32"/>
      <c r="O105" s="32"/>
      <c r="P105" s="32"/>
      <c r="Q105" s="17"/>
      <c r="R105" s="32"/>
      <c r="S105" s="32"/>
      <c r="T105" s="32"/>
      <c r="U105" s="32"/>
      <c r="V105" s="35"/>
      <c r="W105" s="32"/>
      <c r="X105" s="32"/>
      <c r="Y105" s="32"/>
      <c r="Z105" s="32"/>
      <c r="AA105" s="32"/>
      <c r="AB105" s="17"/>
    </row>
    <row r="106" spans="6:28" x14ac:dyDescent="0.2">
      <c r="F106" s="32"/>
      <c r="G106" s="17"/>
      <c r="H106" s="32"/>
      <c r="I106" s="32"/>
      <c r="J106" s="32"/>
      <c r="K106" s="32"/>
      <c r="L106" s="17"/>
      <c r="M106" s="32"/>
      <c r="N106" s="32"/>
      <c r="O106" s="32"/>
      <c r="P106" s="32"/>
      <c r="Q106" s="17"/>
      <c r="R106" s="32"/>
      <c r="S106" s="32"/>
      <c r="T106" s="32"/>
      <c r="U106" s="32"/>
      <c r="V106" s="35"/>
      <c r="W106" s="32"/>
      <c r="X106" s="32"/>
      <c r="Y106" s="32"/>
      <c r="Z106" s="32"/>
      <c r="AA106" s="32"/>
      <c r="AB106" s="17"/>
    </row>
    <row r="107" spans="6:28" x14ac:dyDescent="0.2">
      <c r="F107" s="32"/>
      <c r="G107" s="17"/>
      <c r="H107" s="32"/>
      <c r="I107" s="32"/>
      <c r="J107" s="32"/>
      <c r="K107" s="32"/>
      <c r="L107" s="17"/>
      <c r="M107" s="32"/>
      <c r="N107" s="32"/>
      <c r="O107" s="32"/>
      <c r="P107" s="32"/>
      <c r="Q107" s="17"/>
      <c r="R107" s="32"/>
      <c r="S107" s="32"/>
      <c r="T107" s="32"/>
      <c r="U107" s="32"/>
      <c r="V107" s="35"/>
      <c r="W107" s="32"/>
      <c r="X107" s="32"/>
      <c r="Y107" s="32"/>
      <c r="Z107" s="32"/>
      <c r="AA107" s="32"/>
      <c r="AB107" s="17"/>
    </row>
    <row r="108" spans="6:28" x14ac:dyDescent="0.2">
      <c r="F108" s="32"/>
      <c r="G108" s="17"/>
      <c r="H108" s="32"/>
      <c r="I108" s="32"/>
      <c r="J108" s="32"/>
      <c r="K108" s="32"/>
      <c r="L108" s="17"/>
      <c r="M108" s="32"/>
      <c r="N108" s="32"/>
      <c r="O108" s="32"/>
      <c r="P108" s="32"/>
      <c r="Q108" s="17"/>
      <c r="R108" s="32"/>
      <c r="S108" s="32"/>
      <c r="T108" s="32"/>
      <c r="U108" s="32"/>
      <c r="V108" s="35"/>
      <c r="W108" s="32"/>
      <c r="X108" s="32"/>
      <c r="Y108" s="32"/>
      <c r="Z108" s="32"/>
      <c r="AA108" s="32"/>
      <c r="AB108" s="17"/>
    </row>
    <row r="109" spans="6:28" x14ac:dyDescent="0.2">
      <c r="F109" s="32"/>
      <c r="G109" s="17"/>
      <c r="H109" s="32"/>
      <c r="I109" s="32"/>
      <c r="J109" s="32"/>
      <c r="K109" s="32"/>
      <c r="L109" s="17"/>
      <c r="M109" s="32"/>
      <c r="N109" s="32"/>
      <c r="O109" s="32"/>
      <c r="P109" s="32"/>
      <c r="Q109" s="17"/>
      <c r="R109" s="32"/>
      <c r="S109" s="32"/>
      <c r="T109" s="32"/>
      <c r="U109" s="32"/>
      <c r="V109" s="35"/>
      <c r="W109" s="32"/>
      <c r="X109" s="32"/>
      <c r="Y109" s="32"/>
      <c r="Z109" s="32"/>
      <c r="AA109" s="32"/>
      <c r="AB109" s="17"/>
    </row>
    <row r="110" spans="6:28" x14ac:dyDescent="0.2">
      <c r="F110" s="32"/>
      <c r="G110" s="17"/>
      <c r="H110" s="32"/>
      <c r="I110" s="32"/>
      <c r="J110" s="32"/>
      <c r="K110" s="32"/>
      <c r="L110" s="17"/>
      <c r="M110" s="32"/>
      <c r="N110" s="32"/>
      <c r="O110" s="32"/>
      <c r="P110" s="32"/>
      <c r="Q110" s="17"/>
      <c r="R110" s="32"/>
      <c r="S110" s="32"/>
      <c r="T110" s="32"/>
      <c r="U110" s="32"/>
      <c r="V110" s="35"/>
      <c r="W110" s="32"/>
      <c r="X110" s="32"/>
      <c r="Y110" s="32"/>
      <c r="Z110" s="32"/>
      <c r="AA110" s="32"/>
      <c r="AB110" s="17"/>
    </row>
    <row r="111" spans="6:28" x14ac:dyDescent="0.2">
      <c r="F111" s="32"/>
      <c r="G111" s="17"/>
      <c r="H111" s="32"/>
      <c r="I111" s="32"/>
      <c r="J111" s="32"/>
      <c r="K111" s="32"/>
      <c r="L111" s="17"/>
      <c r="M111" s="32"/>
      <c r="N111" s="32"/>
      <c r="O111" s="32"/>
      <c r="P111" s="32"/>
      <c r="Q111" s="17"/>
      <c r="R111" s="32"/>
      <c r="S111" s="32"/>
      <c r="T111" s="32"/>
      <c r="U111" s="32"/>
      <c r="V111" s="35"/>
      <c r="W111" s="32"/>
      <c r="X111" s="32"/>
      <c r="Y111" s="32"/>
      <c r="Z111" s="32"/>
      <c r="AA111" s="32"/>
      <c r="AB111" s="17"/>
    </row>
  </sheetData>
  <mergeCells count="16">
    <mergeCell ref="U5:Y5"/>
    <mergeCell ref="P5:T5"/>
    <mergeCell ref="K5:O5"/>
    <mergeCell ref="F5:J5"/>
    <mergeCell ref="A45:AA45"/>
    <mergeCell ref="B49:D49"/>
    <mergeCell ref="C1:AA1"/>
    <mergeCell ref="A1:B3"/>
    <mergeCell ref="A5:E5"/>
    <mergeCell ref="A44:E44"/>
    <mergeCell ref="Z5:AA5"/>
    <mergeCell ref="C3:AA3"/>
    <mergeCell ref="A4:C4"/>
    <mergeCell ref="D4:AA4"/>
    <mergeCell ref="C2:AA2"/>
    <mergeCell ref="A46:AA4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LOTES</vt:lpstr>
      <vt:lpstr>LOTE 1</vt:lpstr>
      <vt:lpstr>LOTE 2</vt:lpstr>
      <vt:lpstr>LOTE 3</vt:lpstr>
      <vt:lpstr>LOTE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usuario</cp:lastModifiedBy>
  <dcterms:created xsi:type="dcterms:W3CDTF">2026-04-14T20:11:16Z</dcterms:created>
  <dcterms:modified xsi:type="dcterms:W3CDTF">2026-06-09T16:13:30Z</dcterms:modified>
</cp:coreProperties>
</file>