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:\Mi unidad\3. Minima Cuantia\Contratacion 24-06-2026 - CBIO\9. TRANSPORTE\"/>
    </mc:Choice>
  </mc:AlternateContent>
  <xr:revisionPtr revIDLastSave="0" documentId="13_ncr:1_{F4906EF6-6BA2-4CFE-BCBF-26C2FE41F3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tizaciones" sheetId="9" r:id="rId1"/>
  </sheets>
  <calcPr calcId="191029"/>
  <customWorkbookViews>
    <customWorkbookView name="Hector Hernan Sandoval Parra - Vista personalizada" guid="{D9F94CE7-E1E9-459B-B6AE-035A4B6E4A4F}" mergeInterval="0" personalView="1" maximized="1" windowWidth="1436" windowHeight="67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9" l="1"/>
  <c r="M4" i="9"/>
  <c r="L4" i="9"/>
  <c r="I4" i="9"/>
  <c r="G5" i="9"/>
  <c r="K4" i="9"/>
  <c r="J5" i="9" l="1"/>
  <c r="L5" i="9" l="1"/>
  <c r="K5" i="9"/>
  <c r="M5" i="9"/>
  <c r="H4" i="9" l="1"/>
  <c r="H5" i="9" l="1"/>
  <c r="N5" i="9"/>
  <c r="I5" i="9"/>
</calcChain>
</file>

<file path=xl/sharedStrings.xml><?xml version="1.0" encoding="utf-8"?>
<sst xmlns="http://schemas.openxmlformats.org/spreadsheetml/2006/main" count="20" uniqueCount="18">
  <si>
    <t>ITEM</t>
  </si>
  <si>
    <t xml:space="preserve">
UNIDAD
 DE MEDIDA</t>
  </si>
  <si>
    <t>CANTIDAD</t>
  </si>
  <si>
    <t xml:space="preserve">%
 IVA </t>
  </si>
  <si>
    <t xml:space="preserve">COSTO PROMEDIO </t>
  </si>
  <si>
    <t>Clasificación UNSPSC</t>
  </si>
  <si>
    <t xml:space="preserve"> Valor sin IVA</t>
  </si>
  <si>
    <t xml:space="preserve">IVA </t>
  </si>
  <si>
    <t>Valor con IVA</t>
  </si>
  <si>
    <t>IVA</t>
  </si>
  <si>
    <t xml:space="preserve">Promedio Total sin IVA </t>
  </si>
  <si>
    <t>Promedio total con IVA</t>
  </si>
  <si>
    <t>TOTAL</t>
  </si>
  <si>
    <t>DESCRIPCIÓN</t>
  </si>
  <si>
    <t>Prestar el servicio integral de embalaje, cargue, descargue, acarreo y transporte especializado de equipos, maquinaria, materiales e insumos, destinados a apoyar los procesos de formación del CTTAOA, garantizando la adecuada protección, manipulación y traslado de los bienes desde su punto de origen hasta las diferentes sedes o espacios de formación.
El servicio deberá incluir la coordinación logística completa, asegurando el embalaje técnico según el tipo de equipo o material, el manejo seguro durante el cargue y descargue, así como el transporte terrestre en condiciones óptimas, cumpliendo con la normatividad vigente y asegurando la integridad de los elementos transportados.
Se requiere que el proveedor cuente con capacidad operativa demostrada para cubrir los 19 municipios del occidente antioqueño, incluyendo sus veredas y corregimientos.</t>
  </si>
  <si>
    <t>Kilometro</t>
  </si>
  <si>
    <t>AGROTABLAITO</t>
  </si>
  <si>
    <t>Desarrollo Multisectorial Integral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</si>
</sst>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Tahoma"/>
      <family val="2"/>
      <charset val="1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000000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27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9">
    <xf numFmtId="0" fontId="0" fillId="0" borderId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7" fillId="0" borderId="0"/>
    <xf numFmtId="0" fontId="7" fillId="0" borderId="0"/>
    <xf numFmtId="0" fontId="5" fillId="0" borderId="1" applyBorder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left"/>
    </xf>
    <xf numFmtId="164" fontId="10" fillId="0" borderId="0" xfId="1" applyFont="1"/>
    <xf numFmtId="165" fontId="10" fillId="0" borderId="0" xfId="0" applyNumberFormat="1" applyFont="1"/>
    <xf numFmtId="0" fontId="10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8" fillId="0" borderId="0" xfId="0" applyFont="1" applyAlignment="1">
      <alignment horizontal="center" vertical="center" wrapText="1"/>
    </xf>
    <xf numFmtId="9" fontId="8" fillId="0" borderId="2" xfId="15" applyFont="1" applyBorder="1" applyAlignment="1">
      <alignment horizontal="center" vertical="center" wrapText="1"/>
    </xf>
    <xf numFmtId="165" fontId="10" fillId="2" borderId="9" xfId="1" applyNumberFormat="1" applyFont="1" applyFill="1" applyBorder="1" applyAlignment="1">
      <alignment horizontal="center" vertical="center" wrapText="1"/>
    </xf>
    <xf numFmtId="0" fontId="10" fillId="0" borderId="4" xfId="0" applyFont="1" applyBorder="1" applyProtection="1">
      <protection locked="0"/>
    </xf>
    <xf numFmtId="9" fontId="8" fillId="0" borderId="4" xfId="15" applyFont="1" applyBorder="1" applyAlignment="1">
      <alignment horizontal="center" vertical="center" wrapText="1"/>
    </xf>
    <xf numFmtId="164" fontId="8" fillId="3" borderId="3" xfId="1" applyFont="1" applyFill="1" applyBorder="1" applyAlignment="1" applyProtection="1">
      <alignment horizontal="center" vertical="center"/>
      <protection locked="0"/>
    </xf>
    <xf numFmtId="164" fontId="9" fillId="3" borderId="10" xfId="1" applyFont="1" applyFill="1" applyBorder="1" applyAlignment="1">
      <alignment horizontal="center" vertical="center"/>
    </xf>
    <xf numFmtId="165" fontId="12" fillId="0" borderId="0" xfId="0" applyNumberFormat="1" applyFont="1"/>
    <xf numFmtId="165" fontId="8" fillId="0" borderId="0" xfId="0" applyNumberFormat="1" applyFont="1"/>
    <xf numFmtId="0" fontId="13" fillId="0" borderId="3" xfId="0" applyFont="1" applyBorder="1" applyAlignment="1">
      <alignment horizontal="center" vertical="center" wrapText="1"/>
    </xf>
    <xf numFmtId="0" fontId="14" fillId="4" borderId="3" xfId="7" applyFont="1" applyFill="1" applyBorder="1" applyAlignment="1">
      <alignment vertical="center" wrapText="1"/>
    </xf>
    <xf numFmtId="0" fontId="8" fillId="2" borderId="21" xfId="0" applyFont="1" applyFill="1" applyBorder="1" applyAlignment="1" applyProtection="1">
      <alignment horizontal="center" vertical="center" wrapText="1"/>
      <protection locked="0"/>
    </xf>
    <xf numFmtId="165" fontId="10" fillId="2" borderId="20" xfId="1" applyNumberFormat="1" applyFont="1" applyFill="1" applyBorder="1" applyAlignment="1">
      <alignment horizontal="center" vertical="center" wrapText="1"/>
    </xf>
    <xf numFmtId="164" fontId="8" fillId="5" borderId="3" xfId="1" applyFont="1" applyFill="1" applyBorder="1" applyAlignment="1" applyProtection="1">
      <alignment horizontal="center" vertical="center"/>
      <protection locked="0"/>
    </xf>
    <xf numFmtId="164" fontId="10" fillId="5" borderId="3" xfId="1" applyFont="1" applyFill="1" applyBorder="1" applyAlignment="1">
      <alignment horizontal="center" vertical="center"/>
    </xf>
    <xf numFmtId="164" fontId="9" fillId="5" borderId="5" xfId="1" applyFont="1" applyFill="1" applyBorder="1" applyAlignment="1">
      <alignment horizontal="center" vertical="center"/>
    </xf>
    <xf numFmtId="165" fontId="8" fillId="0" borderId="0" xfId="1" applyNumberFormat="1" applyFont="1" applyAlignment="1">
      <alignment horizontal="center" vertical="center" wrapText="1"/>
    </xf>
    <xf numFmtId="165" fontId="9" fillId="2" borderId="24" xfId="1" applyNumberFormat="1" applyFont="1" applyFill="1" applyBorder="1" applyAlignment="1" applyProtection="1">
      <alignment horizontal="center" vertical="center" wrapText="1"/>
    </xf>
    <xf numFmtId="164" fontId="9" fillId="5" borderId="16" xfId="1" applyFont="1" applyFill="1" applyBorder="1" applyAlignment="1">
      <alignment horizontal="center" vertical="center"/>
    </xf>
    <xf numFmtId="164" fontId="9" fillId="5" borderId="26" xfId="1" applyFont="1" applyFill="1" applyBorder="1" applyAlignment="1">
      <alignment horizontal="center" vertical="center"/>
    </xf>
    <xf numFmtId="1" fontId="9" fillId="2" borderId="23" xfId="1" applyNumberFormat="1" applyFont="1" applyFill="1" applyBorder="1" applyAlignment="1" applyProtection="1">
      <alignment vertical="center" wrapText="1"/>
    </xf>
    <xf numFmtId="165" fontId="9" fillId="2" borderId="11" xfId="1" applyNumberFormat="1" applyFont="1" applyFill="1" applyBorder="1" applyAlignment="1" applyProtection="1">
      <alignment horizontal="center" vertical="center" wrapText="1"/>
    </xf>
    <xf numFmtId="165" fontId="9" fillId="2" borderId="14" xfId="1" applyNumberFormat="1" applyFont="1" applyFill="1" applyBorder="1" applyAlignment="1" applyProtection="1">
      <alignment horizontal="center" vertical="center" wrapText="1"/>
    </xf>
    <xf numFmtId="165" fontId="9" fillId="2" borderId="22" xfId="1" applyNumberFormat="1" applyFont="1" applyFill="1" applyBorder="1" applyAlignment="1" applyProtection="1">
      <alignment horizontal="center" vertical="center" wrapText="1"/>
    </xf>
    <xf numFmtId="0" fontId="8" fillId="0" borderId="15" xfId="0" applyFont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  <protection locked="0"/>
    </xf>
    <xf numFmtId="0" fontId="9" fillId="0" borderId="1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18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9" fillId="0" borderId="19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8" fillId="0" borderId="1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4" fontId="8" fillId="3" borderId="12" xfId="1" applyFont="1" applyFill="1" applyBorder="1" applyAlignment="1" applyProtection="1">
      <alignment horizontal="center" vertical="center"/>
      <protection locked="0"/>
    </xf>
    <xf numFmtId="164" fontId="8" fillId="3" borderId="11" xfId="1" applyFont="1" applyFill="1" applyBorder="1" applyAlignment="1" applyProtection="1">
      <alignment horizontal="center" vertical="center"/>
      <protection locked="0"/>
    </xf>
    <xf numFmtId="164" fontId="8" fillId="3" borderId="13" xfId="1" applyFont="1" applyFill="1" applyBorder="1" applyAlignment="1" applyProtection="1">
      <alignment horizontal="center" vertical="center"/>
      <protection locked="0"/>
    </xf>
    <xf numFmtId="164" fontId="8" fillId="5" borderId="18" xfId="1" applyFont="1" applyFill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165" fontId="8" fillId="2" borderId="26" xfId="1" applyNumberFormat="1" applyFont="1" applyFill="1" applyBorder="1" applyAlignment="1">
      <alignment horizontal="center" vertical="center" wrapText="1"/>
    </xf>
    <xf numFmtId="165" fontId="8" fillId="2" borderId="25" xfId="1" applyNumberFormat="1" applyFont="1" applyFill="1" applyBorder="1" applyAlignment="1">
      <alignment horizontal="center" vertical="center" wrapText="1"/>
    </xf>
  </cellXfs>
  <cellStyles count="19">
    <cellStyle name="Millares" xfId="1" builtinId="3"/>
    <cellStyle name="Millares 19" xfId="2" xr:uid="{00000000-0005-0000-0000-000002000000}"/>
    <cellStyle name="Millares 2" xfId="3" xr:uid="{00000000-0005-0000-0000-000003000000}"/>
    <cellStyle name="Millares 3" xfId="4" xr:uid="{00000000-0005-0000-0000-000004000000}"/>
    <cellStyle name="Millares 4" xfId="18" xr:uid="{95A38AB4-A273-45E4-BC3F-2AB47EA924B1}"/>
    <cellStyle name="Normal" xfId="0" builtinId="0"/>
    <cellStyle name="Normal 10" xfId="5" xr:uid="{00000000-0005-0000-0000-000006000000}"/>
    <cellStyle name="Normal 10 3" xfId="6" xr:uid="{00000000-0005-0000-0000-000007000000}"/>
    <cellStyle name="Normal 2" xfId="7" xr:uid="{00000000-0005-0000-0000-000008000000}"/>
    <cellStyle name="Normal 2 2" xfId="8" xr:uid="{00000000-0005-0000-0000-000009000000}"/>
    <cellStyle name="Normal 3" xfId="9" xr:uid="{00000000-0005-0000-0000-00000A000000}"/>
    <cellStyle name="Normal 4" xfId="10" xr:uid="{00000000-0005-0000-0000-00000B000000}"/>
    <cellStyle name="Normal 5" xfId="11" xr:uid="{00000000-0005-0000-0000-00000C000000}"/>
    <cellStyle name="Normal 6" xfId="12" xr:uid="{00000000-0005-0000-0000-00000D000000}"/>
    <cellStyle name="Normal 62" xfId="13" xr:uid="{00000000-0005-0000-0000-00000E000000}"/>
    <cellStyle name="Normal 7" xfId="14" xr:uid="{00000000-0005-0000-0000-00000F000000}"/>
    <cellStyle name="Normal 8" xfId="17" xr:uid="{28740B92-D3BD-45C3-9F8B-6D3D2382EE72}"/>
    <cellStyle name="Porcentaje" xfId="15" builtinId="5"/>
    <cellStyle name="Porcentual 3" xfId="16" xr:uid="{00000000-0005-0000-0000-00001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FF"/>
      <color rgb="FFF2F6EA"/>
      <color rgb="FFEAF0F6"/>
      <color rgb="FFE1EAF3"/>
      <color rgb="FFF0F0F0"/>
      <color rgb="FFECF2F8"/>
      <color rgb="FFF3F1E9"/>
      <color rgb="FFF2F2F2"/>
      <color rgb="FFF0F8FA"/>
      <color rgb="FFF6E7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50102-5A8A-438D-AB38-9974D5C2D044}">
  <dimension ref="B1:DN8"/>
  <sheetViews>
    <sheetView tabSelected="1" zoomScaleNormal="100" workbookViewId="0">
      <selection activeCell="Q4" sqref="Q4"/>
    </sheetView>
  </sheetViews>
  <sheetFormatPr baseColWidth="10" defaultColWidth="9.140625" defaultRowHeight="12.75" x14ac:dyDescent="0.2"/>
  <cols>
    <col min="1" max="1" width="6.7109375" style="3" customWidth="1"/>
    <col min="2" max="2" width="4.7109375" style="3" bestFit="1" customWidth="1"/>
    <col min="3" max="3" width="45.42578125" style="4" customWidth="1"/>
    <col min="4" max="4" width="10.140625" style="3" bestFit="1" customWidth="1"/>
    <col min="5" max="5" width="9.140625" style="3" customWidth="1"/>
    <col min="6" max="6" width="6.85546875" style="3" bestFit="1" customWidth="1"/>
    <col min="7" max="7" width="14.42578125" style="5" customWidth="1"/>
    <col min="8" max="8" width="13.5703125" style="5" customWidth="1"/>
    <col min="9" max="9" width="18.140625" style="5" customWidth="1"/>
    <col min="10" max="12" width="14.85546875" style="5" customWidth="1"/>
    <col min="13" max="13" width="16.28515625" style="3" customWidth="1"/>
    <col min="14" max="14" width="16.7109375" style="3" customWidth="1"/>
    <col min="15" max="15" width="13.28515625" style="3" customWidth="1"/>
    <col min="16" max="254" width="11.42578125" style="3" customWidth="1"/>
    <col min="255" max="16384" width="9.140625" style="3"/>
  </cols>
  <sheetData>
    <row r="1" spans="2:118" ht="13.5" thickBot="1" x14ac:dyDescent="0.25"/>
    <row r="2" spans="2:118" s="7" customFormat="1" ht="34.5" customHeight="1" x14ac:dyDescent="0.2">
      <c r="B2" s="36" t="s">
        <v>0</v>
      </c>
      <c r="C2" s="48" t="s">
        <v>13</v>
      </c>
      <c r="D2" s="38" t="s">
        <v>1</v>
      </c>
      <c r="E2" s="40" t="s">
        <v>2</v>
      </c>
      <c r="F2" s="42" t="s">
        <v>3</v>
      </c>
      <c r="G2" s="44" t="s">
        <v>16</v>
      </c>
      <c r="H2" s="45"/>
      <c r="I2" s="46"/>
      <c r="J2" s="47" t="s">
        <v>17</v>
      </c>
      <c r="K2" s="47"/>
      <c r="L2" s="47"/>
      <c r="M2" s="30" t="s">
        <v>4</v>
      </c>
      <c r="N2" s="30"/>
      <c r="O2" s="31" t="s">
        <v>5</v>
      </c>
      <c r="DM2" s="8"/>
      <c r="DN2" s="8"/>
    </row>
    <row r="3" spans="2:118" s="7" customFormat="1" ht="25.5" x14ac:dyDescent="0.2">
      <c r="B3" s="37"/>
      <c r="C3" s="39"/>
      <c r="D3" s="39"/>
      <c r="E3" s="41"/>
      <c r="F3" s="43"/>
      <c r="G3" s="14" t="s">
        <v>6</v>
      </c>
      <c r="H3" s="14" t="s">
        <v>7</v>
      </c>
      <c r="I3" s="14" t="s">
        <v>8</v>
      </c>
      <c r="J3" s="22" t="s">
        <v>6</v>
      </c>
      <c r="K3" s="22" t="s">
        <v>9</v>
      </c>
      <c r="L3" s="22" t="s">
        <v>8</v>
      </c>
      <c r="M3" s="20" t="s">
        <v>10</v>
      </c>
      <c r="N3" s="1" t="s">
        <v>11</v>
      </c>
      <c r="O3" s="32"/>
      <c r="P3" s="9"/>
      <c r="Q3" s="9"/>
      <c r="R3" s="9"/>
      <c r="S3" s="9"/>
      <c r="DM3" s="8"/>
      <c r="DN3" s="8"/>
    </row>
    <row r="4" spans="2:118" s="7" customFormat="1" ht="319.5" customHeight="1" x14ac:dyDescent="0.2">
      <c r="B4" s="2">
        <v>1</v>
      </c>
      <c r="C4" s="19" t="s">
        <v>14</v>
      </c>
      <c r="D4" s="18" t="s">
        <v>15</v>
      </c>
      <c r="E4" s="18">
        <v>1</v>
      </c>
      <c r="F4" s="10">
        <v>0</v>
      </c>
      <c r="G4" s="14">
        <v>27000</v>
      </c>
      <c r="H4" s="14">
        <f t="shared" ref="H4" si="0">+G4*F4</f>
        <v>0</v>
      </c>
      <c r="I4" s="14">
        <f>+(G4+H4)*E4</f>
        <v>27000</v>
      </c>
      <c r="J4" s="23">
        <v>25500</v>
      </c>
      <c r="K4" s="23">
        <f>J4*F4</f>
        <v>0</v>
      </c>
      <c r="L4" s="23">
        <f>(J4+K4)*E4</f>
        <v>25500</v>
      </c>
      <c r="M4" s="21">
        <f>AVERAGE(G4,J4)</f>
        <v>26250</v>
      </c>
      <c r="N4" s="11">
        <f>AVERAGE(I4,L4)</f>
        <v>26250</v>
      </c>
      <c r="O4" s="29">
        <v>78101800</v>
      </c>
      <c r="P4" s="25"/>
      <c r="Q4" s="9"/>
      <c r="R4" s="9"/>
      <c r="S4" s="9"/>
      <c r="DM4" s="8"/>
      <c r="DN4" s="8"/>
    </row>
    <row r="5" spans="2:118" ht="13.5" thickBot="1" x14ac:dyDescent="0.25">
      <c r="B5" s="33" t="s">
        <v>12</v>
      </c>
      <c r="C5" s="34"/>
      <c r="D5" s="35"/>
      <c r="E5" s="12"/>
      <c r="F5" s="13"/>
      <c r="G5" s="15">
        <f t="shared" ref="G5:N5" si="1">SUM(G4:G4)</f>
        <v>27000</v>
      </c>
      <c r="H5" s="15">
        <f t="shared" si="1"/>
        <v>0</v>
      </c>
      <c r="I5" s="15">
        <f t="shared" si="1"/>
        <v>27000</v>
      </c>
      <c r="J5" s="28">
        <f t="shared" si="1"/>
        <v>25500</v>
      </c>
      <c r="K5" s="24">
        <f t="shared" si="1"/>
        <v>0</v>
      </c>
      <c r="L5" s="27">
        <f t="shared" si="1"/>
        <v>25500</v>
      </c>
      <c r="M5" s="49">
        <f t="shared" si="1"/>
        <v>26250</v>
      </c>
      <c r="N5" s="50">
        <f t="shared" si="1"/>
        <v>26250</v>
      </c>
      <c r="O5" s="26"/>
      <c r="P5" s="6"/>
    </row>
    <row r="6" spans="2:118" x14ac:dyDescent="0.2">
      <c r="M6" s="5"/>
      <c r="N6" s="17"/>
    </row>
    <row r="7" spans="2:118" x14ac:dyDescent="0.2">
      <c r="M7" s="6"/>
      <c r="N7" s="16"/>
    </row>
    <row r="8" spans="2:118" x14ac:dyDescent="0.2">
      <c r="M8" s="6"/>
    </row>
  </sheetData>
  <mergeCells count="10">
    <mergeCell ref="M2:N2"/>
    <mergeCell ref="O2:O3"/>
    <mergeCell ref="B5:D5"/>
    <mergeCell ref="B2:B3"/>
    <mergeCell ref="C2:C3"/>
    <mergeCell ref="D2:D3"/>
    <mergeCell ref="E2:E3"/>
    <mergeCell ref="F2:F3"/>
    <mergeCell ref="G2:I2"/>
    <mergeCell ref="J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</vt:lpstr>
    </vt:vector>
  </TitlesOfParts>
  <Manager/>
  <Company>SENA REGIONAL ANTIOQUIA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INVENTARIOS</dc:creator>
  <cp:keywords/>
  <dc:description/>
  <cp:lastModifiedBy>Sofia Martinez Restrepo</cp:lastModifiedBy>
  <cp:revision/>
  <dcterms:created xsi:type="dcterms:W3CDTF">1998-06-17T15:06:19Z</dcterms:created>
  <dcterms:modified xsi:type="dcterms:W3CDTF">2026-07-10T20:12:20Z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2024-12-26T17:20:36Z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0fe3776c-cd3a-43a9-a690-ea7eaebb3b4b</vt:lpwstr>
  </property>
  <property fmtid="{D5CDD505-2E9C-101B-9397-08002B2CF9AE}" pid="8" name="MSIP_Label_fc111285-cafa-4fc9-8a9a-bd902089b24f_ContentBits">
    <vt:lpwstr>0</vt:lpwstr>
  </property>
</Properties>
</file>