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user\Documents\dico_d\2026\1. ESTRUCTURACION\12.CAFETERIA\31-08 NUEVO PROCESO\"/>
    </mc:Choice>
  </mc:AlternateContent>
  <xr:revisionPtr revIDLastSave="0" documentId="13_ncr:1_{1144AACF-A953-40F8-BAD8-444E2CF11383}" xr6:coauthVersionLast="47" xr6:coauthVersionMax="47" xr10:uidLastSave="{00000000-0000-0000-0000-000000000000}"/>
  <bookViews>
    <workbookView xWindow="-120" yWindow="-120" windowWidth="20730" windowHeight="11040" xr2:uid="{00000000-000D-0000-FFFF-FFFF00000000}"/>
  </bookViews>
  <sheets>
    <sheet name="COSTO NECE" sheetId="59" r:id="rId1"/>
  </sheets>
  <definedNames>
    <definedName name="_xlnm._FilterDatabase" localSheetId="0" hidden="1">'COSTO NECE'!$A$3:$AE$3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6" i="59" l="1"/>
  <c r="AN7" i="59"/>
  <c r="AN8" i="59"/>
  <c r="AN9" i="59"/>
  <c r="AN11" i="59"/>
  <c r="AN12" i="59"/>
  <c r="AN13" i="59"/>
  <c r="AN14" i="59"/>
  <c r="AN16" i="59"/>
  <c r="AN17" i="59"/>
  <c r="AN18" i="59"/>
  <c r="AN19" i="59"/>
  <c r="AN20" i="59"/>
  <c r="AN21" i="59"/>
  <c r="AN22" i="59"/>
  <c r="AN28" i="59"/>
  <c r="AN29" i="59"/>
  <c r="AN30" i="59"/>
  <c r="AN31" i="59"/>
  <c r="AN32" i="59"/>
  <c r="AN33" i="59"/>
  <c r="AN34" i="59"/>
  <c r="AN35" i="59"/>
  <c r="AN36" i="59"/>
  <c r="AN37" i="59"/>
  <c r="AN43" i="59"/>
  <c r="AN44" i="59"/>
  <c r="AN45" i="59"/>
  <c r="AN46" i="59"/>
  <c r="AN47" i="59"/>
  <c r="AN48" i="59"/>
  <c r="AN49" i="59"/>
  <c r="AN50" i="59"/>
  <c r="AN51" i="59"/>
  <c r="AN52" i="59"/>
  <c r="AN53" i="59"/>
  <c r="AN54" i="59"/>
  <c r="AN55" i="59"/>
  <c r="AN56" i="59"/>
  <c r="AN57" i="59"/>
  <c r="AN58" i="59"/>
  <c r="AN59" i="59"/>
  <c r="AN60" i="59"/>
  <c r="AN61" i="59"/>
  <c r="AN62" i="59"/>
  <c r="AN63" i="59"/>
  <c r="AN64" i="59"/>
  <c r="AN65" i="59"/>
  <c r="AN66" i="59"/>
  <c r="AN67" i="59"/>
  <c r="AN68" i="59"/>
  <c r="AN69" i="59"/>
  <c r="AN70" i="59"/>
  <c r="AN71" i="59"/>
  <c r="AN72" i="59"/>
  <c r="AN73" i="59"/>
  <c r="AN74" i="59"/>
  <c r="AN75" i="59"/>
  <c r="AN76" i="59"/>
  <c r="AN77" i="59"/>
  <c r="AN78" i="59"/>
  <c r="AN79" i="59"/>
  <c r="AN80" i="59"/>
  <c r="AN81" i="59"/>
  <c r="AN82" i="59"/>
  <c r="AN83" i="59"/>
  <c r="AN84" i="59"/>
  <c r="AN85" i="59"/>
  <c r="AN86" i="59"/>
  <c r="AN87" i="59"/>
  <c r="AN88" i="59"/>
  <c r="AN89" i="59"/>
  <c r="AN90" i="59"/>
  <c r="AN92" i="59"/>
  <c r="AN93" i="59"/>
  <c r="AN94" i="59"/>
  <c r="AN95" i="59"/>
  <c r="AN96" i="59"/>
  <c r="AN97" i="59"/>
  <c r="AN102" i="59"/>
  <c r="AN103" i="59"/>
  <c r="AN104" i="59"/>
  <c r="AN105" i="59"/>
  <c r="AN106" i="59"/>
  <c r="AN107" i="59"/>
  <c r="AN108" i="59"/>
  <c r="AN109" i="59"/>
  <c r="AN110" i="59"/>
  <c r="AN111" i="59"/>
  <c r="AN112" i="59"/>
  <c r="AN113" i="59"/>
  <c r="AN114" i="59"/>
  <c r="AN115" i="59"/>
  <c r="AN121" i="59"/>
  <c r="AN122" i="59"/>
  <c r="AN123" i="59"/>
  <c r="AN124" i="59"/>
  <c r="AN125" i="59"/>
  <c r="AN126" i="59"/>
  <c r="AN127" i="59"/>
  <c r="AN128" i="59"/>
  <c r="AN129" i="59"/>
  <c r="AN130" i="59"/>
  <c r="AN131" i="59"/>
  <c r="AN5" i="59"/>
  <c r="AM14" i="59"/>
  <c r="AM6" i="59"/>
  <c r="AM7" i="59"/>
  <c r="AM8" i="59"/>
  <c r="AM9" i="59"/>
  <c r="AM11" i="59"/>
  <c r="AM12" i="59"/>
  <c r="AM13" i="59"/>
  <c r="AM16" i="59"/>
  <c r="AM18" i="59"/>
  <c r="AM19" i="59"/>
  <c r="AM20" i="59"/>
  <c r="AM22" i="59"/>
  <c r="AM28" i="59"/>
  <c r="AM29" i="59"/>
  <c r="AM30" i="59"/>
  <c r="AM31" i="59"/>
  <c r="AM32" i="59"/>
  <c r="AM33" i="59"/>
  <c r="AM34" i="59"/>
  <c r="AM35" i="59"/>
  <c r="AM36" i="59"/>
  <c r="AM37" i="59"/>
  <c r="AM43" i="59"/>
  <c r="AM44" i="59"/>
  <c r="AM45" i="59"/>
  <c r="AM46" i="59"/>
  <c r="AM47" i="59"/>
  <c r="AM48" i="59"/>
  <c r="AM49" i="59"/>
  <c r="AM50" i="59"/>
  <c r="AM51" i="59"/>
  <c r="AM52" i="59"/>
  <c r="AM53" i="59"/>
  <c r="AM54" i="59"/>
  <c r="AM55" i="59"/>
  <c r="AM56" i="59"/>
  <c r="AM57" i="59"/>
  <c r="AM58" i="59"/>
  <c r="AM59" i="59"/>
  <c r="AM60" i="59"/>
  <c r="AM61" i="59"/>
  <c r="AM62" i="59"/>
  <c r="AM63" i="59"/>
  <c r="AM64" i="59"/>
  <c r="AM65" i="59"/>
  <c r="AM66" i="59"/>
  <c r="AM67" i="59"/>
  <c r="AM68" i="59"/>
  <c r="AM69" i="59"/>
  <c r="AM70" i="59"/>
  <c r="AM73" i="59"/>
  <c r="AM75" i="59"/>
  <c r="AM76" i="59"/>
  <c r="AM77" i="59"/>
  <c r="AM78" i="59"/>
  <c r="AM79" i="59"/>
  <c r="AM80" i="59"/>
  <c r="AM81" i="59"/>
  <c r="AM82" i="59"/>
  <c r="AM83" i="59"/>
  <c r="AM84" i="59"/>
  <c r="AM85" i="59"/>
  <c r="AM86" i="59"/>
  <c r="AM87" i="59"/>
  <c r="AM88" i="59"/>
  <c r="AM89" i="59"/>
  <c r="AM90" i="59"/>
  <c r="AM92" i="59"/>
  <c r="AM93" i="59"/>
  <c r="AM94" i="59"/>
  <c r="AM95" i="59"/>
  <c r="AM96" i="59"/>
  <c r="AM97" i="59"/>
  <c r="AM102" i="59"/>
  <c r="AM103" i="59"/>
  <c r="AM104" i="59"/>
  <c r="AM105" i="59"/>
  <c r="AM106" i="59"/>
  <c r="AM107" i="59"/>
  <c r="AM108" i="59"/>
  <c r="AM109" i="59"/>
  <c r="AM110" i="59"/>
  <c r="AM111" i="59"/>
  <c r="AM112" i="59"/>
  <c r="AM113" i="59"/>
  <c r="AM114" i="59"/>
  <c r="AM115" i="59"/>
  <c r="AM121" i="59"/>
  <c r="AM122" i="59"/>
  <c r="AM123" i="59"/>
  <c r="AM124" i="59"/>
  <c r="AM125" i="59"/>
  <c r="AM126" i="59"/>
  <c r="AM127" i="59"/>
  <c r="AM128" i="59"/>
  <c r="AM130" i="59"/>
  <c r="AM5" i="59"/>
  <c r="AI6" i="59"/>
  <c r="AJ6" i="59"/>
  <c r="AK6" i="59"/>
  <c r="AL6" i="59"/>
  <c r="AI7" i="59"/>
  <c r="AJ7" i="59"/>
  <c r="AK7" i="59"/>
  <c r="AL7" i="59"/>
  <c r="AI8" i="59"/>
  <c r="AJ8" i="59"/>
  <c r="AK8" i="59"/>
  <c r="AL8" i="59"/>
  <c r="AI9" i="59"/>
  <c r="AJ9" i="59"/>
  <c r="AK9" i="59"/>
  <c r="AL9" i="59"/>
  <c r="AI11" i="59"/>
  <c r="AJ11" i="59"/>
  <c r="AK11" i="59"/>
  <c r="AL11" i="59"/>
  <c r="AI12" i="59"/>
  <c r="AJ12" i="59"/>
  <c r="AK12" i="59"/>
  <c r="AL12" i="59"/>
  <c r="AI13" i="59"/>
  <c r="AJ13" i="59"/>
  <c r="AK13" i="59"/>
  <c r="AL13" i="59"/>
  <c r="AI14" i="59"/>
  <c r="AJ14" i="59"/>
  <c r="AK14" i="59"/>
  <c r="AL14" i="59"/>
  <c r="AI16" i="59"/>
  <c r="AJ16" i="59"/>
  <c r="AK16" i="59"/>
  <c r="AL16" i="59"/>
  <c r="AI17" i="59"/>
  <c r="AJ17" i="59"/>
  <c r="AI18" i="59"/>
  <c r="AJ18" i="59"/>
  <c r="AK18" i="59"/>
  <c r="AL18" i="59"/>
  <c r="AI19" i="59"/>
  <c r="AJ19" i="59"/>
  <c r="AK19" i="59"/>
  <c r="AL19" i="59"/>
  <c r="AI20" i="59"/>
  <c r="AJ20" i="59"/>
  <c r="AK20" i="59"/>
  <c r="AL20" i="59"/>
  <c r="AI21" i="59"/>
  <c r="AJ21" i="59"/>
  <c r="AI22" i="59"/>
  <c r="AJ22" i="59"/>
  <c r="AK22" i="59"/>
  <c r="AL22" i="59"/>
  <c r="AI28" i="59"/>
  <c r="AJ28" i="59"/>
  <c r="AK28" i="59"/>
  <c r="AL28" i="59"/>
  <c r="AI29" i="59"/>
  <c r="AJ29" i="59"/>
  <c r="AL29" i="59" s="1"/>
  <c r="AK29" i="59"/>
  <c r="AI30" i="59"/>
  <c r="AJ30" i="59"/>
  <c r="AK30" i="59"/>
  <c r="AL30" i="59"/>
  <c r="AI31" i="59"/>
  <c r="AJ31" i="59"/>
  <c r="AL31" i="59" s="1"/>
  <c r="AK31" i="59"/>
  <c r="AI32" i="59"/>
  <c r="AJ32" i="59"/>
  <c r="AK32" i="59"/>
  <c r="AL32" i="59"/>
  <c r="AI33" i="59"/>
  <c r="AJ33" i="59"/>
  <c r="AL33" i="59" s="1"/>
  <c r="AK33" i="59"/>
  <c r="AI34" i="59"/>
  <c r="AJ34" i="59"/>
  <c r="AK34" i="59"/>
  <c r="AL34" i="59"/>
  <c r="AI35" i="59"/>
  <c r="AJ35" i="59"/>
  <c r="AL35" i="59" s="1"/>
  <c r="AK35" i="59"/>
  <c r="AI36" i="59"/>
  <c r="AJ36" i="59"/>
  <c r="AK36" i="59"/>
  <c r="AL36" i="59"/>
  <c r="AI37" i="59"/>
  <c r="AJ37" i="59"/>
  <c r="AL37" i="59" s="1"/>
  <c r="AK37" i="59"/>
  <c r="AI43" i="59"/>
  <c r="AJ43" i="59"/>
  <c r="AL43" i="59" s="1"/>
  <c r="AK43" i="59"/>
  <c r="AI44" i="59"/>
  <c r="AJ44" i="59"/>
  <c r="AL44" i="59" s="1"/>
  <c r="AK44" i="59"/>
  <c r="AI45" i="59"/>
  <c r="AJ45" i="59"/>
  <c r="AL45" i="59" s="1"/>
  <c r="AK45" i="59"/>
  <c r="AI46" i="59"/>
  <c r="AJ46" i="59"/>
  <c r="AL46" i="59" s="1"/>
  <c r="AK46" i="59"/>
  <c r="AI47" i="59"/>
  <c r="AJ47" i="59"/>
  <c r="AL47" i="59" s="1"/>
  <c r="AK47" i="59"/>
  <c r="AI48" i="59"/>
  <c r="AJ48" i="59"/>
  <c r="AL48" i="59" s="1"/>
  <c r="AK48" i="59"/>
  <c r="AI49" i="59"/>
  <c r="AJ49" i="59"/>
  <c r="AL49" i="59" s="1"/>
  <c r="AK49" i="59"/>
  <c r="AI50" i="59"/>
  <c r="AJ50" i="59"/>
  <c r="AL50" i="59" s="1"/>
  <c r="AK50" i="59"/>
  <c r="AI51" i="59"/>
  <c r="AJ51" i="59"/>
  <c r="AL51" i="59" s="1"/>
  <c r="AK51" i="59"/>
  <c r="AI52" i="59"/>
  <c r="AJ52" i="59"/>
  <c r="AL52" i="59" s="1"/>
  <c r="AK52" i="59"/>
  <c r="AI53" i="59"/>
  <c r="AJ53" i="59"/>
  <c r="AL53" i="59" s="1"/>
  <c r="AK53" i="59"/>
  <c r="AI54" i="59"/>
  <c r="AJ54" i="59"/>
  <c r="AL54" i="59" s="1"/>
  <c r="AK54" i="59"/>
  <c r="AI55" i="59"/>
  <c r="AJ55" i="59"/>
  <c r="AL55" i="59" s="1"/>
  <c r="AK55" i="59"/>
  <c r="AI56" i="59"/>
  <c r="AJ56" i="59"/>
  <c r="AL56" i="59" s="1"/>
  <c r="AK56" i="59"/>
  <c r="AI57" i="59"/>
  <c r="AJ57" i="59"/>
  <c r="AL57" i="59" s="1"/>
  <c r="AK57" i="59"/>
  <c r="AI58" i="59"/>
  <c r="AJ58" i="59"/>
  <c r="AL58" i="59" s="1"/>
  <c r="AK58" i="59"/>
  <c r="AI59" i="59"/>
  <c r="AJ59" i="59"/>
  <c r="AL59" i="59" s="1"/>
  <c r="AK59" i="59"/>
  <c r="AI60" i="59"/>
  <c r="AJ60" i="59"/>
  <c r="AL60" i="59" s="1"/>
  <c r="AK60" i="59"/>
  <c r="AI61" i="59"/>
  <c r="AJ61" i="59"/>
  <c r="AL61" i="59" s="1"/>
  <c r="AK61" i="59"/>
  <c r="AI62" i="59"/>
  <c r="AJ62" i="59"/>
  <c r="AL62" i="59" s="1"/>
  <c r="AK62" i="59"/>
  <c r="AI63" i="59"/>
  <c r="AJ63" i="59"/>
  <c r="AL63" i="59" s="1"/>
  <c r="AK63" i="59"/>
  <c r="AI64" i="59"/>
  <c r="AJ64" i="59"/>
  <c r="AL64" i="59" s="1"/>
  <c r="AK64" i="59"/>
  <c r="AI65" i="59"/>
  <c r="AJ65" i="59"/>
  <c r="AL65" i="59" s="1"/>
  <c r="AK65" i="59"/>
  <c r="AI66" i="59"/>
  <c r="AJ66" i="59"/>
  <c r="AL66" i="59" s="1"/>
  <c r="AK66" i="59"/>
  <c r="AI67" i="59"/>
  <c r="AJ67" i="59"/>
  <c r="AL67" i="59" s="1"/>
  <c r="AK67" i="59"/>
  <c r="AI68" i="59"/>
  <c r="AJ68" i="59"/>
  <c r="AL68" i="59" s="1"/>
  <c r="AK68" i="59"/>
  <c r="AI69" i="59"/>
  <c r="AJ69" i="59"/>
  <c r="AL69" i="59" s="1"/>
  <c r="AK69" i="59"/>
  <c r="AI70" i="59"/>
  <c r="AJ70" i="59"/>
  <c r="AL70" i="59" s="1"/>
  <c r="AK70" i="59"/>
  <c r="AI71" i="59"/>
  <c r="AJ71" i="59"/>
  <c r="AI72" i="59"/>
  <c r="AJ72" i="59"/>
  <c r="AI73" i="59"/>
  <c r="AJ73" i="59"/>
  <c r="AI74" i="59"/>
  <c r="AJ74" i="59"/>
  <c r="AI75" i="59"/>
  <c r="AJ75" i="59"/>
  <c r="AL75" i="59" s="1"/>
  <c r="AK75" i="59"/>
  <c r="AI76" i="59"/>
  <c r="AJ76" i="59"/>
  <c r="AL76" i="59" s="1"/>
  <c r="AK76" i="59"/>
  <c r="AI77" i="59"/>
  <c r="AJ77" i="59"/>
  <c r="AL77" i="59" s="1"/>
  <c r="AK77" i="59"/>
  <c r="AI78" i="59"/>
  <c r="AJ78" i="59"/>
  <c r="AL78" i="59" s="1"/>
  <c r="AK78" i="59"/>
  <c r="AI79" i="59"/>
  <c r="AJ79" i="59"/>
  <c r="AL79" i="59" s="1"/>
  <c r="AK79" i="59"/>
  <c r="AI80" i="59"/>
  <c r="AJ80" i="59"/>
  <c r="AL80" i="59" s="1"/>
  <c r="AK80" i="59"/>
  <c r="AI81" i="59"/>
  <c r="AJ81" i="59"/>
  <c r="AL81" i="59" s="1"/>
  <c r="AK81" i="59"/>
  <c r="AI82" i="59"/>
  <c r="AJ82" i="59"/>
  <c r="AL82" i="59" s="1"/>
  <c r="AK82" i="59"/>
  <c r="AI83" i="59"/>
  <c r="AJ83" i="59"/>
  <c r="AL83" i="59" s="1"/>
  <c r="AK83" i="59"/>
  <c r="AI84" i="59"/>
  <c r="AJ84" i="59"/>
  <c r="AL84" i="59" s="1"/>
  <c r="AK84" i="59"/>
  <c r="AI85" i="59"/>
  <c r="AJ85" i="59"/>
  <c r="AL85" i="59" s="1"/>
  <c r="AK85" i="59"/>
  <c r="AI86" i="59"/>
  <c r="AJ86" i="59"/>
  <c r="AL86" i="59" s="1"/>
  <c r="AK86" i="59"/>
  <c r="AI87" i="59"/>
  <c r="AJ87" i="59"/>
  <c r="AL87" i="59" s="1"/>
  <c r="AK87" i="59"/>
  <c r="AI88" i="59"/>
  <c r="AJ88" i="59"/>
  <c r="AL88" i="59" s="1"/>
  <c r="AK88" i="59"/>
  <c r="AI89" i="59"/>
  <c r="AJ89" i="59"/>
  <c r="AL89" i="59" s="1"/>
  <c r="AK89" i="59"/>
  <c r="AI90" i="59"/>
  <c r="AJ90" i="59"/>
  <c r="AL90" i="59" s="1"/>
  <c r="AK90" i="59"/>
  <c r="AI92" i="59"/>
  <c r="AJ92" i="59"/>
  <c r="AL92" i="59" s="1"/>
  <c r="AK92" i="59"/>
  <c r="AI93" i="59"/>
  <c r="AJ93" i="59"/>
  <c r="AL93" i="59" s="1"/>
  <c r="AK93" i="59"/>
  <c r="AI94" i="59"/>
  <c r="AJ94" i="59"/>
  <c r="AL94" i="59" s="1"/>
  <c r="AK94" i="59"/>
  <c r="AI95" i="59"/>
  <c r="AJ95" i="59"/>
  <c r="AL95" i="59" s="1"/>
  <c r="AK95" i="59"/>
  <c r="AI96" i="59"/>
  <c r="AJ96" i="59"/>
  <c r="AL96" i="59" s="1"/>
  <c r="AK96" i="59"/>
  <c r="AI97" i="59"/>
  <c r="AJ97" i="59"/>
  <c r="AL97" i="59" s="1"/>
  <c r="AK97" i="59"/>
  <c r="AI102" i="59"/>
  <c r="AJ102" i="59"/>
  <c r="AL102" i="59" s="1"/>
  <c r="AK102" i="59"/>
  <c r="AI103" i="59"/>
  <c r="AJ103" i="59"/>
  <c r="AL103" i="59" s="1"/>
  <c r="AK103" i="59"/>
  <c r="AI104" i="59"/>
  <c r="AJ104" i="59"/>
  <c r="AL104" i="59" s="1"/>
  <c r="AK104" i="59"/>
  <c r="AI105" i="59"/>
  <c r="AJ105" i="59"/>
  <c r="AL105" i="59" s="1"/>
  <c r="AK105" i="59"/>
  <c r="AI106" i="59"/>
  <c r="AJ106" i="59"/>
  <c r="AL106" i="59" s="1"/>
  <c r="AK106" i="59"/>
  <c r="AI107" i="59"/>
  <c r="AJ107" i="59"/>
  <c r="AL107" i="59" s="1"/>
  <c r="AK107" i="59"/>
  <c r="AI108" i="59"/>
  <c r="AJ108" i="59"/>
  <c r="AL108" i="59" s="1"/>
  <c r="AK108" i="59"/>
  <c r="AI109" i="59"/>
  <c r="AJ109" i="59"/>
  <c r="AL109" i="59" s="1"/>
  <c r="AK109" i="59"/>
  <c r="AI110" i="59"/>
  <c r="AJ110" i="59"/>
  <c r="AL110" i="59" s="1"/>
  <c r="AK110" i="59"/>
  <c r="AI111" i="59"/>
  <c r="AJ111" i="59"/>
  <c r="AL111" i="59" s="1"/>
  <c r="AK111" i="59"/>
  <c r="AI112" i="59"/>
  <c r="AJ112" i="59"/>
  <c r="AL112" i="59" s="1"/>
  <c r="AK112" i="59"/>
  <c r="AI113" i="59"/>
  <c r="AJ113" i="59"/>
  <c r="AL113" i="59" s="1"/>
  <c r="AK113" i="59"/>
  <c r="AI114" i="59"/>
  <c r="AJ114" i="59"/>
  <c r="AL114" i="59" s="1"/>
  <c r="AK114" i="59"/>
  <c r="AI115" i="59"/>
  <c r="AJ115" i="59"/>
  <c r="AL115" i="59" s="1"/>
  <c r="AK115" i="59"/>
  <c r="AI121" i="59"/>
  <c r="AJ121" i="59"/>
  <c r="AL121" i="59" s="1"/>
  <c r="AK121" i="59"/>
  <c r="AI122" i="59"/>
  <c r="AJ122" i="59"/>
  <c r="AL122" i="59" s="1"/>
  <c r="AK122" i="59"/>
  <c r="AI123" i="59"/>
  <c r="AJ123" i="59"/>
  <c r="AL123" i="59" s="1"/>
  <c r="AK123" i="59"/>
  <c r="AI124" i="59"/>
  <c r="AJ124" i="59"/>
  <c r="AL124" i="59" s="1"/>
  <c r="AK124" i="59"/>
  <c r="AI125" i="59"/>
  <c r="AJ125" i="59"/>
  <c r="AL125" i="59" s="1"/>
  <c r="AK125" i="59"/>
  <c r="AI126" i="59"/>
  <c r="AJ126" i="59"/>
  <c r="AL126" i="59" s="1"/>
  <c r="AK126" i="59"/>
  <c r="AI127" i="59"/>
  <c r="AJ127" i="59"/>
  <c r="AL127" i="59" s="1"/>
  <c r="AK127" i="59"/>
  <c r="AI128" i="59"/>
  <c r="AJ128" i="59"/>
  <c r="AL128" i="59" s="1"/>
  <c r="AK128" i="59"/>
  <c r="AI129" i="59"/>
  <c r="AJ129" i="59"/>
  <c r="AI130" i="59"/>
  <c r="AJ130" i="59"/>
  <c r="AL130" i="59" s="1"/>
  <c r="AK130" i="59"/>
  <c r="AI131" i="59"/>
  <c r="AJ131" i="59"/>
  <c r="AK5" i="59"/>
  <c r="AJ5" i="59"/>
  <c r="AI5" i="59"/>
  <c r="AL5" i="59" l="1"/>
  <c r="AE137" i="59" l="1"/>
  <c r="AD122" i="59"/>
  <c r="AE122" i="59"/>
  <c r="AD123" i="59"/>
  <c r="AE123" i="59"/>
  <c r="AD124" i="59"/>
  <c r="AE124" i="59"/>
  <c r="AD125" i="59"/>
  <c r="AE125" i="59"/>
  <c r="AD126" i="59"/>
  <c r="AE126" i="59"/>
  <c r="AD127" i="59"/>
  <c r="AE127" i="59"/>
  <c r="AD128" i="59"/>
  <c r="AE128" i="59"/>
  <c r="AD129" i="59"/>
  <c r="AE129" i="59"/>
  <c r="AD130" i="59"/>
  <c r="AE130" i="59"/>
  <c r="AD131" i="59"/>
  <c r="AE131" i="59"/>
  <c r="AD103" i="59"/>
  <c r="AE103" i="59"/>
  <c r="AD104" i="59"/>
  <c r="AE104" i="59"/>
  <c r="AD105" i="59"/>
  <c r="AE105" i="59"/>
  <c r="AD106" i="59"/>
  <c r="AE106" i="59"/>
  <c r="AD107" i="59"/>
  <c r="AE107" i="59"/>
  <c r="AD108" i="59"/>
  <c r="AE108" i="59"/>
  <c r="AD109" i="59"/>
  <c r="AE109" i="59"/>
  <c r="AD110" i="59"/>
  <c r="AE110" i="59"/>
  <c r="AD111" i="59"/>
  <c r="AE111" i="59"/>
  <c r="AD112" i="59"/>
  <c r="AE112" i="59"/>
  <c r="AD113" i="59"/>
  <c r="AE113" i="59"/>
  <c r="AD114" i="59"/>
  <c r="AE114" i="59"/>
  <c r="AD115" i="59"/>
  <c r="AE115" i="59"/>
  <c r="AD44" i="59"/>
  <c r="AE44" i="59"/>
  <c r="AD45" i="59"/>
  <c r="AE45" i="59"/>
  <c r="AD46" i="59"/>
  <c r="AE46" i="59"/>
  <c r="AD47" i="59"/>
  <c r="AE47" i="59"/>
  <c r="AD48" i="59"/>
  <c r="AE48" i="59"/>
  <c r="AD49" i="59"/>
  <c r="AE49" i="59"/>
  <c r="AD50" i="59"/>
  <c r="AE50" i="59"/>
  <c r="AD51" i="59"/>
  <c r="AE51" i="59"/>
  <c r="AD52" i="59"/>
  <c r="AE52" i="59"/>
  <c r="AD53" i="59"/>
  <c r="AE53" i="59"/>
  <c r="AD54" i="59"/>
  <c r="AE54" i="59"/>
  <c r="AD55" i="59"/>
  <c r="AE55" i="59"/>
  <c r="AD56" i="59"/>
  <c r="AE56" i="59"/>
  <c r="AD57" i="59"/>
  <c r="AE57" i="59"/>
  <c r="AD58" i="59"/>
  <c r="AE58" i="59"/>
  <c r="AD59" i="59"/>
  <c r="AE59" i="59"/>
  <c r="AD60" i="59"/>
  <c r="AE60" i="59"/>
  <c r="AD61" i="59"/>
  <c r="AE61" i="59"/>
  <c r="AD62" i="59"/>
  <c r="AE62" i="59"/>
  <c r="AD63" i="59"/>
  <c r="AE63" i="59"/>
  <c r="AD64" i="59"/>
  <c r="AE64" i="59"/>
  <c r="AD65" i="59"/>
  <c r="AE65" i="59"/>
  <c r="AD66" i="59"/>
  <c r="AE66" i="59"/>
  <c r="AD67" i="59"/>
  <c r="AE67" i="59"/>
  <c r="AD68" i="59"/>
  <c r="AE68" i="59"/>
  <c r="AD69" i="59"/>
  <c r="AE69" i="59"/>
  <c r="AD70" i="59"/>
  <c r="AE70" i="59"/>
  <c r="AD71" i="59"/>
  <c r="AE71" i="59"/>
  <c r="AD72" i="59"/>
  <c r="AE72" i="59"/>
  <c r="AD73" i="59"/>
  <c r="AK73" i="59" s="1"/>
  <c r="AL73" i="59" s="1"/>
  <c r="AE73" i="59"/>
  <c r="AD74" i="59"/>
  <c r="AK74" i="59" s="1"/>
  <c r="AL74" i="59" s="1"/>
  <c r="AM74" i="59" s="1"/>
  <c r="AE74" i="59"/>
  <c r="AD75" i="59"/>
  <c r="AE75" i="59"/>
  <c r="AD76" i="59"/>
  <c r="AE76" i="59"/>
  <c r="AD77" i="59"/>
  <c r="AE77" i="59"/>
  <c r="AD78" i="59"/>
  <c r="AE78" i="59"/>
  <c r="AD79" i="59"/>
  <c r="AE79" i="59"/>
  <c r="AD80" i="59"/>
  <c r="AE80" i="59"/>
  <c r="AD81" i="59"/>
  <c r="AE81" i="59"/>
  <c r="AD82" i="59"/>
  <c r="AE82" i="59"/>
  <c r="AD83" i="59"/>
  <c r="AE83" i="59"/>
  <c r="AD84" i="59"/>
  <c r="AE84" i="59"/>
  <c r="AD85" i="59"/>
  <c r="AE85" i="59"/>
  <c r="AD86" i="59"/>
  <c r="AE86" i="59"/>
  <c r="AD87" i="59"/>
  <c r="AE87" i="59"/>
  <c r="AD88" i="59"/>
  <c r="AE88" i="59"/>
  <c r="AD89" i="59"/>
  <c r="AE89" i="59"/>
  <c r="AD90" i="59"/>
  <c r="AE90" i="59"/>
  <c r="AD92" i="59"/>
  <c r="AE92" i="59"/>
  <c r="AD93" i="59"/>
  <c r="AE93" i="59"/>
  <c r="AD94" i="59"/>
  <c r="AE94" i="59"/>
  <c r="AD95" i="59"/>
  <c r="AE95" i="59"/>
  <c r="AD96" i="59"/>
  <c r="AE96" i="59"/>
  <c r="AD97" i="59"/>
  <c r="AE97" i="59"/>
  <c r="AD29" i="59"/>
  <c r="AE29" i="59"/>
  <c r="AD30" i="59"/>
  <c r="AE30" i="59"/>
  <c r="AD31" i="59"/>
  <c r="AE31" i="59"/>
  <c r="AD32" i="59"/>
  <c r="AE32" i="59"/>
  <c r="AD33" i="59"/>
  <c r="AE33" i="59"/>
  <c r="AD34" i="59"/>
  <c r="AE34" i="59"/>
  <c r="AD35" i="59"/>
  <c r="AE35" i="59"/>
  <c r="AD36" i="59"/>
  <c r="AE36" i="59"/>
  <c r="AD37" i="59"/>
  <c r="AE37" i="59"/>
  <c r="AD6" i="59"/>
  <c r="AE6" i="59"/>
  <c r="AD7" i="59"/>
  <c r="AE7" i="59"/>
  <c r="AD8" i="59"/>
  <c r="AE8" i="59"/>
  <c r="AD9" i="59"/>
  <c r="AE9" i="59"/>
  <c r="AD11" i="59"/>
  <c r="AE11" i="59"/>
  <c r="AD12" i="59"/>
  <c r="AE12" i="59"/>
  <c r="AD13" i="59"/>
  <c r="AE13" i="59"/>
  <c r="AD14" i="59"/>
  <c r="AE14" i="59"/>
  <c r="AD16" i="59"/>
  <c r="AE16" i="59"/>
  <c r="AD17" i="59"/>
  <c r="AK17" i="59" s="1"/>
  <c r="AL17" i="59" s="1"/>
  <c r="AM17" i="59" s="1"/>
  <c r="AE17" i="59"/>
  <c r="AD18" i="59"/>
  <c r="AE18" i="59"/>
  <c r="AD19" i="59"/>
  <c r="AE19" i="59"/>
  <c r="AD20" i="59"/>
  <c r="AE20" i="59"/>
  <c r="AD21" i="59"/>
  <c r="AK21" i="59" s="1"/>
  <c r="AL21" i="59" s="1"/>
  <c r="AM21" i="59" s="1"/>
  <c r="AE21" i="59"/>
  <c r="AD22" i="59"/>
  <c r="AE22" i="59"/>
  <c r="U135" i="59"/>
  <c r="T135" i="59"/>
  <c r="Q135" i="59"/>
  <c r="P135" i="59"/>
  <c r="M135" i="59"/>
  <c r="L135" i="59"/>
  <c r="AC135" i="59"/>
  <c r="AB135" i="59"/>
  <c r="Y135" i="59"/>
  <c r="X135" i="59"/>
  <c r="Z88" i="59"/>
  <c r="AA88" i="59"/>
  <c r="Z89" i="59"/>
  <c r="AA89" i="59"/>
  <c r="Z90" i="59"/>
  <c r="AA90" i="59"/>
  <c r="Z92" i="59"/>
  <c r="AA92" i="59"/>
  <c r="Z93" i="59"/>
  <c r="AA93" i="59"/>
  <c r="Z94" i="59"/>
  <c r="AA94" i="59"/>
  <c r="Z95" i="59"/>
  <c r="AA95" i="59"/>
  <c r="Z96" i="59"/>
  <c r="AA96" i="59"/>
  <c r="Z97" i="59"/>
  <c r="AA97" i="59"/>
  <c r="Z44" i="59"/>
  <c r="AA44" i="59"/>
  <c r="Z45" i="59"/>
  <c r="AA45" i="59"/>
  <c r="Z46" i="59"/>
  <c r="AA46" i="59"/>
  <c r="Z47" i="59"/>
  <c r="AA47" i="59"/>
  <c r="Z48" i="59"/>
  <c r="AA48" i="59"/>
  <c r="Z49" i="59"/>
  <c r="AA49" i="59"/>
  <c r="Z50" i="59"/>
  <c r="AA50" i="59"/>
  <c r="Z51" i="59"/>
  <c r="AA51" i="59"/>
  <c r="Z52" i="59"/>
  <c r="AA52" i="59"/>
  <c r="Z53" i="59"/>
  <c r="AA53" i="59"/>
  <c r="Z54" i="59"/>
  <c r="AA54" i="59"/>
  <c r="Z55" i="59"/>
  <c r="AA55" i="59"/>
  <c r="Z56" i="59"/>
  <c r="AA56" i="59"/>
  <c r="Z57" i="59"/>
  <c r="AA57" i="59"/>
  <c r="Z58" i="59"/>
  <c r="AA58" i="59"/>
  <c r="Z59" i="59"/>
  <c r="AA59" i="59"/>
  <c r="Z60" i="59"/>
  <c r="AA60" i="59"/>
  <c r="Z61" i="59"/>
  <c r="AA61" i="59"/>
  <c r="Z62" i="59"/>
  <c r="AA62" i="59"/>
  <c r="Z63" i="59"/>
  <c r="AA63" i="59"/>
  <c r="Z64" i="59"/>
  <c r="AA64" i="59"/>
  <c r="Z65" i="59"/>
  <c r="AA65" i="59"/>
  <c r="Z66" i="59"/>
  <c r="AA66" i="59"/>
  <c r="Z67" i="59"/>
  <c r="AA67" i="59"/>
  <c r="Z68" i="59"/>
  <c r="AA68" i="59"/>
  <c r="Z69" i="59"/>
  <c r="AA69" i="59"/>
  <c r="Z70" i="59"/>
  <c r="AA70" i="59"/>
  <c r="Z71" i="59"/>
  <c r="AK71" i="59" s="1"/>
  <c r="AL71" i="59" s="1"/>
  <c r="AM71" i="59" s="1"/>
  <c r="AA71" i="59"/>
  <c r="Z72" i="59"/>
  <c r="AK72" i="59" s="1"/>
  <c r="AL72" i="59" s="1"/>
  <c r="AM72" i="59" s="1"/>
  <c r="AA72" i="59"/>
  <c r="Z73" i="59"/>
  <c r="AA73" i="59"/>
  <c r="Z74" i="59"/>
  <c r="AA74" i="59"/>
  <c r="Z75" i="59"/>
  <c r="AA75" i="59"/>
  <c r="Z76" i="59"/>
  <c r="AA76" i="59"/>
  <c r="Z77" i="59"/>
  <c r="AA77" i="59"/>
  <c r="Z78" i="59"/>
  <c r="AA78" i="59"/>
  <c r="Z79" i="59"/>
  <c r="AA79" i="59"/>
  <c r="Z80" i="59"/>
  <c r="AA80" i="59"/>
  <c r="Z81" i="59"/>
  <c r="AA81" i="59"/>
  <c r="Z82" i="59"/>
  <c r="AA82" i="59"/>
  <c r="Z83" i="59"/>
  <c r="AA83" i="59"/>
  <c r="Z84" i="59"/>
  <c r="AA84" i="59"/>
  <c r="Z85" i="59"/>
  <c r="AA85" i="59"/>
  <c r="Z86" i="59"/>
  <c r="AA86" i="59"/>
  <c r="Z87" i="59"/>
  <c r="AA87" i="59"/>
  <c r="AA137" i="59" l="1"/>
  <c r="AA118" i="59"/>
  <c r="V122" i="59"/>
  <c r="W122" i="59"/>
  <c r="V123" i="59"/>
  <c r="W123" i="59"/>
  <c r="V124" i="59"/>
  <c r="W124" i="59"/>
  <c r="V125" i="59"/>
  <c r="W125" i="59"/>
  <c r="V126" i="59"/>
  <c r="W126" i="59"/>
  <c r="V127" i="59"/>
  <c r="W127" i="59"/>
  <c r="V128" i="59"/>
  <c r="W128" i="59"/>
  <c r="V129" i="59"/>
  <c r="W129" i="59"/>
  <c r="V130" i="59"/>
  <c r="W130" i="59"/>
  <c r="V131" i="59"/>
  <c r="W131" i="59"/>
  <c r="V103" i="59"/>
  <c r="W103" i="59"/>
  <c r="V104" i="59"/>
  <c r="W104" i="59"/>
  <c r="V105" i="59"/>
  <c r="W105" i="59"/>
  <c r="V106" i="59"/>
  <c r="W106" i="59"/>
  <c r="V107" i="59"/>
  <c r="W107" i="59"/>
  <c r="V108" i="59"/>
  <c r="W108" i="59"/>
  <c r="V109" i="59"/>
  <c r="W109" i="59"/>
  <c r="V110" i="59"/>
  <c r="W110" i="59"/>
  <c r="V111" i="59"/>
  <c r="W111" i="59"/>
  <c r="V112" i="59"/>
  <c r="W112" i="59"/>
  <c r="V113" i="59"/>
  <c r="W113" i="59"/>
  <c r="V114" i="59"/>
  <c r="W114" i="59"/>
  <c r="V115" i="59"/>
  <c r="W115" i="59"/>
  <c r="V44" i="59"/>
  <c r="W44" i="59"/>
  <c r="V45" i="59"/>
  <c r="W45" i="59"/>
  <c r="V46" i="59"/>
  <c r="W46" i="59"/>
  <c r="V47" i="59"/>
  <c r="W47" i="59"/>
  <c r="V48" i="59"/>
  <c r="W48" i="59"/>
  <c r="V49" i="59"/>
  <c r="W49" i="59"/>
  <c r="V50" i="59"/>
  <c r="W50" i="59"/>
  <c r="V51" i="59"/>
  <c r="W51" i="59"/>
  <c r="V52" i="59"/>
  <c r="W52" i="59"/>
  <c r="V53" i="59"/>
  <c r="W53" i="59"/>
  <c r="V54" i="59"/>
  <c r="W54" i="59"/>
  <c r="V55" i="59"/>
  <c r="W55" i="59"/>
  <c r="V56" i="59"/>
  <c r="W56" i="59"/>
  <c r="V57" i="59"/>
  <c r="W57" i="59"/>
  <c r="V58" i="59"/>
  <c r="W58" i="59"/>
  <c r="V59" i="59"/>
  <c r="W59" i="59"/>
  <c r="V60" i="59"/>
  <c r="W60" i="59"/>
  <c r="V61" i="59"/>
  <c r="W61" i="59"/>
  <c r="V62" i="59"/>
  <c r="W62" i="59"/>
  <c r="V63" i="59"/>
  <c r="W63" i="59"/>
  <c r="V64" i="59"/>
  <c r="W64" i="59"/>
  <c r="V65" i="59"/>
  <c r="W65" i="59"/>
  <c r="V66" i="59"/>
  <c r="W66" i="59"/>
  <c r="V67" i="59"/>
  <c r="W67" i="59"/>
  <c r="V68" i="59"/>
  <c r="W68" i="59"/>
  <c r="V69" i="59"/>
  <c r="W69" i="59"/>
  <c r="V70" i="59"/>
  <c r="W70" i="59"/>
  <c r="V71" i="59"/>
  <c r="W71" i="59"/>
  <c r="V72" i="59"/>
  <c r="W72" i="59"/>
  <c r="V73" i="59"/>
  <c r="W73" i="59"/>
  <c r="V74" i="59"/>
  <c r="W74" i="59"/>
  <c r="V75" i="59"/>
  <c r="W75" i="59"/>
  <c r="V76" i="59"/>
  <c r="W76" i="59"/>
  <c r="V77" i="59"/>
  <c r="W77" i="59"/>
  <c r="V78" i="59"/>
  <c r="W78" i="59"/>
  <c r="V79" i="59"/>
  <c r="W79" i="59"/>
  <c r="V80" i="59"/>
  <c r="W80" i="59"/>
  <c r="V81" i="59"/>
  <c r="W81" i="59"/>
  <c r="V82" i="59"/>
  <c r="W82" i="59"/>
  <c r="V83" i="59"/>
  <c r="W83" i="59"/>
  <c r="V84" i="59"/>
  <c r="W84" i="59"/>
  <c r="V85" i="59"/>
  <c r="W85" i="59"/>
  <c r="V86" i="59"/>
  <c r="W86" i="59"/>
  <c r="V87" i="59"/>
  <c r="W87" i="59"/>
  <c r="V88" i="59"/>
  <c r="W88" i="59"/>
  <c r="V89" i="59"/>
  <c r="W89" i="59"/>
  <c r="V90" i="59"/>
  <c r="W90" i="59"/>
  <c r="V92" i="59"/>
  <c r="W92" i="59"/>
  <c r="V93" i="59"/>
  <c r="W93" i="59"/>
  <c r="V94" i="59"/>
  <c r="W94" i="59"/>
  <c r="V95" i="59"/>
  <c r="W95" i="59"/>
  <c r="V96" i="59"/>
  <c r="W96" i="59"/>
  <c r="V97" i="59"/>
  <c r="W97" i="59"/>
  <c r="V29" i="59"/>
  <c r="W29" i="59"/>
  <c r="V30" i="59"/>
  <c r="W30" i="59"/>
  <c r="V31" i="59"/>
  <c r="W31" i="59"/>
  <c r="V32" i="59"/>
  <c r="W32" i="59"/>
  <c r="V33" i="59"/>
  <c r="W33" i="59"/>
  <c r="V34" i="59"/>
  <c r="W34" i="59"/>
  <c r="V35" i="59"/>
  <c r="W35" i="59"/>
  <c r="V36" i="59"/>
  <c r="W36" i="59"/>
  <c r="V37" i="59"/>
  <c r="W37" i="59"/>
  <c r="V6" i="59"/>
  <c r="W6" i="59"/>
  <c r="V7" i="59"/>
  <c r="W7" i="59"/>
  <c r="V8" i="59"/>
  <c r="W8" i="59"/>
  <c r="V9" i="59"/>
  <c r="W9" i="59"/>
  <c r="V11" i="59"/>
  <c r="W11" i="59"/>
  <c r="V12" i="59"/>
  <c r="W12" i="59"/>
  <c r="V13" i="59"/>
  <c r="W13" i="59"/>
  <c r="V14" i="59"/>
  <c r="W14" i="59"/>
  <c r="V16" i="59"/>
  <c r="W16" i="59"/>
  <c r="V17" i="59"/>
  <c r="W17" i="59"/>
  <c r="V18" i="59"/>
  <c r="W18" i="59"/>
  <c r="V19" i="59"/>
  <c r="W19" i="59"/>
  <c r="V20" i="59"/>
  <c r="W20" i="59"/>
  <c r="V21" i="59"/>
  <c r="W21" i="59"/>
  <c r="V22" i="59"/>
  <c r="W22" i="59"/>
  <c r="W137" i="59"/>
  <c r="R103" i="59"/>
  <c r="S103" i="59"/>
  <c r="R104" i="59"/>
  <c r="S104" i="59"/>
  <c r="R105" i="59"/>
  <c r="S105" i="59"/>
  <c r="R106" i="59"/>
  <c r="S106" i="59"/>
  <c r="R107" i="59"/>
  <c r="S107" i="59"/>
  <c r="R108" i="59"/>
  <c r="S108" i="59"/>
  <c r="R109" i="59"/>
  <c r="S109" i="59"/>
  <c r="R110" i="59"/>
  <c r="S110" i="59"/>
  <c r="R111" i="59"/>
  <c r="S111" i="59"/>
  <c r="R112" i="59"/>
  <c r="S112" i="59"/>
  <c r="R113" i="59"/>
  <c r="S113" i="59"/>
  <c r="R114" i="59"/>
  <c r="S114" i="59"/>
  <c r="R115" i="59"/>
  <c r="S115" i="59"/>
  <c r="R44" i="59"/>
  <c r="S44" i="59"/>
  <c r="R45" i="59"/>
  <c r="S45" i="59"/>
  <c r="R46" i="59"/>
  <c r="S46" i="59"/>
  <c r="R47" i="59"/>
  <c r="S47" i="59"/>
  <c r="R48" i="59"/>
  <c r="S48" i="59"/>
  <c r="R49" i="59"/>
  <c r="S49" i="59"/>
  <c r="R50" i="59"/>
  <c r="S50" i="59"/>
  <c r="R51" i="59"/>
  <c r="S51" i="59"/>
  <c r="R52" i="59"/>
  <c r="S52" i="59"/>
  <c r="R53" i="59"/>
  <c r="S53" i="59"/>
  <c r="R54" i="59"/>
  <c r="S54" i="59"/>
  <c r="R55" i="59"/>
  <c r="S55" i="59"/>
  <c r="R56" i="59"/>
  <c r="S56" i="59"/>
  <c r="R57" i="59"/>
  <c r="S57" i="59"/>
  <c r="R58" i="59"/>
  <c r="S58" i="59"/>
  <c r="R59" i="59"/>
  <c r="S59" i="59"/>
  <c r="R60" i="59"/>
  <c r="S60" i="59"/>
  <c r="R61" i="59"/>
  <c r="S61" i="59"/>
  <c r="R62" i="59"/>
  <c r="S62" i="59"/>
  <c r="R63" i="59"/>
  <c r="S63" i="59"/>
  <c r="R64" i="59"/>
  <c r="S64" i="59"/>
  <c r="R65" i="59"/>
  <c r="S65" i="59"/>
  <c r="R66" i="59"/>
  <c r="S66" i="59"/>
  <c r="R67" i="59"/>
  <c r="S67" i="59"/>
  <c r="R68" i="59"/>
  <c r="S68" i="59"/>
  <c r="R69" i="59"/>
  <c r="S69" i="59"/>
  <c r="R70" i="59"/>
  <c r="S70" i="59"/>
  <c r="R71" i="59"/>
  <c r="S71" i="59"/>
  <c r="R72" i="59"/>
  <c r="S72" i="59"/>
  <c r="R73" i="59"/>
  <c r="S73" i="59"/>
  <c r="R74" i="59"/>
  <c r="S74" i="59"/>
  <c r="R75" i="59"/>
  <c r="S75" i="59"/>
  <c r="R76" i="59"/>
  <c r="S76" i="59"/>
  <c r="R77" i="59"/>
  <c r="S77" i="59"/>
  <c r="R78" i="59"/>
  <c r="S78" i="59"/>
  <c r="R79" i="59"/>
  <c r="S79" i="59"/>
  <c r="R80" i="59"/>
  <c r="S80" i="59"/>
  <c r="R81" i="59"/>
  <c r="S81" i="59"/>
  <c r="R82" i="59"/>
  <c r="S82" i="59"/>
  <c r="R83" i="59"/>
  <c r="S83" i="59"/>
  <c r="R84" i="59"/>
  <c r="S84" i="59"/>
  <c r="R85" i="59"/>
  <c r="S85" i="59"/>
  <c r="R86" i="59"/>
  <c r="S86" i="59"/>
  <c r="R87" i="59"/>
  <c r="S87" i="59"/>
  <c r="R88" i="59"/>
  <c r="S88" i="59"/>
  <c r="R89" i="59"/>
  <c r="S89" i="59"/>
  <c r="R90" i="59"/>
  <c r="S90" i="59"/>
  <c r="R92" i="59"/>
  <c r="S92" i="59"/>
  <c r="R93" i="59"/>
  <c r="S93" i="59"/>
  <c r="R94" i="59"/>
  <c r="S94" i="59"/>
  <c r="R95" i="59"/>
  <c r="S95" i="59"/>
  <c r="R96" i="59"/>
  <c r="S96" i="59"/>
  <c r="R97" i="59"/>
  <c r="S97" i="59"/>
  <c r="R29" i="59"/>
  <c r="S29" i="59"/>
  <c r="R30" i="59"/>
  <c r="S30" i="59"/>
  <c r="R31" i="59"/>
  <c r="S31" i="59"/>
  <c r="R32" i="59"/>
  <c r="S32" i="59"/>
  <c r="R33" i="59"/>
  <c r="S33" i="59"/>
  <c r="R34" i="59"/>
  <c r="S34" i="59"/>
  <c r="R35" i="59"/>
  <c r="S35" i="59"/>
  <c r="R36" i="59"/>
  <c r="S36" i="59"/>
  <c r="R37" i="59"/>
  <c r="S37" i="59"/>
  <c r="R6" i="59"/>
  <c r="S6" i="59"/>
  <c r="R7" i="59"/>
  <c r="S7" i="59"/>
  <c r="R8" i="59"/>
  <c r="S8" i="59"/>
  <c r="R9" i="59"/>
  <c r="S9" i="59"/>
  <c r="S137" i="59"/>
  <c r="O137" i="59"/>
  <c r="N103" i="59"/>
  <c r="O103" i="59"/>
  <c r="N104" i="59"/>
  <c r="O104" i="59"/>
  <c r="N105" i="59"/>
  <c r="O105" i="59"/>
  <c r="N106" i="59"/>
  <c r="O106" i="59"/>
  <c r="N107" i="59"/>
  <c r="O107" i="59"/>
  <c r="N108" i="59"/>
  <c r="O108" i="59"/>
  <c r="N109" i="59"/>
  <c r="O109" i="59"/>
  <c r="N110" i="59"/>
  <c r="O110" i="59"/>
  <c r="N111" i="59"/>
  <c r="O111" i="59"/>
  <c r="N112" i="59"/>
  <c r="O112" i="59"/>
  <c r="N113" i="59"/>
  <c r="O113" i="59"/>
  <c r="N114" i="59"/>
  <c r="O114" i="59"/>
  <c r="N115" i="59"/>
  <c r="O115" i="59"/>
  <c r="N102" i="59"/>
  <c r="N44" i="59"/>
  <c r="O44" i="59"/>
  <c r="N45" i="59"/>
  <c r="O45" i="59"/>
  <c r="N46" i="59"/>
  <c r="O46" i="59"/>
  <c r="N47" i="59"/>
  <c r="O47" i="59"/>
  <c r="N48" i="59"/>
  <c r="O48" i="59"/>
  <c r="N49" i="59"/>
  <c r="O49" i="59"/>
  <c r="N50" i="59"/>
  <c r="O50" i="59"/>
  <c r="N51" i="59"/>
  <c r="O51" i="59"/>
  <c r="N52" i="59"/>
  <c r="O52" i="59"/>
  <c r="N53" i="59"/>
  <c r="O53" i="59"/>
  <c r="N54" i="59"/>
  <c r="O54" i="59"/>
  <c r="N55" i="59"/>
  <c r="O55" i="59"/>
  <c r="N56" i="59"/>
  <c r="O56" i="59"/>
  <c r="N57" i="59"/>
  <c r="O57" i="59"/>
  <c r="N58" i="59"/>
  <c r="O58" i="59"/>
  <c r="N59" i="59"/>
  <c r="O59" i="59"/>
  <c r="N60" i="59"/>
  <c r="O60" i="59"/>
  <c r="N61" i="59"/>
  <c r="O61" i="59"/>
  <c r="N62" i="59"/>
  <c r="O62" i="59"/>
  <c r="N63" i="59"/>
  <c r="O63" i="59"/>
  <c r="N64" i="59"/>
  <c r="O64" i="59"/>
  <c r="N65" i="59"/>
  <c r="O65" i="59"/>
  <c r="N66" i="59"/>
  <c r="O66" i="59"/>
  <c r="N67" i="59"/>
  <c r="O67" i="59"/>
  <c r="N68" i="59"/>
  <c r="O68" i="59"/>
  <c r="N69" i="59"/>
  <c r="O69" i="59"/>
  <c r="N70" i="59"/>
  <c r="O70" i="59"/>
  <c r="N71" i="59"/>
  <c r="O71" i="59"/>
  <c r="N72" i="59"/>
  <c r="O72" i="59"/>
  <c r="N73" i="59"/>
  <c r="O73" i="59"/>
  <c r="N74" i="59"/>
  <c r="O74" i="59"/>
  <c r="N75" i="59"/>
  <c r="O75" i="59"/>
  <c r="N76" i="59"/>
  <c r="O76" i="59"/>
  <c r="N77" i="59"/>
  <c r="O77" i="59"/>
  <c r="N78" i="59"/>
  <c r="O78" i="59"/>
  <c r="N79" i="59"/>
  <c r="O79" i="59"/>
  <c r="N80" i="59"/>
  <c r="O80" i="59"/>
  <c r="N81" i="59"/>
  <c r="O81" i="59"/>
  <c r="N82" i="59"/>
  <c r="O82" i="59"/>
  <c r="N83" i="59"/>
  <c r="O83" i="59"/>
  <c r="N84" i="59"/>
  <c r="O84" i="59"/>
  <c r="N85" i="59"/>
  <c r="O85" i="59"/>
  <c r="N86" i="59"/>
  <c r="O86" i="59"/>
  <c r="N87" i="59"/>
  <c r="O87" i="59"/>
  <c r="N88" i="59"/>
  <c r="O88" i="59"/>
  <c r="N89" i="59"/>
  <c r="O89" i="59"/>
  <c r="N90" i="59"/>
  <c r="O90" i="59"/>
  <c r="N92" i="59"/>
  <c r="O92" i="59"/>
  <c r="N93" i="59"/>
  <c r="O93" i="59"/>
  <c r="N94" i="59"/>
  <c r="O94" i="59"/>
  <c r="N95" i="59"/>
  <c r="O95" i="59"/>
  <c r="N96" i="59"/>
  <c r="O96" i="59"/>
  <c r="N97" i="59"/>
  <c r="O97" i="59"/>
  <c r="N29" i="59"/>
  <c r="N30" i="59"/>
  <c r="N31" i="59"/>
  <c r="N32" i="59"/>
  <c r="N33" i="59"/>
  <c r="N34" i="59"/>
  <c r="N35" i="59"/>
  <c r="N36" i="59"/>
  <c r="N37" i="59"/>
  <c r="O29" i="59"/>
  <c r="O30" i="59"/>
  <c r="O31" i="59"/>
  <c r="O32" i="59"/>
  <c r="O33" i="59"/>
  <c r="O34" i="59"/>
  <c r="O35" i="59"/>
  <c r="O36" i="59"/>
  <c r="O37" i="59"/>
  <c r="O102" i="59" l="1"/>
  <c r="O116" i="59" s="1"/>
  <c r="K5" i="59" l="1"/>
  <c r="AJ137" i="59"/>
  <c r="AF137" i="59"/>
  <c r="K92" i="59"/>
  <c r="K89" i="59"/>
  <c r="K90" i="59"/>
  <c r="K44" i="59"/>
  <c r="K45" i="59"/>
  <c r="K46" i="59"/>
  <c r="K47" i="59"/>
  <c r="K48" i="59"/>
  <c r="K49" i="59"/>
  <c r="K50" i="59"/>
  <c r="K51" i="59"/>
  <c r="K52" i="59"/>
  <c r="K53" i="59"/>
  <c r="K54" i="59"/>
  <c r="K55" i="59"/>
  <c r="K56" i="59"/>
  <c r="K57" i="59"/>
  <c r="K58" i="59"/>
  <c r="K59" i="59"/>
  <c r="K60" i="59"/>
  <c r="K61" i="59"/>
  <c r="K62" i="59"/>
  <c r="K63" i="59"/>
  <c r="K64" i="59"/>
  <c r="K65" i="59"/>
  <c r="K66" i="59"/>
  <c r="K67" i="59"/>
  <c r="K68" i="59"/>
  <c r="K69" i="59"/>
  <c r="K70" i="59"/>
  <c r="K71" i="59"/>
  <c r="K72" i="59"/>
  <c r="K73" i="59"/>
  <c r="K74" i="59"/>
  <c r="K75" i="59"/>
  <c r="K76" i="59"/>
  <c r="K77" i="59"/>
  <c r="K78" i="59"/>
  <c r="K79" i="59"/>
  <c r="K80" i="59"/>
  <c r="K81" i="59"/>
  <c r="K82" i="59"/>
  <c r="K83" i="59"/>
  <c r="K84" i="59"/>
  <c r="K85" i="59"/>
  <c r="K86" i="59"/>
  <c r="K87" i="59"/>
  <c r="O28" i="59"/>
  <c r="W5" i="59" l="1"/>
  <c r="W23" i="59" s="1"/>
  <c r="Z126" i="59"/>
  <c r="AA126" i="59"/>
  <c r="Z127" i="59"/>
  <c r="AA127" i="59"/>
  <c r="Z128" i="59"/>
  <c r="AA128" i="59"/>
  <c r="Z129" i="59"/>
  <c r="AK129" i="59" s="1"/>
  <c r="AL129" i="59" s="1"/>
  <c r="AM129" i="59" s="1"/>
  <c r="AA129" i="59"/>
  <c r="Z130" i="59"/>
  <c r="AA130" i="59"/>
  <c r="Z131" i="59"/>
  <c r="AK131" i="59" s="1"/>
  <c r="AL131" i="59" s="1"/>
  <c r="AM131" i="59" s="1"/>
  <c r="AA131" i="59"/>
  <c r="AD5" i="59"/>
  <c r="AD28" i="59"/>
  <c r="AE28" i="59"/>
  <c r="AD43" i="59"/>
  <c r="AE43" i="59"/>
  <c r="AD102" i="59"/>
  <c r="AE102" i="59"/>
  <c r="AD121" i="59"/>
  <c r="AE121" i="59"/>
  <c r="AE5" i="59"/>
  <c r="Z28" i="59"/>
  <c r="AA28" i="59"/>
  <c r="Z29" i="59"/>
  <c r="AA29" i="59"/>
  <c r="Z30" i="59"/>
  <c r="AA30" i="59"/>
  <c r="Z31" i="59"/>
  <c r="AA31" i="59"/>
  <c r="Z32" i="59"/>
  <c r="AA32" i="59"/>
  <c r="Z33" i="59"/>
  <c r="AA33" i="59"/>
  <c r="Z34" i="59"/>
  <c r="AA34" i="59"/>
  <c r="Z35" i="59"/>
  <c r="AA35" i="59"/>
  <c r="Z36" i="59"/>
  <c r="AA36" i="59"/>
  <c r="Z37" i="59"/>
  <c r="AA37" i="59"/>
  <c r="Z43" i="59"/>
  <c r="AA43" i="59"/>
  <c r="AA98" i="59" s="1"/>
  <c r="Z102" i="59"/>
  <c r="AA102" i="59"/>
  <c r="Z103" i="59"/>
  <c r="AA103" i="59"/>
  <c r="Z104" i="59"/>
  <c r="AA104" i="59"/>
  <c r="Z105" i="59"/>
  <c r="AA105" i="59"/>
  <c r="Z106" i="59"/>
  <c r="AA106" i="59"/>
  <c r="Z107" i="59"/>
  <c r="AA107" i="59"/>
  <c r="Z108" i="59"/>
  <c r="AA108" i="59"/>
  <c r="Z109" i="59"/>
  <c r="AA109" i="59"/>
  <c r="Z110" i="59"/>
  <c r="AA110" i="59"/>
  <c r="Z111" i="59"/>
  <c r="AA111" i="59"/>
  <c r="Z112" i="59"/>
  <c r="AA112" i="59"/>
  <c r="Z113" i="59"/>
  <c r="AA113" i="59"/>
  <c r="Z114" i="59"/>
  <c r="AA114" i="59"/>
  <c r="Z115" i="59"/>
  <c r="AA115" i="59"/>
  <c r="Z121" i="59"/>
  <c r="AA121" i="59"/>
  <c r="Z122" i="59"/>
  <c r="AA122" i="59"/>
  <c r="Z123" i="59"/>
  <c r="AA123" i="59"/>
  <c r="Z124" i="59"/>
  <c r="AA124" i="59"/>
  <c r="Z125" i="59"/>
  <c r="AA125" i="59"/>
  <c r="Z14" i="59"/>
  <c r="AA14" i="59"/>
  <c r="Z16" i="59"/>
  <c r="AA16" i="59"/>
  <c r="Z17" i="59"/>
  <c r="AA17" i="59"/>
  <c r="Z18" i="59"/>
  <c r="AA18" i="59"/>
  <c r="Z19" i="59"/>
  <c r="AA19" i="59"/>
  <c r="Z20" i="59"/>
  <c r="AA20" i="59"/>
  <c r="Z21" i="59"/>
  <c r="AA21" i="59"/>
  <c r="Z22" i="59"/>
  <c r="AA22" i="59"/>
  <c r="Z5" i="59"/>
  <c r="AA5" i="59"/>
  <c r="Z6" i="59"/>
  <c r="AA6" i="59"/>
  <c r="Z7" i="59"/>
  <c r="AA7" i="59"/>
  <c r="Z8" i="59"/>
  <c r="AA8" i="59"/>
  <c r="Z9" i="59"/>
  <c r="AA9" i="59"/>
  <c r="Z11" i="59"/>
  <c r="AA11" i="59"/>
  <c r="Z12" i="59"/>
  <c r="AA12" i="59"/>
  <c r="Z13" i="59"/>
  <c r="AA13" i="59"/>
  <c r="V28" i="59"/>
  <c r="W28" i="59"/>
  <c r="W38" i="59" s="1"/>
  <c r="V43" i="59"/>
  <c r="W43" i="59"/>
  <c r="W98" i="59" s="1"/>
  <c r="V102" i="59"/>
  <c r="W102" i="59"/>
  <c r="W116" i="59" s="1"/>
  <c r="V121" i="59"/>
  <c r="W121" i="59"/>
  <c r="W132" i="59" s="1"/>
  <c r="W134" i="59" s="1"/>
  <c r="R126" i="59"/>
  <c r="S126" i="59"/>
  <c r="R127" i="59"/>
  <c r="S127" i="59"/>
  <c r="R128" i="59"/>
  <c r="S128" i="59"/>
  <c r="R129" i="59"/>
  <c r="S129" i="59"/>
  <c r="R130" i="59"/>
  <c r="S130" i="59"/>
  <c r="R131" i="59"/>
  <c r="S131" i="59"/>
  <c r="R28" i="59"/>
  <c r="S28" i="59"/>
  <c r="S38" i="59" s="1"/>
  <c r="S40" i="59" s="1"/>
  <c r="R43" i="59"/>
  <c r="S43" i="59"/>
  <c r="S98" i="59" s="1"/>
  <c r="S100" i="59" s="1"/>
  <c r="R102" i="59"/>
  <c r="S102" i="59"/>
  <c r="S116" i="59" s="1"/>
  <c r="S118" i="59" s="1"/>
  <c r="R121" i="59"/>
  <c r="S121" i="59"/>
  <c r="R122" i="59"/>
  <c r="S122" i="59"/>
  <c r="R123" i="59"/>
  <c r="S123" i="59"/>
  <c r="R124" i="59"/>
  <c r="S124" i="59"/>
  <c r="R125" i="59"/>
  <c r="S125" i="59"/>
  <c r="R14" i="59"/>
  <c r="S14" i="59"/>
  <c r="R16" i="59"/>
  <c r="S16" i="59"/>
  <c r="R17" i="59"/>
  <c r="S17" i="59"/>
  <c r="R18" i="59"/>
  <c r="S18" i="59"/>
  <c r="R19" i="59"/>
  <c r="S19" i="59"/>
  <c r="R20" i="59"/>
  <c r="S20" i="59"/>
  <c r="R21" i="59"/>
  <c r="S21" i="59"/>
  <c r="R22" i="59"/>
  <c r="S22" i="59"/>
  <c r="R5" i="59"/>
  <c r="R135" i="59" s="1"/>
  <c r="S5" i="59"/>
  <c r="R11" i="59"/>
  <c r="S11" i="59"/>
  <c r="R12" i="59"/>
  <c r="S12" i="59"/>
  <c r="R13" i="59"/>
  <c r="S13" i="59"/>
  <c r="K6" i="59"/>
  <c r="K7" i="59"/>
  <c r="K8" i="59"/>
  <c r="K9" i="59"/>
  <c r="K11" i="59"/>
  <c r="K12" i="59"/>
  <c r="K13" i="59"/>
  <c r="K14" i="59"/>
  <c r="K16" i="59"/>
  <c r="K17" i="59"/>
  <c r="K18" i="59"/>
  <c r="K19" i="59"/>
  <c r="K20" i="59"/>
  <c r="K21" i="59"/>
  <c r="K22" i="59"/>
  <c r="K28" i="59"/>
  <c r="K29" i="59"/>
  <c r="K30" i="59"/>
  <c r="K31" i="59"/>
  <c r="K32" i="59"/>
  <c r="K33" i="59"/>
  <c r="K34" i="59"/>
  <c r="K35" i="59"/>
  <c r="K36" i="59"/>
  <c r="K37" i="59"/>
  <c r="K43" i="59"/>
  <c r="K88" i="59"/>
  <c r="K93" i="59"/>
  <c r="K94" i="59"/>
  <c r="K95" i="59"/>
  <c r="K96" i="59"/>
  <c r="K97" i="59"/>
  <c r="K102" i="59"/>
  <c r="K103" i="59"/>
  <c r="K104" i="59"/>
  <c r="K105" i="59"/>
  <c r="K106" i="59"/>
  <c r="K107" i="59"/>
  <c r="K108" i="59"/>
  <c r="K109" i="59"/>
  <c r="K110" i="59"/>
  <c r="K111" i="59"/>
  <c r="K112" i="59"/>
  <c r="K113" i="59"/>
  <c r="K114" i="59"/>
  <c r="K115" i="59"/>
  <c r="K121" i="59"/>
  <c r="K122" i="59"/>
  <c r="K123" i="59"/>
  <c r="K124" i="59"/>
  <c r="K125" i="59"/>
  <c r="K126" i="59"/>
  <c r="K127" i="59"/>
  <c r="K128" i="59"/>
  <c r="K129" i="59"/>
  <c r="K130" i="59"/>
  <c r="K131" i="59"/>
  <c r="O5" i="59"/>
  <c r="O6" i="59"/>
  <c r="O7" i="59"/>
  <c r="O8" i="59"/>
  <c r="O9" i="59"/>
  <c r="O11" i="59"/>
  <c r="O12" i="59"/>
  <c r="O13" i="59"/>
  <c r="O14" i="59"/>
  <c r="O16" i="59"/>
  <c r="O17" i="59"/>
  <c r="O18" i="59"/>
  <c r="O19" i="59"/>
  <c r="O20" i="59"/>
  <c r="O21" i="59"/>
  <c r="O22" i="59"/>
  <c r="O38" i="59"/>
  <c r="O40" i="59" s="1"/>
  <c r="O43" i="59"/>
  <c r="O98" i="59" s="1"/>
  <c r="O121" i="59"/>
  <c r="O122" i="59"/>
  <c r="O123" i="59"/>
  <c r="O124" i="59"/>
  <c r="O125" i="59"/>
  <c r="O126" i="59"/>
  <c r="O127" i="59"/>
  <c r="O128" i="59"/>
  <c r="O129" i="59"/>
  <c r="O130" i="59"/>
  <c r="O131" i="59"/>
  <c r="N5" i="59"/>
  <c r="N6" i="59"/>
  <c r="N7" i="59"/>
  <c r="N8" i="59"/>
  <c r="N9" i="59"/>
  <c r="N11" i="59"/>
  <c r="N12" i="59"/>
  <c r="N13" i="59"/>
  <c r="N14" i="59"/>
  <c r="N16" i="59"/>
  <c r="N17" i="59"/>
  <c r="N18" i="59"/>
  <c r="N19" i="59"/>
  <c r="N20" i="59"/>
  <c r="N21" i="59"/>
  <c r="N22" i="59"/>
  <c r="N28" i="59"/>
  <c r="N43" i="59"/>
  <c r="N121" i="59"/>
  <c r="N122" i="59"/>
  <c r="N123" i="59"/>
  <c r="N124" i="59"/>
  <c r="N125" i="59"/>
  <c r="N126" i="59"/>
  <c r="N127" i="59"/>
  <c r="N128" i="59"/>
  <c r="N129" i="59"/>
  <c r="N130" i="59"/>
  <c r="N131" i="59"/>
  <c r="V5" i="59"/>
  <c r="N135" i="59" l="1"/>
  <c r="AD135" i="59"/>
  <c r="Z135" i="59"/>
  <c r="V135" i="59"/>
  <c r="AA132" i="59"/>
  <c r="AA134" i="59" s="1"/>
  <c r="S23" i="59"/>
  <c r="W136" i="59"/>
  <c r="W144" i="59" s="1"/>
  <c r="AA100" i="59"/>
  <c r="K144" i="59"/>
  <c r="AA38" i="59"/>
  <c r="AA40" i="59" s="1"/>
  <c r="AE38" i="59"/>
  <c r="AE40" i="59" s="1"/>
  <c r="O23" i="59"/>
  <c r="O25" i="59" s="1"/>
  <c r="AA23" i="59"/>
  <c r="AA25" i="59" s="1"/>
  <c r="W25" i="59"/>
  <c r="O132" i="59"/>
  <c r="S132" i="59"/>
  <c r="S134" i="59" s="1"/>
  <c r="AE116" i="59"/>
  <c r="AE118" i="59" s="1"/>
  <c r="W118" i="59"/>
  <c r="O118" i="59"/>
  <c r="O100" i="59"/>
  <c r="AE98" i="59"/>
  <c r="W100" i="59"/>
  <c r="AE23" i="59"/>
  <c r="AL137" i="59"/>
  <c r="I144" i="59"/>
  <c r="AA138" i="59" l="1"/>
  <c r="S136" i="59"/>
  <c r="S144" i="59" s="1"/>
  <c r="S25" i="59"/>
  <c r="S138" i="59" s="1"/>
  <c r="O138" i="59"/>
  <c r="AA136" i="59"/>
  <c r="AA144" i="59" s="1"/>
  <c r="AE100" i="59"/>
  <c r="AE138" i="59" s="1"/>
  <c r="AE136" i="59"/>
  <c r="AE144" i="59" s="1"/>
  <c r="AF135" i="59"/>
  <c r="O136" i="59"/>
  <c r="O147" i="59" s="1"/>
  <c r="W40" i="59"/>
  <c r="W138" i="59" s="1"/>
  <c r="AE25" i="59"/>
  <c r="AJ135" i="59"/>
  <c r="AG135" i="59"/>
  <c r="AI135" i="59"/>
  <c r="J144" i="59" l="1"/>
  <c r="AH135" i="59" l="1"/>
  <c r="AK135" i="59"/>
  <c r="AL136" i="59"/>
  <c r="AF136" i="59"/>
  <c r="AL135" i="59" l="1"/>
  <c r="AL138" i="59"/>
  <c r="AF138" i="59"/>
</calcChain>
</file>

<file path=xl/sharedStrings.xml><?xml version="1.0" encoding="utf-8"?>
<sst xmlns="http://schemas.openxmlformats.org/spreadsheetml/2006/main" count="651" uniqueCount="183">
  <si>
    <t>ÍTEM</t>
  </si>
  <si>
    <t>UNIDAD DE MEDIDA</t>
  </si>
  <si>
    <t xml:space="preserve">Precio Unitario estimado DE REFERENCIA (incluido IVA y demás gravámenes si aplica) </t>
  </si>
  <si>
    <t>CÓDIGO SAP</t>
  </si>
  <si>
    <t>CÓDIGO DANE</t>
  </si>
  <si>
    <t xml:space="preserve">DESCRIPCIÓN DEL BIEN Y/O SERVICIO </t>
  </si>
  <si>
    <t>CANT TOTAL</t>
  </si>
  <si>
    <t>TOTAL NEC</t>
  </si>
  <si>
    <t xml:space="preserve">CAN MIN </t>
  </si>
  <si>
    <t>LIMITACION</t>
  </si>
  <si>
    <t>VALOR PTO POR ITEM</t>
  </si>
  <si>
    <t>VALOR TOTAL PRESUPUESTO OFICIAL</t>
  </si>
  <si>
    <t>CÓDIGO UNSPSC</t>
  </si>
  <si>
    <t>VALOR TOTAL PRESUPUESTO ASIGNADO</t>
  </si>
  <si>
    <t>UN</t>
  </si>
  <si>
    <t xml:space="preserve">TOTAL PRESUPUESTO OFICIAL </t>
  </si>
  <si>
    <t>TOTAL PRSUPUESTO ASIGNADO</t>
  </si>
  <si>
    <t xml:space="preserve">TOTAL SOBRANTE </t>
  </si>
  <si>
    <t>CANT MIN TOTALES</t>
  </si>
  <si>
    <t>CUBRIMIENTO DE LA NECESIDAD</t>
  </si>
  <si>
    <t xml:space="preserve">TOTAL SOBRANTE PRESUPUESTAL </t>
  </si>
  <si>
    <t xml:space="preserve">SUBTOTAL CANTIDADES </t>
  </si>
  <si>
    <t xml:space="preserve">CANT POR ITEM </t>
  </si>
  <si>
    <t>CANT MINIMA</t>
  </si>
  <si>
    <t>CÓDIGO OTAN - NOC (OPCIONAL)</t>
  </si>
  <si>
    <t>COMPROBACION</t>
  </si>
  <si>
    <t>BICAL</t>
  </si>
  <si>
    <t>8905-80-0005257</t>
  </si>
  <si>
    <t>SALCHICHA:  Agua, almidón de yuca, proteína de soya, sal, poli fosfato de sodio, mono glutamato de sodio, carboximetilcelulosa, eritorbato de sodio, nitrito de sodio, grasa saturada, colesterol, sodio, carbohidratos, vitamina c, hierro,  presentación por tarro de 7 unidades DE 150 GRAMOS .</t>
  </si>
  <si>
    <t xml:space="preserve">Unidad   </t>
  </si>
  <si>
    <t>BAADA2</t>
  </si>
  <si>
    <t>DIV02</t>
  </si>
  <si>
    <t>BAACA6</t>
  </si>
  <si>
    <t>SIN CREAR</t>
  </si>
  <si>
    <t xml:space="preserve">JAMON DE CERDO X 230 GR:  TAJADO PESO  CONSTA DE 11 TAJADAS Libre de grasa y reducido en 25% en sodio, Vitamina A 0% Vitamina C 0% Calcio 0% Hierro 2%. </t>
  </si>
  <si>
    <t xml:space="preserve">TOCINETA AHUMADA x 500 gr: en bolsa al vacío  </t>
  </si>
  <si>
    <t xml:space="preserve">JAMONETA X 180 grs: en lata molde sugerido en pollo y carne de cerdo, reducida en 25% en sodio. </t>
  </si>
  <si>
    <t xml:space="preserve">LECHONA EN LATA x 270 gr: Lechona es el producto elaborado con carnes magras de cerdo (pierna y brazo), arroz, arvejas, condimentos y aderezos naturales permitidos que han sido declarados aptos para consumo humano rellenos en la piel del cerdo y horneado. Posteriormente empacado en hojalata. Especificaciones técnicas: producto envasado en hojalata sometido a controles de detectar fugas y micro fugas en la lata, y posteriormente sometido a tratamiento térmico para destrucción de bacterias (esterilización). Los defectos no deben exceder el 10% del área total del producto. Especificaciones de calidad: características organolépticas- color característico a la lechona. - sabor y aroma característico. - textura semi suave y baja en grasa. Características microbiológicas no deben presentar signos de infestación o infecciones. </t>
  </si>
  <si>
    <t>A-02-02-01-002-002 PRODUCTOS LÁCTEOS Y OVOPRODUCTOS</t>
  </si>
  <si>
    <t>A-02-02-01-002-001-02</t>
  </si>
  <si>
    <t>8905-80-0005071</t>
  </si>
  <si>
    <t xml:space="preserve">LOMITOS DE ATUN EN AGUA X 160 GR: Producto enlatado, elaborado a partir de atún en forma de trozos, cocido y envasado en agua y sometido a un proceso de esterilización que confiere larga vida útil al ambiente. </t>
  </si>
  <si>
    <t xml:space="preserve">Unidad </t>
  </si>
  <si>
    <t xml:space="preserve">SARDINAS EN LATA X 170 gr: alimento en lata, conserva, procesado, contiene calcio, ácidos grasos saturados, ácidos grasos mono insaturados, ácidos grasos polinsaturados, colesterol, sodio, carbohidratos, proteínas, hierro, omega 3- fuente natural de calcio y vitamina d. Contiene 110 calorías. </t>
  </si>
  <si>
    <t xml:space="preserve">LOMOS DE ATUN EN AGUA: PRESENTACIÒN LATA X 160 G.  Debe ser 100% natural, sin conservantes ni colorantes artificiales. </t>
  </si>
  <si>
    <t xml:space="preserve">SARDINAS EN LATA X 155 gr: alimento en lata, conserva, procesado, contiene calcio, ácidos grasos saturados, ácidos grasos mono insaturados, ácidos grasos polinsaturados, colesterol, sodio, carbohidratos, proteínas, hierro, omega 3- fuente natural de calcio y vitamina d. Contiene 110 calorías. . </t>
  </si>
  <si>
    <t>A-02-02-01-002-001-04</t>
  </si>
  <si>
    <t>MIX DE FRUTOS SECOS DOY PACK X 180 g: uvas pasas, maní, ajonjolí, arándanos, nuez, uchuva, almendra.</t>
  </si>
  <si>
    <t xml:space="preserve">MANÌ CUBIERTO DE CHOCOLATE X 65 gr : cubierto con chocolate y leche. </t>
  </si>
  <si>
    <t xml:space="preserve">MANÌ CON UVAS PASAS X  200 grs: leguminosa  también conocida como cacahuate, de paredes gruesas reticuladas y veteadas, pertenecientes al grupo de la semilla </t>
  </si>
  <si>
    <t>MANÌ CON SAL X 200 gr: leguminosa también conocida como cacahuate, de paredes gruesas reticuladas y veteadas, pertenecientes al grupo de la semilla.</t>
  </si>
  <si>
    <t xml:space="preserve">MANÌ CON SAL X 50 gr: leguminosa también conocida como cacahuate, de paredes gruesas reticuladas y veteadas, pertenecientes al grupo de semillas.  </t>
  </si>
  <si>
    <t>MERMELADA X 200 gr: producto consistencia pastosa o gelatinosa, producido por la cocción y concentración de frutas sanas, combinándolas con agua y azúcar,  sabores surtidos.</t>
  </si>
  <si>
    <t>MERMELADA X 400 gr producto consistencia pastosa o gelatinosa, producido por la cocción y concentración de frutas sanas, combinándolas con agua y azúcar envase de plástico.</t>
  </si>
  <si>
    <t>A-02-02-01-002-001 CARNE, PESCADO, FRUTAS,
HORTALIZAS ACEITES Y GRASAS</t>
  </si>
  <si>
    <t>A-02-02-01-002-001-01</t>
  </si>
  <si>
    <t>A-02-02-01-002-002</t>
  </si>
  <si>
    <t>OMITIDO</t>
  </si>
  <si>
    <t xml:space="preserve">AREQUIPE DISPLAY 6 X 50 G  (24)         </t>
  </si>
  <si>
    <t>Unidad</t>
  </si>
  <si>
    <t xml:space="preserve">AREQUIPE X 500 gr:  Producto lácteo higienizado, condensado azucarado obtenido por la condensación térmica de la mezcla de leche sacarosa y aditivos e ingredientes opcionales.   </t>
  </si>
  <si>
    <t>2229005</t>
  </si>
  <si>
    <t>BEBIDA CON LECHE Y AVENA, ULTRA ALTA TEMPERATURA UAT (UHT). APORTA ENERGÍA Y PROTEÍNA.  VASO X  250 G</t>
  </si>
  <si>
    <t>YOGURT SABORIZADO X 150 G</t>
  </si>
  <si>
    <t>QUESO CREMA  PRESENTACIÓN MÍNIMA DE 380 GR</t>
  </si>
  <si>
    <t>LECHE CONDENSADA X 300 gr:. Producto alimenticio elaborado a partir de leche a la que se le ha evaporado el agua y se le ha agregado azúcar, lo que resulta en un producto espeso.</t>
  </si>
  <si>
    <t>YOGUR EN BOLSA X 900 gr: Producto obtenido a partir de la fermentación controlada, ácido láctico de la leche de vaca, promedio de 2 microorganismos Lactobacillus Bulgaricus y Estreptococos Thermophilus. Compuesto por carbohidratos, proteína, lípidos grasa, agua, minerales, calorías.  .</t>
  </si>
  <si>
    <t xml:space="preserve">YOGUR EN VASO X 200 ML: Producto obtenido a partir de la fermentación controlada, ácido láctico de la leche de vaca, promedio de 2 microorganismos Lactobacillus Bulgaricus y Estreptococos Thermophilus. Compuesto por carbohidratos, proteína, lípidos grasa, agua, minerales, calorías-. </t>
  </si>
  <si>
    <t>50131702 </t>
  </si>
  <si>
    <t>MANJAR BLANCO X 250 gr: conocido como cajeta o dulce de leche, es una crema muy utilizada en el ámbito de la repostería, tradicional.</t>
  </si>
  <si>
    <t xml:space="preserve">AVENA EN VASO SIN AZUCAR X 250 gr: bebida con leche descremada y avena ultra alta temperatura uat (uht) sabor a natural, baja en grasa, sin azucar, reducida en calorias, apta para diabeticos, que su empaque no necesite refrigeracion </t>
  </si>
  <si>
    <t>A-02-02-01-002-003 PRODUCTOS DE MOLINERIA, ALMIDONES Y PRODUCTOS DERIVADOS DEL ALMIDÓN: OTROS PRODUCTOS ALIMENTICIOS</t>
  </si>
  <si>
    <t>A-02-02-01-002-003</t>
  </si>
  <si>
    <t xml:space="preserve">BANDEJA BARQUILLO DE AREQUIPE: por 45 gramos, galleta elaborada a partir de una lámina delgada enrollada. Paquete por 10     </t>
  </si>
  <si>
    <t>PAQUETE X 10</t>
  </si>
  <si>
    <t>BIZCOCHO: alimento en porción de peso neto 220 gramos en bolsa, la base es el almidón de achira, cuajada, grasa (mono y diglicéridos, esteres de monoglicéridos con ácido láctico), gasificantes (bicarbonato de sodio), maltodextrinas, leche descremada en polvo, sal, espesantes.</t>
  </si>
  <si>
    <t xml:space="preserve">UNIDAD </t>
  </si>
  <si>
    <t>PONQUE: porción individual de ponque, sabores surtidos, en presentación de paquete por 5 unidades por 60 gramos c/u.</t>
  </si>
  <si>
    <t>PAQUETE X 5</t>
  </si>
  <si>
    <t>GALLETAS DE CHOCOLATE: con crema de vainilla x 432 gramos</t>
  </si>
  <si>
    <t>GALLETA EN TACO: combinación de sabor salado x 5 tacos peso 500 gramos.</t>
  </si>
  <si>
    <t>GALLETA DE SAL: de sabor salado y dulce x 9 unidades 250 gramos el paquete.</t>
  </si>
  <si>
    <t>CHOCOLATINA: barra sólida de chocolate con leche y maní, el producto debe tener un peso neto de 100 gramos</t>
  </si>
  <si>
    <t>Galletas rellenas con jalea de guayaba y
manjar blanco x 130 gramos. Presentación caja x 10 unidades</t>
  </si>
  <si>
    <t>CARAMELOS DE CAFÉ: de 4 gramos por bolsa de 100 unidades.</t>
  </si>
  <si>
    <t>BOCADILLO: tipo bijao caja 24 unidades x 480 gr</t>
  </si>
  <si>
    <t>CHOCOLATE BLANCO: Bolsa de chocolates blanco con almendras x 9 gr x 24 unidades, peso neto 216 gramos</t>
  </si>
  <si>
    <t>CHOCOLATINA: En barra solidad de chocolate con leche. Presentaciòn paquete con un peso neto de 12 gramos x 12 unidades</t>
  </si>
  <si>
    <t>CHOCOLATINA: barra solida de chocolate con leche. PRESENTACIÒN CAJA DE 50 UNIDADES, CONTENIDO NETO 600 GR.</t>
  </si>
  <si>
    <t>CHOCOLATINA EN BARRA: solida de chocolate con leche. El producto debe tener un peso neto de 12 gramos x caja 50 unidades-debe tener registro sanitario vigente</t>
  </si>
  <si>
    <t>BARRA DE CHOCOLATE RELLENA: con galleta, caramelo y mani PRESENTACIÒN PAQUETE DE 60 GR.</t>
  </si>
  <si>
    <t>DULCES DE CHOCOLATE TRADICIONAL: con relleno líquido, en presentación de unidad por 5 gr, paquete x 30 unidades.-debe tener registro sanitario vigente</t>
  </si>
  <si>
    <t>BARRA DE CHOCOLATE RELLENA: de caramelos y mani peso 35 gramos</t>
  </si>
  <si>
    <t>CARAMELO BLANDO DE CAFÉ: x 430 gr presentacion paquete * 100 unidades</t>
  </si>
  <si>
    <t>CARAMELO RELLENO DE FRUTA:Sabores surtidos de 200 gr presentacion paquete * 50 unidades</t>
  </si>
  <si>
    <t>CARAMELOS SABORES SURTIDOS x 400 gr presentacion paquete * 100 unidades</t>
  </si>
  <si>
    <t>CARAMELO DURO DE CAFÈ:  4 gr por bolsa de 100 unidades-</t>
  </si>
  <si>
    <t>CHUPETA RELLENA DE CHICLE: sabor fresa,naranja y mora paquete por 24 unidades peso 264 gramos-</t>
  </si>
  <si>
    <t>MASMELO EN BOLSA, SURTIDO PRESENTACIÓN X 145 GRAMOS: dulce blando elaborado con gelatina sin sabor, azucares y aditivos permitidos.</t>
  </si>
  <si>
    <t xml:space="preserve">MASMELO EN BOLSA X 300 gr: dulce blando elaborado con gelatina sin sabor, azucares y aditivos permitidos. </t>
  </si>
  <si>
    <t>GOMAS CLASICAS: x 300 gramos de 50 unidades de 6 gramos cada una empaque individual en bolsa</t>
  </si>
  <si>
    <t>8955-80-0000277</t>
  </si>
  <si>
    <t xml:space="preserve">CAFÈ TOSTADO x 1000 gr: 100% tostado y molido -tipo medio- empacado en bolsa de polipropileno aluminizada resistente a la humedad y al oxigeno- debe cumplircon resolucion 333 de 2011 sobre rotulado y etiquetado nutricional y normas que modifiquen. </t>
  </si>
  <si>
    <t>CAFE CAPUCCINO: , mezcla para preparar café cappuccino – cajas por 6 sobres de 12g base espumante (jarabe de glucosa, grasa vegetal hidrogenada, leche descremada en polvo, proteína concentrada de suero, hidrogenofosfato dipotásico); crema no láctea (jarabe de glucosa, grasa vegetal hidrogenada, caseinato de sodio, mono y diglicéridos de ácidos grasos, colorantes artificiales [betacaroteno y dióxido de titanio], estearoil lactilato de sodio, lecitina de soya y sabor artificial); azúcar; café soluble; sabor artificial y anticompactante (dióxido de silicio amorfo). Contiene leche y soya.</t>
  </si>
  <si>
    <t>CAFÉ EN FRASCO X 100 gr: 100% colombiano soluble liofilizado.</t>
  </si>
  <si>
    <t>EN VERIFICACION</t>
  </si>
  <si>
    <t>CREAR</t>
  </si>
  <si>
    <t>50201706</t>
  </si>
  <si>
    <t>2381302</t>
  </si>
  <si>
    <t>CAFE TRADICIONAL, TOSTADO Y MOLIDO DE 500 GR</t>
  </si>
  <si>
    <t>50201709</t>
  </si>
  <si>
    <t>2382103</t>
  </si>
  <si>
    <t>CAFE INSTANTANEO Y SOLUBLE SECO EN POLVO O GRANULADO QUE SE PUEDA DISOLVER, PG 6,29. 250 GR</t>
  </si>
  <si>
    <t>GALLETA CON CHIPS DE CHOCOLATE: empaque 6 paquetes x 2 unidades contenido neto 312gramos en caja</t>
  </si>
  <si>
    <t>GALLETAS CON CHIPS DE CHOCOLATE: PRESENTACIÒN BOLSA POR 12 UNIDADES, contenido neto 420 G.</t>
  </si>
  <si>
    <t>GALLETA SEMIDULCE EN TACO: combinación de sabor semidulce x 3 tacos x 315 gr el paquete -</t>
  </si>
  <si>
    <t>GALLETA DULCE EN TACO: combinación de sabor salado y dulce x 2 tacos x 294 gr paquete</t>
  </si>
  <si>
    <t xml:space="preserve">GALLETA REDONDA DE CHOCOLATE: rellena de crema de vainilla, presentaciòn X 12 Paquetes CONTENIDO NETO 600 GR </t>
  </si>
  <si>
    <t>GALLETAS SABOR MANTEQUILLA: presentaciòn paque X 9 unidades, contenido neto 234 gr.</t>
  </si>
  <si>
    <t>BARQUILLOS RELLENOS: surtidos paquete por 3 paquetes de 10 unidades. Contenido paquete por 134 gr-debe tener registro sanitario vigente</t>
  </si>
  <si>
    <t>50182001 </t>
  </si>
  <si>
    <t>PONQUE TAJADO - porcion individual de ponque, sabores surtidos, en presentacion de paquete por 5 unidades * 60 gr c/u.</t>
  </si>
  <si>
    <t>PONQUE TAJADO: en 6 porciones, empaque bolsa, peso 230 gr-</t>
  </si>
  <si>
    <t>PONQUECITOS: cupcakes horneados PRESENTACIÒN PAQUETE DE DOS UNIDADES, CONTENIDO NETO 55 GR.</t>
  </si>
  <si>
    <t>BROWNIE X 75 gr:  pastel de chocolate pequeño, cubierto con jarabe de chocolate y relleno de arequipe.</t>
  </si>
  <si>
    <t>BIZCOCHITO: alimento en porción de 40 gramos bolsa por 6 unidadescompuesto de harina de trigo, azucar,mantequilla ,huevos,levadura gasificantes (agente leudante), sal refinada y yodada, antioxidantes-debe tener registro sanitario vigente</t>
  </si>
  <si>
    <t>Bizcocho: alimento en porción de peso neto 220 gr en bolsa,harina de trigo fortificada (niacina, hierro reducido vitamina b1 b2, acido folico) mantequilla ,sal refinada y yodada, azcar,huevos,levadura (agente leudante) antioxidante,colorante natural.,sal refinada y yodada, azcar,huevos,levadura (agente leudante) antioxidante,colorante natural.-debe tener registro sanitario vigente</t>
  </si>
  <si>
    <t xml:space="preserve">GALLETA DE SODA: producto crujiente elaborada con harina de trigo, aceite de girasol, jarabe de maíz, azúcar, sal, leudantes, fosfato, mejorador de harina b1, vitamina b2, niacina, paquete x 9 unidades. </t>
  </si>
  <si>
    <t xml:space="preserve">GALLETA INTEGRAL:. Ingredientes nutritivos que las enriquecen tales como trigo, arroz, maíz, linaza, avena, fibra dietética y almendras presentaciones surtidas de salvado, ajonjolí, miel, avena y cereal paquete x 9 unidades de 270 gramos </t>
  </si>
  <si>
    <t>AZUCAR BLANCA: PRESENTACIÒN BOLSA X 500 GR Sacarosa blanca granulada obtenida a partir de la caña de azúcar en diferentes granulometrías, es utilizada en donde el color no es cítrico en el proceso</t>
  </si>
  <si>
    <t>AZUCAR EN SOBRES:  PRESENTACIÒN BOLSA DE 200 SOBRES POR 5GR CADA UNO, CONTENIDO NETO 1000 GR.</t>
  </si>
  <si>
    <t>BEBIDA DE PANELA SABORES SURTIDOS: bebida instantanea granulada. PRESENTACIÒN CAJA DE MINIMO 25 SOBRES, CONTENIDO NETO 150 GR.</t>
  </si>
  <si>
    <t>A-02-02-01-002-003-09</t>
  </si>
  <si>
    <t>TE DE FRUTAS: en presentacion de sobres embalados en paquetes x 20 sobres - caja de 20 sobres de 6 gr-debe tener registro sanitario vigente</t>
  </si>
  <si>
    <t>AROMATICA DE PANELA:  PRESENTACIÒN CAJA  x 48 CUBOS SABORIZADOS ,CONTENIDO NETO 320 GR.</t>
  </si>
  <si>
    <t>PASABOCAS SURTIDOS: (papas, plátano, chicharrones) en presentación de paquete personal. 45gr.</t>
  </si>
  <si>
    <t>Pasabocas de papas con cascara, en presentación de paquete personal peso 35gr-debe tener registro sanitario vigente</t>
  </si>
  <si>
    <t>Pasabocas de papas, en presentación de paquete personal peso 25gr-debe tener registro sanitario vigente</t>
  </si>
  <si>
    <t xml:space="preserve">Trocillo: cubitos a base de harina de trigo con colorantes y conservantes necesarios, sabor a pollo 18 gms debe tener registro sanitario vigente </t>
  </si>
  <si>
    <t>A-02-02-01-002-004 BEBIDAS</t>
  </si>
  <si>
    <t>BEBIDA GASEOSA NO ALCOHOLICAS: carbonatadas, en presentación de botella plástica x 1,5 litros.</t>
  </si>
  <si>
    <t>BEBIDA GASEOSA NO ALCOHOLICAS: carbonatada sabores sin azucar en presentación botella plástica 250 ml, registo invima vigente</t>
  </si>
  <si>
    <t>BEBIDA NO ALCOHOLICAS SIN GASIFICAR - REFRESCOS: a base de
fruta natural de varios sabores, en
presentación de 500 ml</t>
  </si>
  <si>
    <t>BEBIDA NO ALCOHOLICAS REFRESCOS: Agua, azúcar, malta de cebada, colorante (E150c), conservante (E330), sabor a vainilla, lúpulo y vitaminas (B1, B2 y B3). Contiene malta de cebada</t>
  </si>
  <si>
    <t>AGUA EN BOTELLA X 600 ML: potable purificada, en envase ecológico que posee 22% menos pet, botella plástica, tapa plástica color azul, color incoloro olor neutral.</t>
  </si>
  <si>
    <t>AGUA  EN BOTELLA X 280 ML:, sin sabor en presentacionde  PACA X  24 unidades x 280 ML cada una</t>
  </si>
  <si>
    <t>AGUA EN BOTELLÒN: sin sabor, sin gas en presentacion.- botellon x 20 litros</t>
  </si>
  <si>
    <t>BEBIDA CON CRISTALES DE SABILA: sabor a fruta. Contiene fibra, vitamina c y vitamina b12 - botella x 420 ml</t>
  </si>
  <si>
    <t>BEBIDA GASEOSA: Carbonatada, sabores surtidos.- botella x 2,5 litros</t>
  </si>
  <si>
    <t xml:space="preserve">BEBIDA HIDRATANTE ISOTÒNICA; usada para rehidratar y recuperar carbohidratos y electrolitos agotados durante el ejercicio, sabores surtidos, presentación en botella plástica x 500 ml </t>
  </si>
  <si>
    <t>1745275 </t>
  </si>
  <si>
    <t xml:space="preserve">MALTA EN BOTELLA X 1.5 L: a base de extracto de malta, leche entera, azúcar, cacao, sales minerales, lecitina de soya y vitaminas, furamato ferroso y saborizante artificial.  </t>
  </si>
  <si>
    <t> 1604859</t>
  </si>
  <si>
    <t>TE EN BOTELLA X 500 ML:. Bebida refrescante en frasco plástico, combinación té y fruta de diferentes sabores.  Contenido agua, azúcares jarabe de maíz, te verde (camelia sinensis), ácido cítrico ácido ascórbico, sorbeto de potasio, citrato de sodio saborizantes (8mg/100g de producto).</t>
  </si>
  <si>
    <t>ZUMO DE NARANJA: 100% natural de naranja presentaciòn Litro</t>
  </si>
  <si>
    <t>JUGO EN CAJA X 200 ML:. Bebida no alcohólica a base de pulpa de fruta, con azúcar pasteurizado con conservantes  y saborizantes.</t>
  </si>
  <si>
    <t>A-02-02-01-003-006 PRODUCTOS DE CAUCHO Y PLASTICO</t>
  </si>
  <si>
    <t>A-02-02-01-003-006 -09</t>
  </si>
  <si>
    <t>52151504</t>
  </si>
  <si>
    <t>3694011</t>
  </si>
  <si>
    <t>VASO 4 OZ PAPEL PQ X 50 UND</t>
  </si>
  <si>
    <t>VASOS DESECHABLES TRANSPARENTE 7 ONZ PAQ X 50 UND</t>
  </si>
  <si>
    <t>VASOS DESECHABLES 9 ONZAS PAQ X 50 UNID</t>
  </si>
  <si>
    <t>52151502</t>
  </si>
  <si>
    <t>3694010</t>
  </si>
  <si>
    <t>PLATO DESECHABLE PLASTICO PEQUEÑO 15CM X 20 UND</t>
  </si>
  <si>
    <t>PLATO DESECHABLE PLASTICO MEDIANO X 20 UND</t>
  </si>
  <si>
    <t xml:space="preserve">PLATO HONDO PLASTICO 15CM DE DIAMETRO X 12 UND </t>
  </si>
  <si>
    <t>52151503</t>
  </si>
  <si>
    <t>3694007</t>
  </si>
  <si>
    <t>GSF01- CUCHARA PEQUENA PLASTICA PAQUETE X 20 UND</t>
  </si>
  <si>
    <t>52151507</t>
  </si>
  <si>
    <t>3699071</t>
  </si>
  <si>
    <t>PALITO MEZCLADOR  X 500 UND</t>
  </si>
  <si>
    <t>BRCNA2</t>
  </si>
  <si>
    <t xml:space="preserve">BICAL </t>
  </si>
  <si>
    <r>
      <t>CUBIERTOS DESECHABLES GRANDES  (</t>
    </r>
    <r>
      <rPr>
        <b/>
        <sz val="8"/>
        <rFont val="Calibri"/>
        <family val="2"/>
        <scheme val="minor"/>
      </rPr>
      <t>CUCHARAS</t>
    </r>
    <r>
      <rPr>
        <sz val="8"/>
        <rFont val="Calibri"/>
        <family val="2"/>
        <scheme val="minor"/>
      </rPr>
      <t xml:space="preserve"> ) X 20 UNDS</t>
    </r>
  </si>
  <si>
    <r>
      <t>CUBIERTOS DESECHABLES GRANDES  (</t>
    </r>
    <r>
      <rPr>
        <b/>
        <sz val="8"/>
        <rFont val="Calibri"/>
        <family val="2"/>
        <scheme val="minor"/>
      </rPr>
      <t>TENEDORES</t>
    </r>
    <r>
      <rPr>
        <sz val="8"/>
        <rFont val="Calibri"/>
        <family val="2"/>
        <scheme val="minor"/>
      </rPr>
      <t>) X 20UNDS</t>
    </r>
  </si>
  <si>
    <r>
      <t>CUBIERTOS DESECHABLES GRANDES  (</t>
    </r>
    <r>
      <rPr>
        <b/>
        <sz val="8"/>
        <rFont val="Calibri"/>
        <family val="2"/>
        <scheme val="minor"/>
      </rPr>
      <t>CUCHILLOS</t>
    </r>
    <r>
      <rPr>
        <sz val="8"/>
        <rFont val="Calibri"/>
        <family val="2"/>
        <scheme val="minor"/>
      </rPr>
      <t>) X 20UNDS</t>
    </r>
  </si>
  <si>
    <t>x</t>
  </si>
  <si>
    <t>No</t>
  </si>
  <si>
    <t>CUMPLE NO CUMPLE</t>
  </si>
  <si>
    <t xml:space="preserve">PRECIO UNITARIO DE REFERENCIA (incluido IVA y demás gravámenes si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</si>
</sst>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 #,##0.00_ ;_ * \-#,##0.00_ ;_ * &quot;-&quot;??_ ;_ @_ "/>
    <numFmt numFmtId="165" formatCode="_-* #,##0.00\ [$€]_-;\-* #,##0.00\ [$€]_-;_-* &quot;-&quot;??\ [$€]_-;_-@_-"/>
    <numFmt numFmtId="166" formatCode="&quot;$&quot;\ #,##0.00"/>
  </numFmts>
  <fonts count="19" x14ac:knownFonts="1">
    <font>
      <sz val="11"/>
      <color theme="1"/>
      <name val="Calibri"/>
      <family val="2"/>
      <scheme val="minor"/>
    </font>
    <font>
      <sz val="11"/>
      <color theme="1"/>
      <name val="Calibri"/>
      <family val="2"/>
      <scheme val="minor"/>
    </font>
    <font>
      <b/>
      <sz val="18"/>
      <color theme="3"/>
      <name val="Cambria"/>
      <family val="2"/>
      <scheme val="maj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sz val="11"/>
      <color theme="1"/>
      <name val="Calibri"/>
      <family val="2"/>
    </font>
    <font>
      <sz val="10"/>
      <color theme="1"/>
      <name val="Arial"/>
      <family val="2"/>
    </font>
    <font>
      <sz val="8"/>
      <name val="Calibri"/>
      <family val="2"/>
      <scheme val="minor"/>
    </font>
    <font>
      <b/>
      <sz val="8"/>
      <name val="Calibri"/>
      <family val="2"/>
      <scheme val="minor"/>
    </font>
    <font>
      <sz val="8"/>
      <name val="Arial"/>
      <family val="2"/>
    </font>
  </fonts>
  <fills count="53">
    <fill>
      <patternFill patternType="none"/>
    </fill>
    <fill>
      <patternFill patternType="gray125"/>
    </fill>
    <fill>
      <patternFill patternType="solid">
        <fgColor rgb="FFFFFFFF"/>
        <bgColor indexed="64"/>
      </patternFill>
    </fill>
    <fill>
      <patternFill patternType="solid">
        <fgColor theme="5" tint="0.59999389629810485"/>
        <bgColor indexed="64"/>
      </patternFill>
    </fill>
    <fill>
      <patternFill patternType="solid">
        <fgColor theme="0" tint="-0.34998626667073579"/>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rgb="FF00B0F0"/>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81F7FD"/>
        <bgColor indexed="64"/>
      </patternFill>
    </fill>
    <fill>
      <patternFill patternType="solid">
        <fgColor rgb="FFFD81E5"/>
        <bgColor indexed="64"/>
      </patternFill>
    </fill>
    <fill>
      <patternFill patternType="solid">
        <fgColor theme="0"/>
        <bgColor indexed="64"/>
      </patternFill>
    </fill>
    <fill>
      <patternFill patternType="solid">
        <fgColor theme="0" tint="-0.249977111117893"/>
        <bgColor indexed="64"/>
      </patternFill>
    </fill>
    <fill>
      <patternFill patternType="solid">
        <fgColor rgb="FFCCFF99"/>
        <bgColor indexed="64"/>
      </patternFill>
    </fill>
    <fill>
      <patternFill patternType="solid">
        <fgColor rgb="FFFEECA8"/>
        <bgColor indexed="64"/>
      </patternFill>
    </fill>
    <fill>
      <patternFill patternType="solid">
        <fgColor rgb="FFCCECFF"/>
        <bgColor indexed="64"/>
      </patternFill>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s>
  <cellStyleXfs count="45">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4" fillId="5" borderId="0" applyNumberFormat="0" applyBorder="0" applyAlignment="0" applyProtection="0"/>
    <xf numFmtId="0" fontId="5" fillId="6" borderId="0" applyNumberFormat="0" applyBorder="0" applyAlignment="0" applyProtection="0"/>
    <xf numFmtId="0" fontId="6" fillId="7" borderId="4" applyNumberFormat="0" applyAlignment="0" applyProtection="0"/>
    <xf numFmtId="0" fontId="9" fillId="0" borderId="6" applyNumberFormat="0" applyFill="0" applyAlignment="0" applyProtection="0"/>
    <xf numFmtId="0" fontId="10" fillId="0" borderId="8" applyNumberFormat="0" applyFill="0" applyAlignment="0" applyProtection="0"/>
    <xf numFmtId="0" fontId="1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1" fillId="33" borderId="0" applyNumberFormat="0" applyBorder="0" applyAlignment="0" applyProtection="0"/>
    <xf numFmtId="0" fontId="12" fillId="0" borderId="0"/>
    <xf numFmtId="0" fontId="8" fillId="8" borderId="4" applyNumberFormat="0" applyAlignment="0" applyProtection="0"/>
    <xf numFmtId="165" fontId="13" fillId="0" borderId="0" applyFont="0" applyFill="0" applyBorder="0" applyAlignment="0" applyProtection="0"/>
    <xf numFmtId="165" fontId="13" fillId="0" borderId="0" applyFont="0" applyFill="0" applyBorder="0" applyAlignment="0" applyProtection="0"/>
    <xf numFmtId="164" fontId="13" fillId="0" borderId="0" applyFont="0" applyFill="0" applyBorder="0" applyAlignment="0" applyProtection="0"/>
    <xf numFmtId="0" fontId="1" fillId="0" borderId="0"/>
    <xf numFmtId="0" fontId="1" fillId="9" borderId="7"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7" fillId="8" borderId="5" applyNumberFormat="0" applyAlignment="0" applyProtection="0"/>
    <xf numFmtId="0" fontId="14" fillId="0" borderId="0"/>
    <xf numFmtId="44" fontId="15" fillId="0" borderId="0" applyFont="0" applyFill="0" applyBorder="0" applyAlignment="0" applyProtection="0"/>
  </cellStyleXfs>
  <cellXfs count="214">
    <xf numFmtId="0" fontId="0" fillId="0" borderId="0" xfId="0"/>
    <xf numFmtId="0" fontId="16" fillId="0" borderId="1" xfId="0" applyFont="1" applyBorder="1" applyAlignment="1">
      <alignment horizontal="center" vertical="center" wrapText="1"/>
    </xf>
    <xf numFmtId="0" fontId="16" fillId="35" borderId="0" xfId="0" applyFont="1" applyFill="1" applyAlignment="1">
      <alignment horizontal="center" vertical="center"/>
    </xf>
    <xf numFmtId="0" fontId="17" fillId="35" borderId="9" xfId="0" applyFont="1" applyFill="1" applyBorder="1" applyAlignment="1">
      <alignment horizontal="center" vertical="center" wrapText="1"/>
    </xf>
    <xf numFmtId="0" fontId="17" fillId="4" borderId="1" xfId="0" applyFont="1" applyFill="1" applyBorder="1" applyAlignment="1">
      <alignment horizontal="center" vertical="center"/>
    </xf>
    <xf numFmtId="0" fontId="17" fillId="4" borderId="1" xfId="0" applyFont="1" applyFill="1" applyBorder="1" applyAlignment="1">
      <alignment horizontal="center" vertical="center" wrapText="1"/>
    </xf>
    <xf numFmtId="0" fontId="17" fillId="4" borderId="2" xfId="0" applyFont="1" applyFill="1" applyBorder="1" applyAlignment="1">
      <alignment horizontal="center" vertical="center" wrapText="1"/>
    </xf>
    <xf numFmtId="1" fontId="17" fillId="45" borderId="1" xfId="0" applyNumberFormat="1" applyFont="1" applyFill="1" applyBorder="1" applyAlignment="1">
      <alignment horizontal="center" vertical="center" wrapText="1"/>
    </xf>
    <xf numFmtId="1" fontId="17" fillId="46" borderId="1" xfId="0" applyNumberFormat="1" applyFont="1" applyFill="1" applyBorder="1" applyAlignment="1">
      <alignment horizontal="center" vertical="center" wrapText="1"/>
    </xf>
    <xf numFmtId="1" fontId="17" fillId="38" borderId="0" xfId="0" applyNumberFormat="1" applyFont="1" applyFill="1" applyAlignment="1">
      <alignment horizontal="center" vertical="center" wrapText="1"/>
    </xf>
    <xf numFmtId="0" fontId="16" fillId="0" borderId="1" xfId="0" applyFont="1" applyBorder="1" applyAlignment="1">
      <alignment horizontal="center" vertical="center"/>
    </xf>
    <xf numFmtId="0" fontId="17" fillId="0" borderId="1" xfId="0" applyFont="1" applyBorder="1" applyAlignment="1">
      <alignment horizontal="center" vertical="center" wrapText="1"/>
    </xf>
    <xf numFmtId="0" fontId="17" fillId="35" borderId="2" xfId="0" applyFont="1" applyFill="1" applyBorder="1" applyAlignment="1" applyProtection="1">
      <alignment horizontal="center" vertical="center" wrapText="1"/>
      <protection locked="0"/>
    </xf>
    <xf numFmtId="0" fontId="17" fillId="48" borderId="1" xfId="0" applyFont="1" applyFill="1" applyBorder="1" applyAlignment="1" applyProtection="1">
      <alignment horizontal="center" vertical="center" wrapText="1"/>
      <protection locked="0"/>
    </xf>
    <xf numFmtId="0" fontId="17" fillId="48" borderId="1" xfId="0" applyFont="1" applyFill="1" applyBorder="1" applyAlignment="1" applyProtection="1">
      <alignment vertical="center" wrapText="1"/>
      <protection locked="0"/>
    </xf>
    <xf numFmtId="0" fontId="16" fillId="0" borderId="1" xfId="0" applyFont="1" applyBorder="1" applyAlignment="1" applyProtection="1">
      <alignment horizontal="center" vertical="center" wrapText="1"/>
      <protection locked="0"/>
    </xf>
    <xf numFmtId="49" fontId="16" fillId="0" borderId="1" xfId="0" applyNumberFormat="1" applyFont="1" applyBorder="1" applyAlignment="1" applyProtection="1">
      <alignment horizontal="justify" vertical="center" wrapText="1"/>
      <protection locked="0"/>
    </xf>
    <xf numFmtId="49" fontId="16" fillId="47" borderId="1" xfId="0" applyNumberFormat="1" applyFont="1" applyFill="1" applyBorder="1" applyAlignment="1" applyProtection="1">
      <alignment horizontal="center" vertical="center"/>
      <protection locked="0"/>
    </xf>
    <xf numFmtId="49" fontId="16" fillId="47" borderId="1" xfId="0" applyNumberFormat="1" applyFont="1" applyFill="1" applyBorder="1" applyAlignment="1" applyProtection="1">
      <alignment horizontal="center" vertical="center" wrapText="1"/>
      <protection locked="0"/>
    </xf>
    <xf numFmtId="0" fontId="16" fillId="48" borderId="1" xfId="0" applyFont="1" applyFill="1" applyBorder="1" applyAlignment="1" applyProtection="1">
      <alignment horizontal="center" vertical="center" wrapText="1"/>
      <protection locked="0"/>
    </xf>
    <xf numFmtId="0" fontId="16" fillId="47" borderId="1" xfId="0" applyFont="1" applyFill="1" applyBorder="1" applyAlignment="1" applyProtection="1">
      <alignment horizontal="center" vertical="center"/>
      <protection locked="0"/>
    </xf>
    <xf numFmtId="49" fontId="16" fillId="0" borderId="1" xfId="0" applyNumberFormat="1"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49" fontId="16" fillId="0" borderId="1" xfId="0" applyNumberFormat="1" applyFont="1" applyBorder="1" applyAlignment="1" applyProtection="1">
      <alignment horizontal="center" vertical="center" wrapText="1"/>
      <protection locked="0"/>
    </xf>
    <xf numFmtId="0" fontId="16" fillId="48" borderId="1" xfId="0" applyFont="1" applyFill="1" applyBorder="1" applyAlignment="1">
      <alignment vertical="center"/>
    </xf>
    <xf numFmtId="3" fontId="16" fillId="2" borderId="1" xfId="0" applyNumberFormat="1" applyFont="1" applyFill="1" applyBorder="1" applyAlignment="1">
      <alignment horizontal="center" vertical="center" wrapText="1"/>
    </xf>
    <xf numFmtId="0" fontId="16" fillId="48" borderId="1" xfId="0" applyFont="1" applyFill="1" applyBorder="1" applyAlignment="1" applyProtection="1">
      <alignment horizontal="center" vertical="center"/>
      <protection locked="0"/>
    </xf>
    <xf numFmtId="49" fontId="17" fillId="48" borderId="1" xfId="0" applyNumberFormat="1" applyFont="1" applyFill="1" applyBorder="1" applyAlignment="1" applyProtection="1">
      <alignment horizontal="justify" vertical="center" wrapText="1"/>
      <protection locked="0"/>
    </xf>
    <xf numFmtId="49" fontId="16" fillId="47" borderId="1" xfId="0" applyNumberFormat="1" applyFont="1" applyFill="1" applyBorder="1" applyAlignment="1">
      <alignment horizontal="center" vertical="center" wrapText="1"/>
    </xf>
    <xf numFmtId="1" fontId="16" fillId="0" borderId="1" xfId="0" applyNumberFormat="1" applyFont="1" applyBorder="1" applyAlignment="1">
      <alignment horizontal="center" vertical="center"/>
    </xf>
    <xf numFmtId="0" fontId="16" fillId="0" borderId="3" xfId="0" applyFont="1" applyBorder="1" applyAlignment="1">
      <alignment horizontal="center" vertical="center" wrapText="1"/>
    </xf>
    <xf numFmtId="49" fontId="17" fillId="44" borderId="1" xfId="0" applyNumberFormat="1" applyFont="1" applyFill="1" applyBorder="1" applyAlignment="1" applyProtection="1">
      <alignment horizontal="left" vertical="center" wrapText="1"/>
      <protection locked="0"/>
    </xf>
    <xf numFmtId="0" fontId="16" fillId="34" borderId="1" xfId="0" applyFont="1" applyFill="1" applyBorder="1" applyAlignment="1" applyProtection="1">
      <alignment horizontal="center" vertical="center" wrapText="1"/>
      <protection locked="0"/>
    </xf>
    <xf numFmtId="0" fontId="16" fillId="34" borderId="1" xfId="0" applyFont="1" applyFill="1" applyBorder="1" applyAlignment="1">
      <alignment horizontal="center" vertical="center" wrapText="1"/>
    </xf>
    <xf numFmtId="49" fontId="17" fillId="34" borderId="1" xfId="0" applyNumberFormat="1" applyFont="1" applyFill="1" applyBorder="1" applyAlignment="1" applyProtection="1">
      <alignment horizontal="left" vertical="center" wrapText="1"/>
      <protection locked="0"/>
    </xf>
    <xf numFmtId="0" fontId="16" fillId="40" borderId="1" xfId="0" applyFont="1" applyFill="1" applyBorder="1" applyAlignment="1" applyProtection="1">
      <alignment horizontal="center" vertical="center" wrapText="1"/>
      <protection locked="0"/>
    </xf>
    <xf numFmtId="0" fontId="16" fillId="40" borderId="1" xfId="0" applyFont="1" applyFill="1" applyBorder="1" applyAlignment="1">
      <alignment horizontal="center" vertical="center" wrapText="1"/>
    </xf>
    <xf numFmtId="1" fontId="16" fillId="0" borderId="0" xfId="0" applyNumberFormat="1" applyFont="1" applyAlignment="1">
      <alignment horizontal="center" vertical="center"/>
    </xf>
    <xf numFmtId="0" fontId="16" fillId="0" borderId="0" xfId="0" applyFont="1" applyAlignment="1">
      <alignment horizontal="center" vertical="center" wrapText="1"/>
    </xf>
    <xf numFmtId="0" fontId="16" fillId="0" borderId="0" xfId="0" applyFont="1" applyAlignment="1" applyProtection="1">
      <alignment horizontal="center" vertical="center" wrapText="1"/>
      <protection locked="0"/>
    </xf>
    <xf numFmtId="49" fontId="17" fillId="0" borderId="0" xfId="0" applyNumberFormat="1" applyFont="1" applyAlignment="1" applyProtection="1">
      <alignment horizontal="left" vertical="center" wrapText="1"/>
      <protection locked="0"/>
    </xf>
    <xf numFmtId="1" fontId="17" fillId="0" borderId="0" xfId="0" applyNumberFormat="1" applyFont="1" applyAlignment="1" applyProtection="1">
      <alignment horizontal="left" vertical="center" wrapText="1"/>
      <protection locked="0"/>
    </xf>
    <xf numFmtId="0" fontId="16" fillId="0" borderId="0" xfId="0" applyFont="1"/>
    <xf numFmtId="0" fontId="16" fillId="0" borderId="0" xfId="0" applyFont="1" applyAlignment="1">
      <alignment horizontal="left" vertical="center" wrapText="1"/>
    </xf>
    <xf numFmtId="166" fontId="17" fillId="0" borderId="0" xfId="0" applyNumberFormat="1" applyFont="1" applyAlignment="1">
      <alignment horizontal="center" vertical="center" wrapText="1"/>
    </xf>
    <xf numFmtId="0" fontId="16" fillId="46" borderId="1" xfId="0" applyFont="1" applyFill="1" applyBorder="1" applyAlignment="1" applyProtection="1">
      <alignment horizontal="center" vertical="center" wrapText="1"/>
      <protection locked="0"/>
    </xf>
    <xf numFmtId="0" fontId="16" fillId="46" borderId="1" xfId="0" applyFont="1" applyFill="1" applyBorder="1" applyAlignment="1" applyProtection="1">
      <alignment horizontal="center" vertical="center"/>
      <protection locked="0"/>
    </xf>
    <xf numFmtId="0" fontId="16" fillId="45" borderId="1" xfId="0" applyFont="1" applyFill="1" applyBorder="1" applyAlignment="1" applyProtection="1">
      <alignment horizontal="center" vertical="center" wrapText="1"/>
      <protection locked="0"/>
    </xf>
    <xf numFmtId="0" fontId="16" fillId="45" borderId="1" xfId="0" applyFont="1" applyFill="1" applyBorder="1" applyAlignment="1" applyProtection="1">
      <alignment horizontal="center" vertical="center"/>
      <protection locked="0"/>
    </xf>
    <xf numFmtId="0" fontId="16" fillId="45" borderId="1" xfId="0" applyFont="1" applyFill="1" applyBorder="1" applyAlignment="1">
      <alignment horizontal="center" vertical="center"/>
    </xf>
    <xf numFmtId="0" fontId="16" fillId="49" borderId="1" xfId="0" applyFont="1" applyFill="1" applyBorder="1" applyAlignment="1" applyProtection="1">
      <alignment horizontal="center" vertical="center"/>
      <protection locked="0"/>
    </xf>
    <xf numFmtId="0" fontId="16" fillId="50" borderId="1" xfId="0" applyFont="1" applyFill="1" applyBorder="1" applyAlignment="1" applyProtection="1">
      <alignment horizontal="center" vertical="center"/>
      <protection locked="0"/>
    </xf>
    <xf numFmtId="49" fontId="16" fillId="52" borderId="1" xfId="0" applyNumberFormat="1" applyFont="1" applyFill="1" applyBorder="1" applyAlignment="1">
      <alignment horizontal="center" vertical="center" wrapText="1"/>
    </xf>
    <xf numFmtId="0" fontId="16" fillId="51" borderId="1" xfId="0" applyFont="1" applyFill="1" applyBorder="1" applyAlignment="1" applyProtection="1">
      <alignment horizontal="center" vertical="center"/>
      <protection locked="0"/>
    </xf>
    <xf numFmtId="3" fontId="16" fillId="2" borderId="1" xfId="0" applyNumberFormat="1" applyFont="1" applyFill="1" applyBorder="1" applyAlignment="1">
      <alignment horizontal="center" vertical="center"/>
    </xf>
    <xf numFmtId="0" fontId="18" fillId="0" borderId="1" xfId="0" applyFont="1" applyBorder="1" applyAlignment="1">
      <alignment horizontal="center" vertical="center" wrapText="1"/>
    </xf>
    <xf numFmtId="0" fontId="17" fillId="48" borderId="1" xfId="0" applyFont="1" applyFill="1" applyBorder="1" applyAlignment="1">
      <alignment horizontal="center" vertical="center" wrapText="1"/>
    </xf>
    <xf numFmtId="49" fontId="17" fillId="48" borderId="1" xfId="0" applyNumberFormat="1" applyFont="1" applyFill="1" applyBorder="1" applyAlignment="1" applyProtection="1">
      <alignment horizontal="center" vertical="center" wrapText="1"/>
      <protection locked="0"/>
    </xf>
    <xf numFmtId="0" fontId="17" fillId="4" borderId="2" xfId="0" applyFont="1" applyFill="1" applyBorder="1" applyAlignment="1" applyProtection="1">
      <alignment horizontal="center" vertical="center" wrapText="1"/>
      <protection locked="0"/>
    </xf>
    <xf numFmtId="0" fontId="16" fillId="34" borderId="1" xfId="0" applyFont="1" applyFill="1" applyBorder="1" applyAlignment="1" applyProtection="1">
      <alignment horizontal="center" vertical="center"/>
      <protection locked="0"/>
    </xf>
    <xf numFmtId="49" fontId="16" fillId="34" borderId="1" xfId="0" applyNumberFormat="1" applyFont="1" applyFill="1" applyBorder="1" applyAlignment="1" applyProtection="1">
      <alignment horizontal="justify" vertical="center" wrapText="1"/>
      <protection locked="0"/>
    </xf>
    <xf numFmtId="49" fontId="16" fillId="34" borderId="1" xfId="0" applyNumberFormat="1" applyFont="1" applyFill="1" applyBorder="1" applyAlignment="1" applyProtection="1">
      <alignment horizontal="center" vertical="center" wrapText="1"/>
      <protection locked="0"/>
    </xf>
    <xf numFmtId="49" fontId="16" fillId="34" borderId="2" xfId="0" applyNumberFormat="1" applyFont="1" applyFill="1" applyBorder="1" applyAlignment="1" applyProtection="1">
      <alignment horizontal="justify" vertical="center" wrapText="1"/>
      <protection locked="0"/>
    </xf>
    <xf numFmtId="3" fontId="16" fillId="34" borderId="1" xfId="0" applyNumberFormat="1" applyFont="1" applyFill="1" applyBorder="1" applyAlignment="1">
      <alignment horizontal="center" vertical="center"/>
    </xf>
    <xf numFmtId="0" fontId="16" fillId="34" borderId="1" xfId="0" applyFont="1" applyFill="1" applyBorder="1" applyAlignment="1">
      <alignment horizontal="center" vertical="center"/>
    </xf>
    <xf numFmtId="49" fontId="16" fillId="34" borderId="1" xfId="0" applyNumberFormat="1" applyFont="1" applyFill="1" applyBorder="1" applyAlignment="1" applyProtection="1">
      <alignment horizontal="center" vertical="center"/>
      <protection locked="0"/>
    </xf>
    <xf numFmtId="0" fontId="16" fillId="40" borderId="1" xfId="0" applyFont="1" applyFill="1" applyBorder="1" applyAlignment="1" applyProtection="1">
      <alignment horizontal="center" vertical="center"/>
      <protection locked="0"/>
    </xf>
    <xf numFmtId="49" fontId="16" fillId="40" borderId="1" xfId="0" applyNumberFormat="1" applyFont="1" applyFill="1" applyBorder="1" applyAlignment="1" applyProtection="1">
      <alignment horizontal="justify" vertical="center" wrapText="1"/>
      <protection locked="0"/>
    </xf>
    <xf numFmtId="49" fontId="16" fillId="40" borderId="1" xfId="0" applyNumberFormat="1" applyFont="1" applyFill="1" applyBorder="1" applyAlignment="1" applyProtection="1">
      <alignment horizontal="center" vertical="center"/>
      <protection locked="0"/>
    </xf>
    <xf numFmtId="49" fontId="16" fillId="40" borderId="2" xfId="0" applyNumberFormat="1" applyFont="1" applyFill="1" applyBorder="1" applyAlignment="1" applyProtection="1">
      <alignment horizontal="justify" vertical="center" wrapText="1"/>
      <protection locked="0"/>
    </xf>
    <xf numFmtId="49" fontId="16" fillId="40" borderId="1" xfId="0" applyNumberFormat="1" applyFont="1" applyFill="1" applyBorder="1" applyAlignment="1" applyProtection="1">
      <alignment horizontal="center" vertical="center" wrapText="1"/>
      <protection locked="0"/>
    </xf>
    <xf numFmtId="49" fontId="17" fillId="40" borderId="1" xfId="0" applyNumberFormat="1" applyFont="1" applyFill="1" applyBorder="1" applyAlignment="1" applyProtection="1">
      <alignment horizontal="left" vertical="center" wrapText="1"/>
      <protection locked="0"/>
    </xf>
    <xf numFmtId="0" fontId="16" fillId="3" borderId="1" xfId="0"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protection locked="0"/>
    </xf>
    <xf numFmtId="49" fontId="16" fillId="3" borderId="1" xfId="0" applyNumberFormat="1" applyFont="1" applyFill="1" applyBorder="1" applyAlignment="1" applyProtection="1">
      <alignment horizontal="justify" vertical="center" wrapText="1"/>
      <protection locked="0"/>
    </xf>
    <xf numFmtId="49" fontId="16" fillId="3" borderId="1" xfId="0" applyNumberFormat="1" applyFont="1" applyFill="1" applyBorder="1" applyAlignment="1" applyProtection="1">
      <alignment horizontal="center" vertical="center"/>
      <protection locked="0"/>
    </xf>
    <xf numFmtId="49" fontId="16" fillId="3" borderId="2" xfId="0" applyNumberFormat="1" applyFont="1" applyFill="1" applyBorder="1" applyAlignment="1" applyProtection="1">
      <alignment horizontal="justify" vertical="center" wrapText="1"/>
      <protection locked="0"/>
    </xf>
    <xf numFmtId="49" fontId="16" fillId="3" borderId="1" xfId="0" applyNumberFormat="1" applyFont="1" applyFill="1" applyBorder="1" applyAlignment="1" applyProtection="1">
      <alignment horizontal="center" vertical="center" wrapText="1"/>
      <protection locked="0"/>
    </xf>
    <xf numFmtId="49" fontId="17" fillId="3" borderId="10" xfId="0" applyNumberFormat="1" applyFont="1" applyFill="1" applyBorder="1" applyAlignment="1" applyProtection="1">
      <alignment horizontal="left" vertical="center" wrapText="1"/>
      <protection locked="0"/>
    </xf>
    <xf numFmtId="3" fontId="16" fillId="40" borderId="1" xfId="0" applyNumberFormat="1" applyFont="1" applyFill="1" applyBorder="1" applyAlignment="1">
      <alignment horizontal="center" vertical="center"/>
    </xf>
    <xf numFmtId="0" fontId="16" fillId="40" borderId="1" xfId="0" applyFont="1" applyFill="1" applyBorder="1" applyAlignment="1">
      <alignment horizontal="center" vertical="center"/>
    </xf>
    <xf numFmtId="3" fontId="16" fillId="3" borderId="1" xfId="0" applyNumberFormat="1" applyFont="1" applyFill="1" applyBorder="1" applyAlignment="1">
      <alignment horizontal="center" vertical="center"/>
    </xf>
    <xf numFmtId="0" fontId="16" fillId="3" borderId="1" xfId="0" applyFont="1" applyFill="1" applyBorder="1" applyAlignment="1">
      <alignment horizontal="center" vertical="center"/>
    </xf>
    <xf numFmtId="0" fontId="16" fillId="3" borderId="1" xfId="0" applyFont="1" applyFill="1" applyBorder="1" applyAlignment="1">
      <alignment horizontal="center" vertical="center" wrapText="1"/>
    </xf>
    <xf numFmtId="3" fontId="16" fillId="3" borderId="1" xfId="0" applyNumberFormat="1" applyFont="1" applyFill="1" applyBorder="1" applyAlignment="1">
      <alignment horizontal="center" vertical="center" wrapText="1"/>
    </xf>
    <xf numFmtId="49" fontId="16" fillId="3" borderId="3" xfId="0" applyNumberFormat="1" applyFont="1" applyFill="1" applyBorder="1" applyAlignment="1">
      <alignment horizontal="center" vertical="center" wrapText="1"/>
    </xf>
    <xf numFmtId="49" fontId="16" fillId="3" borderId="3" xfId="0" applyNumberFormat="1" applyFont="1" applyFill="1" applyBorder="1" applyAlignment="1" applyProtection="1">
      <alignment horizontal="justify" vertical="center" wrapText="1"/>
      <protection locked="0"/>
    </xf>
    <xf numFmtId="49" fontId="16" fillId="3" borderId="1" xfId="0" applyNumberFormat="1" applyFont="1" applyFill="1" applyBorder="1" applyAlignment="1">
      <alignment horizontal="center" vertical="center" wrapText="1"/>
    </xf>
    <xf numFmtId="1" fontId="16" fillId="46" borderId="10" xfId="0" applyNumberFormat="1" applyFont="1" applyFill="1" applyBorder="1" applyAlignment="1">
      <alignment horizontal="center" vertical="center"/>
    </xf>
    <xf numFmtId="0" fontId="16" fillId="46" borderId="11" xfId="0" applyFont="1" applyFill="1" applyBorder="1" applyAlignment="1">
      <alignment horizontal="center" vertical="center" wrapText="1"/>
    </xf>
    <xf numFmtId="0" fontId="16" fillId="46" borderId="10" xfId="0" applyFont="1" applyFill="1" applyBorder="1" applyAlignment="1" applyProtection="1">
      <alignment horizontal="center" vertical="center" wrapText="1"/>
      <protection locked="0"/>
    </xf>
    <xf numFmtId="0" fontId="16" fillId="46" borderId="10" xfId="0" applyFont="1" applyFill="1" applyBorder="1" applyAlignment="1">
      <alignment horizontal="center" vertical="center" wrapText="1"/>
    </xf>
    <xf numFmtId="49" fontId="17" fillId="46" borderId="10" xfId="0" applyNumberFormat="1" applyFont="1" applyFill="1" applyBorder="1" applyAlignment="1" applyProtection="1">
      <alignment horizontal="left" vertical="center" wrapText="1"/>
      <protection locked="0"/>
    </xf>
    <xf numFmtId="1" fontId="16" fillId="45" borderId="1" xfId="0" applyNumberFormat="1" applyFont="1" applyFill="1" applyBorder="1" applyAlignment="1">
      <alignment horizontal="center" vertical="center"/>
    </xf>
    <xf numFmtId="0" fontId="16" fillId="45" borderId="3" xfId="0" applyFont="1" applyFill="1" applyBorder="1" applyAlignment="1">
      <alignment horizontal="center" vertical="center" wrapText="1"/>
    </xf>
    <xf numFmtId="0" fontId="16" fillId="45" borderId="1" xfId="0" applyFont="1" applyFill="1" applyBorder="1" applyAlignment="1">
      <alignment horizontal="center" vertical="center" wrapText="1"/>
    </xf>
    <xf numFmtId="49" fontId="17" fillId="45" borderId="1" xfId="0" applyNumberFormat="1" applyFont="1" applyFill="1" applyBorder="1" applyAlignment="1" applyProtection="1">
      <alignment horizontal="left" vertical="center" wrapText="1"/>
      <protection locked="0"/>
    </xf>
    <xf numFmtId="1" fontId="16" fillId="49" borderId="1" xfId="0" applyNumberFormat="1" applyFont="1" applyFill="1" applyBorder="1" applyAlignment="1">
      <alignment horizontal="center" vertical="center"/>
    </xf>
    <xf numFmtId="0" fontId="16" fillId="49" borderId="3" xfId="0" applyFont="1" applyFill="1" applyBorder="1" applyAlignment="1">
      <alignment horizontal="center" vertical="center" wrapText="1"/>
    </xf>
    <xf numFmtId="0" fontId="16" fillId="49" borderId="1" xfId="0" applyFont="1" applyFill="1" applyBorder="1" applyAlignment="1" applyProtection="1">
      <alignment horizontal="center" vertical="center" wrapText="1"/>
      <protection locked="0"/>
    </xf>
    <xf numFmtId="0" fontId="16" fillId="49" borderId="1" xfId="0" applyFont="1" applyFill="1" applyBorder="1" applyAlignment="1">
      <alignment horizontal="center" vertical="center" wrapText="1"/>
    </xf>
    <xf numFmtId="49" fontId="17" fillId="49" borderId="1" xfId="0" applyNumberFormat="1" applyFont="1" applyFill="1" applyBorder="1" applyAlignment="1" applyProtection="1">
      <alignment horizontal="left" vertical="center" wrapText="1"/>
      <protection locked="0"/>
    </xf>
    <xf numFmtId="3" fontId="16" fillId="40" borderId="1" xfId="0" applyNumberFormat="1" applyFont="1" applyFill="1" applyBorder="1" applyAlignment="1">
      <alignment horizontal="center" vertical="center" wrapText="1"/>
    </xf>
    <xf numFmtId="49" fontId="16" fillId="40" borderId="3" xfId="0" applyNumberFormat="1" applyFont="1" applyFill="1" applyBorder="1" applyAlignment="1">
      <alignment horizontal="center" vertical="center" wrapText="1"/>
    </xf>
    <xf numFmtId="49" fontId="16" fillId="40" borderId="3" xfId="0" applyNumberFormat="1" applyFont="1" applyFill="1" applyBorder="1" applyAlignment="1" applyProtection="1">
      <alignment horizontal="justify" vertical="center" wrapText="1"/>
      <protection locked="0"/>
    </xf>
    <xf numFmtId="49" fontId="16" fillId="40" borderId="1" xfId="0" applyNumberFormat="1" applyFont="1" applyFill="1" applyBorder="1" applyAlignment="1">
      <alignment horizontal="center" vertical="center" wrapText="1"/>
    </xf>
    <xf numFmtId="3" fontId="16" fillId="34" borderId="1" xfId="0" applyNumberFormat="1" applyFont="1" applyFill="1" applyBorder="1" applyAlignment="1">
      <alignment horizontal="center" vertical="center" wrapText="1"/>
    </xf>
    <xf numFmtId="49" fontId="16" fillId="34" borderId="3" xfId="0" applyNumberFormat="1" applyFont="1" applyFill="1" applyBorder="1" applyAlignment="1">
      <alignment horizontal="center" vertical="center" wrapText="1"/>
    </xf>
    <xf numFmtId="49" fontId="16" fillId="34" borderId="3" xfId="0" applyNumberFormat="1" applyFont="1" applyFill="1" applyBorder="1" applyAlignment="1" applyProtection="1">
      <alignment horizontal="justify" vertical="center" wrapText="1"/>
      <protection locked="0"/>
    </xf>
    <xf numFmtId="49" fontId="16" fillId="34" borderId="1" xfId="0" applyNumberFormat="1" applyFont="1" applyFill="1" applyBorder="1" applyAlignment="1">
      <alignment horizontal="center" vertical="center" wrapText="1"/>
    </xf>
    <xf numFmtId="0" fontId="16" fillId="0" borderId="0" xfId="0" applyFont="1" applyAlignment="1">
      <alignment horizontal="center" vertical="center"/>
    </xf>
    <xf numFmtId="3" fontId="17" fillId="35" borderId="0" xfId="0" applyNumberFormat="1" applyFont="1" applyFill="1" applyAlignment="1">
      <alignment horizontal="center" vertical="center"/>
    </xf>
    <xf numFmtId="166" fontId="16" fillId="35" borderId="0" xfId="0" applyNumberFormat="1" applyFont="1" applyFill="1" applyAlignment="1">
      <alignment horizontal="center" vertical="center"/>
    </xf>
    <xf numFmtId="166" fontId="16" fillId="35" borderId="1" xfId="0" applyNumberFormat="1" applyFont="1" applyFill="1" applyBorder="1" applyAlignment="1">
      <alignment horizontal="center" vertical="center"/>
    </xf>
    <xf numFmtId="1" fontId="16" fillId="35" borderId="0" xfId="0" applyNumberFormat="1" applyFont="1" applyFill="1" applyAlignment="1">
      <alignment horizontal="center" vertical="center"/>
    </xf>
    <xf numFmtId="4" fontId="16" fillId="35" borderId="0" xfId="0" applyNumberFormat="1" applyFont="1" applyFill="1" applyAlignment="1">
      <alignment horizontal="center" vertical="center"/>
    </xf>
    <xf numFmtId="3" fontId="17" fillId="4" borderId="1" xfId="0" applyNumberFormat="1" applyFont="1" applyFill="1" applyBorder="1" applyAlignment="1">
      <alignment horizontal="center" vertical="center" wrapText="1"/>
    </xf>
    <xf numFmtId="166" fontId="17" fillId="4" borderId="1" xfId="0" applyNumberFormat="1" applyFont="1" applyFill="1" applyBorder="1" applyAlignment="1">
      <alignment horizontal="center" vertical="center" wrapText="1"/>
    </xf>
    <xf numFmtId="166" fontId="17" fillId="34" borderId="1" xfId="0" applyNumberFormat="1" applyFont="1" applyFill="1" applyBorder="1" applyAlignment="1">
      <alignment horizontal="center" vertical="center" wrapText="1"/>
    </xf>
    <xf numFmtId="1" fontId="17" fillId="39" borderId="1" xfId="0" applyNumberFormat="1" applyFont="1" applyFill="1" applyBorder="1" applyAlignment="1">
      <alignment horizontal="center" vertical="center" wrapText="1"/>
    </xf>
    <xf numFmtId="1" fontId="17" fillId="38" borderId="1" xfId="0" applyNumberFormat="1" applyFont="1" applyFill="1" applyBorder="1" applyAlignment="1">
      <alignment horizontal="center" vertical="center" wrapText="1"/>
    </xf>
    <xf numFmtId="1" fontId="17" fillId="0" borderId="0" xfId="0" applyNumberFormat="1" applyFont="1" applyAlignment="1">
      <alignment horizontal="center" vertical="center"/>
    </xf>
    <xf numFmtId="3" fontId="17" fillId="0" borderId="1" xfId="0" applyNumberFormat="1" applyFont="1" applyBorder="1" applyAlignment="1">
      <alignment horizontal="center" vertical="center" wrapText="1"/>
    </xf>
    <xf numFmtId="166" fontId="17" fillId="35" borderId="1" xfId="0" applyNumberFormat="1" applyFont="1" applyFill="1" applyBorder="1" applyAlignment="1">
      <alignment horizontal="center" vertical="center" wrapText="1"/>
    </xf>
    <xf numFmtId="0" fontId="17" fillId="35" borderId="2" xfId="0" applyFont="1" applyFill="1" applyBorder="1" applyAlignment="1">
      <alignment horizontal="center" vertical="center" wrapText="1"/>
    </xf>
    <xf numFmtId="1" fontId="17" fillId="35" borderId="1" xfId="0" applyNumberFormat="1" applyFont="1" applyFill="1" applyBorder="1" applyAlignment="1">
      <alignment horizontal="center" vertical="center" wrapText="1"/>
    </xf>
    <xf numFmtId="4" fontId="17" fillId="35" borderId="1" xfId="0" applyNumberFormat="1" applyFont="1" applyFill="1" applyBorder="1" applyAlignment="1">
      <alignment horizontal="center" vertical="center" wrapText="1"/>
    </xf>
    <xf numFmtId="0" fontId="17" fillId="35" borderId="1" xfId="0" applyFont="1" applyFill="1" applyBorder="1" applyAlignment="1">
      <alignment horizontal="center" vertical="center" wrapText="1"/>
    </xf>
    <xf numFmtId="166" fontId="17" fillId="35" borderId="0" xfId="0" applyNumberFormat="1" applyFont="1" applyFill="1" applyAlignment="1">
      <alignment horizontal="center" vertical="center" wrapText="1"/>
    </xf>
    <xf numFmtId="3" fontId="16" fillId="48" borderId="1" xfId="0" applyNumberFormat="1" applyFont="1" applyFill="1" applyBorder="1" applyAlignment="1">
      <alignment horizontal="center" vertical="center" wrapText="1"/>
    </xf>
    <xf numFmtId="166" fontId="16" fillId="48" borderId="1" xfId="0" applyNumberFormat="1" applyFont="1" applyFill="1" applyBorder="1" applyAlignment="1">
      <alignment horizontal="center" vertical="center" wrapText="1"/>
    </xf>
    <xf numFmtId="166" fontId="16" fillId="0" borderId="1" xfId="0" applyNumberFormat="1" applyFont="1" applyBorder="1" applyAlignment="1">
      <alignment horizontal="center" vertical="center" wrapText="1"/>
    </xf>
    <xf numFmtId="1" fontId="16" fillId="0" borderId="2" xfId="0" applyNumberFormat="1" applyFont="1" applyBorder="1" applyAlignment="1">
      <alignment horizontal="center" vertical="center"/>
    </xf>
    <xf numFmtId="166" fontId="16" fillId="36" borderId="1" xfId="0" applyNumberFormat="1" applyFont="1" applyFill="1" applyBorder="1" applyAlignment="1">
      <alignment horizontal="center" vertical="center"/>
    </xf>
    <xf numFmtId="166" fontId="16" fillId="36" borderId="0" xfId="0" applyNumberFormat="1" applyFont="1" applyFill="1" applyAlignment="1">
      <alignment horizontal="center" vertical="center"/>
    </xf>
    <xf numFmtId="3" fontId="16" fillId="0" borderId="1" xfId="0" applyNumberFormat="1" applyFont="1" applyBorder="1" applyAlignment="1">
      <alignment horizontal="center" vertical="center" wrapText="1"/>
    </xf>
    <xf numFmtId="166" fontId="17" fillId="48" borderId="1" xfId="0" applyNumberFormat="1" applyFont="1" applyFill="1" applyBorder="1" applyAlignment="1" applyProtection="1">
      <alignment horizontal="center" vertical="center" wrapText="1"/>
      <protection locked="0"/>
    </xf>
    <xf numFmtId="166" fontId="16" fillId="0" borderId="3" xfId="0" applyNumberFormat="1" applyFont="1" applyBorder="1" applyAlignment="1">
      <alignment horizontal="center" vertical="center" wrapText="1"/>
    </xf>
    <xf numFmtId="166" fontId="16" fillId="34" borderId="3" xfId="0" applyNumberFormat="1" applyFont="1" applyFill="1" applyBorder="1" applyAlignment="1">
      <alignment horizontal="center" vertical="center" wrapText="1"/>
    </xf>
    <xf numFmtId="1" fontId="16" fillId="34" borderId="2" xfId="0" applyNumberFormat="1" applyFont="1" applyFill="1" applyBorder="1" applyAlignment="1">
      <alignment horizontal="center" vertical="center"/>
    </xf>
    <xf numFmtId="1" fontId="16" fillId="34" borderId="1" xfId="0" applyNumberFormat="1" applyFont="1" applyFill="1" applyBorder="1" applyAlignment="1">
      <alignment horizontal="center" vertical="center"/>
    </xf>
    <xf numFmtId="166" fontId="16" fillId="34" borderId="1" xfId="0" applyNumberFormat="1" applyFont="1" applyFill="1" applyBorder="1" applyAlignment="1">
      <alignment horizontal="center" vertical="center"/>
    </xf>
    <xf numFmtId="166" fontId="16" fillId="40" borderId="3" xfId="0" applyNumberFormat="1" applyFont="1" applyFill="1" applyBorder="1" applyAlignment="1">
      <alignment horizontal="center" vertical="center" wrapText="1"/>
    </xf>
    <xf numFmtId="1" fontId="16" fillId="40" borderId="2" xfId="0" applyNumberFormat="1" applyFont="1" applyFill="1" applyBorder="1" applyAlignment="1">
      <alignment horizontal="center" vertical="center"/>
    </xf>
    <xf numFmtId="1" fontId="16" fillId="40" borderId="1" xfId="0" applyNumberFormat="1" applyFont="1" applyFill="1" applyBorder="1" applyAlignment="1">
      <alignment horizontal="center" vertical="center"/>
    </xf>
    <xf numFmtId="166" fontId="16" fillId="40" borderId="1" xfId="0" applyNumberFormat="1" applyFont="1" applyFill="1" applyBorder="1" applyAlignment="1">
      <alignment horizontal="center" vertical="center"/>
    </xf>
    <xf numFmtId="166" fontId="16" fillId="3" borderId="3" xfId="0" applyNumberFormat="1" applyFont="1" applyFill="1" applyBorder="1" applyAlignment="1">
      <alignment horizontal="center" vertical="center" wrapText="1"/>
    </xf>
    <xf numFmtId="1" fontId="16" fillId="3" borderId="2" xfId="0" applyNumberFormat="1" applyFont="1" applyFill="1" applyBorder="1" applyAlignment="1">
      <alignment horizontal="center" vertical="center"/>
    </xf>
    <xf numFmtId="1" fontId="16" fillId="3" borderId="1" xfId="0" applyNumberFormat="1" applyFont="1" applyFill="1" applyBorder="1" applyAlignment="1">
      <alignment horizontal="center" vertical="center"/>
    </xf>
    <xf numFmtId="166" fontId="16" fillId="3" borderId="1" xfId="0" applyNumberFormat="1" applyFont="1" applyFill="1" applyBorder="1" applyAlignment="1">
      <alignment horizontal="center" vertical="center"/>
    </xf>
    <xf numFmtId="166" fontId="17" fillId="0" borderId="1" xfId="0" applyNumberFormat="1" applyFont="1" applyBorder="1" applyAlignment="1">
      <alignment horizontal="center" vertical="center" wrapText="1"/>
    </xf>
    <xf numFmtId="1" fontId="16" fillId="0" borderId="1" xfId="0" applyNumberFormat="1" applyFont="1" applyBorder="1"/>
    <xf numFmtId="0" fontId="16" fillId="48" borderId="1" xfId="0" applyFont="1" applyFill="1" applyBorder="1" applyAlignment="1">
      <alignment vertical="center" wrapText="1"/>
    </xf>
    <xf numFmtId="166" fontId="16" fillId="48" borderId="1" xfId="0" applyNumberFormat="1" applyFont="1" applyFill="1" applyBorder="1" applyAlignment="1">
      <alignment vertical="center" wrapText="1"/>
    </xf>
    <xf numFmtId="3" fontId="17" fillId="2" borderId="1" xfId="0" applyNumberFormat="1" applyFont="1" applyFill="1" applyBorder="1" applyAlignment="1">
      <alignment horizontal="center" vertical="center"/>
    </xf>
    <xf numFmtId="166" fontId="17" fillId="0" borderId="3" xfId="0" applyNumberFormat="1" applyFont="1" applyBorder="1" applyAlignment="1">
      <alignment horizontal="center" vertical="center" wrapText="1"/>
    </xf>
    <xf numFmtId="1" fontId="17" fillId="0" borderId="2" xfId="0" applyNumberFormat="1" applyFont="1" applyBorder="1" applyAlignment="1">
      <alignment horizontal="center" vertical="center"/>
    </xf>
    <xf numFmtId="166" fontId="17" fillId="36" borderId="1" xfId="0" applyNumberFormat="1" applyFont="1" applyFill="1" applyBorder="1" applyAlignment="1">
      <alignment horizontal="center" vertical="center"/>
    </xf>
    <xf numFmtId="3" fontId="17" fillId="36" borderId="0" xfId="0" applyNumberFormat="1" applyFont="1" applyFill="1" applyAlignment="1">
      <alignment horizontal="center" vertical="center"/>
    </xf>
    <xf numFmtId="0" fontId="16" fillId="49" borderId="1" xfId="0" applyFont="1" applyFill="1" applyBorder="1" applyAlignment="1">
      <alignment horizontal="center" vertical="center"/>
    </xf>
    <xf numFmtId="3" fontId="16" fillId="49" borderId="1" xfId="0" applyNumberFormat="1" applyFont="1" applyFill="1" applyBorder="1" applyAlignment="1">
      <alignment horizontal="center" vertical="center"/>
    </xf>
    <xf numFmtId="166" fontId="17" fillId="49" borderId="3" xfId="0" applyNumberFormat="1" applyFont="1" applyFill="1" applyBorder="1" applyAlignment="1">
      <alignment horizontal="center" vertical="center" wrapText="1"/>
    </xf>
    <xf numFmtId="0" fontId="16" fillId="49" borderId="2" xfId="0" applyFont="1" applyFill="1" applyBorder="1" applyAlignment="1">
      <alignment horizontal="center" vertical="center"/>
    </xf>
    <xf numFmtId="166" fontId="17" fillId="49" borderId="1" xfId="0" applyNumberFormat="1" applyFont="1" applyFill="1" applyBorder="1" applyAlignment="1">
      <alignment horizontal="center" vertical="center"/>
    </xf>
    <xf numFmtId="166" fontId="17" fillId="34" borderId="0" xfId="0" applyNumberFormat="1" applyFont="1" applyFill="1" applyAlignment="1">
      <alignment horizontal="center" vertical="center"/>
    </xf>
    <xf numFmtId="1" fontId="16" fillId="34" borderId="0" xfId="0" applyNumberFormat="1" applyFont="1" applyFill="1" applyAlignment="1">
      <alignment horizontal="center" vertical="center"/>
    </xf>
    <xf numFmtId="0" fontId="16" fillId="34" borderId="0" xfId="0" applyFont="1" applyFill="1" applyAlignment="1">
      <alignment horizontal="center" vertical="center"/>
    </xf>
    <xf numFmtId="0" fontId="17" fillId="43" borderId="0" xfId="0" applyFont="1" applyFill="1" applyAlignment="1">
      <alignment horizontal="center" vertical="center" wrapText="1"/>
    </xf>
    <xf numFmtId="0" fontId="16" fillId="34" borderId="0" xfId="0" applyFont="1" applyFill="1"/>
    <xf numFmtId="3" fontId="16" fillId="45" borderId="1" xfId="0" applyNumberFormat="1" applyFont="1" applyFill="1" applyBorder="1" applyAlignment="1">
      <alignment horizontal="center" vertical="center"/>
    </xf>
    <xf numFmtId="166" fontId="17" fillId="45" borderId="3" xfId="0" applyNumberFormat="1" applyFont="1" applyFill="1" applyBorder="1" applyAlignment="1">
      <alignment horizontal="center" vertical="center" wrapText="1"/>
    </xf>
    <xf numFmtId="0" fontId="16" fillId="45" borderId="2" xfId="0" applyFont="1" applyFill="1" applyBorder="1" applyAlignment="1">
      <alignment horizontal="center" vertical="center"/>
    </xf>
    <xf numFmtId="166" fontId="17" fillId="45" borderId="1" xfId="0" applyNumberFormat="1" applyFont="1" applyFill="1" applyBorder="1" applyAlignment="1">
      <alignment horizontal="center" vertical="center"/>
    </xf>
    <xf numFmtId="166" fontId="17" fillId="40" borderId="0" xfId="0" applyNumberFormat="1" applyFont="1" applyFill="1" applyAlignment="1">
      <alignment horizontal="center" vertical="center"/>
    </xf>
    <xf numFmtId="1" fontId="16" fillId="40" borderId="0" xfId="0" applyNumberFormat="1" applyFont="1" applyFill="1" applyAlignment="1">
      <alignment horizontal="center" vertical="center"/>
    </xf>
    <xf numFmtId="0" fontId="17" fillId="42" borderId="0" xfId="0" applyFont="1" applyFill="1" applyAlignment="1">
      <alignment horizontal="center" vertical="center" wrapText="1"/>
    </xf>
    <xf numFmtId="0" fontId="16" fillId="40" borderId="0" xfId="0" applyFont="1" applyFill="1"/>
    <xf numFmtId="0" fontId="16" fillId="46" borderId="1" xfId="0" applyFont="1" applyFill="1" applyBorder="1" applyAlignment="1">
      <alignment horizontal="center" vertical="center"/>
    </xf>
    <xf numFmtId="3" fontId="16" fillId="46" borderId="10" xfId="0" applyNumberFormat="1" applyFont="1" applyFill="1" applyBorder="1" applyAlignment="1">
      <alignment horizontal="center" vertical="center"/>
    </xf>
    <xf numFmtId="166" fontId="17" fillId="46" borderId="11" xfId="0" applyNumberFormat="1" applyFont="1" applyFill="1" applyBorder="1" applyAlignment="1">
      <alignment horizontal="center" vertical="center" wrapText="1"/>
    </xf>
    <xf numFmtId="0" fontId="16" fillId="46" borderId="12" xfId="0" applyFont="1" applyFill="1" applyBorder="1" applyAlignment="1">
      <alignment horizontal="center" vertical="center"/>
    </xf>
    <xf numFmtId="166" fontId="17" fillId="46" borderId="10" xfId="0" applyNumberFormat="1" applyFont="1" applyFill="1" applyBorder="1" applyAlignment="1">
      <alignment horizontal="center" vertical="center"/>
    </xf>
    <xf numFmtId="166" fontId="17" fillId="3" borderId="0" xfId="0" applyNumberFormat="1" applyFont="1" applyFill="1" applyAlignment="1">
      <alignment horizontal="center" vertical="center"/>
    </xf>
    <xf numFmtId="1" fontId="16" fillId="3" borderId="0" xfId="0" applyNumberFormat="1" applyFont="1" applyFill="1" applyAlignment="1">
      <alignment horizontal="center" vertical="center"/>
    </xf>
    <xf numFmtId="0" fontId="16" fillId="3" borderId="0" xfId="0" applyFont="1" applyFill="1" applyAlignment="1">
      <alignment horizontal="center" vertical="center"/>
    </xf>
    <xf numFmtId="0" fontId="17" fillId="41" borderId="0" xfId="0" applyFont="1" applyFill="1" applyAlignment="1">
      <alignment horizontal="center" vertical="center" wrapText="1"/>
    </xf>
    <xf numFmtId="0" fontId="16" fillId="3" borderId="0" xfId="0" applyFont="1" applyFill="1"/>
    <xf numFmtId="0" fontId="16" fillId="37" borderId="0" xfId="0" applyFont="1" applyFill="1" applyAlignment="1">
      <alignment horizontal="center" vertical="center"/>
    </xf>
    <xf numFmtId="3" fontId="16" fillId="0" borderId="0" xfId="0" applyNumberFormat="1" applyFont="1" applyAlignment="1">
      <alignment horizontal="center" vertical="center"/>
    </xf>
    <xf numFmtId="166" fontId="17" fillId="0" borderId="0" xfId="0" applyNumberFormat="1" applyFont="1" applyAlignment="1">
      <alignment horizontal="center" vertical="center"/>
    </xf>
    <xf numFmtId="0" fontId="16" fillId="37" borderId="0" xfId="0" applyFont="1" applyFill="1"/>
    <xf numFmtId="3" fontId="16" fillId="0" borderId="0" xfId="0" applyNumberFormat="1" applyFont="1"/>
    <xf numFmtId="166" fontId="16" fillId="0" borderId="0" xfId="0" applyNumberFormat="1" applyFont="1" applyAlignment="1">
      <alignment horizontal="center" vertical="center"/>
    </xf>
    <xf numFmtId="1" fontId="16" fillId="0" borderId="0" xfId="0" applyNumberFormat="1" applyFont="1"/>
    <xf numFmtId="166" fontId="16" fillId="0" borderId="0" xfId="0" applyNumberFormat="1" applyFont="1"/>
    <xf numFmtId="4" fontId="16" fillId="0" borderId="0" xfId="0" applyNumberFormat="1" applyFont="1"/>
    <xf numFmtId="3" fontId="17" fillId="0" borderId="0" xfId="0" applyNumberFormat="1" applyFont="1" applyAlignment="1">
      <alignment horizontal="center" vertical="center"/>
    </xf>
    <xf numFmtId="1" fontId="17" fillId="0" borderId="0" xfId="0" applyNumberFormat="1" applyFont="1" applyAlignment="1">
      <alignment horizontal="center" vertical="center" wrapText="1"/>
    </xf>
    <xf numFmtId="4" fontId="17" fillId="0" borderId="0" xfId="0" applyNumberFormat="1" applyFont="1" applyAlignment="1">
      <alignment horizontal="center" vertical="center" wrapText="1"/>
    </xf>
    <xf numFmtId="166" fontId="16" fillId="0" borderId="1" xfId="0" applyNumberFormat="1" applyFont="1" applyBorder="1" applyAlignment="1">
      <alignment horizontal="center" vertical="center"/>
    </xf>
    <xf numFmtId="0" fontId="16" fillId="44" borderId="0" xfId="0" applyFont="1" applyFill="1" applyAlignment="1">
      <alignment horizontal="center" vertical="center"/>
    </xf>
    <xf numFmtId="166" fontId="17" fillId="34" borderId="1" xfId="0" applyNumberFormat="1" applyFont="1" applyFill="1" applyBorder="1" applyAlignment="1">
      <alignment horizontal="center" vertical="center"/>
    </xf>
    <xf numFmtId="166" fontId="17" fillId="40" borderId="1" xfId="0" applyNumberFormat="1" applyFont="1" applyFill="1" applyBorder="1" applyAlignment="1">
      <alignment horizontal="center" vertical="center"/>
    </xf>
    <xf numFmtId="166" fontId="17" fillId="3" borderId="1" xfId="0" applyNumberFormat="1" applyFont="1" applyFill="1" applyBorder="1" applyAlignment="1">
      <alignment horizontal="center" vertical="center"/>
    </xf>
    <xf numFmtId="1" fontId="16" fillId="48" borderId="1" xfId="0" applyNumberFormat="1" applyFont="1" applyFill="1" applyBorder="1" applyAlignment="1">
      <alignment horizontal="center" vertical="center"/>
    </xf>
    <xf numFmtId="166" fontId="16" fillId="48" borderId="1" xfId="0" applyNumberFormat="1" applyFont="1" applyFill="1" applyBorder="1" applyAlignment="1">
      <alignment horizontal="center" vertical="center"/>
    </xf>
    <xf numFmtId="0" fontId="16" fillId="48" borderId="1" xfId="0" applyFont="1" applyFill="1" applyBorder="1" applyAlignment="1">
      <alignment horizontal="center" vertical="center"/>
    </xf>
    <xf numFmtId="0" fontId="16" fillId="0" borderId="1" xfId="0" applyFont="1" applyFill="1" applyBorder="1" applyAlignment="1">
      <alignment horizontal="center" vertical="center"/>
    </xf>
    <xf numFmtId="0" fontId="16" fillId="40" borderId="0" xfId="0" applyFont="1" applyFill="1" applyAlignment="1">
      <alignment horizontal="center" vertical="center"/>
    </xf>
    <xf numFmtId="3" fontId="16" fillId="48" borderId="2" xfId="0" applyNumberFormat="1" applyFont="1" applyFill="1" applyBorder="1" applyAlignment="1">
      <alignment horizontal="center" vertical="center" wrapText="1"/>
    </xf>
    <xf numFmtId="0" fontId="17" fillId="48" borderId="2" xfId="0" applyFont="1" applyFill="1" applyBorder="1" applyAlignment="1" applyProtection="1">
      <alignment horizontal="center" vertical="center" wrapText="1"/>
      <protection locked="0"/>
    </xf>
    <xf numFmtId="3" fontId="17" fillId="0" borderId="2" xfId="0" applyNumberFormat="1" applyFont="1" applyBorder="1" applyAlignment="1">
      <alignment horizontal="center" vertical="center" wrapText="1"/>
    </xf>
    <xf numFmtId="1" fontId="17" fillId="0" borderId="1" xfId="0" applyNumberFormat="1" applyFont="1" applyBorder="1" applyAlignment="1">
      <alignment horizontal="center" vertical="center" wrapText="1"/>
    </xf>
    <xf numFmtId="0" fontId="17" fillId="0" borderId="1" xfId="0" applyFont="1" applyBorder="1" applyAlignment="1">
      <alignment horizontal="center" vertical="center"/>
    </xf>
  </cellXfs>
  <cellStyles count="45">
    <cellStyle name="20% - Énfasis1" xfId="9" builtinId="30" customBuiltin="1"/>
    <cellStyle name="20% - Énfasis2" xfId="13" builtinId="34" customBuiltin="1"/>
    <cellStyle name="20% - Énfasis3" xfId="17" builtinId="38" customBuiltin="1"/>
    <cellStyle name="20% - Énfasis4" xfId="21" builtinId="42" customBuiltin="1"/>
    <cellStyle name="20% - Énfasis5" xfId="25" builtinId="46" customBuiltin="1"/>
    <cellStyle name="20% - Énfasis6" xfId="29" builtinId="50" customBuiltin="1"/>
    <cellStyle name="40% - Énfasis1" xfId="10" builtinId="31" customBuiltin="1"/>
    <cellStyle name="40% - Énfasis2" xfId="14" builtinId="35" customBuiltin="1"/>
    <cellStyle name="40% - Énfasis3" xfId="18" builtinId="39" customBuiltin="1"/>
    <cellStyle name="40% - Énfasis4" xfId="22" builtinId="43" customBuiltin="1"/>
    <cellStyle name="40% - Énfasis5" xfId="26" builtinId="47" customBuiltin="1"/>
    <cellStyle name="40% - Énfasis6" xfId="30" builtinId="51" customBuiltin="1"/>
    <cellStyle name="60% - Énfasis1" xfId="11" builtinId="32" customBuiltin="1"/>
    <cellStyle name="60% - Énfasis2" xfId="15" builtinId="36" customBuiltin="1"/>
    <cellStyle name="60% - Énfasis3" xfId="19" builtinId="40" customBuiltin="1"/>
    <cellStyle name="60% - Énfasis4" xfId="23" builtinId="44" customBuiltin="1"/>
    <cellStyle name="60% - Énfasis5" xfId="27" builtinId="48" customBuiltin="1"/>
    <cellStyle name="60% - Énfasis6" xfId="31" builtinId="52" customBuiltin="1"/>
    <cellStyle name="Cálculo 2" xfId="33" xr:uid="{00000000-0005-0000-0000-000012000000}"/>
    <cellStyle name="Celda vinculada" xfId="6" builtinId="24" customBuiltin="1"/>
    <cellStyle name="Currency" xfId="44" xr:uid="{00000000-0005-0000-0000-000014000000}"/>
    <cellStyle name="Encabezado 4" xfId="2" builtinId="19" customBuiltin="1"/>
    <cellStyle name="Énfasis1" xfId="8" builtinId="29" customBuiltin="1"/>
    <cellStyle name="Énfasis2" xfId="12" builtinId="33" customBuiltin="1"/>
    <cellStyle name="Énfasis3" xfId="16" builtinId="37" customBuiltin="1"/>
    <cellStyle name="Énfasis4" xfId="20" builtinId="41" customBuiltin="1"/>
    <cellStyle name="Énfasis5" xfId="24" builtinId="45" customBuiltin="1"/>
    <cellStyle name="Énfasis6" xfId="28" builtinId="49" customBuiltin="1"/>
    <cellStyle name="Entrada" xfId="5" builtinId="20" customBuiltin="1"/>
    <cellStyle name="Euro" xfId="34" xr:uid="{00000000-0005-0000-0000-00001D000000}"/>
    <cellStyle name="Euro 2" xfId="35" xr:uid="{00000000-0005-0000-0000-00001E000000}"/>
    <cellStyle name="Incorrecto" xfId="3" builtinId="27" customBuiltin="1"/>
    <cellStyle name="Millares 2" xfId="36" xr:uid="{00000000-0005-0000-0000-000020000000}"/>
    <cellStyle name="Neutral" xfId="4" builtinId="28" customBuiltin="1"/>
    <cellStyle name="Normal" xfId="0" builtinId="0"/>
    <cellStyle name="Normal 2" xfId="37" xr:uid="{00000000-0005-0000-0000-000024000000}"/>
    <cellStyle name="Normal 3" xfId="43" xr:uid="{00000000-0005-0000-0000-000025000000}"/>
    <cellStyle name="Normal 4" xfId="32" xr:uid="{00000000-0005-0000-0000-000026000000}"/>
    <cellStyle name="Notas 2" xfId="38" xr:uid="{00000000-0005-0000-0000-000027000000}"/>
    <cellStyle name="Porcentaje 2" xfId="40" xr:uid="{00000000-0005-0000-0000-000029000000}"/>
    <cellStyle name="Porcentaje 3" xfId="41" xr:uid="{00000000-0005-0000-0000-00002A000000}"/>
    <cellStyle name="Porcentaje 4" xfId="39" xr:uid="{00000000-0005-0000-0000-00002B000000}"/>
    <cellStyle name="Salida 2" xfId="42" xr:uid="{00000000-0005-0000-0000-00002C000000}"/>
    <cellStyle name="Título" xfId="1" builtinId="15" customBuiltin="1"/>
    <cellStyle name="Total" xfId="7" builtinId="25" customBuiltin="1"/>
  </cellStyles>
  <dxfs count="0"/>
  <tableStyles count="0" defaultTableStyle="TableStyleMedium2" defaultPivotStyle="PivotStyleLight16"/>
  <colors>
    <mruColors>
      <color rgb="FFCCFF99"/>
      <color rgb="FF81F7FD"/>
      <color rgb="FFFD81E5"/>
      <color rgb="FFCCECFF"/>
      <color rgb="FFFEECA8"/>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E465"/>
  <sheetViews>
    <sheetView showGridLines="0" tabSelected="1" zoomScale="80" zoomScaleNormal="80" workbookViewId="0">
      <selection activeCell="AG133" sqref="AG1:AN1048576"/>
    </sheetView>
  </sheetViews>
  <sheetFormatPr baseColWidth="10" defaultColWidth="11.42578125" defaultRowHeight="11.25" x14ac:dyDescent="0.2"/>
  <cols>
    <col min="1" max="1" width="6.85546875" style="110" customWidth="1"/>
    <col min="2" max="2" width="7" style="42" customWidth="1"/>
    <col min="3" max="3" width="9.140625" style="42" hidden="1" customWidth="1"/>
    <col min="4" max="4" width="10.140625" style="42" hidden="1" customWidth="1"/>
    <col min="5" max="5" width="9.42578125" style="42" customWidth="1"/>
    <col min="6" max="6" width="9.7109375" style="42" hidden="1" customWidth="1"/>
    <col min="7" max="7" width="28" style="43" customWidth="1"/>
    <col min="8" max="8" width="8" style="42" customWidth="1"/>
    <col min="9" max="9" width="11.7109375" style="191" customWidth="1"/>
    <col min="10" max="10" width="14.7109375" style="192" customWidth="1"/>
    <col min="11" max="11" width="14.28515625" style="110" customWidth="1"/>
    <col min="12" max="12" width="12.85546875" style="199" customWidth="1"/>
    <col min="13" max="13" width="12.5703125" style="193" customWidth="1"/>
    <col min="14" max="14" width="14.140625" style="193" customWidth="1"/>
    <col min="15" max="15" width="15.5703125" style="194" customWidth="1"/>
    <col min="16" max="16" width="17" style="193" customWidth="1"/>
    <col min="17" max="18" width="13.140625" style="193" customWidth="1"/>
    <col min="19" max="19" width="15.5703125" style="195" customWidth="1"/>
    <col min="20" max="20" width="17" style="195" customWidth="1"/>
    <col min="21" max="22" width="13.140625" style="195" customWidth="1"/>
    <col min="23" max="23" width="15.5703125" style="195" customWidth="1"/>
    <col min="24" max="24" width="17" style="192" customWidth="1"/>
    <col min="25" max="26" width="13.140625" style="192" customWidth="1"/>
    <col min="27" max="27" width="15" style="192" customWidth="1"/>
    <col min="28" max="28" width="17" style="192" customWidth="1"/>
    <col min="29" max="30" width="11.140625" style="192" customWidth="1"/>
    <col min="31" max="31" width="15.5703125" style="192" customWidth="1"/>
    <col min="32" max="32" width="16.7109375" style="192" customWidth="1"/>
    <col min="33" max="34" width="15.7109375" style="192" hidden="1" customWidth="1"/>
    <col min="35" max="35" width="13.5703125" style="37" hidden="1" customWidth="1"/>
    <col min="36" max="36" width="15.28515625" style="110" hidden="1" customWidth="1"/>
    <col min="37" max="37" width="14.140625" style="110" hidden="1" customWidth="1"/>
    <col min="38" max="38" width="17.7109375" style="110" hidden="1" customWidth="1"/>
    <col min="39" max="40" width="11.42578125" style="110" hidden="1" customWidth="1"/>
    <col min="41" max="16384" width="11.42578125" style="42"/>
  </cols>
  <sheetData>
    <row r="1" spans="1:40" s="110" customFormat="1" ht="38.25" customHeight="1" x14ac:dyDescent="0.25">
      <c r="A1" s="200"/>
      <c r="B1" s="2"/>
      <c r="C1" s="2"/>
      <c r="D1" s="2"/>
      <c r="E1" s="2"/>
      <c r="F1" s="2"/>
      <c r="G1" s="3" t="s">
        <v>19</v>
      </c>
      <c r="H1" s="2"/>
      <c r="I1" s="111"/>
      <c r="J1" s="112"/>
      <c r="K1" s="2"/>
      <c r="L1" s="113"/>
      <c r="M1" s="114"/>
      <c r="N1" s="114"/>
      <c r="O1" s="112"/>
      <c r="P1" s="114"/>
      <c r="Q1" s="114"/>
      <c r="R1" s="114"/>
      <c r="S1" s="115"/>
      <c r="T1" s="115"/>
      <c r="U1" s="115"/>
      <c r="V1" s="115"/>
      <c r="W1" s="115"/>
      <c r="X1" s="112"/>
      <c r="Y1" s="112"/>
      <c r="Z1" s="112"/>
      <c r="AA1" s="112"/>
      <c r="AB1" s="112"/>
      <c r="AC1" s="112"/>
      <c r="AD1" s="112"/>
      <c r="AE1" s="112"/>
      <c r="AF1" s="112"/>
      <c r="AG1" s="112"/>
      <c r="AH1" s="112"/>
      <c r="AI1" s="29"/>
      <c r="AJ1" s="10"/>
      <c r="AK1" s="10"/>
      <c r="AL1" s="10"/>
      <c r="AM1" s="10"/>
      <c r="AN1" s="10"/>
    </row>
    <row r="2" spans="1:40" ht="105.75" customHeight="1" x14ac:dyDescent="0.2">
      <c r="A2" s="4" t="s">
        <v>180</v>
      </c>
      <c r="B2" s="4" t="s">
        <v>0</v>
      </c>
      <c r="C2" s="5" t="s">
        <v>3</v>
      </c>
      <c r="D2" s="5" t="s">
        <v>24</v>
      </c>
      <c r="E2" s="5" t="s">
        <v>12</v>
      </c>
      <c r="F2" s="5" t="s">
        <v>4</v>
      </c>
      <c r="G2" s="6" t="s">
        <v>5</v>
      </c>
      <c r="H2" s="5" t="s">
        <v>1</v>
      </c>
      <c r="I2" s="116" t="s">
        <v>6</v>
      </c>
      <c r="J2" s="117" t="s">
        <v>182</v>
      </c>
      <c r="K2" s="6" t="s">
        <v>18</v>
      </c>
      <c r="L2" s="118" t="s">
        <v>31</v>
      </c>
      <c r="M2" s="118" t="s">
        <v>31</v>
      </c>
      <c r="N2" s="118" t="s">
        <v>31</v>
      </c>
      <c r="O2" s="118" t="s">
        <v>31</v>
      </c>
      <c r="P2" s="119" t="s">
        <v>30</v>
      </c>
      <c r="Q2" s="119" t="s">
        <v>30</v>
      </c>
      <c r="R2" s="119" t="s">
        <v>30</v>
      </c>
      <c r="S2" s="119" t="s">
        <v>30</v>
      </c>
      <c r="T2" s="120" t="s">
        <v>32</v>
      </c>
      <c r="U2" s="120" t="s">
        <v>32</v>
      </c>
      <c r="V2" s="120" t="s">
        <v>32</v>
      </c>
      <c r="W2" s="120" t="s">
        <v>32</v>
      </c>
      <c r="X2" s="7" t="s">
        <v>174</v>
      </c>
      <c r="Y2" s="7" t="s">
        <v>174</v>
      </c>
      <c r="Z2" s="7" t="s">
        <v>174</v>
      </c>
      <c r="AA2" s="7" t="s">
        <v>174</v>
      </c>
      <c r="AB2" s="8" t="s">
        <v>26</v>
      </c>
      <c r="AC2" s="8" t="s">
        <v>26</v>
      </c>
      <c r="AD2" s="8" t="s">
        <v>26</v>
      </c>
      <c r="AE2" s="8" t="s">
        <v>26</v>
      </c>
      <c r="AF2" s="9"/>
      <c r="AG2" s="9"/>
      <c r="AH2" s="9"/>
      <c r="AI2" s="212" t="s">
        <v>22</v>
      </c>
      <c r="AJ2" s="11" t="s">
        <v>23</v>
      </c>
      <c r="AK2" s="11" t="s">
        <v>9</v>
      </c>
      <c r="AL2" s="213" t="s">
        <v>25</v>
      </c>
      <c r="AM2" s="11" t="s">
        <v>181</v>
      </c>
      <c r="AN2" s="11" t="s">
        <v>181</v>
      </c>
    </row>
    <row r="3" spans="1:40" ht="33.75" x14ac:dyDescent="0.2">
      <c r="A3" s="10"/>
      <c r="B3" s="10"/>
      <c r="C3" s="11"/>
      <c r="D3" s="11"/>
      <c r="E3" s="11"/>
      <c r="F3" s="11"/>
      <c r="G3" s="12" t="s">
        <v>54</v>
      </c>
      <c r="H3" s="11"/>
      <c r="I3" s="122"/>
      <c r="J3" s="123"/>
      <c r="K3" s="124"/>
      <c r="L3" s="123" t="s">
        <v>7</v>
      </c>
      <c r="M3" s="125" t="s">
        <v>8</v>
      </c>
      <c r="N3" s="125" t="s">
        <v>9</v>
      </c>
      <c r="O3" s="123" t="s">
        <v>10</v>
      </c>
      <c r="P3" s="125" t="s">
        <v>7</v>
      </c>
      <c r="Q3" s="125" t="s">
        <v>8</v>
      </c>
      <c r="R3" s="125" t="s">
        <v>9</v>
      </c>
      <c r="S3" s="126" t="s">
        <v>10</v>
      </c>
      <c r="T3" s="127" t="s">
        <v>7</v>
      </c>
      <c r="U3" s="125" t="s">
        <v>8</v>
      </c>
      <c r="V3" s="125" t="s">
        <v>9</v>
      </c>
      <c r="W3" s="123" t="s">
        <v>10</v>
      </c>
      <c r="X3" s="127" t="s">
        <v>7</v>
      </c>
      <c r="Y3" s="125" t="s">
        <v>8</v>
      </c>
      <c r="Z3" s="125" t="s">
        <v>9</v>
      </c>
      <c r="AA3" s="123" t="s">
        <v>10</v>
      </c>
      <c r="AB3" s="127" t="s">
        <v>7</v>
      </c>
      <c r="AC3" s="125" t="s">
        <v>8</v>
      </c>
      <c r="AD3" s="125" t="s">
        <v>9</v>
      </c>
      <c r="AE3" s="123" t="s">
        <v>10</v>
      </c>
      <c r="AF3" s="128"/>
      <c r="AG3" s="128"/>
      <c r="AH3" s="128"/>
      <c r="AI3" s="29"/>
      <c r="AJ3" s="10"/>
      <c r="AK3" s="10"/>
      <c r="AL3" s="10"/>
      <c r="AM3" s="10"/>
      <c r="AN3" s="10"/>
    </row>
    <row r="4" spans="1:40" x14ac:dyDescent="0.2">
      <c r="A4" s="206"/>
      <c r="B4" s="13"/>
      <c r="C4" s="13"/>
      <c r="D4" s="14"/>
      <c r="E4" s="13"/>
      <c r="F4" s="13"/>
      <c r="G4" s="13" t="s">
        <v>55</v>
      </c>
      <c r="H4" s="13"/>
      <c r="I4" s="129"/>
      <c r="J4" s="130"/>
      <c r="K4" s="129"/>
      <c r="L4" s="129"/>
      <c r="M4" s="129"/>
      <c r="N4" s="129"/>
      <c r="O4" s="129"/>
      <c r="P4" s="129"/>
      <c r="Q4" s="129"/>
      <c r="R4" s="129"/>
      <c r="S4" s="129"/>
      <c r="T4" s="129"/>
      <c r="U4" s="129"/>
      <c r="V4" s="129"/>
      <c r="W4" s="129"/>
      <c r="X4" s="129"/>
      <c r="Y4" s="129"/>
      <c r="Z4" s="129"/>
      <c r="AA4" s="129"/>
      <c r="AB4" s="129"/>
      <c r="AC4" s="129"/>
      <c r="AD4" s="129"/>
      <c r="AE4" s="129"/>
      <c r="AF4" s="129"/>
      <c r="AG4" s="129"/>
      <c r="AH4" s="209"/>
      <c r="AI4" s="29"/>
      <c r="AJ4" s="29"/>
      <c r="AK4" s="29"/>
      <c r="AL4" s="29"/>
      <c r="AM4" s="10"/>
      <c r="AN4" s="10"/>
    </row>
    <row r="5" spans="1:40" ht="90" x14ac:dyDescent="0.2">
      <c r="A5" s="10">
        <v>1</v>
      </c>
      <c r="B5" s="15">
        <v>1</v>
      </c>
      <c r="C5" s="15">
        <v>1115635</v>
      </c>
      <c r="D5" s="16" t="s">
        <v>27</v>
      </c>
      <c r="E5" s="17">
        <v>50112000</v>
      </c>
      <c r="F5" s="45">
        <v>2117408</v>
      </c>
      <c r="G5" s="16" t="s">
        <v>28</v>
      </c>
      <c r="H5" s="18" t="s">
        <v>29</v>
      </c>
      <c r="I5" s="25">
        <v>657</v>
      </c>
      <c r="J5" s="131">
        <v>10327</v>
      </c>
      <c r="K5" s="132">
        <f>M5+Q5+U5+Y5+AC5</f>
        <v>125</v>
      </c>
      <c r="L5" s="54"/>
      <c r="M5" s="54"/>
      <c r="N5" s="29">
        <f t="shared" ref="N5:N43" si="0">L5-M5</f>
        <v>0</v>
      </c>
      <c r="O5" s="133">
        <f t="shared" ref="O5:O131" si="1">M5*J5</f>
        <v>0</v>
      </c>
      <c r="P5" s="29"/>
      <c r="Q5" s="29"/>
      <c r="R5" s="29">
        <f t="shared" ref="R5:R13" si="2">P5-Q5</f>
        <v>0</v>
      </c>
      <c r="S5" s="133">
        <f t="shared" ref="S5:S13" si="3">Q5*J5</f>
        <v>0</v>
      </c>
      <c r="T5" s="10">
        <v>542</v>
      </c>
      <c r="U5" s="29">
        <v>25</v>
      </c>
      <c r="V5" s="29">
        <f t="shared" ref="V5" si="4">T5-U5</f>
        <v>517</v>
      </c>
      <c r="W5" s="133">
        <f>U5*J5</f>
        <v>258175</v>
      </c>
      <c r="X5" s="10"/>
      <c r="Y5" s="10"/>
      <c r="Z5" s="29">
        <f t="shared" ref="Z5:Z13" si="5">X5-Y5</f>
        <v>0</v>
      </c>
      <c r="AA5" s="133">
        <f t="shared" ref="AA5:AA13" si="6">Y5*J5</f>
        <v>0</v>
      </c>
      <c r="AB5" s="10">
        <v>115</v>
      </c>
      <c r="AC5" s="29">
        <v>100</v>
      </c>
      <c r="AD5" s="29">
        <f t="shared" ref="AD5" si="7">AB5-AC5</f>
        <v>15</v>
      </c>
      <c r="AE5" s="133">
        <f t="shared" ref="AE5" si="8">AC5*J5</f>
        <v>1032700</v>
      </c>
      <c r="AF5" s="134"/>
      <c r="AG5" s="134"/>
      <c r="AH5" s="134"/>
      <c r="AI5" s="29">
        <f>L5+P5+T5+X5+AB5</f>
        <v>657</v>
      </c>
      <c r="AJ5" s="29">
        <f>M5+Q5+U5+Y5+AC5</f>
        <v>125</v>
      </c>
      <c r="AK5" s="29">
        <f>N5+R5+V5+Z5+AD5</f>
        <v>532</v>
      </c>
      <c r="AL5" s="29">
        <f>SUM(AJ5:AK5)</f>
        <v>657</v>
      </c>
      <c r="AM5" s="10" t="str">
        <f>IF(AL5=AI5,"CUMPLE","NO CUMPLE")</f>
        <v>CUMPLE</v>
      </c>
      <c r="AN5" s="10" t="str">
        <f>IF(AI5=I5,"CUMPLE","NO CUMPLE")</f>
        <v>CUMPLE</v>
      </c>
    </row>
    <row r="6" spans="1:40" ht="56.25" x14ac:dyDescent="0.2">
      <c r="A6" s="10">
        <v>2</v>
      </c>
      <c r="B6" s="15">
        <v>2</v>
      </c>
      <c r="C6" s="15">
        <v>1324131</v>
      </c>
      <c r="D6" s="16" t="s">
        <v>33</v>
      </c>
      <c r="E6" s="17">
        <v>50112000</v>
      </c>
      <c r="F6" s="45">
        <v>2118101</v>
      </c>
      <c r="G6" s="16" t="s">
        <v>34</v>
      </c>
      <c r="H6" s="18" t="s">
        <v>29</v>
      </c>
      <c r="I6" s="25">
        <v>657</v>
      </c>
      <c r="J6" s="131">
        <v>11805</v>
      </c>
      <c r="K6" s="132">
        <f t="shared" ref="K6:K69" si="9">M6+Q6+U6+Y6+AC6</f>
        <v>115</v>
      </c>
      <c r="L6" s="54"/>
      <c r="M6" s="54"/>
      <c r="N6" s="29">
        <f t="shared" si="0"/>
        <v>0</v>
      </c>
      <c r="O6" s="133">
        <f t="shared" si="1"/>
        <v>0</v>
      </c>
      <c r="P6" s="29"/>
      <c r="Q6" s="29"/>
      <c r="R6" s="29">
        <f t="shared" ref="R6:R9" si="10">P6-Q6</f>
        <v>0</v>
      </c>
      <c r="S6" s="133">
        <f t="shared" ref="S6:S9" si="11">Q6*J6</f>
        <v>0</v>
      </c>
      <c r="T6" s="10">
        <v>542</v>
      </c>
      <c r="U6" s="29">
        <v>15</v>
      </c>
      <c r="V6" s="29">
        <f t="shared" ref="V6:V22" si="12">T6-U6</f>
        <v>527</v>
      </c>
      <c r="W6" s="133">
        <f t="shared" ref="W6:W22" si="13">U6*J6</f>
        <v>177075</v>
      </c>
      <c r="X6" s="10"/>
      <c r="Y6" s="10"/>
      <c r="Z6" s="29">
        <f t="shared" si="5"/>
        <v>0</v>
      </c>
      <c r="AA6" s="133">
        <f t="shared" si="6"/>
        <v>0</v>
      </c>
      <c r="AB6" s="10">
        <v>115</v>
      </c>
      <c r="AC6" s="29">
        <v>100</v>
      </c>
      <c r="AD6" s="29">
        <f t="shared" ref="AD6:AD22" si="14">AB6-AC6</f>
        <v>15</v>
      </c>
      <c r="AE6" s="133">
        <f t="shared" ref="AE6:AE22" si="15">AC6*J6</f>
        <v>1180500</v>
      </c>
      <c r="AF6" s="134"/>
      <c r="AG6" s="134"/>
      <c r="AH6" s="134"/>
      <c r="AI6" s="29">
        <f t="shared" ref="AI6:AI69" si="16">L6+P6+T6+X6+AB6</f>
        <v>657</v>
      </c>
      <c r="AJ6" s="29">
        <f t="shared" ref="AJ6:AJ69" si="17">M6+Q6+U6+Y6+AC6</f>
        <v>115</v>
      </c>
      <c r="AK6" s="29">
        <f t="shared" ref="AK6:AK69" si="18">N6+R6+V6+Z6+AD6</f>
        <v>542</v>
      </c>
      <c r="AL6" s="29">
        <f t="shared" ref="AL6:AL69" si="19">SUM(AJ6:AK6)</f>
        <v>657</v>
      </c>
      <c r="AM6" s="10" t="str">
        <f t="shared" ref="AM6:AM69" si="20">IF(AL6=AI6,"CUMPLE","NO CUMPLE")</f>
        <v>CUMPLE</v>
      </c>
      <c r="AN6" s="10" t="str">
        <f t="shared" ref="AN6:AN69" si="21">IF(AI6=I6,"CUMPLE","NO CUMPLE")</f>
        <v>CUMPLE</v>
      </c>
    </row>
    <row r="7" spans="1:40" ht="22.5" x14ac:dyDescent="0.2">
      <c r="A7" s="10">
        <v>3</v>
      </c>
      <c r="B7" s="15">
        <v>3</v>
      </c>
      <c r="C7" s="15">
        <v>1340478</v>
      </c>
      <c r="D7" s="16" t="s">
        <v>33</v>
      </c>
      <c r="E7" s="17">
        <v>50112000</v>
      </c>
      <c r="F7" s="45">
        <v>2118302</v>
      </c>
      <c r="G7" s="16" t="s">
        <v>35</v>
      </c>
      <c r="H7" s="18" t="s">
        <v>29</v>
      </c>
      <c r="I7" s="25">
        <v>657</v>
      </c>
      <c r="J7" s="131">
        <v>36597</v>
      </c>
      <c r="K7" s="132">
        <f t="shared" si="9"/>
        <v>115</v>
      </c>
      <c r="L7" s="54"/>
      <c r="M7" s="54"/>
      <c r="N7" s="29">
        <f t="shared" si="0"/>
        <v>0</v>
      </c>
      <c r="O7" s="133">
        <f t="shared" si="1"/>
        <v>0</v>
      </c>
      <c r="P7" s="29"/>
      <c r="Q7" s="29"/>
      <c r="R7" s="29">
        <f t="shared" si="10"/>
        <v>0</v>
      </c>
      <c r="S7" s="133">
        <f t="shared" si="11"/>
        <v>0</v>
      </c>
      <c r="T7" s="10">
        <v>542</v>
      </c>
      <c r="U7" s="29">
        <v>15</v>
      </c>
      <c r="V7" s="29">
        <f t="shared" si="12"/>
        <v>527</v>
      </c>
      <c r="W7" s="133">
        <f t="shared" si="13"/>
        <v>548955</v>
      </c>
      <c r="X7" s="10"/>
      <c r="Y7" s="10"/>
      <c r="Z7" s="29">
        <f t="shared" si="5"/>
        <v>0</v>
      </c>
      <c r="AA7" s="133">
        <f t="shared" si="6"/>
        <v>0</v>
      </c>
      <c r="AB7" s="10">
        <v>115</v>
      </c>
      <c r="AC7" s="29">
        <v>100</v>
      </c>
      <c r="AD7" s="29">
        <f t="shared" si="14"/>
        <v>15</v>
      </c>
      <c r="AE7" s="133">
        <f t="shared" si="15"/>
        <v>3659700</v>
      </c>
      <c r="AF7" s="134"/>
      <c r="AG7" s="134"/>
      <c r="AH7" s="134"/>
      <c r="AI7" s="29">
        <f t="shared" si="16"/>
        <v>657</v>
      </c>
      <c r="AJ7" s="29">
        <f t="shared" si="17"/>
        <v>115</v>
      </c>
      <c r="AK7" s="29">
        <f t="shared" si="18"/>
        <v>542</v>
      </c>
      <c r="AL7" s="29">
        <f t="shared" si="19"/>
        <v>657</v>
      </c>
      <c r="AM7" s="10" t="str">
        <f t="shared" si="20"/>
        <v>CUMPLE</v>
      </c>
      <c r="AN7" s="10" t="str">
        <f t="shared" si="21"/>
        <v>CUMPLE</v>
      </c>
    </row>
    <row r="8" spans="1:40" ht="33.75" x14ac:dyDescent="0.2">
      <c r="A8" s="10">
        <v>4</v>
      </c>
      <c r="B8" s="15">
        <v>4</v>
      </c>
      <c r="C8" s="15">
        <v>1386559</v>
      </c>
      <c r="D8" s="16" t="s">
        <v>33</v>
      </c>
      <c r="E8" s="17">
        <v>50112000</v>
      </c>
      <c r="F8" s="45">
        <v>2118407</v>
      </c>
      <c r="G8" s="16" t="s">
        <v>36</v>
      </c>
      <c r="H8" s="18" t="s">
        <v>29</v>
      </c>
      <c r="I8" s="25">
        <v>657</v>
      </c>
      <c r="J8" s="131">
        <v>11908</v>
      </c>
      <c r="K8" s="132">
        <f t="shared" si="9"/>
        <v>75</v>
      </c>
      <c r="L8" s="54"/>
      <c r="M8" s="54"/>
      <c r="N8" s="29">
        <f t="shared" si="0"/>
        <v>0</v>
      </c>
      <c r="O8" s="133">
        <f t="shared" si="1"/>
        <v>0</v>
      </c>
      <c r="P8" s="29"/>
      <c r="Q8" s="29"/>
      <c r="R8" s="29">
        <f t="shared" si="10"/>
        <v>0</v>
      </c>
      <c r="S8" s="133">
        <f t="shared" si="11"/>
        <v>0</v>
      </c>
      <c r="T8" s="10">
        <v>542</v>
      </c>
      <c r="U8" s="29">
        <v>15</v>
      </c>
      <c r="V8" s="29">
        <f t="shared" si="12"/>
        <v>527</v>
      </c>
      <c r="W8" s="133">
        <f t="shared" si="13"/>
        <v>178620</v>
      </c>
      <c r="X8" s="10"/>
      <c r="Y8" s="10"/>
      <c r="Z8" s="29">
        <f t="shared" si="5"/>
        <v>0</v>
      </c>
      <c r="AA8" s="133">
        <f t="shared" si="6"/>
        <v>0</v>
      </c>
      <c r="AB8" s="10">
        <v>115</v>
      </c>
      <c r="AC8" s="29">
        <v>60</v>
      </c>
      <c r="AD8" s="29">
        <f t="shared" si="14"/>
        <v>55</v>
      </c>
      <c r="AE8" s="133">
        <f t="shared" si="15"/>
        <v>714480</v>
      </c>
      <c r="AF8" s="134"/>
      <c r="AG8" s="134"/>
      <c r="AH8" s="134"/>
      <c r="AI8" s="29">
        <f t="shared" si="16"/>
        <v>657</v>
      </c>
      <c r="AJ8" s="29">
        <f t="shared" si="17"/>
        <v>75</v>
      </c>
      <c r="AK8" s="29">
        <f t="shared" si="18"/>
        <v>582</v>
      </c>
      <c r="AL8" s="29">
        <f t="shared" si="19"/>
        <v>657</v>
      </c>
      <c r="AM8" s="10" t="str">
        <f t="shared" si="20"/>
        <v>CUMPLE</v>
      </c>
      <c r="AN8" s="10" t="str">
        <f t="shared" si="21"/>
        <v>CUMPLE</v>
      </c>
    </row>
    <row r="9" spans="1:40" ht="270" x14ac:dyDescent="0.2">
      <c r="A9" s="10">
        <v>5</v>
      </c>
      <c r="B9" s="15">
        <v>5</v>
      </c>
      <c r="C9" s="15">
        <v>1255796</v>
      </c>
      <c r="D9" s="16" t="s">
        <v>33</v>
      </c>
      <c r="E9" s="17">
        <v>50112000</v>
      </c>
      <c r="F9" s="45">
        <v>2118499</v>
      </c>
      <c r="G9" s="16" t="s">
        <v>37</v>
      </c>
      <c r="H9" s="18" t="s">
        <v>29</v>
      </c>
      <c r="I9" s="25">
        <v>542</v>
      </c>
      <c r="J9" s="131">
        <v>16488</v>
      </c>
      <c r="K9" s="132">
        <f t="shared" si="9"/>
        <v>15</v>
      </c>
      <c r="L9" s="122"/>
      <c r="M9" s="122"/>
      <c r="N9" s="29">
        <f t="shared" si="0"/>
        <v>0</v>
      </c>
      <c r="O9" s="133">
        <f t="shared" si="1"/>
        <v>0</v>
      </c>
      <c r="P9" s="122"/>
      <c r="Q9" s="122"/>
      <c r="R9" s="29">
        <f t="shared" si="10"/>
        <v>0</v>
      </c>
      <c r="S9" s="133">
        <f t="shared" si="11"/>
        <v>0</v>
      </c>
      <c r="T9" s="135">
        <v>542</v>
      </c>
      <c r="U9" s="29">
        <v>15</v>
      </c>
      <c r="V9" s="29">
        <f t="shared" si="12"/>
        <v>527</v>
      </c>
      <c r="W9" s="133">
        <f t="shared" si="13"/>
        <v>247320</v>
      </c>
      <c r="X9" s="122"/>
      <c r="Y9" s="122"/>
      <c r="Z9" s="29">
        <f t="shared" si="5"/>
        <v>0</v>
      </c>
      <c r="AA9" s="133">
        <f t="shared" si="6"/>
        <v>0</v>
      </c>
      <c r="AB9" s="122"/>
      <c r="AC9" s="122"/>
      <c r="AD9" s="29">
        <f t="shared" si="14"/>
        <v>0</v>
      </c>
      <c r="AE9" s="133">
        <f t="shared" si="15"/>
        <v>0</v>
      </c>
      <c r="AF9" s="134"/>
      <c r="AG9" s="134"/>
      <c r="AH9" s="134"/>
      <c r="AI9" s="29">
        <f t="shared" si="16"/>
        <v>542</v>
      </c>
      <c r="AJ9" s="29">
        <f t="shared" si="17"/>
        <v>15</v>
      </c>
      <c r="AK9" s="29">
        <f t="shared" si="18"/>
        <v>527</v>
      </c>
      <c r="AL9" s="29">
        <f t="shared" si="19"/>
        <v>542</v>
      </c>
      <c r="AM9" s="10" t="str">
        <f t="shared" si="20"/>
        <v>CUMPLE</v>
      </c>
      <c r="AN9" s="10" t="str">
        <f t="shared" si="21"/>
        <v>CUMPLE</v>
      </c>
    </row>
    <row r="10" spans="1:40" x14ac:dyDescent="0.2">
      <c r="A10" s="206"/>
      <c r="B10" s="13"/>
      <c r="C10" s="13"/>
      <c r="D10" s="14"/>
      <c r="E10" s="13"/>
      <c r="F10" s="13"/>
      <c r="G10" s="13" t="s">
        <v>39</v>
      </c>
      <c r="H10" s="13"/>
      <c r="I10" s="13"/>
      <c r="J10" s="136"/>
      <c r="K10" s="13"/>
      <c r="L10" s="13"/>
      <c r="M10" s="13"/>
      <c r="N10" s="13"/>
      <c r="O10" s="13"/>
      <c r="P10" s="13"/>
      <c r="Q10" s="13"/>
      <c r="R10" s="13"/>
      <c r="S10" s="13"/>
      <c r="T10" s="13"/>
      <c r="U10" s="13"/>
      <c r="V10" s="204"/>
      <c r="W10" s="205"/>
      <c r="X10" s="13"/>
      <c r="Y10" s="13"/>
      <c r="Z10" s="13"/>
      <c r="AA10" s="13"/>
      <c r="AB10" s="13"/>
      <c r="AC10" s="13"/>
      <c r="AD10" s="204"/>
      <c r="AE10" s="205"/>
      <c r="AF10" s="13"/>
      <c r="AG10" s="13"/>
      <c r="AH10" s="210"/>
      <c r="AI10" s="29"/>
      <c r="AJ10" s="29"/>
      <c r="AK10" s="29"/>
      <c r="AL10" s="29"/>
      <c r="AM10" s="10"/>
      <c r="AN10" s="10"/>
    </row>
    <row r="11" spans="1:40" ht="67.5" x14ac:dyDescent="0.2">
      <c r="A11" s="10">
        <v>6</v>
      </c>
      <c r="B11" s="15">
        <v>1</v>
      </c>
      <c r="C11" s="15">
        <v>1111409</v>
      </c>
      <c r="D11" s="16" t="s">
        <v>40</v>
      </c>
      <c r="E11" s="17">
        <v>50467007</v>
      </c>
      <c r="F11" s="45">
        <v>2124201</v>
      </c>
      <c r="G11" s="16" t="s">
        <v>41</v>
      </c>
      <c r="H11" s="18" t="s">
        <v>42</v>
      </c>
      <c r="I11" s="25">
        <v>542</v>
      </c>
      <c r="J11" s="131">
        <v>14073</v>
      </c>
      <c r="K11" s="132">
        <f t="shared" si="9"/>
        <v>55</v>
      </c>
      <c r="L11" s="54"/>
      <c r="M11" s="54"/>
      <c r="N11" s="29">
        <f t="shared" si="0"/>
        <v>0</v>
      </c>
      <c r="O11" s="133">
        <f t="shared" si="1"/>
        <v>0</v>
      </c>
      <c r="P11" s="29"/>
      <c r="Q11" s="29"/>
      <c r="R11" s="29">
        <f t="shared" si="2"/>
        <v>0</v>
      </c>
      <c r="S11" s="133">
        <f t="shared" si="3"/>
        <v>0</v>
      </c>
      <c r="T11" s="10">
        <v>542</v>
      </c>
      <c r="U11" s="29">
        <v>55</v>
      </c>
      <c r="V11" s="29">
        <f t="shared" si="12"/>
        <v>487</v>
      </c>
      <c r="W11" s="133">
        <f t="shared" si="13"/>
        <v>774015</v>
      </c>
      <c r="X11" s="10"/>
      <c r="Y11" s="10"/>
      <c r="Z11" s="29">
        <f t="shared" si="5"/>
        <v>0</v>
      </c>
      <c r="AA11" s="133">
        <f t="shared" si="6"/>
        <v>0</v>
      </c>
      <c r="AB11" s="10"/>
      <c r="AC11" s="29"/>
      <c r="AD11" s="29">
        <f t="shared" si="14"/>
        <v>0</v>
      </c>
      <c r="AE11" s="133">
        <f t="shared" si="15"/>
        <v>0</v>
      </c>
      <c r="AF11" s="134"/>
      <c r="AG11" s="134"/>
      <c r="AH11" s="134"/>
      <c r="AI11" s="29">
        <f t="shared" si="16"/>
        <v>542</v>
      </c>
      <c r="AJ11" s="29">
        <f t="shared" si="17"/>
        <v>55</v>
      </c>
      <c r="AK11" s="29">
        <f t="shared" si="18"/>
        <v>487</v>
      </c>
      <c r="AL11" s="29">
        <f t="shared" si="19"/>
        <v>542</v>
      </c>
      <c r="AM11" s="10" t="str">
        <f t="shared" si="20"/>
        <v>CUMPLE</v>
      </c>
      <c r="AN11" s="10" t="str">
        <f t="shared" si="21"/>
        <v>CUMPLE</v>
      </c>
    </row>
    <row r="12" spans="1:40" ht="90" x14ac:dyDescent="0.2">
      <c r="A12" s="10">
        <v>7</v>
      </c>
      <c r="B12" s="15">
        <v>2</v>
      </c>
      <c r="C12" s="15">
        <v>1115634</v>
      </c>
      <c r="D12" s="16" t="s">
        <v>33</v>
      </c>
      <c r="E12" s="17">
        <v>50121500</v>
      </c>
      <c r="F12" s="45">
        <v>2124203</v>
      </c>
      <c r="G12" s="16" t="s">
        <v>43</v>
      </c>
      <c r="H12" s="18" t="s">
        <v>42</v>
      </c>
      <c r="I12" s="25">
        <v>542</v>
      </c>
      <c r="J12" s="131">
        <v>10199</v>
      </c>
      <c r="K12" s="132">
        <f t="shared" si="9"/>
        <v>29</v>
      </c>
      <c r="L12" s="54"/>
      <c r="M12" s="54"/>
      <c r="N12" s="29">
        <f t="shared" si="0"/>
        <v>0</v>
      </c>
      <c r="O12" s="133">
        <f t="shared" si="1"/>
        <v>0</v>
      </c>
      <c r="P12" s="29"/>
      <c r="Q12" s="29"/>
      <c r="R12" s="29">
        <f t="shared" si="2"/>
        <v>0</v>
      </c>
      <c r="S12" s="133">
        <f t="shared" si="3"/>
        <v>0</v>
      </c>
      <c r="T12" s="10">
        <v>542</v>
      </c>
      <c r="U12" s="29">
        <v>29</v>
      </c>
      <c r="V12" s="29">
        <f t="shared" si="12"/>
        <v>513</v>
      </c>
      <c r="W12" s="133">
        <f t="shared" si="13"/>
        <v>295771</v>
      </c>
      <c r="X12" s="10"/>
      <c r="Y12" s="10"/>
      <c r="Z12" s="29">
        <f t="shared" si="5"/>
        <v>0</v>
      </c>
      <c r="AA12" s="133">
        <f t="shared" si="6"/>
        <v>0</v>
      </c>
      <c r="AB12" s="10"/>
      <c r="AC12" s="29"/>
      <c r="AD12" s="29">
        <f t="shared" si="14"/>
        <v>0</v>
      </c>
      <c r="AE12" s="133">
        <f t="shared" si="15"/>
        <v>0</v>
      </c>
      <c r="AF12" s="134"/>
      <c r="AG12" s="134"/>
      <c r="AH12" s="134"/>
      <c r="AI12" s="29">
        <f t="shared" si="16"/>
        <v>542</v>
      </c>
      <c r="AJ12" s="29">
        <f t="shared" si="17"/>
        <v>29</v>
      </c>
      <c r="AK12" s="29">
        <f t="shared" si="18"/>
        <v>513</v>
      </c>
      <c r="AL12" s="29">
        <f t="shared" si="19"/>
        <v>542</v>
      </c>
      <c r="AM12" s="10" t="str">
        <f t="shared" si="20"/>
        <v>CUMPLE</v>
      </c>
      <c r="AN12" s="10" t="str">
        <f t="shared" si="21"/>
        <v>CUMPLE</v>
      </c>
    </row>
    <row r="13" spans="1:40" ht="45" x14ac:dyDescent="0.2">
      <c r="A13" s="10">
        <v>8</v>
      </c>
      <c r="B13" s="15">
        <v>3</v>
      </c>
      <c r="C13" s="15">
        <v>1111409</v>
      </c>
      <c r="D13" s="16" t="s">
        <v>40</v>
      </c>
      <c r="E13" s="17">
        <v>50467007</v>
      </c>
      <c r="F13" s="45">
        <v>2124201</v>
      </c>
      <c r="G13" s="16" t="s">
        <v>44</v>
      </c>
      <c r="H13" s="18" t="s">
        <v>42</v>
      </c>
      <c r="I13" s="25">
        <v>150</v>
      </c>
      <c r="J13" s="131">
        <v>9407</v>
      </c>
      <c r="K13" s="132">
        <f t="shared" si="9"/>
        <v>150</v>
      </c>
      <c r="L13" s="54"/>
      <c r="M13" s="54"/>
      <c r="N13" s="29">
        <f t="shared" si="0"/>
        <v>0</v>
      </c>
      <c r="O13" s="133">
        <f t="shared" si="1"/>
        <v>0</v>
      </c>
      <c r="P13" s="29"/>
      <c r="Q13" s="29"/>
      <c r="R13" s="29">
        <f t="shared" si="2"/>
        <v>0</v>
      </c>
      <c r="S13" s="133">
        <f t="shared" si="3"/>
        <v>0</v>
      </c>
      <c r="T13" s="10"/>
      <c r="U13" s="29"/>
      <c r="V13" s="29">
        <f t="shared" si="12"/>
        <v>0</v>
      </c>
      <c r="W13" s="133">
        <f t="shared" si="13"/>
        <v>0</v>
      </c>
      <c r="X13" s="10"/>
      <c r="Y13" s="10"/>
      <c r="Z13" s="29">
        <f t="shared" si="5"/>
        <v>0</v>
      </c>
      <c r="AA13" s="133">
        <f t="shared" si="6"/>
        <v>0</v>
      </c>
      <c r="AB13" s="10">
        <v>150</v>
      </c>
      <c r="AC13" s="29">
        <v>150</v>
      </c>
      <c r="AD13" s="29">
        <f t="shared" si="14"/>
        <v>0</v>
      </c>
      <c r="AE13" s="133">
        <f t="shared" si="15"/>
        <v>1411050</v>
      </c>
      <c r="AF13" s="134"/>
      <c r="AG13" s="134"/>
      <c r="AH13" s="134"/>
      <c r="AI13" s="29">
        <f t="shared" si="16"/>
        <v>150</v>
      </c>
      <c r="AJ13" s="29">
        <f t="shared" si="17"/>
        <v>150</v>
      </c>
      <c r="AK13" s="29">
        <f t="shared" si="18"/>
        <v>0</v>
      </c>
      <c r="AL13" s="29">
        <f t="shared" si="19"/>
        <v>150</v>
      </c>
      <c r="AM13" s="10" t="str">
        <f t="shared" si="20"/>
        <v>CUMPLE</v>
      </c>
      <c r="AN13" s="10" t="str">
        <f t="shared" si="21"/>
        <v>CUMPLE</v>
      </c>
    </row>
    <row r="14" spans="1:40" ht="90" x14ac:dyDescent="0.2">
      <c r="A14" s="10">
        <v>9</v>
      </c>
      <c r="B14" s="15">
        <v>4</v>
      </c>
      <c r="C14" s="15">
        <v>1194699</v>
      </c>
      <c r="D14" s="16" t="s">
        <v>33</v>
      </c>
      <c r="E14" s="17">
        <v>50121500</v>
      </c>
      <c r="F14" s="45">
        <v>2124203</v>
      </c>
      <c r="G14" s="16" t="s">
        <v>45</v>
      </c>
      <c r="H14" s="18" t="s">
        <v>42</v>
      </c>
      <c r="I14" s="25">
        <v>542</v>
      </c>
      <c r="J14" s="131">
        <v>9867</v>
      </c>
      <c r="K14" s="132">
        <f t="shared" si="9"/>
        <v>25</v>
      </c>
      <c r="L14" s="54"/>
      <c r="M14" s="54"/>
      <c r="N14" s="29">
        <f t="shared" si="0"/>
        <v>0</v>
      </c>
      <c r="O14" s="133">
        <f t="shared" si="1"/>
        <v>0</v>
      </c>
      <c r="P14" s="29"/>
      <c r="Q14" s="29"/>
      <c r="R14" s="29">
        <f t="shared" ref="R14:R22" si="22">P14-Q14</f>
        <v>0</v>
      </c>
      <c r="S14" s="133">
        <f t="shared" ref="S14:S22" si="23">Q14*J14</f>
        <v>0</v>
      </c>
      <c r="T14" s="10">
        <v>542</v>
      </c>
      <c r="U14" s="29">
        <v>25</v>
      </c>
      <c r="V14" s="29">
        <f t="shared" si="12"/>
        <v>517</v>
      </c>
      <c r="W14" s="133">
        <f t="shared" si="13"/>
        <v>246675</v>
      </c>
      <c r="X14" s="10"/>
      <c r="Y14" s="10"/>
      <c r="Z14" s="29">
        <f t="shared" ref="Z14:Z22" si="24">X14-Y14</f>
        <v>0</v>
      </c>
      <c r="AA14" s="133">
        <f t="shared" ref="AA14:AA22" si="25">Y14*J14</f>
        <v>0</v>
      </c>
      <c r="AB14" s="10"/>
      <c r="AC14" s="29"/>
      <c r="AD14" s="29">
        <f t="shared" si="14"/>
        <v>0</v>
      </c>
      <c r="AE14" s="133">
        <f t="shared" si="15"/>
        <v>0</v>
      </c>
      <c r="AF14" s="134"/>
      <c r="AG14" s="134"/>
      <c r="AH14" s="134"/>
      <c r="AI14" s="29">
        <f t="shared" si="16"/>
        <v>542</v>
      </c>
      <c r="AJ14" s="29">
        <f t="shared" si="17"/>
        <v>25</v>
      </c>
      <c r="AK14" s="29">
        <f t="shared" si="18"/>
        <v>517</v>
      </c>
      <c r="AL14" s="29">
        <f t="shared" si="19"/>
        <v>542</v>
      </c>
      <c r="AM14" s="10" t="str">
        <f t="shared" si="20"/>
        <v>CUMPLE</v>
      </c>
      <c r="AN14" s="10" t="str">
        <f t="shared" si="21"/>
        <v>CUMPLE</v>
      </c>
    </row>
    <row r="15" spans="1:40" x14ac:dyDescent="0.2">
      <c r="A15" s="206"/>
      <c r="B15" s="19"/>
      <c r="C15" s="13"/>
      <c r="D15" s="14"/>
      <c r="E15" s="13"/>
      <c r="F15" s="13"/>
      <c r="G15" s="13" t="s">
        <v>46</v>
      </c>
      <c r="H15" s="13"/>
      <c r="I15" s="13"/>
      <c r="J15" s="136"/>
      <c r="K15" s="13"/>
      <c r="L15" s="13"/>
      <c r="M15" s="13"/>
      <c r="N15" s="13"/>
      <c r="O15" s="13"/>
      <c r="P15" s="13"/>
      <c r="Q15" s="13"/>
      <c r="R15" s="13"/>
      <c r="S15" s="13"/>
      <c r="T15" s="13"/>
      <c r="U15" s="13"/>
      <c r="V15" s="204"/>
      <c r="W15" s="205"/>
      <c r="X15" s="13"/>
      <c r="Y15" s="13"/>
      <c r="Z15" s="13"/>
      <c r="AA15" s="13"/>
      <c r="AB15" s="13"/>
      <c r="AC15" s="13"/>
      <c r="AD15" s="204"/>
      <c r="AE15" s="205"/>
      <c r="AF15" s="13"/>
      <c r="AG15" s="13"/>
      <c r="AH15" s="210"/>
      <c r="AI15" s="29"/>
      <c r="AJ15" s="29"/>
      <c r="AK15" s="29"/>
      <c r="AL15" s="29"/>
      <c r="AM15" s="10"/>
      <c r="AN15" s="10"/>
    </row>
    <row r="16" spans="1:40" ht="33.75" x14ac:dyDescent="0.2">
      <c r="A16" s="10">
        <v>10</v>
      </c>
      <c r="B16" s="15">
        <v>1</v>
      </c>
      <c r="C16" s="20">
        <v>1018967</v>
      </c>
      <c r="D16" s="16" t="s">
        <v>33</v>
      </c>
      <c r="E16" s="17">
        <v>50101700</v>
      </c>
      <c r="F16" s="46">
        <v>2149507</v>
      </c>
      <c r="G16" s="16" t="s">
        <v>47</v>
      </c>
      <c r="H16" s="18" t="s">
        <v>42</v>
      </c>
      <c r="I16" s="25">
        <v>692</v>
      </c>
      <c r="J16" s="131">
        <v>11773</v>
      </c>
      <c r="K16" s="132">
        <f t="shared" si="9"/>
        <v>65</v>
      </c>
      <c r="L16" s="54"/>
      <c r="M16" s="54"/>
      <c r="N16" s="29">
        <f t="shared" si="0"/>
        <v>0</v>
      </c>
      <c r="O16" s="133">
        <f t="shared" si="1"/>
        <v>0</v>
      </c>
      <c r="P16" s="29"/>
      <c r="Q16" s="29"/>
      <c r="R16" s="29">
        <f t="shared" si="22"/>
        <v>0</v>
      </c>
      <c r="S16" s="133">
        <f t="shared" si="23"/>
        <v>0</v>
      </c>
      <c r="T16" s="10">
        <v>542</v>
      </c>
      <c r="U16" s="29">
        <v>5</v>
      </c>
      <c r="V16" s="29">
        <f t="shared" si="12"/>
        <v>537</v>
      </c>
      <c r="W16" s="133">
        <f t="shared" si="13"/>
        <v>58865</v>
      </c>
      <c r="X16" s="10"/>
      <c r="Y16" s="10"/>
      <c r="Z16" s="29">
        <f t="shared" si="24"/>
        <v>0</v>
      </c>
      <c r="AA16" s="133">
        <f t="shared" si="25"/>
        <v>0</v>
      </c>
      <c r="AB16" s="55">
        <v>150</v>
      </c>
      <c r="AC16" s="29">
        <v>60</v>
      </c>
      <c r="AD16" s="29">
        <f t="shared" si="14"/>
        <v>90</v>
      </c>
      <c r="AE16" s="133">
        <f t="shared" si="15"/>
        <v>706380</v>
      </c>
      <c r="AF16" s="134"/>
      <c r="AG16" s="134"/>
      <c r="AH16" s="134"/>
      <c r="AI16" s="29">
        <f t="shared" si="16"/>
        <v>692</v>
      </c>
      <c r="AJ16" s="29">
        <f t="shared" si="17"/>
        <v>65</v>
      </c>
      <c r="AK16" s="29">
        <f t="shared" si="18"/>
        <v>627</v>
      </c>
      <c r="AL16" s="29">
        <f t="shared" si="19"/>
        <v>692</v>
      </c>
      <c r="AM16" s="10" t="str">
        <f t="shared" si="20"/>
        <v>CUMPLE</v>
      </c>
      <c r="AN16" s="10" t="str">
        <f t="shared" si="21"/>
        <v>CUMPLE</v>
      </c>
    </row>
    <row r="17" spans="1:40" ht="22.5" x14ac:dyDescent="0.2">
      <c r="A17" s="10">
        <v>11</v>
      </c>
      <c r="B17" s="15">
        <v>2</v>
      </c>
      <c r="C17" s="20">
        <v>1323926</v>
      </c>
      <c r="D17" s="16" t="s">
        <v>33</v>
      </c>
      <c r="E17" s="17">
        <v>50405500</v>
      </c>
      <c r="F17" s="46">
        <v>2149507</v>
      </c>
      <c r="G17" s="16" t="s">
        <v>48</v>
      </c>
      <c r="H17" s="18" t="s">
        <v>42</v>
      </c>
      <c r="I17" s="25">
        <v>692</v>
      </c>
      <c r="J17" s="131">
        <v>2939</v>
      </c>
      <c r="K17" s="132">
        <f t="shared" si="9"/>
        <v>46</v>
      </c>
      <c r="L17" s="54"/>
      <c r="M17" s="54"/>
      <c r="N17" s="29">
        <f t="shared" si="0"/>
        <v>0</v>
      </c>
      <c r="O17" s="133">
        <f t="shared" si="1"/>
        <v>0</v>
      </c>
      <c r="P17" s="29"/>
      <c r="Q17" s="29"/>
      <c r="R17" s="29">
        <f t="shared" si="22"/>
        <v>0</v>
      </c>
      <c r="S17" s="133">
        <f t="shared" si="23"/>
        <v>0</v>
      </c>
      <c r="T17" s="10">
        <v>542</v>
      </c>
      <c r="U17" s="29">
        <v>5</v>
      </c>
      <c r="V17" s="29">
        <f t="shared" si="12"/>
        <v>537</v>
      </c>
      <c r="W17" s="133">
        <f t="shared" si="13"/>
        <v>14695</v>
      </c>
      <c r="X17" s="10"/>
      <c r="Y17" s="10"/>
      <c r="Z17" s="29">
        <f t="shared" si="24"/>
        <v>0</v>
      </c>
      <c r="AA17" s="133">
        <f t="shared" si="25"/>
        <v>0</v>
      </c>
      <c r="AB17" s="55">
        <v>150</v>
      </c>
      <c r="AC17" s="29">
        <v>41</v>
      </c>
      <c r="AD17" s="29">
        <f t="shared" si="14"/>
        <v>109</v>
      </c>
      <c r="AE17" s="133">
        <f t="shared" si="15"/>
        <v>120499</v>
      </c>
      <c r="AF17" s="134"/>
      <c r="AG17" s="134"/>
      <c r="AH17" s="134"/>
      <c r="AI17" s="29">
        <f t="shared" si="16"/>
        <v>692</v>
      </c>
      <c r="AJ17" s="29">
        <f t="shared" si="17"/>
        <v>46</v>
      </c>
      <c r="AK17" s="29">
        <f t="shared" si="18"/>
        <v>646</v>
      </c>
      <c r="AL17" s="29">
        <f t="shared" si="19"/>
        <v>692</v>
      </c>
      <c r="AM17" s="10" t="str">
        <f t="shared" si="20"/>
        <v>CUMPLE</v>
      </c>
      <c r="AN17" s="10" t="str">
        <f t="shared" si="21"/>
        <v>CUMPLE</v>
      </c>
    </row>
    <row r="18" spans="1:40" ht="56.25" x14ac:dyDescent="0.2">
      <c r="A18" s="10">
        <v>12</v>
      </c>
      <c r="B18" s="15">
        <v>3</v>
      </c>
      <c r="C18" s="20">
        <v>1480292</v>
      </c>
      <c r="D18" s="16" t="s">
        <v>33</v>
      </c>
      <c r="E18" s="17">
        <v>50405500</v>
      </c>
      <c r="F18" s="46">
        <v>2149501</v>
      </c>
      <c r="G18" s="16" t="s">
        <v>49</v>
      </c>
      <c r="H18" s="18" t="s">
        <v>42</v>
      </c>
      <c r="I18" s="25">
        <v>542</v>
      </c>
      <c r="J18" s="131">
        <v>8300</v>
      </c>
      <c r="K18" s="132">
        <f t="shared" si="9"/>
        <v>5</v>
      </c>
      <c r="L18" s="54"/>
      <c r="M18" s="54"/>
      <c r="N18" s="29">
        <f t="shared" si="0"/>
        <v>0</v>
      </c>
      <c r="O18" s="133">
        <f t="shared" si="1"/>
        <v>0</v>
      </c>
      <c r="P18" s="29"/>
      <c r="Q18" s="29"/>
      <c r="R18" s="29">
        <f t="shared" si="22"/>
        <v>0</v>
      </c>
      <c r="S18" s="133">
        <f t="shared" si="23"/>
        <v>0</v>
      </c>
      <c r="T18" s="10">
        <v>542</v>
      </c>
      <c r="U18" s="29">
        <v>5</v>
      </c>
      <c r="V18" s="29">
        <f t="shared" si="12"/>
        <v>537</v>
      </c>
      <c r="W18" s="133">
        <f t="shared" si="13"/>
        <v>41500</v>
      </c>
      <c r="X18" s="10"/>
      <c r="Y18" s="10"/>
      <c r="Z18" s="29">
        <f t="shared" si="24"/>
        <v>0</v>
      </c>
      <c r="AA18" s="133">
        <f t="shared" si="25"/>
        <v>0</v>
      </c>
      <c r="AB18" s="10"/>
      <c r="AC18" s="29"/>
      <c r="AD18" s="29">
        <f t="shared" si="14"/>
        <v>0</v>
      </c>
      <c r="AE18" s="133">
        <f t="shared" si="15"/>
        <v>0</v>
      </c>
      <c r="AF18" s="134"/>
      <c r="AG18" s="134"/>
      <c r="AH18" s="134"/>
      <c r="AI18" s="29">
        <f t="shared" si="16"/>
        <v>542</v>
      </c>
      <c r="AJ18" s="29">
        <f t="shared" si="17"/>
        <v>5</v>
      </c>
      <c r="AK18" s="29">
        <f t="shared" si="18"/>
        <v>537</v>
      </c>
      <c r="AL18" s="29">
        <f t="shared" si="19"/>
        <v>542</v>
      </c>
      <c r="AM18" s="10" t="str">
        <f t="shared" si="20"/>
        <v>CUMPLE</v>
      </c>
      <c r="AN18" s="10" t="str">
        <f t="shared" si="21"/>
        <v>CUMPLE</v>
      </c>
    </row>
    <row r="19" spans="1:40" ht="56.25" x14ac:dyDescent="0.2">
      <c r="A19" s="10">
        <v>13</v>
      </c>
      <c r="B19" s="15">
        <v>4</v>
      </c>
      <c r="C19" s="20">
        <v>1111395</v>
      </c>
      <c r="D19" s="16" t="s">
        <v>33</v>
      </c>
      <c r="E19" s="17">
        <v>50405500</v>
      </c>
      <c r="F19" s="46">
        <v>2149501</v>
      </c>
      <c r="G19" s="16" t="s">
        <v>50</v>
      </c>
      <c r="H19" s="18" t="s">
        <v>42</v>
      </c>
      <c r="I19" s="25">
        <v>692</v>
      </c>
      <c r="J19" s="131">
        <v>10569</v>
      </c>
      <c r="K19" s="132">
        <f t="shared" si="9"/>
        <v>55</v>
      </c>
      <c r="L19" s="54"/>
      <c r="M19" s="54"/>
      <c r="N19" s="29">
        <f t="shared" si="0"/>
        <v>0</v>
      </c>
      <c r="O19" s="133">
        <f t="shared" si="1"/>
        <v>0</v>
      </c>
      <c r="P19" s="29"/>
      <c r="Q19" s="29"/>
      <c r="R19" s="29">
        <f t="shared" si="22"/>
        <v>0</v>
      </c>
      <c r="S19" s="133">
        <f t="shared" si="23"/>
        <v>0</v>
      </c>
      <c r="T19" s="10">
        <v>542</v>
      </c>
      <c r="U19" s="29">
        <v>5</v>
      </c>
      <c r="V19" s="29">
        <f t="shared" si="12"/>
        <v>537</v>
      </c>
      <c r="W19" s="133">
        <f t="shared" si="13"/>
        <v>52845</v>
      </c>
      <c r="X19" s="10"/>
      <c r="Y19" s="10"/>
      <c r="Z19" s="29">
        <f t="shared" si="24"/>
        <v>0</v>
      </c>
      <c r="AA19" s="133">
        <f t="shared" si="25"/>
        <v>0</v>
      </c>
      <c r="AB19" s="10">
        <v>150</v>
      </c>
      <c r="AC19" s="29">
        <v>50</v>
      </c>
      <c r="AD19" s="29">
        <f t="shared" si="14"/>
        <v>100</v>
      </c>
      <c r="AE19" s="133">
        <f t="shared" si="15"/>
        <v>528450</v>
      </c>
      <c r="AF19" s="134"/>
      <c r="AG19" s="134"/>
      <c r="AH19" s="134"/>
      <c r="AI19" s="29">
        <f t="shared" si="16"/>
        <v>692</v>
      </c>
      <c r="AJ19" s="29">
        <f t="shared" si="17"/>
        <v>55</v>
      </c>
      <c r="AK19" s="29">
        <f t="shared" si="18"/>
        <v>637</v>
      </c>
      <c r="AL19" s="29">
        <f t="shared" si="19"/>
        <v>692</v>
      </c>
      <c r="AM19" s="10" t="str">
        <f t="shared" si="20"/>
        <v>CUMPLE</v>
      </c>
      <c r="AN19" s="10" t="str">
        <f t="shared" si="21"/>
        <v>CUMPLE</v>
      </c>
    </row>
    <row r="20" spans="1:40" ht="56.25" x14ac:dyDescent="0.2">
      <c r="A20" s="10">
        <v>14</v>
      </c>
      <c r="B20" s="15">
        <v>5</v>
      </c>
      <c r="C20" s="20">
        <v>1342682</v>
      </c>
      <c r="D20" s="16" t="s">
        <v>33</v>
      </c>
      <c r="E20" s="17">
        <v>50405500</v>
      </c>
      <c r="F20" s="46">
        <v>2149501</v>
      </c>
      <c r="G20" s="16" t="s">
        <v>51</v>
      </c>
      <c r="H20" s="18" t="s">
        <v>42</v>
      </c>
      <c r="I20" s="25">
        <v>542</v>
      </c>
      <c r="J20" s="131">
        <v>2213</v>
      </c>
      <c r="K20" s="132">
        <f t="shared" si="9"/>
        <v>11</v>
      </c>
      <c r="L20" s="54"/>
      <c r="M20" s="54"/>
      <c r="N20" s="29">
        <f t="shared" si="0"/>
        <v>0</v>
      </c>
      <c r="O20" s="133">
        <f t="shared" si="1"/>
        <v>0</v>
      </c>
      <c r="P20" s="29"/>
      <c r="Q20" s="29"/>
      <c r="R20" s="29">
        <f t="shared" si="22"/>
        <v>0</v>
      </c>
      <c r="S20" s="133">
        <f t="shared" si="23"/>
        <v>0</v>
      </c>
      <c r="T20" s="10">
        <v>542</v>
      </c>
      <c r="U20" s="29">
        <v>11</v>
      </c>
      <c r="V20" s="29">
        <f t="shared" si="12"/>
        <v>531</v>
      </c>
      <c r="W20" s="133">
        <f t="shared" si="13"/>
        <v>24343</v>
      </c>
      <c r="X20" s="10"/>
      <c r="Y20" s="10"/>
      <c r="Z20" s="29">
        <f t="shared" si="24"/>
        <v>0</v>
      </c>
      <c r="AA20" s="133">
        <f t="shared" si="25"/>
        <v>0</v>
      </c>
      <c r="AB20" s="10"/>
      <c r="AC20" s="29"/>
      <c r="AD20" s="29">
        <f t="shared" si="14"/>
        <v>0</v>
      </c>
      <c r="AE20" s="133">
        <f t="shared" si="15"/>
        <v>0</v>
      </c>
      <c r="AF20" s="134"/>
      <c r="AG20" s="134"/>
      <c r="AH20" s="134"/>
      <c r="AI20" s="29">
        <f t="shared" si="16"/>
        <v>542</v>
      </c>
      <c r="AJ20" s="29">
        <f t="shared" si="17"/>
        <v>11</v>
      </c>
      <c r="AK20" s="29">
        <f t="shared" si="18"/>
        <v>531</v>
      </c>
      <c r="AL20" s="29">
        <f t="shared" si="19"/>
        <v>542</v>
      </c>
      <c r="AM20" s="10" t="str">
        <f t="shared" si="20"/>
        <v>CUMPLE</v>
      </c>
      <c r="AN20" s="10" t="str">
        <f t="shared" si="21"/>
        <v>CUMPLE</v>
      </c>
    </row>
    <row r="21" spans="1:40" ht="67.5" x14ac:dyDescent="0.2">
      <c r="A21" s="10">
        <v>15</v>
      </c>
      <c r="B21" s="15">
        <v>6</v>
      </c>
      <c r="C21" s="20">
        <v>1407953</v>
      </c>
      <c r="D21" s="16" t="s">
        <v>33</v>
      </c>
      <c r="E21" s="17">
        <v>50192401</v>
      </c>
      <c r="F21" s="46">
        <v>2149402</v>
      </c>
      <c r="G21" s="16" t="s">
        <v>52</v>
      </c>
      <c r="H21" s="18" t="s">
        <v>42</v>
      </c>
      <c r="I21" s="25">
        <v>692</v>
      </c>
      <c r="J21" s="137">
        <v>6886</v>
      </c>
      <c r="K21" s="132">
        <f t="shared" si="9"/>
        <v>26</v>
      </c>
      <c r="L21" s="54"/>
      <c r="M21" s="54"/>
      <c r="N21" s="29">
        <f t="shared" si="0"/>
        <v>0</v>
      </c>
      <c r="O21" s="133">
        <f t="shared" si="1"/>
        <v>0</v>
      </c>
      <c r="P21" s="29"/>
      <c r="Q21" s="29"/>
      <c r="R21" s="29">
        <f t="shared" si="22"/>
        <v>0</v>
      </c>
      <c r="S21" s="133">
        <f t="shared" si="23"/>
        <v>0</v>
      </c>
      <c r="T21" s="10">
        <v>542</v>
      </c>
      <c r="U21" s="29">
        <v>5</v>
      </c>
      <c r="V21" s="29">
        <f t="shared" si="12"/>
        <v>537</v>
      </c>
      <c r="W21" s="133">
        <f t="shared" si="13"/>
        <v>34430</v>
      </c>
      <c r="X21" s="10"/>
      <c r="Y21" s="10"/>
      <c r="Z21" s="29">
        <f t="shared" si="24"/>
        <v>0</v>
      </c>
      <c r="AA21" s="133">
        <f t="shared" si="25"/>
        <v>0</v>
      </c>
      <c r="AB21" s="10">
        <v>150</v>
      </c>
      <c r="AC21" s="29">
        <v>21</v>
      </c>
      <c r="AD21" s="29">
        <f t="shared" si="14"/>
        <v>129</v>
      </c>
      <c r="AE21" s="133">
        <f t="shared" si="15"/>
        <v>144606</v>
      </c>
      <c r="AF21" s="134"/>
      <c r="AG21" s="134"/>
      <c r="AH21" s="134"/>
      <c r="AI21" s="29">
        <f t="shared" si="16"/>
        <v>692</v>
      </c>
      <c r="AJ21" s="29">
        <f t="shared" si="17"/>
        <v>26</v>
      </c>
      <c r="AK21" s="29">
        <f t="shared" si="18"/>
        <v>666</v>
      </c>
      <c r="AL21" s="29">
        <f t="shared" si="19"/>
        <v>692</v>
      </c>
      <c r="AM21" s="10" t="str">
        <f t="shared" si="20"/>
        <v>CUMPLE</v>
      </c>
      <c r="AN21" s="10" t="str">
        <f t="shared" si="21"/>
        <v>CUMPLE</v>
      </c>
    </row>
    <row r="22" spans="1:40" ht="67.5" x14ac:dyDescent="0.2">
      <c r="A22" s="10">
        <v>16</v>
      </c>
      <c r="B22" s="15">
        <v>7</v>
      </c>
      <c r="C22" s="20">
        <v>1560977</v>
      </c>
      <c r="D22" s="16" t="s">
        <v>33</v>
      </c>
      <c r="E22" s="17">
        <v>50192401</v>
      </c>
      <c r="F22" s="46">
        <v>2149402</v>
      </c>
      <c r="G22" s="16" t="s">
        <v>53</v>
      </c>
      <c r="H22" s="18" t="s">
        <v>42</v>
      </c>
      <c r="I22" s="25">
        <v>542</v>
      </c>
      <c r="J22" s="137">
        <v>9233</v>
      </c>
      <c r="K22" s="132">
        <f t="shared" si="9"/>
        <v>5</v>
      </c>
      <c r="L22" s="54"/>
      <c r="M22" s="54"/>
      <c r="N22" s="29">
        <f t="shared" si="0"/>
        <v>0</v>
      </c>
      <c r="O22" s="133">
        <f t="shared" si="1"/>
        <v>0</v>
      </c>
      <c r="P22" s="29"/>
      <c r="Q22" s="29"/>
      <c r="R22" s="29">
        <f t="shared" si="22"/>
        <v>0</v>
      </c>
      <c r="S22" s="133">
        <f t="shared" si="23"/>
        <v>0</v>
      </c>
      <c r="T22" s="10">
        <v>542</v>
      </c>
      <c r="U22" s="29">
        <v>5</v>
      </c>
      <c r="V22" s="29">
        <f t="shared" si="12"/>
        <v>537</v>
      </c>
      <c r="W22" s="133">
        <f t="shared" si="13"/>
        <v>46165</v>
      </c>
      <c r="X22" s="10"/>
      <c r="Y22" s="10"/>
      <c r="Z22" s="29">
        <f t="shared" si="24"/>
        <v>0</v>
      </c>
      <c r="AA22" s="133">
        <f t="shared" si="25"/>
        <v>0</v>
      </c>
      <c r="AB22" s="10"/>
      <c r="AC22" s="29"/>
      <c r="AD22" s="29">
        <f t="shared" si="14"/>
        <v>0</v>
      </c>
      <c r="AE22" s="133">
        <f t="shared" si="15"/>
        <v>0</v>
      </c>
      <c r="AF22" s="134"/>
      <c r="AG22" s="134"/>
      <c r="AH22" s="134"/>
      <c r="AI22" s="29">
        <f t="shared" si="16"/>
        <v>542</v>
      </c>
      <c r="AJ22" s="29">
        <f t="shared" si="17"/>
        <v>5</v>
      </c>
      <c r="AK22" s="29">
        <f t="shared" si="18"/>
        <v>537</v>
      </c>
      <c r="AL22" s="29">
        <f t="shared" si="19"/>
        <v>542</v>
      </c>
      <c r="AM22" s="10" t="str">
        <f t="shared" si="20"/>
        <v>CUMPLE</v>
      </c>
      <c r="AN22" s="10" t="str">
        <f t="shared" si="21"/>
        <v>CUMPLE</v>
      </c>
    </row>
    <row r="23" spans="1:40" ht="22.5" x14ac:dyDescent="0.2">
      <c r="A23" s="64"/>
      <c r="B23" s="32"/>
      <c r="C23" s="59"/>
      <c r="D23" s="60"/>
      <c r="E23" s="65"/>
      <c r="F23" s="59"/>
      <c r="G23" s="62"/>
      <c r="H23" s="61"/>
      <c r="I23" s="106"/>
      <c r="J23" s="138"/>
      <c r="K23" s="139"/>
      <c r="L23" s="34" t="s">
        <v>15</v>
      </c>
      <c r="M23" s="63"/>
      <c r="N23" s="140"/>
      <c r="O23" s="141">
        <f>SUM(O5:O22)</f>
        <v>0</v>
      </c>
      <c r="P23" s="34" t="s">
        <v>15</v>
      </c>
      <c r="Q23" s="140"/>
      <c r="R23" s="140"/>
      <c r="S23" s="141">
        <f>SUM(S5:S22)</f>
        <v>0</v>
      </c>
      <c r="T23" s="34" t="s">
        <v>15</v>
      </c>
      <c r="U23" s="140"/>
      <c r="V23" s="140"/>
      <c r="W23" s="141">
        <f>SUM(W5:W22)</f>
        <v>2999449</v>
      </c>
      <c r="X23" s="34" t="s">
        <v>15</v>
      </c>
      <c r="Y23" s="64"/>
      <c r="Z23" s="140"/>
      <c r="AA23" s="141">
        <f>SUM(AA5:AA22)</f>
        <v>0</v>
      </c>
      <c r="AB23" s="34" t="s">
        <v>15</v>
      </c>
      <c r="AC23" s="140"/>
      <c r="AD23" s="140"/>
      <c r="AE23" s="141">
        <f>SUM(AE5:AE22)</f>
        <v>9498365</v>
      </c>
      <c r="AF23" s="134"/>
      <c r="AG23" s="134"/>
      <c r="AH23" s="134"/>
      <c r="AI23" s="29"/>
      <c r="AJ23" s="29"/>
      <c r="AK23" s="29"/>
      <c r="AL23" s="29"/>
      <c r="AM23" s="10"/>
      <c r="AN23" s="10"/>
    </row>
    <row r="24" spans="1:40" ht="22.5" x14ac:dyDescent="0.2">
      <c r="A24" s="80"/>
      <c r="B24" s="35"/>
      <c r="C24" s="66"/>
      <c r="D24" s="67"/>
      <c r="E24" s="68"/>
      <c r="F24" s="66"/>
      <c r="G24" s="69"/>
      <c r="H24" s="70"/>
      <c r="I24" s="102"/>
      <c r="J24" s="142"/>
      <c r="K24" s="143"/>
      <c r="L24" s="71" t="s">
        <v>16</v>
      </c>
      <c r="M24" s="79"/>
      <c r="N24" s="144"/>
      <c r="O24" s="145">
        <v>0</v>
      </c>
      <c r="P24" s="71" t="s">
        <v>16</v>
      </c>
      <c r="Q24" s="144"/>
      <c r="R24" s="144"/>
      <c r="S24" s="145">
        <v>0</v>
      </c>
      <c r="T24" s="71" t="s">
        <v>16</v>
      </c>
      <c r="U24" s="144"/>
      <c r="V24" s="144"/>
      <c r="W24" s="145">
        <v>3000000</v>
      </c>
      <c r="X24" s="71" t="s">
        <v>16</v>
      </c>
      <c r="Y24" s="80"/>
      <c r="Z24" s="144"/>
      <c r="AA24" s="145">
        <v>0</v>
      </c>
      <c r="AB24" s="71" t="s">
        <v>16</v>
      </c>
      <c r="AC24" s="144"/>
      <c r="AD24" s="144"/>
      <c r="AE24" s="145">
        <v>9500000</v>
      </c>
      <c r="AF24" s="134"/>
      <c r="AG24" s="134"/>
      <c r="AH24" s="134"/>
      <c r="AI24" s="29"/>
      <c r="AJ24" s="29"/>
      <c r="AK24" s="29"/>
      <c r="AL24" s="29"/>
      <c r="AM24" s="10"/>
      <c r="AN24" s="10"/>
    </row>
    <row r="25" spans="1:40" ht="28.5" customHeight="1" x14ac:dyDescent="0.2">
      <c r="A25" s="82"/>
      <c r="B25" s="72"/>
      <c r="C25" s="73"/>
      <c r="D25" s="74"/>
      <c r="E25" s="75"/>
      <c r="F25" s="73"/>
      <c r="G25" s="76"/>
      <c r="H25" s="77"/>
      <c r="I25" s="84"/>
      <c r="J25" s="146"/>
      <c r="K25" s="147"/>
      <c r="L25" s="78" t="s">
        <v>17</v>
      </c>
      <c r="M25" s="81"/>
      <c r="N25" s="148"/>
      <c r="O25" s="149">
        <f>+O24-O23</f>
        <v>0</v>
      </c>
      <c r="P25" s="78" t="s">
        <v>17</v>
      </c>
      <c r="Q25" s="148"/>
      <c r="R25" s="148"/>
      <c r="S25" s="149">
        <f>+S24-S23</f>
        <v>0</v>
      </c>
      <c r="T25" s="78" t="s">
        <v>17</v>
      </c>
      <c r="U25" s="148"/>
      <c r="V25" s="148"/>
      <c r="W25" s="149">
        <f>+W24-W23</f>
        <v>551</v>
      </c>
      <c r="X25" s="78" t="s">
        <v>17</v>
      </c>
      <c r="Y25" s="82"/>
      <c r="Z25" s="148"/>
      <c r="AA25" s="149">
        <f>+AA24-AA23</f>
        <v>0</v>
      </c>
      <c r="AB25" s="78" t="s">
        <v>17</v>
      </c>
      <c r="AC25" s="148"/>
      <c r="AD25" s="148"/>
      <c r="AE25" s="149">
        <f>+AE24-AE23</f>
        <v>1635</v>
      </c>
      <c r="AF25" s="134"/>
      <c r="AG25" s="134"/>
      <c r="AH25" s="134"/>
      <c r="AI25" s="29"/>
      <c r="AJ25" s="29"/>
      <c r="AK25" s="29"/>
      <c r="AL25" s="29"/>
      <c r="AM25" s="10"/>
      <c r="AN25" s="10"/>
    </row>
    <row r="26" spans="1:40" ht="45" customHeight="1" x14ac:dyDescent="0.2">
      <c r="A26" s="10"/>
      <c r="B26" s="10"/>
      <c r="C26" s="11"/>
      <c r="D26" s="11"/>
      <c r="E26" s="11"/>
      <c r="F26" s="11"/>
      <c r="G26" s="12" t="s">
        <v>38</v>
      </c>
      <c r="H26" s="11"/>
      <c r="I26" s="122"/>
      <c r="J26" s="150"/>
      <c r="K26" s="122"/>
      <c r="L26" s="122"/>
      <c r="M26" s="122"/>
      <c r="N26" s="122"/>
      <c r="O26" s="122"/>
      <c r="P26" s="122"/>
      <c r="Q26" s="122"/>
      <c r="R26" s="122"/>
      <c r="S26" s="122"/>
      <c r="T26" s="122"/>
      <c r="U26" s="122"/>
      <c r="V26" s="122"/>
      <c r="W26" s="122"/>
      <c r="X26" s="122"/>
      <c r="Y26" s="122"/>
      <c r="Z26" s="122"/>
      <c r="AA26" s="122"/>
      <c r="AB26" s="122"/>
      <c r="AC26" s="122"/>
      <c r="AD26" s="122"/>
      <c r="AE26" s="122"/>
      <c r="AF26" s="122"/>
      <c r="AG26" s="122"/>
      <c r="AH26" s="211"/>
      <c r="AI26" s="29"/>
      <c r="AJ26" s="29"/>
      <c r="AK26" s="29"/>
      <c r="AL26" s="29"/>
      <c r="AM26" s="10"/>
      <c r="AN26" s="10"/>
    </row>
    <row r="27" spans="1:40" ht="67.5" x14ac:dyDescent="0.2">
      <c r="A27" s="4" t="s">
        <v>180</v>
      </c>
      <c r="B27" s="4" t="s">
        <v>0</v>
      </c>
      <c r="C27" s="5" t="s">
        <v>3</v>
      </c>
      <c r="D27" s="5" t="s">
        <v>24</v>
      </c>
      <c r="E27" s="5" t="s">
        <v>12</v>
      </c>
      <c r="F27" s="13"/>
      <c r="G27" s="13" t="s">
        <v>56</v>
      </c>
      <c r="H27" s="5" t="s">
        <v>1</v>
      </c>
      <c r="I27" s="116" t="s">
        <v>6</v>
      </c>
      <c r="J27" s="117" t="s">
        <v>2</v>
      </c>
      <c r="K27" s="6" t="s">
        <v>18</v>
      </c>
      <c r="L27" s="118" t="s">
        <v>31</v>
      </c>
      <c r="M27" s="118" t="s">
        <v>31</v>
      </c>
      <c r="N27" s="118" t="s">
        <v>31</v>
      </c>
      <c r="O27" s="118" t="s">
        <v>31</v>
      </c>
      <c r="P27" s="119" t="s">
        <v>30</v>
      </c>
      <c r="Q27" s="119" t="s">
        <v>30</v>
      </c>
      <c r="R27" s="119" t="s">
        <v>30</v>
      </c>
      <c r="S27" s="119" t="s">
        <v>30</v>
      </c>
      <c r="T27" s="120" t="s">
        <v>32</v>
      </c>
      <c r="U27" s="120" t="s">
        <v>32</v>
      </c>
      <c r="V27" s="120" t="s">
        <v>32</v>
      </c>
      <c r="W27" s="120" t="s">
        <v>32</v>
      </c>
      <c r="X27" s="7" t="s">
        <v>174</v>
      </c>
      <c r="Y27" s="7" t="s">
        <v>174</v>
      </c>
      <c r="Z27" s="7" t="s">
        <v>174</v>
      </c>
      <c r="AA27" s="7" t="s">
        <v>174</v>
      </c>
      <c r="AB27" s="8" t="s">
        <v>26</v>
      </c>
      <c r="AC27" s="8" t="s">
        <v>26</v>
      </c>
      <c r="AD27" s="8" t="s">
        <v>26</v>
      </c>
      <c r="AE27" s="8" t="s">
        <v>26</v>
      </c>
      <c r="AF27" s="129"/>
      <c r="AG27" s="129"/>
      <c r="AH27" s="209"/>
      <c r="AI27" s="29"/>
      <c r="AJ27" s="29"/>
      <c r="AK27" s="29"/>
      <c r="AL27" s="29"/>
      <c r="AM27" s="10"/>
      <c r="AN27" s="10"/>
    </row>
    <row r="28" spans="1:40" ht="26.25" customHeight="1" x14ac:dyDescent="0.2">
      <c r="A28" s="10">
        <v>17</v>
      </c>
      <c r="B28" s="15">
        <v>1</v>
      </c>
      <c r="C28" s="15">
        <v>1115636</v>
      </c>
      <c r="D28" s="16" t="s">
        <v>57</v>
      </c>
      <c r="E28" s="21">
        <v>50201714</v>
      </c>
      <c r="F28" s="47">
        <v>2229004</v>
      </c>
      <c r="G28" s="16" t="s">
        <v>58</v>
      </c>
      <c r="H28" s="23" t="s">
        <v>59</v>
      </c>
      <c r="I28" s="25">
        <v>125</v>
      </c>
      <c r="J28" s="137">
        <v>14487</v>
      </c>
      <c r="K28" s="132">
        <f t="shared" si="9"/>
        <v>125</v>
      </c>
      <c r="L28" s="54">
        <v>25</v>
      </c>
      <c r="M28" s="54">
        <v>25</v>
      </c>
      <c r="N28" s="29">
        <f t="shared" si="0"/>
        <v>0</v>
      </c>
      <c r="O28" s="133">
        <f t="shared" ref="O28:O37" si="26">M28*J28</f>
        <v>362175</v>
      </c>
      <c r="P28" s="29">
        <v>100</v>
      </c>
      <c r="Q28" s="29">
        <v>100</v>
      </c>
      <c r="R28" s="29">
        <f t="shared" ref="R28:R43" si="27">P28-Q28</f>
        <v>0</v>
      </c>
      <c r="S28" s="133">
        <f t="shared" ref="S28:S43" si="28">Q28*J28</f>
        <v>1448700</v>
      </c>
      <c r="T28" s="10"/>
      <c r="U28" s="29"/>
      <c r="V28" s="29">
        <f t="shared" ref="V28:V43" si="29">T28-U28</f>
        <v>0</v>
      </c>
      <c r="W28" s="133">
        <f t="shared" ref="W28:W43" si="30">U28*J28</f>
        <v>0</v>
      </c>
      <c r="X28" s="10"/>
      <c r="Y28" s="10"/>
      <c r="Z28" s="29">
        <f t="shared" ref="Z28:Z43" si="31">X28-Y28</f>
        <v>0</v>
      </c>
      <c r="AA28" s="133">
        <f t="shared" ref="AA28:AA43" si="32">Y28*J28</f>
        <v>0</v>
      </c>
      <c r="AB28" s="10"/>
      <c r="AC28" s="29"/>
      <c r="AD28" s="29">
        <f t="shared" ref="AD28:AD43" si="33">AB28-AC28</f>
        <v>0</v>
      </c>
      <c r="AE28" s="133">
        <f t="shared" ref="AE28:AE43" si="34">AC28*J28</f>
        <v>0</v>
      </c>
      <c r="AF28" s="134"/>
      <c r="AG28" s="134"/>
      <c r="AH28" s="134"/>
      <c r="AI28" s="29">
        <f t="shared" si="16"/>
        <v>125</v>
      </c>
      <c r="AJ28" s="29">
        <f t="shared" si="17"/>
        <v>125</v>
      </c>
      <c r="AK28" s="29">
        <f t="shared" si="18"/>
        <v>0</v>
      </c>
      <c r="AL28" s="29">
        <f t="shared" si="19"/>
        <v>125</v>
      </c>
      <c r="AM28" s="10" t="str">
        <f t="shared" si="20"/>
        <v>CUMPLE</v>
      </c>
      <c r="AN28" s="10" t="str">
        <f t="shared" si="21"/>
        <v>CUMPLE</v>
      </c>
    </row>
    <row r="29" spans="1:40" ht="56.25" x14ac:dyDescent="0.2">
      <c r="A29" s="10">
        <v>18</v>
      </c>
      <c r="B29" s="15">
        <v>2</v>
      </c>
      <c r="C29" s="22" t="s">
        <v>57</v>
      </c>
      <c r="D29" s="16" t="s">
        <v>33</v>
      </c>
      <c r="E29" s="21">
        <v>50131702</v>
      </c>
      <c r="F29" s="48">
        <v>2229004</v>
      </c>
      <c r="G29" s="16" t="s">
        <v>60</v>
      </c>
      <c r="H29" s="23" t="s">
        <v>59</v>
      </c>
      <c r="I29" s="25">
        <v>572</v>
      </c>
      <c r="J29" s="137">
        <v>24118</v>
      </c>
      <c r="K29" s="132">
        <f t="shared" si="9"/>
        <v>65</v>
      </c>
      <c r="L29" s="54">
        <v>30</v>
      </c>
      <c r="M29" s="54">
        <v>30</v>
      </c>
      <c r="N29" s="29">
        <f t="shared" si="0"/>
        <v>0</v>
      </c>
      <c r="O29" s="133">
        <f t="shared" si="26"/>
        <v>723540</v>
      </c>
      <c r="P29" s="29"/>
      <c r="Q29" s="29"/>
      <c r="R29" s="29">
        <f t="shared" ref="R29:R37" si="35">P29-Q29</f>
        <v>0</v>
      </c>
      <c r="S29" s="133">
        <f t="shared" ref="S29:S37" si="36">Q29*J29</f>
        <v>0</v>
      </c>
      <c r="T29" s="10">
        <v>542</v>
      </c>
      <c r="U29" s="10">
        <v>35</v>
      </c>
      <c r="V29" s="29">
        <f t="shared" ref="V29:V37" si="37">T29-U29</f>
        <v>507</v>
      </c>
      <c r="W29" s="133">
        <f t="shared" ref="W29:W37" si="38">U29*J29</f>
        <v>844130</v>
      </c>
      <c r="X29" s="10"/>
      <c r="Y29" s="10"/>
      <c r="Z29" s="29">
        <f t="shared" si="31"/>
        <v>0</v>
      </c>
      <c r="AA29" s="133">
        <f t="shared" si="32"/>
        <v>0</v>
      </c>
      <c r="AB29" s="10"/>
      <c r="AC29" s="29"/>
      <c r="AD29" s="29">
        <f t="shared" ref="AD29:AD37" si="39">AB29-AC29</f>
        <v>0</v>
      </c>
      <c r="AE29" s="133">
        <f t="shared" ref="AE29:AE37" si="40">AC29*J29</f>
        <v>0</v>
      </c>
      <c r="AF29" s="134"/>
      <c r="AG29" s="134"/>
      <c r="AH29" s="134"/>
      <c r="AI29" s="29">
        <f t="shared" si="16"/>
        <v>572</v>
      </c>
      <c r="AJ29" s="29">
        <f t="shared" si="17"/>
        <v>65</v>
      </c>
      <c r="AK29" s="29">
        <f t="shared" si="18"/>
        <v>507</v>
      </c>
      <c r="AL29" s="29">
        <f t="shared" si="19"/>
        <v>572</v>
      </c>
      <c r="AM29" s="10" t="str">
        <f t="shared" si="20"/>
        <v>CUMPLE</v>
      </c>
      <c r="AN29" s="10" t="str">
        <f t="shared" si="21"/>
        <v>CUMPLE</v>
      </c>
    </row>
    <row r="30" spans="1:40" ht="33.75" x14ac:dyDescent="0.2">
      <c r="A30" s="10">
        <v>19</v>
      </c>
      <c r="B30" s="15">
        <v>3</v>
      </c>
      <c r="C30" s="15">
        <v>1111398</v>
      </c>
      <c r="D30" s="16" t="s">
        <v>57</v>
      </c>
      <c r="E30" s="21">
        <v>50131702</v>
      </c>
      <c r="F30" s="47" t="s">
        <v>61</v>
      </c>
      <c r="G30" s="16" t="s">
        <v>62</v>
      </c>
      <c r="H30" s="23" t="s">
        <v>59</v>
      </c>
      <c r="I30" s="25">
        <v>155</v>
      </c>
      <c r="J30" s="137">
        <v>5669</v>
      </c>
      <c r="K30" s="132">
        <f t="shared" si="9"/>
        <v>155</v>
      </c>
      <c r="L30" s="54">
        <v>55</v>
      </c>
      <c r="M30" s="54">
        <v>55</v>
      </c>
      <c r="N30" s="29">
        <f t="shared" si="0"/>
        <v>0</v>
      </c>
      <c r="O30" s="133">
        <f t="shared" si="26"/>
        <v>311795</v>
      </c>
      <c r="P30" s="29">
        <v>100</v>
      </c>
      <c r="Q30" s="29">
        <v>100</v>
      </c>
      <c r="R30" s="29">
        <f t="shared" si="35"/>
        <v>0</v>
      </c>
      <c r="S30" s="133">
        <f t="shared" si="36"/>
        <v>566900</v>
      </c>
      <c r="T30" s="10"/>
      <c r="U30" s="10"/>
      <c r="V30" s="29">
        <f t="shared" si="37"/>
        <v>0</v>
      </c>
      <c r="W30" s="133">
        <f t="shared" si="38"/>
        <v>0</v>
      </c>
      <c r="X30" s="10"/>
      <c r="Y30" s="10"/>
      <c r="Z30" s="29">
        <f t="shared" si="31"/>
        <v>0</v>
      </c>
      <c r="AA30" s="133">
        <f t="shared" si="32"/>
        <v>0</v>
      </c>
      <c r="AB30" s="10"/>
      <c r="AC30" s="29"/>
      <c r="AD30" s="29">
        <f t="shared" si="39"/>
        <v>0</v>
      </c>
      <c r="AE30" s="133">
        <f t="shared" si="40"/>
        <v>0</v>
      </c>
      <c r="AF30" s="134"/>
      <c r="AG30" s="134"/>
      <c r="AH30" s="134"/>
      <c r="AI30" s="29">
        <f t="shared" si="16"/>
        <v>155</v>
      </c>
      <c r="AJ30" s="29">
        <f t="shared" si="17"/>
        <v>155</v>
      </c>
      <c r="AK30" s="29">
        <f t="shared" si="18"/>
        <v>0</v>
      </c>
      <c r="AL30" s="29">
        <f t="shared" si="19"/>
        <v>155</v>
      </c>
      <c r="AM30" s="10" t="str">
        <f t="shared" si="20"/>
        <v>CUMPLE</v>
      </c>
      <c r="AN30" s="10" t="str">
        <f t="shared" si="21"/>
        <v>CUMPLE</v>
      </c>
    </row>
    <row r="31" spans="1:40" x14ac:dyDescent="0.2">
      <c r="A31" s="10">
        <v>20</v>
      </c>
      <c r="B31" s="15">
        <v>4</v>
      </c>
      <c r="C31" s="15">
        <v>1532740</v>
      </c>
      <c r="D31" s="16" t="s">
        <v>57</v>
      </c>
      <c r="E31" s="21">
        <v>50131701</v>
      </c>
      <c r="F31" s="47">
        <v>2223002</v>
      </c>
      <c r="G31" s="16" t="s">
        <v>63</v>
      </c>
      <c r="H31" s="23" t="s">
        <v>59</v>
      </c>
      <c r="I31" s="25">
        <v>135</v>
      </c>
      <c r="J31" s="137">
        <v>3300</v>
      </c>
      <c r="K31" s="132">
        <f t="shared" si="9"/>
        <v>135</v>
      </c>
      <c r="L31" s="54">
        <v>35</v>
      </c>
      <c r="M31" s="54">
        <v>35</v>
      </c>
      <c r="N31" s="29">
        <f t="shared" si="0"/>
        <v>0</v>
      </c>
      <c r="O31" s="133">
        <f t="shared" si="26"/>
        <v>115500</v>
      </c>
      <c r="P31" s="29">
        <v>100</v>
      </c>
      <c r="Q31" s="29">
        <v>100</v>
      </c>
      <c r="R31" s="29">
        <f t="shared" si="35"/>
        <v>0</v>
      </c>
      <c r="S31" s="133">
        <f t="shared" si="36"/>
        <v>330000</v>
      </c>
      <c r="T31" s="10"/>
      <c r="U31" s="10"/>
      <c r="V31" s="29">
        <f t="shared" si="37"/>
        <v>0</v>
      </c>
      <c r="W31" s="133">
        <f t="shared" si="38"/>
        <v>0</v>
      </c>
      <c r="X31" s="10"/>
      <c r="Y31" s="10"/>
      <c r="Z31" s="29">
        <f t="shared" si="31"/>
        <v>0</v>
      </c>
      <c r="AA31" s="133">
        <f t="shared" si="32"/>
        <v>0</v>
      </c>
      <c r="AB31" s="10"/>
      <c r="AC31" s="29"/>
      <c r="AD31" s="29">
        <f t="shared" si="39"/>
        <v>0</v>
      </c>
      <c r="AE31" s="133">
        <f t="shared" si="40"/>
        <v>0</v>
      </c>
      <c r="AF31" s="134"/>
      <c r="AG31" s="134"/>
      <c r="AH31" s="134"/>
      <c r="AI31" s="29">
        <f t="shared" si="16"/>
        <v>135</v>
      </c>
      <c r="AJ31" s="29">
        <f t="shared" si="17"/>
        <v>135</v>
      </c>
      <c r="AK31" s="29">
        <f t="shared" si="18"/>
        <v>0</v>
      </c>
      <c r="AL31" s="29">
        <f t="shared" si="19"/>
        <v>135</v>
      </c>
      <c r="AM31" s="10" t="str">
        <f t="shared" si="20"/>
        <v>CUMPLE</v>
      </c>
      <c r="AN31" s="10" t="str">
        <f t="shared" si="21"/>
        <v>CUMPLE</v>
      </c>
    </row>
    <row r="32" spans="1:40" ht="22.5" x14ac:dyDescent="0.2">
      <c r="A32" s="10">
        <v>21</v>
      </c>
      <c r="B32" s="15">
        <v>5</v>
      </c>
      <c r="C32" s="10">
        <v>1532796</v>
      </c>
      <c r="D32" s="16" t="s">
        <v>57</v>
      </c>
      <c r="E32" s="21">
        <v>50131702</v>
      </c>
      <c r="F32" s="49">
        <v>2225104</v>
      </c>
      <c r="G32" s="16" t="s">
        <v>64</v>
      </c>
      <c r="H32" s="23" t="s">
        <v>59</v>
      </c>
      <c r="I32" s="25">
        <v>115</v>
      </c>
      <c r="J32" s="137">
        <v>16051</v>
      </c>
      <c r="K32" s="132">
        <f t="shared" si="9"/>
        <v>115</v>
      </c>
      <c r="L32" s="54">
        <v>15</v>
      </c>
      <c r="M32" s="54">
        <v>15</v>
      </c>
      <c r="N32" s="29">
        <f t="shared" si="0"/>
        <v>0</v>
      </c>
      <c r="O32" s="133">
        <f t="shared" si="26"/>
        <v>240765</v>
      </c>
      <c r="P32" s="29">
        <v>100</v>
      </c>
      <c r="Q32" s="29">
        <v>100</v>
      </c>
      <c r="R32" s="29">
        <f t="shared" si="35"/>
        <v>0</v>
      </c>
      <c r="S32" s="133">
        <f t="shared" si="36"/>
        <v>1605100</v>
      </c>
      <c r="T32" s="10"/>
      <c r="U32" s="10"/>
      <c r="V32" s="29">
        <f t="shared" si="37"/>
        <v>0</v>
      </c>
      <c r="W32" s="133">
        <f t="shared" si="38"/>
        <v>0</v>
      </c>
      <c r="X32" s="10"/>
      <c r="Y32" s="10"/>
      <c r="Z32" s="29">
        <f t="shared" si="31"/>
        <v>0</v>
      </c>
      <c r="AA32" s="133">
        <f t="shared" si="32"/>
        <v>0</v>
      </c>
      <c r="AB32" s="10"/>
      <c r="AC32" s="29"/>
      <c r="AD32" s="29">
        <f t="shared" si="39"/>
        <v>0</v>
      </c>
      <c r="AE32" s="133">
        <f t="shared" si="40"/>
        <v>0</v>
      </c>
      <c r="AF32" s="134"/>
      <c r="AG32" s="134"/>
      <c r="AH32" s="134"/>
      <c r="AI32" s="29">
        <f t="shared" si="16"/>
        <v>115</v>
      </c>
      <c r="AJ32" s="29">
        <f t="shared" si="17"/>
        <v>115</v>
      </c>
      <c r="AK32" s="29">
        <f t="shared" si="18"/>
        <v>0</v>
      </c>
      <c r="AL32" s="29">
        <f t="shared" si="19"/>
        <v>115</v>
      </c>
      <c r="AM32" s="10" t="str">
        <f t="shared" si="20"/>
        <v>CUMPLE</v>
      </c>
      <c r="AN32" s="10" t="str">
        <f t="shared" si="21"/>
        <v>CUMPLE</v>
      </c>
    </row>
    <row r="33" spans="1:40" ht="56.25" x14ac:dyDescent="0.2">
      <c r="A33" s="10">
        <v>22</v>
      </c>
      <c r="B33" s="15">
        <v>6</v>
      </c>
      <c r="C33" s="20" t="s">
        <v>57</v>
      </c>
      <c r="D33" s="16" t="s">
        <v>33</v>
      </c>
      <c r="E33" s="21">
        <v>50131702</v>
      </c>
      <c r="F33" s="48">
        <v>2222201</v>
      </c>
      <c r="G33" s="16" t="s">
        <v>65</v>
      </c>
      <c r="H33" s="23" t="s">
        <v>59</v>
      </c>
      <c r="I33" s="25">
        <v>597</v>
      </c>
      <c r="J33" s="137">
        <v>11067</v>
      </c>
      <c r="K33" s="132">
        <f t="shared" si="9"/>
        <v>90</v>
      </c>
      <c r="L33" s="54">
        <v>55</v>
      </c>
      <c r="M33" s="54">
        <v>55</v>
      </c>
      <c r="N33" s="29">
        <f t="shared" si="0"/>
        <v>0</v>
      </c>
      <c r="O33" s="133">
        <f t="shared" si="26"/>
        <v>608685</v>
      </c>
      <c r="P33" s="29"/>
      <c r="Q33" s="29"/>
      <c r="R33" s="29">
        <f t="shared" si="35"/>
        <v>0</v>
      </c>
      <c r="S33" s="133">
        <f t="shared" si="36"/>
        <v>0</v>
      </c>
      <c r="T33" s="10">
        <v>542</v>
      </c>
      <c r="U33" s="10">
        <v>35</v>
      </c>
      <c r="V33" s="29">
        <f t="shared" si="37"/>
        <v>507</v>
      </c>
      <c r="W33" s="133">
        <f t="shared" si="38"/>
        <v>387345</v>
      </c>
      <c r="X33" s="10"/>
      <c r="Y33" s="10"/>
      <c r="Z33" s="29">
        <f t="shared" si="31"/>
        <v>0</v>
      </c>
      <c r="AA33" s="133">
        <f t="shared" si="32"/>
        <v>0</v>
      </c>
      <c r="AB33" s="10"/>
      <c r="AC33" s="29"/>
      <c r="AD33" s="29">
        <f t="shared" si="39"/>
        <v>0</v>
      </c>
      <c r="AE33" s="133">
        <f t="shared" si="40"/>
        <v>0</v>
      </c>
      <c r="AF33" s="134"/>
      <c r="AG33" s="134"/>
      <c r="AH33" s="134"/>
      <c r="AI33" s="29">
        <f t="shared" si="16"/>
        <v>597</v>
      </c>
      <c r="AJ33" s="29">
        <f t="shared" si="17"/>
        <v>90</v>
      </c>
      <c r="AK33" s="29">
        <f t="shared" si="18"/>
        <v>507</v>
      </c>
      <c r="AL33" s="29">
        <f t="shared" si="19"/>
        <v>597</v>
      </c>
      <c r="AM33" s="10" t="str">
        <f t="shared" si="20"/>
        <v>CUMPLE</v>
      </c>
      <c r="AN33" s="10" t="str">
        <f t="shared" si="21"/>
        <v>CUMPLE</v>
      </c>
    </row>
    <row r="34" spans="1:40" ht="101.25" x14ac:dyDescent="0.2">
      <c r="A34" s="10">
        <v>23</v>
      </c>
      <c r="B34" s="15">
        <v>7</v>
      </c>
      <c r="C34" s="20" t="s">
        <v>57</v>
      </c>
      <c r="D34" s="16" t="s">
        <v>33</v>
      </c>
      <c r="E34" s="21">
        <v>50131701</v>
      </c>
      <c r="F34" s="48">
        <v>2223002</v>
      </c>
      <c r="G34" s="16" t="s">
        <v>66</v>
      </c>
      <c r="H34" s="23" t="s">
        <v>59</v>
      </c>
      <c r="I34" s="25">
        <v>597</v>
      </c>
      <c r="J34" s="137">
        <v>9765</v>
      </c>
      <c r="K34" s="132">
        <f t="shared" si="9"/>
        <v>130</v>
      </c>
      <c r="L34" s="54">
        <v>55</v>
      </c>
      <c r="M34" s="54">
        <v>55</v>
      </c>
      <c r="N34" s="29">
        <f t="shared" si="0"/>
        <v>0</v>
      </c>
      <c r="O34" s="133">
        <f t="shared" si="26"/>
        <v>537075</v>
      </c>
      <c r="P34" s="29"/>
      <c r="Q34" s="29"/>
      <c r="R34" s="29">
        <f t="shared" si="35"/>
        <v>0</v>
      </c>
      <c r="S34" s="133">
        <f t="shared" si="36"/>
        <v>0</v>
      </c>
      <c r="T34" s="10">
        <v>542</v>
      </c>
      <c r="U34" s="10">
        <v>75</v>
      </c>
      <c r="V34" s="29">
        <f t="shared" si="37"/>
        <v>467</v>
      </c>
      <c r="W34" s="133">
        <f t="shared" si="38"/>
        <v>732375</v>
      </c>
      <c r="X34" s="10"/>
      <c r="Y34" s="10"/>
      <c r="Z34" s="29">
        <f t="shared" si="31"/>
        <v>0</v>
      </c>
      <c r="AA34" s="133">
        <f t="shared" si="32"/>
        <v>0</v>
      </c>
      <c r="AB34" s="10"/>
      <c r="AC34" s="29"/>
      <c r="AD34" s="29">
        <f t="shared" si="39"/>
        <v>0</v>
      </c>
      <c r="AE34" s="133">
        <f t="shared" si="40"/>
        <v>0</v>
      </c>
      <c r="AF34" s="134"/>
      <c r="AG34" s="134"/>
      <c r="AH34" s="134"/>
      <c r="AI34" s="29">
        <f t="shared" si="16"/>
        <v>597</v>
      </c>
      <c r="AJ34" s="29">
        <f t="shared" si="17"/>
        <v>130</v>
      </c>
      <c r="AK34" s="29">
        <f t="shared" si="18"/>
        <v>467</v>
      </c>
      <c r="AL34" s="29">
        <f t="shared" si="19"/>
        <v>597</v>
      </c>
      <c r="AM34" s="10" t="str">
        <f t="shared" si="20"/>
        <v>CUMPLE</v>
      </c>
      <c r="AN34" s="10" t="str">
        <f t="shared" si="21"/>
        <v>CUMPLE</v>
      </c>
    </row>
    <row r="35" spans="1:40" ht="101.25" x14ac:dyDescent="0.2">
      <c r="A35" s="10">
        <v>24</v>
      </c>
      <c r="B35" s="15">
        <v>8</v>
      </c>
      <c r="C35" s="20" t="s">
        <v>57</v>
      </c>
      <c r="D35" s="16" t="s">
        <v>33</v>
      </c>
      <c r="E35" s="21">
        <v>50131701</v>
      </c>
      <c r="F35" s="48">
        <v>2223002</v>
      </c>
      <c r="G35" s="16" t="s">
        <v>67</v>
      </c>
      <c r="H35" s="23" t="s">
        <v>59</v>
      </c>
      <c r="I35" s="25">
        <v>597</v>
      </c>
      <c r="J35" s="137">
        <v>3763</v>
      </c>
      <c r="K35" s="132">
        <f t="shared" si="9"/>
        <v>120</v>
      </c>
      <c r="L35" s="54">
        <v>55</v>
      </c>
      <c r="M35" s="54">
        <v>55</v>
      </c>
      <c r="N35" s="29">
        <f t="shared" si="0"/>
        <v>0</v>
      </c>
      <c r="O35" s="133">
        <f t="shared" si="26"/>
        <v>206965</v>
      </c>
      <c r="P35" s="29"/>
      <c r="Q35" s="29"/>
      <c r="R35" s="29">
        <f t="shared" si="35"/>
        <v>0</v>
      </c>
      <c r="S35" s="133">
        <f t="shared" si="36"/>
        <v>0</v>
      </c>
      <c r="T35" s="10">
        <v>542</v>
      </c>
      <c r="U35" s="10">
        <v>65</v>
      </c>
      <c r="V35" s="29">
        <f t="shared" si="37"/>
        <v>477</v>
      </c>
      <c r="W35" s="133">
        <f t="shared" si="38"/>
        <v>244595</v>
      </c>
      <c r="X35" s="10"/>
      <c r="Y35" s="10"/>
      <c r="Z35" s="29">
        <f t="shared" si="31"/>
        <v>0</v>
      </c>
      <c r="AA35" s="133">
        <f t="shared" si="32"/>
        <v>0</v>
      </c>
      <c r="AB35" s="10"/>
      <c r="AC35" s="29"/>
      <c r="AD35" s="29">
        <f t="shared" si="39"/>
        <v>0</v>
      </c>
      <c r="AE35" s="133">
        <f t="shared" si="40"/>
        <v>0</v>
      </c>
      <c r="AF35" s="134"/>
      <c r="AG35" s="134"/>
      <c r="AH35" s="134"/>
      <c r="AI35" s="29">
        <f t="shared" si="16"/>
        <v>597</v>
      </c>
      <c r="AJ35" s="29">
        <f t="shared" si="17"/>
        <v>120</v>
      </c>
      <c r="AK35" s="29">
        <f t="shared" si="18"/>
        <v>477</v>
      </c>
      <c r="AL35" s="29">
        <f t="shared" si="19"/>
        <v>597</v>
      </c>
      <c r="AM35" s="10" t="str">
        <f t="shared" si="20"/>
        <v>CUMPLE</v>
      </c>
      <c r="AN35" s="10" t="str">
        <f t="shared" si="21"/>
        <v>CUMPLE</v>
      </c>
    </row>
    <row r="36" spans="1:40" ht="45" x14ac:dyDescent="0.2">
      <c r="A36" s="10">
        <v>25</v>
      </c>
      <c r="B36" s="15">
        <v>9</v>
      </c>
      <c r="C36" s="20">
        <v>1783582</v>
      </c>
      <c r="D36" s="16" t="s">
        <v>33</v>
      </c>
      <c r="E36" s="23" t="s">
        <v>68</v>
      </c>
      <c r="F36" s="48">
        <v>2229001</v>
      </c>
      <c r="G36" s="16" t="s">
        <v>69</v>
      </c>
      <c r="H36" s="23" t="s">
        <v>59</v>
      </c>
      <c r="I36" s="25">
        <v>577</v>
      </c>
      <c r="J36" s="137">
        <v>9223</v>
      </c>
      <c r="K36" s="132">
        <f t="shared" si="9"/>
        <v>85</v>
      </c>
      <c r="L36" s="54">
        <v>35</v>
      </c>
      <c r="M36" s="54">
        <v>35</v>
      </c>
      <c r="N36" s="29">
        <f t="shared" si="0"/>
        <v>0</v>
      </c>
      <c r="O36" s="133">
        <f t="shared" si="26"/>
        <v>322805</v>
      </c>
      <c r="P36" s="29"/>
      <c r="Q36" s="29"/>
      <c r="R36" s="29">
        <f t="shared" si="35"/>
        <v>0</v>
      </c>
      <c r="S36" s="133">
        <f t="shared" si="36"/>
        <v>0</v>
      </c>
      <c r="T36" s="10">
        <v>542</v>
      </c>
      <c r="U36" s="10">
        <v>50</v>
      </c>
      <c r="V36" s="29">
        <f t="shared" si="37"/>
        <v>492</v>
      </c>
      <c r="W36" s="133">
        <f t="shared" si="38"/>
        <v>461150</v>
      </c>
      <c r="X36" s="10"/>
      <c r="Y36" s="10"/>
      <c r="Z36" s="29">
        <f t="shared" si="31"/>
        <v>0</v>
      </c>
      <c r="AA36" s="133">
        <f t="shared" si="32"/>
        <v>0</v>
      </c>
      <c r="AB36" s="10"/>
      <c r="AC36" s="29"/>
      <c r="AD36" s="29">
        <f t="shared" si="39"/>
        <v>0</v>
      </c>
      <c r="AE36" s="133">
        <f t="shared" si="40"/>
        <v>0</v>
      </c>
      <c r="AF36" s="134"/>
      <c r="AG36" s="134"/>
      <c r="AH36" s="134"/>
      <c r="AI36" s="29">
        <f t="shared" si="16"/>
        <v>577</v>
      </c>
      <c r="AJ36" s="29">
        <f t="shared" si="17"/>
        <v>85</v>
      </c>
      <c r="AK36" s="29">
        <f t="shared" si="18"/>
        <v>492</v>
      </c>
      <c r="AL36" s="29">
        <f t="shared" si="19"/>
        <v>577</v>
      </c>
      <c r="AM36" s="10" t="str">
        <f t="shared" si="20"/>
        <v>CUMPLE</v>
      </c>
      <c r="AN36" s="10" t="str">
        <f t="shared" si="21"/>
        <v>CUMPLE</v>
      </c>
    </row>
    <row r="37" spans="1:40" ht="78.75" x14ac:dyDescent="0.2">
      <c r="A37" s="10">
        <v>26</v>
      </c>
      <c r="B37" s="15">
        <v>10</v>
      </c>
      <c r="C37" s="20" t="s">
        <v>57</v>
      </c>
      <c r="D37" s="16" t="s">
        <v>33</v>
      </c>
      <c r="E37" s="23">
        <v>50131702</v>
      </c>
      <c r="F37" s="48">
        <v>2229005</v>
      </c>
      <c r="G37" s="16" t="s">
        <v>70</v>
      </c>
      <c r="H37" s="23" t="s">
        <v>29</v>
      </c>
      <c r="I37" s="25">
        <v>597</v>
      </c>
      <c r="J37" s="137">
        <v>6448</v>
      </c>
      <c r="K37" s="132">
        <f t="shared" si="9"/>
        <v>106</v>
      </c>
      <c r="L37" s="54">
        <v>55</v>
      </c>
      <c r="M37" s="54">
        <v>55</v>
      </c>
      <c r="N37" s="29">
        <f t="shared" si="0"/>
        <v>0</v>
      </c>
      <c r="O37" s="133">
        <f t="shared" si="26"/>
        <v>354640</v>
      </c>
      <c r="P37" s="29"/>
      <c r="Q37" s="29"/>
      <c r="R37" s="29">
        <f t="shared" si="35"/>
        <v>0</v>
      </c>
      <c r="S37" s="133">
        <f t="shared" si="36"/>
        <v>0</v>
      </c>
      <c r="T37" s="10">
        <v>542</v>
      </c>
      <c r="U37" s="10">
        <v>51</v>
      </c>
      <c r="V37" s="29">
        <f t="shared" si="37"/>
        <v>491</v>
      </c>
      <c r="W37" s="133">
        <f t="shared" si="38"/>
        <v>328848</v>
      </c>
      <c r="X37" s="10"/>
      <c r="Y37" s="10"/>
      <c r="Z37" s="29">
        <f t="shared" si="31"/>
        <v>0</v>
      </c>
      <c r="AA37" s="133">
        <f t="shared" si="32"/>
        <v>0</v>
      </c>
      <c r="AB37" s="10"/>
      <c r="AC37" s="29"/>
      <c r="AD37" s="29">
        <f t="shared" si="39"/>
        <v>0</v>
      </c>
      <c r="AE37" s="133">
        <f t="shared" si="40"/>
        <v>0</v>
      </c>
      <c r="AF37" s="134"/>
      <c r="AG37" s="134"/>
      <c r="AH37" s="134"/>
      <c r="AI37" s="29">
        <f t="shared" si="16"/>
        <v>597</v>
      </c>
      <c r="AJ37" s="29">
        <f t="shared" si="17"/>
        <v>106</v>
      </c>
      <c r="AK37" s="29">
        <f t="shared" si="18"/>
        <v>491</v>
      </c>
      <c r="AL37" s="29">
        <f t="shared" si="19"/>
        <v>597</v>
      </c>
      <c r="AM37" s="10" t="str">
        <f t="shared" si="20"/>
        <v>CUMPLE</v>
      </c>
      <c r="AN37" s="10" t="str">
        <f t="shared" si="21"/>
        <v>CUMPLE</v>
      </c>
    </row>
    <row r="38" spans="1:40" ht="22.5" x14ac:dyDescent="0.2">
      <c r="A38" s="64"/>
      <c r="B38" s="32"/>
      <c r="C38" s="59"/>
      <c r="D38" s="60"/>
      <c r="E38" s="61"/>
      <c r="F38" s="59"/>
      <c r="G38" s="62"/>
      <c r="H38" s="61"/>
      <c r="I38" s="106"/>
      <c r="J38" s="138"/>
      <c r="K38" s="139"/>
      <c r="L38" s="34" t="s">
        <v>15</v>
      </c>
      <c r="M38" s="63"/>
      <c r="N38" s="140"/>
      <c r="O38" s="141">
        <f>SUM(O28:O37)</f>
        <v>3783945</v>
      </c>
      <c r="P38" s="34" t="s">
        <v>15</v>
      </c>
      <c r="Q38" s="140"/>
      <c r="R38" s="140"/>
      <c r="S38" s="141">
        <f>SUM(S28:S37)</f>
        <v>3950700</v>
      </c>
      <c r="T38" s="34" t="s">
        <v>15</v>
      </c>
      <c r="U38" s="64"/>
      <c r="V38" s="140"/>
      <c r="W38" s="141">
        <f>SUM(W28:W37)</f>
        <v>2998443</v>
      </c>
      <c r="X38" s="34" t="s">
        <v>15</v>
      </c>
      <c r="Y38" s="64"/>
      <c r="Z38" s="140"/>
      <c r="AA38" s="141">
        <f>SUM(AA28:AA37)</f>
        <v>0</v>
      </c>
      <c r="AB38" s="34" t="s">
        <v>15</v>
      </c>
      <c r="AC38" s="140"/>
      <c r="AD38" s="140"/>
      <c r="AE38" s="141">
        <f>SUM(AE28:AE37)</f>
        <v>0</v>
      </c>
      <c r="AF38" s="134"/>
      <c r="AG38" s="134"/>
      <c r="AH38" s="134"/>
      <c r="AI38" s="29"/>
      <c r="AJ38" s="29"/>
      <c r="AK38" s="29"/>
      <c r="AL38" s="29"/>
      <c r="AM38" s="10"/>
      <c r="AN38" s="10"/>
    </row>
    <row r="39" spans="1:40" ht="22.5" x14ac:dyDescent="0.2">
      <c r="A39" s="80"/>
      <c r="B39" s="35"/>
      <c r="C39" s="66"/>
      <c r="D39" s="67"/>
      <c r="E39" s="70"/>
      <c r="F39" s="66"/>
      <c r="G39" s="69"/>
      <c r="H39" s="70"/>
      <c r="I39" s="102"/>
      <c r="J39" s="142"/>
      <c r="K39" s="143"/>
      <c r="L39" s="71" t="s">
        <v>16</v>
      </c>
      <c r="M39" s="79"/>
      <c r="N39" s="144"/>
      <c r="O39" s="145">
        <v>5000000</v>
      </c>
      <c r="P39" s="71" t="s">
        <v>16</v>
      </c>
      <c r="Q39" s="144"/>
      <c r="R39" s="144"/>
      <c r="S39" s="145">
        <v>5000000</v>
      </c>
      <c r="T39" s="71" t="s">
        <v>16</v>
      </c>
      <c r="U39" s="80"/>
      <c r="V39" s="144"/>
      <c r="W39" s="145">
        <v>3000000</v>
      </c>
      <c r="X39" s="71" t="s">
        <v>16</v>
      </c>
      <c r="Y39" s="80"/>
      <c r="Z39" s="144"/>
      <c r="AA39" s="145">
        <v>0</v>
      </c>
      <c r="AB39" s="71" t="s">
        <v>16</v>
      </c>
      <c r="AC39" s="144"/>
      <c r="AD39" s="144"/>
      <c r="AE39" s="145">
        <v>0</v>
      </c>
      <c r="AF39" s="134"/>
      <c r="AG39" s="134"/>
      <c r="AH39" s="134"/>
      <c r="AI39" s="29"/>
      <c r="AJ39" s="29"/>
      <c r="AK39" s="29"/>
      <c r="AL39" s="29"/>
      <c r="AM39" s="10"/>
      <c r="AN39" s="10"/>
    </row>
    <row r="40" spans="1:40" ht="22.5" customHeight="1" x14ac:dyDescent="0.2">
      <c r="A40" s="82"/>
      <c r="B40" s="72"/>
      <c r="C40" s="73"/>
      <c r="D40" s="74"/>
      <c r="E40" s="77"/>
      <c r="F40" s="73"/>
      <c r="G40" s="76"/>
      <c r="H40" s="77"/>
      <c r="I40" s="84"/>
      <c r="J40" s="146"/>
      <c r="K40" s="147"/>
      <c r="L40" s="78" t="s">
        <v>17</v>
      </c>
      <c r="M40" s="81"/>
      <c r="N40" s="148"/>
      <c r="O40" s="149">
        <f>O39-O38</f>
        <v>1216055</v>
      </c>
      <c r="P40" s="78" t="s">
        <v>17</v>
      </c>
      <c r="Q40" s="148"/>
      <c r="R40" s="148"/>
      <c r="S40" s="149">
        <f>S39-S38</f>
        <v>1049300</v>
      </c>
      <c r="T40" s="78" t="s">
        <v>17</v>
      </c>
      <c r="U40" s="82"/>
      <c r="V40" s="148"/>
      <c r="W40" s="149">
        <f>+W39-W38</f>
        <v>1557</v>
      </c>
      <c r="X40" s="78" t="s">
        <v>17</v>
      </c>
      <c r="Y40" s="82"/>
      <c r="Z40" s="148"/>
      <c r="AA40" s="149">
        <f>+AA39-AA38</f>
        <v>0</v>
      </c>
      <c r="AB40" s="78" t="s">
        <v>17</v>
      </c>
      <c r="AC40" s="148"/>
      <c r="AD40" s="148"/>
      <c r="AE40" s="149">
        <f>+AE39-AE38</f>
        <v>0</v>
      </c>
      <c r="AF40" s="134"/>
      <c r="AG40" s="134"/>
      <c r="AH40" s="134"/>
      <c r="AI40" s="29"/>
      <c r="AJ40" s="29"/>
      <c r="AK40" s="29"/>
      <c r="AL40" s="29"/>
      <c r="AM40" s="10"/>
      <c r="AN40" s="10"/>
    </row>
    <row r="41" spans="1:40" ht="45" x14ac:dyDescent="0.2">
      <c r="A41" s="10"/>
      <c r="B41" s="10"/>
      <c r="C41" s="11"/>
      <c r="D41" s="11"/>
      <c r="E41" s="11"/>
      <c r="F41" s="11"/>
      <c r="G41" s="12" t="s">
        <v>71</v>
      </c>
      <c r="H41" s="11"/>
      <c r="I41" s="122"/>
      <c r="J41" s="150"/>
      <c r="K41" s="122"/>
      <c r="L41" s="122"/>
      <c r="M41" s="122"/>
      <c r="N41" s="122"/>
      <c r="O41" s="122"/>
      <c r="P41" s="122"/>
      <c r="Q41" s="122"/>
      <c r="R41" s="122"/>
      <c r="S41" s="122"/>
      <c r="T41" s="122"/>
      <c r="U41" s="122"/>
      <c r="V41" s="122"/>
      <c r="W41" s="122"/>
      <c r="X41" s="122"/>
      <c r="Y41" s="122"/>
      <c r="Z41" s="122"/>
      <c r="AA41" s="122"/>
      <c r="AB41" s="122"/>
      <c r="AC41" s="122"/>
      <c r="AD41" s="122"/>
      <c r="AE41" s="122"/>
      <c r="AF41" s="134"/>
      <c r="AG41" s="134"/>
      <c r="AH41" s="134"/>
      <c r="AI41" s="29"/>
      <c r="AJ41" s="29"/>
      <c r="AK41" s="29"/>
      <c r="AL41" s="29"/>
      <c r="AM41" s="10"/>
      <c r="AN41" s="10"/>
    </row>
    <row r="42" spans="1:40" ht="67.5" x14ac:dyDescent="0.2">
      <c r="A42" s="4" t="s">
        <v>180</v>
      </c>
      <c r="B42" s="4" t="s">
        <v>0</v>
      </c>
      <c r="C42" s="5" t="s">
        <v>3</v>
      </c>
      <c r="D42" s="5" t="s">
        <v>24</v>
      </c>
      <c r="E42" s="5" t="s">
        <v>12</v>
      </c>
      <c r="F42" s="24"/>
      <c r="G42" s="56" t="s">
        <v>72</v>
      </c>
      <c r="H42" s="5" t="s">
        <v>1</v>
      </c>
      <c r="I42" s="116" t="s">
        <v>6</v>
      </c>
      <c r="J42" s="117" t="s">
        <v>2</v>
      </c>
      <c r="K42" s="6" t="s">
        <v>18</v>
      </c>
      <c r="L42" s="118" t="s">
        <v>31</v>
      </c>
      <c r="M42" s="118" t="s">
        <v>31</v>
      </c>
      <c r="N42" s="118" t="s">
        <v>31</v>
      </c>
      <c r="O42" s="118" t="s">
        <v>31</v>
      </c>
      <c r="P42" s="119" t="s">
        <v>30</v>
      </c>
      <c r="Q42" s="119" t="s">
        <v>30</v>
      </c>
      <c r="R42" s="119" t="s">
        <v>30</v>
      </c>
      <c r="S42" s="119" t="s">
        <v>30</v>
      </c>
      <c r="T42" s="120" t="s">
        <v>32</v>
      </c>
      <c r="U42" s="120" t="s">
        <v>32</v>
      </c>
      <c r="V42" s="120" t="s">
        <v>32</v>
      </c>
      <c r="W42" s="120" t="s">
        <v>32</v>
      </c>
      <c r="X42" s="7" t="s">
        <v>174</v>
      </c>
      <c r="Y42" s="7" t="s">
        <v>174</v>
      </c>
      <c r="Z42" s="7" t="s">
        <v>174</v>
      </c>
      <c r="AA42" s="7" t="s">
        <v>174</v>
      </c>
      <c r="AB42" s="8" t="s">
        <v>26</v>
      </c>
      <c r="AC42" s="8" t="s">
        <v>26</v>
      </c>
      <c r="AD42" s="8" t="s">
        <v>26</v>
      </c>
      <c r="AE42" s="8" t="s">
        <v>26</v>
      </c>
      <c r="AF42" s="134"/>
      <c r="AG42" s="134"/>
      <c r="AH42" s="134"/>
      <c r="AI42" s="29"/>
      <c r="AJ42" s="29"/>
      <c r="AK42" s="29"/>
      <c r="AL42" s="29"/>
      <c r="AM42" s="10"/>
      <c r="AN42" s="10"/>
    </row>
    <row r="43" spans="1:40" ht="45" x14ac:dyDescent="0.2">
      <c r="A43" s="10">
        <v>27</v>
      </c>
      <c r="B43" s="22">
        <v>1</v>
      </c>
      <c r="C43" s="22" t="s">
        <v>57</v>
      </c>
      <c r="D43" s="16" t="s">
        <v>57</v>
      </c>
      <c r="E43" s="22">
        <v>50181905</v>
      </c>
      <c r="F43" s="50">
        <v>2342006</v>
      </c>
      <c r="G43" s="16" t="s">
        <v>73</v>
      </c>
      <c r="H43" s="15" t="s">
        <v>74</v>
      </c>
      <c r="I43" s="25">
        <v>175</v>
      </c>
      <c r="J43" s="137">
        <v>7350</v>
      </c>
      <c r="K43" s="132">
        <f t="shared" si="9"/>
        <v>175</v>
      </c>
      <c r="L43" s="54">
        <v>100</v>
      </c>
      <c r="M43" s="54">
        <v>100</v>
      </c>
      <c r="N43" s="29">
        <f t="shared" si="0"/>
        <v>0</v>
      </c>
      <c r="O43" s="133">
        <f t="shared" si="1"/>
        <v>735000</v>
      </c>
      <c r="P43" s="29">
        <v>75</v>
      </c>
      <c r="Q43" s="29">
        <v>75</v>
      </c>
      <c r="R43" s="29">
        <f t="shared" si="27"/>
        <v>0</v>
      </c>
      <c r="S43" s="133">
        <f t="shared" si="28"/>
        <v>551250</v>
      </c>
      <c r="T43" s="10"/>
      <c r="U43" s="29"/>
      <c r="V43" s="29">
        <f t="shared" si="29"/>
        <v>0</v>
      </c>
      <c r="W43" s="133">
        <f t="shared" si="30"/>
        <v>0</v>
      </c>
      <c r="X43" s="10"/>
      <c r="Y43" s="10"/>
      <c r="Z43" s="29">
        <f t="shared" si="31"/>
        <v>0</v>
      </c>
      <c r="AA43" s="133">
        <f t="shared" si="32"/>
        <v>0</v>
      </c>
      <c r="AB43" s="10"/>
      <c r="AC43" s="29"/>
      <c r="AD43" s="29">
        <f t="shared" si="33"/>
        <v>0</v>
      </c>
      <c r="AE43" s="133">
        <f t="shared" si="34"/>
        <v>0</v>
      </c>
      <c r="AF43" s="134"/>
      <c r="AG43" s="134"/>
      <c r="AH43" s="134"/>
      <c r="AI43" s="29">
        <f t="shared" si="16"/>
        <v>175</v>
      </c>
      <c r="AJ43" s="29">
        <f t="shared" si="17"/>
        <v>175</v>
      </c>
      <c r="AK43" s="29">
        <f t="shared" si="18"/>
        <v>0</v>
      </c>
      <c r="AL43" s="29">
        <f t="shared" si="19"/>
        <v>175</v>
      </c>
      <c r="AM43" s="10" t="str">
        <f t="shared" si="20"/>
        <v>CUMPLE</v>
      </c>
      <c r="AN43" s="10" t="str">
        <f t="shared" si="21"/>
        <v>CUMPLE</v>
      </c>
    </row>
    <row r="44" spans="1:40" ht="90" x14ac:dyDescent="0.2">
      <c r="A44" s="10">
        <v>28</v>
      </c>
      <c r="B44" s="22">
        <v>2</v>
      </c>
      <c r="C44" s="22" t="s">
        <v>57</v>
      </c>
      <c r="D44" s="16" t="s">
        <v>57</v>
      </c>
      <c r="E44" s="22">
        <v>50182001</v>
      </c>
      <c r="F44" s="50">
        <v>2343002</v>
      </c>
      <c r="G44" s="16" t="s">
        <v>75</v>
      </c>
      <c r="H44" s="15" t="s">
        <v>76</v>
      </c>
      <c r="I44" s="25">
        <v>125</v>
      </c>
      <c r="J44" s="137">
        <v>6456</v>
      </c>
      <c r="K44" s="132">
        <f t="shared" si="9"/>
        <v>125</v>
      </c>
      <c r="L44" s="54">
        <v>50</v>
      </c>
      <c r="M44" s="54">
        <v>50</v>
      </c>
      <c r="N44" s="29">
        <f t="shared" ref="N44:N97" si="41">L44-M44</f>
        <v>0</v>
      </c>
      <c r="O44" s="133">
        <f t="shared" ref="O44:O97" si="42">M44*J44</f>
        <v>322800</v>
      </c>
      <c r="P44" s="29">
        <v>75</v>
      </c>
      <c r="Q44" s="29">
        <v>75</v>
      </c>
      <c r="R44" s="29">
        <f t="shared" ref="R44:R97" si="43">P44-Q44</f>
        <v>0</v>
      </c>
      <c r="S44" s="133">
        <f t="shared" ref="S44:S97" si="44">Q44*J44</f>
        <v>484200</v>
      </c>
      <c r="T44" s="10"/>
      <c r="U44" s="29"/>
      <c r="V44" s="29">
        <f t="shared" ref="V44:V97" si="45">T44-U44</f>
        <v>0</v>
      </c>
      <c r="W44" s="133">
        <f t="shared" ref="W44:W97" si="46">U44*J44</f>
        <v>0</v>
      </c>
      <c r="X44" s="10"/>
      <c r="Y44" s="10"/>
      <c r="Z44" s="29">
        <f t="shared" ref="Z44:Z87" si="47">X44-Y44</f>
        <v>0</v>
      </c>
      <c r="AA44" s="133">
        <f t="shared" ref="AA44:AA87" si="48">Y44*J44</f>
        <v>0</v>
      </c>
      <c r="AB44" s="10"/>
      <c r="AC44" s="29"/>
      <c r="AD44" s="29">
        <f t="shared" ref="AD44:AD97" si="49">AB44-AC44</f>
        <v>0</v>
      </c>
      <c r="AE44" s="133">
        <f t="shared" ref="AE44:AE97" si="50">AC44*J44</f>
        <v>0</v>
      </c>
      <c r="AF44" s="134"/>
      <c r="AG44" s="134"/>
      <c r="AH44" s="134"/>
      <c r="AI44" s="29">
        <f t="shared" si="16"/>
        <v>125</v>
      </c>
      <c r="AJ44" s="29">
        <f t="shared" si="17"/>
        <v>125</v>
      </c>
      <c r="AK44" s="29">
        <f t="shared" si="18"/>
        <v>0</v>
      </c>
      <c r="AL44" s="29">
        <f t="shared" si="19"/>
        <v>125</v>
      </c>
      <c r="AM44" s="10" t="str">
        <f t="shared" si="20"/>
        <v>CUMPLE</v>
      </c>
      <c r="AN44" s="10" t="str">
        <f t="shared" si="21"/>
        <v>CUMPLE</v>
      </c>
    </row>
    <row r="45" spans="1:40" ht="45" x14ac:dyDescent="0.2">
      <c r="A45" s="10">
        <v>29</v>
      </c>
      <c r="B45" s="22">
        <v>3</v>
      </c>
      <c r="C45" s="22" t="s">
        <v>57</v>
      </c>
      <c r="D45" s="16" t="s">
        <v>57</v>
      </c>
      <c r="E45" s="22">
        <v>50182001</v>
      </c>
      <c r="F45" s="50">
        <v>2343001</v>
      </c>
      <c r="G45" s="16" t="s">
        <v>77</v>
      </c>
      <c r="H45" s="15" t="s">
        <v>78</v>
      </c>
      <c r="I45" s="25">
        <v>165</v>
      </c>
      <c r="J45" s="137">
        <v>12546</v>
      </c>
      <c r="K45" s="132">
        <f t="shared" si="9"/>
        <v>165</v>
      </c>
      <c r="L45" s="54">
        <v>90</v>
      </c>
      <c r="M45" s="54">
        <v>90</v>
      </c>
      <c r="N45" s="29">
        <f t="shared" si="41"/>
        <v>0</v>
      </c>
      <c r="O45" s="133">
        <f t="shared" si="42"/>
        <v>1129140</v>
      </c>
      <c r="P45" s="29">
        <v>75</v>
      </c>
      <c r="Q45" s="29">
        <v>75</v>
      </c>
      <c r="R45" s="29">
        <f t="shared" si="43"/>
        <v>0</v>
      </c>
      <c r="S45" s="133">
        <f t="shared" si="44"/>
        <v>940950</v>
      </c>
      <c r="T45" s="10"/>
      <c r="U45" s="29"/>
      <c r="V45" s="29">
        <f t="shared" si="45"/>
        <v>0</v>
      </c>
      <c r="W45" s="133">
        <f t="shared" si="46"/>
        <v>0</v>
      </c>
      <c r="X45" s="10"/>
      <c r="Y45" s="10"/>
      <c r="Z45" s="29">
        <f t="shared" si="47"/>
        <v>0</v>
      </c>
      <c r="AA45" s="133">
        <f t="shared" si="48"/>
        <v>0</v>
      </c>
      <c r="AB45" s="10"/>
      <c r="AC45" s="29"/>
      <c r="AD45" s="29">
        <f t="shared" si="49"/>
        <v>0</v>
      </c>
      <c r="AE45" s="133">
        <f t="shared" si="50"/>
        <v>0</v>
      </c>
      <c r="AF45" s="134"/>
      <c r="AG45" s="134"/>
      <c r="AH45" s="134"/>
      <c r="AI45" s="29">
        <f t="shared" si="16"/>
        <v>165</v>
      </c>
      <c r="AJ45" s="29">
        <f t="shared" si="17"/>
        <v>165</v>
      </c>
      <c r="AK45" s="29">
        <f t="shared" si="18"/>
        <v>0</v>
      </c>
      <c r="AL45" s="29">
        <f t="shared" si="19"/>
        <v>165</v>
      </c>
      <c r="AM45" s="10" t="str">
        <f t="shared" si="20"/>
        <v>CUMPLE</v>
      </c>
      <c r="AN45" s="10" t="str">
        <f t="shared" si="21"/>
        <v>CUMPLE</v>
      </c>
    </row>
    <row r="46" spans="1:40" ht="22.5" x14ac:dyDescent="0.2">
      <c r="A46" s="10">
        <v>30</v>
      </c>
      <c r="B46" s="22">
        <v>4</v>
      </c>
      <c r="C46" s="22" t="s">
        <v>57</v>
      </c>
      <c r="D46" s="16" t="s">
        <v>57</v>
      </c>
      <c r="E46" s="22">
        <v>50181905</v>
      </c>
      <c r="F46" s="50">
        <v>2341003</v>
      </c>
      <c r="G46" s="16" t="s">
        <v>79</v>
      </c>
      <c r="H46" s="15" t="s">
        <v>76</v>
      </c>
      <c r="I46" s="25">
        <v>135</v>
      </c>
      <c r="J46" s="137">
        <v>11067</v>
      </c>
      <c r="K46" s="132">
        <f t="shared" si="9"/>
        <v>135</v>
      </c>
      <c r="L46" s="54">
        <v>60</v>
      </c>
      <c r="M46" s="54">
        <v>60</v>
      </c>
      <c r="N46" s="29">
        <f t="shared" si="41"/>
        <v>0</v>
      </c>
      <c r="O46" s="133">
        <f t="shared" si="42"/>
        <v>664020</v>
      </c>
      <c r="P46" s="29">
        <v>75</v>
      </c>
      <c r="Q46" s="29">
        <v>75</v>
      </c>
      <c r="R46" s="29">
        <f t="shared" si="43"/>
        <v>0</v>
      </c>
      <c r="S46" s="133">
        <f t="shared" si="44"/>
        <v>830025</v>
      </c>
      <c r="T46" s="10"/>
      <c r="U46" s="29"/>
      <c r="V46" s="29">
        <f t="shared" si="45"/>
        <v>0</v>
      </c>
      <c r="W46" s="133">
        <f t="shared" si="46"/>
        <v>0</v>
      </c>
      <c r="X46" s="10"/>
      <c r="Y46" s="10"/>
      <c r="Z46" s="29">
        <f t="shared" si="47"/>
        <v>0</v>
      </c>
      <c r="AA46" s="133">
        <f t="shared" si="48"/>
        <v>0</v>
      </c>
      <c r="AB46" s="10"/>
      <c r="AC46" s="29"/>
      <c r="AD46" s="29">
        <f t="shared" si="49"/>
        <v>0</v>
      </c>
      <c r="AE46" s="133">
        <f t="shared" si="50"/>
        <v>0</v>
      </c>
      <c r="AF46" s="134"/>
      <c r="AG46" s="134"/>
      <c r="AH46" s="134"/>
      <c r="AI46" s="29">
        <f t="shared" si="16"/>
        <v>135</v>
      </c>
      <c r="AJ46" s="29">
        <f t="shared" si="17"/>
        <v>135</v>
      </c>
      <c r="AK46" s="29">
        <f t="shared" si="18"/>
        <v>0</v>
      </c>
      <c r="AL46" s="29">
        <f t="shared" si="19"/>
        <v>135</v>
      </c>
      <c r="AM46" s="10" t="str">
        <f t="shared" si="20"/>
        <v>CUMPLE</v>
      </c>
      <c r="AN46" s="10" t="str">
        <f t="shared" si="21"/>
        <v>CUMPLE</v>
      </c>
    </row>
    <row r="47" spans="1:40" ht="33.75" x14ac:dyDescent="0.2">
      <c r="A47" s="10">
        <v>31</v>
      </c>
      <c r="B47" s="22">
        <v>5</v>
      </c>
      <c r="C47" s="22" t="s">
        <v>57</v>
      </c>
      <c r="D47" s="16" t="s">
        <v>57</v>
      </c>
      <c r="E47" s="22">
        <v>50181903</v>
      </c>
      <c r="F47" s="50">
        <v>2341003</v>
      </c>
      <c r="G47" s="16" t="s">
        <v>80</v>
      </c>
      <c r="H47" s="15" t="s">
        <v>76</v>
      </c>
      <c r="I47" s="25">
        <v>175</v>
      </c>
      <c r="J47" s="137">
        <v>12840</v>
      </c>
      <c r="K47" s="132">
        <f t="shared" si="9"/>
        <v>175</v>
      </c>
      <c r="L47" s="54">
        <v>100</v>
      </c>
      <c r="M47" s="54">
        <v>100</v>
      </c>
      <c r="N47" s="29">
        <f t="shared" si="41"/>
        <v>0</v>
      </c>
      <c r="O47" s="133">
        <f t="shared" si="42"/>
        <v>1284000</v>
      </c>
      <c r="P47" s="29">
        <v>75</v>
      </c>
      <c r="Q47" s="29">
        <v>75</v>
      </c>
      <c r="R47" s="29">
        <f t="shared" si="43"/>
        <v>0</v>
      </c>
      <c r="S47" s="133">
        <f t="shared" si="44"/>
        <v>963000</v>
      </c>
      <c r="T47" s="10"/>
      <c r="U47" s="29"/>
      <c r="V47" s="29">
        <f t="shared" si="45"/>
        <v>0</v>
      </c>
      <c r="W47" s="133">
        <f t="shared" si="46"/>
        <v>0</v>
      </c>
      <c r="X47" s="10"/>
      <c r="Y47" s="10"/>
      <c r="Z47" s="29">
        <f t="shared" si="47"/>
        <v>0</v>
      </c>
      <c r="AA47" s="133">
        <f t="shared" si="48"/>
        <v>0</v>
      </c>
      <c r="AB47" s="10"/>
      <c r="AC47" s="29"/>
      <c r="AD47" s="29">
        <f t="shared" si="49"/>
        <v>0</v>
      </c>
      <c r="AE47" s="133">
        <f t="shared" si="50"/>
        <v>0</v>
      </c>
      <c r="AF47" s="134"/>
      <c r="AG47" s="134"/>
      <c r="AH47" s="134"/>
      <c r="AI47" s="29">
        <f t="shared" si="16"/>
        <v>175</v>
      </c>
      <c r="AJ47" s="29">
        <f t="shared" si="17"/>
        <v>175</v>
      </c>
      <c r="AK47" s="29">
        <f t="shared" si="18"/>
        <v>0</v>
      </c>
      <c r="AL47" s="29">
        <f t="shared" si="19"/>
        <v>175</v>
      </c>
      <c r="AM47" s="10" t="str">
        <f t="shared" si="20"/>
        <v>CUMPLE</v>
      </c>
      <c r="AN47" s="10" t="str">
        <f t="shared" si="21"/>
        <v>CUMPLE</v>
      </c>
    </row>
    <row r="48" spans="1:40" ht="22.5" x14ac:dyDescent="0.2">
      <c r="A48" s="10">
        <v>32</v>
      </c>
      <c r="B48" s="22">
        <v>6</v>
      </c>
      <c r="C48" s="22" t="s">
        <v>57</v>
      </c>
      <c r="D48" s="16" t="s">
        <v>57</v>
      </c>
      <c r="E48" s="22">
        <v>50181905</v>
      </c>
      <c r="F48" s="50">
        <v>2341003</v>
      </c>
      <c r="G48" s="16" t="s">
        <v>81</v>
      </c>
      <c r="H48" s="15" t="s">
        <v>76</v>
      </c>
      <c r="I48" s="25">
        <v>175</v>
      </c>
      <c r="J48" s="137">
        <v>5534</v>
      </c>
      <c r="K48" s="132">
        <f t="shared" si="9"/>
        <v>175</v>
      </c>
      <c r="L48" s="54">
        <v>100</v>
      </c>
      <c r="M48" s="54">
        <v>100</v>
      </c>
      <c r="N48" s="29">
        <f t="shared" si="41"/>
        <v>0</v>
      </c>
      <c r="O48" s="133">
        <f t="shared" si="42"/>
        <v>553400</v>
      </c>
      <c r="P48" s="29">
        <v>75</v>
      </c>
      <c r="Q48" s="29">
        <v>75</v>
      </c>
      <c r="R48" s="29">
        <f t="shared" si="43"/>
        <v>0</v>
      </c>
      <c r="S48" s="133">
        <f t="shared" si="44"/>
        <v>415050</v>
      </c>
      <c r="T48" s="10"/>
      <c r="U48" s="29"/>
      <c r="V48" s="29">
        <f t="shared" si="45"/>
        <v>0</v>
      </c>
      <c r="W48" s="133">
        <f t="shared" si="46"/>
        <v>0</v>
      </c>
      <c r="X48" s="10"/>
      <c r="Y48" s="10"/>
      <c r="Z48" s="29">
        <f t="shared" si="47"/>
        <v>0</v>
      </c>
      <c r="AA48" s="133">
        <f t="shared" si="48"/>
        <v>0</v>
      </c>
      <c r="AB48" s="10"/>
      <c r="AC48" s="29"/>
      <c r="AD48" s="29">
        <f t="shared" si="49"/>
        <v>0</v>
      </c>
      <c r="AE48" s="133">
        <f t="shared" si="50"/>
        <v>0</v>
      </c>
      <c r="AF48" s="134"/>
      <c r="AG48" s="134"/>
      <c r="AH48" s="134"/>
      <c r="AI48" s="29">
        <f t="shared" si="16"/>
        <v>175</v>
      </c>
      <c r="AJ48" s="29">
        <f t="shared" si="17"/>
        <v>175</v>
      </c>
      <c r="AK48" s="29">
        <f t="shared" si="18"/>
        <v>0</v>
      </c>
      <c r="AL48" s="29">
        <f t="shared" si="19"/>
        <v>175</v>
      </c>
      <c r="AM48" s="10" t="str">
        <f t="shared" si="20"/>
        <v>CUMPLE</v>
      </c>
      <c r="AN48" s="10" t="str">
        <f t="shared" si="21"/>
        <v>CUMPLE</v>
      </c>
    </row>
    <row r="49" spans="1:40" ht="33.75" x14ac:dyDescent="0.2">
      <c r="A49" s="10">
        <v>33</v>
      </c>
      <c r="B49" s="22">
        <v>7</v>
      </c>
      <c r="C49" s="22" t="s">
        <v>57</v>
      </c>
      <c r="D49" s="16" t="s">
        <v>57</v>
      </c>
      <c r="E49" s="22">
        <v>50161813</v>
      </c>
      <c r="F49" s="50">
        <v>2341003</v>
      </c>
      <c r="G49" s="16" t="s">
        <v>82</v>
      </c>
      <c r="H49" s="15" t="s">
        <v>76</v>
      </c>
      <c r="I49" s="25">
        <v>125</v>
      </c>
      <c r="J49" s="137">
        <v>8826</v>
      </c>
      <c r="K49" s="132">
        <f t="shared" si="9"/>
        <v>125</v>
      </c>
      <c r="L49" s="54">
        <v>50</v>
      </c>
      <c r="M49" s="54">
        <v>50</v>
      </c>
      <c r="N49" s="29">
        <f t="shared" si="41"/>
        <v>0</v>
      </c>
      <c r="O49" s="133">
        <f t="shared" si="42"/>
        <v>441300</v>
      </c>
      <c r="P49" s="29">
        <v>75</v>
      </c>
      <c r="Q49" s="29">
        <v>75</v>
      </c>
      <c r="R49" s="29">
        <f t="shared" si="43"/>
        <v>0</v>
      </c>
      <c r="S49" s="133">
        <f t="shared" si="44"/>
        <v>661950</v>
      </c>
      <c r="T49" s="10"/>
      <c r="U49" s="29"/>
      <c r="V49" s="29">
        <f t="shared" si="45"/>
        <v>0</v>
      </c>
      <c r="W49" s="133">
        <f t="shared" si="46"/>
        <v>0</v>
      </c>
      <c r="X49" s="10"/>
      <c r="Y49" s="10"/>
      <c r="Z49" s="29">
        <f t="shared" si="47"/>
        <v>0</v>
      </c>
      <c r="AA49" s="133">
        <f t="shared" si="48"/>
        <v>0</v>
      </c>
      <c r="AB49" s="10"/>
      <c r="AC49" s="29"/>
      <c r="AD49" s="29">
        <f t="shared" si="49"/>
        <v>0</v>
      </c>
      <c r="AE49" s="133">
        <f t="shared" si="50"/>
        <v>0</v>
      </c>
      <c r="AF49" s="134"/>
      <c r="AG49" s="134"/>
      <c r="AH49" s="134"/>
      <c r="AI49" s="29">
        <f t="shared" si="16"/>
        <v>125</v>
      </c>
      <c r="AJ49" s="29">
        <f t="shared" si="17"/>
        <v>125</v>
      </c>
      <c r="AK49" s="29">
        <f t="shared" si="18"/>
        <v>0</v>
      </c>
      <c r="AL49" s="29">
        <f t="shared" si="19"/>
        <v>125</v>
      </c>
      <c r="AM49" s="10" t="str">
        <f t="shared" si="20"/>
        <v>CUMPLE</v>
      </c>
      <c r="AN49" s="10" t="str">
        <f t="shared" si="21"/>
        <v>CUMPLE</v>
      </c>
    </row>
    <row r="50" spans="1:40" ht="45" x14ac:dyDescent="0.2">
      <c r="A50" s="10">
        <v>34</v>
      </c>
      <c r="B50" s="22">
        <v>8</v>
      </c>
      <c r="C50" s="22" t="s">
        <v>57</v>
      </c>
      <c r="D50" s="16" t="s">
        <v>57</v>
      </c>
      <c r="E50" s="22">
        <v>50192404</v>
      </c>
      <c r="F50" s="50">
        <v>2341003</v>
      </c>
      <c r="G50" s="16" t="s">
        <v>83</v>
      </c>
      <c r="H50" s="15" t="s">
        <v>76</v>
      </c>
      <c r="I50" s="25">
        <v>145</v>
      </c>
      <c r="J50" s="137">
        <v>22423</v>
      </c>
      <c r="K50" s="132">
        <f t="shared" si="9"/>
        <v>145</v>
      </c>
      <c r="L50" s="54">
        <v>70</v>
      </c>
      <c r="M50" s="54">
        <v>70</v>
      </c>
      <c r="N50" s="29">
        <f t="shared" si="41"/>
        <v>0</v>
      </c>
      <c r="O50" s="133">
        <f t="shared" si="42"/>
        <v>1569610</v>
      </c>
      <c r="P50" s="29">
        <v>75</v>
      </c>
      <c r="Q50" s="29">
        <v>75</v>
      </c>
      <c r="R50" s="29">
        <f t="shared" si="43"/>
        <v>0</v>
      </c>
      <c r="S50" s="133">
        <f t="shared" si="44"/>
        <v>1681725</v>
      </c>
      <c r="T50" s="10"/>
      <c r="U50" s="29"/>
      <c r="V50" s="29">
        <f t="shared" si="45"/>
        <v>0</v>
      </c>
      <c r="W50" s="133">
        <f t="shared" si="46"/>
        <v>0</v>
      </c>
      <c r="X50" s="10"/>
      <c r="Y50" s="10"/>
      <c r="Z50" s="29">
        <f t="shared" si="47"/>
        <v>0</v>
      </c>
      <c r="AA50" s="133">
        <f t="shared" si="48"/>
        <v>0</v>
      </c>
      <c r="AB50" s="10"/>
      <c r="AC50" s="29"/>
      <c r="AD50" s="29">
        <f t="shared" si="49"/>
        <v>0</v>
      </c>
      <c r="AE50" s="133">
        <f t="shared" si="50"/>
        <v>0</v>
      </c>
      <c r="AF50" s="134"/>
      <c r="AG50" s="134"/>
      <c r="AH50" s="134"/>
      <c r="AI50" s="29">
        <f t="shared" si="16"/>
        <v>145</v>
      </c>
      <c r="AJ50" s="29">
        <f t="shared" si="17"/>
        <v>145</v>
      </c>
      <c r="AK50" s="29">
        <f t="shared" si="18"/>
        <v>0</v>
      </c>
      <c r="AL50" s="29">
        <f t="shared" si="19"/>
        <v>145</v>
      </c>
      <c r="AM50" s="10" t="str">
        <f t="shared" si="20"/>
        <v>CUMPLE</v>
      </c>
      <c r="AN50" s="10" t="str">
        <f t="shared" si="21"/>
        <v>CUMPLE</v>
      </c>
    </row>
    <row r="51" spans="1:40" ht="22.5" x14ac:dyDescent="0.2">
      <c r="A51" s="10">
        <v>35</v>
      </c>
      <c r="B51" s="22">
        <v>9</v>
      </c>
      <c r="C51" s="22" t="s">
        <v>57</v>
      </c>
      <c r="D51" s="16" t="s">
        <v>57</v>
      </c>
      <c r="E51" s="22">
        <v>50161813</v>
      </c>
      <c r="F51" s="50">
        <v>2367016</v>
      </c>
      <c r="G51" s="16" t="s">
        <v>84</v>
      </c>
      <c r="H51" s="15" t="s">
        <v>76</v>
      </c>
      <c r="I51" s="25">
        <v>165</v>
      </c>
      <c r="J51" s="137">
        <v>14756</v>
      </c>
      <c r="K51" s="132">
        <f t="shared" si="9"/>
        <v>165</v>
      </c>
      <c r="L51" s="54">
        <v>90</v>
      </c>
      <c r="M51" s="54">
        <v>90</v>
      </c>
      <c r="N51" s="29">
        <f t="shared" si="41"/>
        <v>0</v>
      </c>
      <c r="O51" s="133">
        <f t="shared" si="42"/>
        <v>1328040</v>
      </c>
      <c r="P51" s="29">
        <v>75</v>
      </c>
      <c r="Q51" s="29">
        <v>75</v>
      </c>
      <c r="R51" s="29">
        <f t="shared" si="43"/>
        <v>0</v>
      </c>
      <c r="S51" s="133">
        <f t="shared" si="44"/>
        <v>1106700</v>
      </c>
      <c r="T51" s="10"/>
      <c r="U51" s="29"/>
      <c r="V51" s="29">
        <f t="shared" si="45"/>
        <v>0</v>
      </c>
      <c r="W51" s="133">
        <f t="shared" si="46"/>
        <v>0</v>
      </c>
      <c r="X51" s="10"/>
      <c r="Y51" s="10"/>
      <c r="Z51" s="29">
        <f t="shared" si="47"/>
        <v>0</v>
      </c>
      <c r="AA51" s="133">
        <f t="shared" si="48"/>
        <v>0</v>
      </c>
      <c r="AB51" s="10"/>
      <c r="AC51" s="29"/>
      <c r="AD51" s="29">
        <f t="shared" si="49"/>
        <v>0</v>
      </c>
      <c r="AE51" s="133">
        <f t="shared" si="50"/>
        <v>0</v>
      </c>
      <c r="AF51" s="134"/>
      <c r="AG51" s="134"/>
      <c r="AH51" s="134"/>
      <c r="AI51" s="29">
        <f t="shared" si="16"/>
        <v>165</v>
      </c>
      <c r="AJ51" s="29">
        <f t="shared" si="17"/>
        <v>165</v>
      </c>
      <c r="AK51" s="29">
        <f t="shared" si="18"/>
        <v>0</v>
      </c>
      <c r="AL51" s="29">
        <f t="shared" si="19"/>
        <v>165</v>
      </c>
      <c r="AM51" s="10" t="str">
        <f t="shared" si="20"/>
        <v>CUMPLE</v>
      </c>
      <c r="AN51" s="10" t="str">
        <f t="shared" si="21"/>
        <v>CUMPLE</v>
      </c>
    </row>
    <row r="52" spans="1:40" ht="22.5" x14ac:dyDescent="0.2">
      <c r="A52" s="10">
        <v>36</v>
      </c>
      <c r="B52" s="22">
        <v>10</v>
      </c>
      <c r="C52" s="22" t="s">
        <v>57</v>
      </c>
      <c r="D52" s="16" t="s">
        <v>57</v>
      </c>
      <c r="E52" s="22">
        <v>50192401</v>
      </c>
      <c r="F52" s="50">
        <v>2367007</v>
      </c>
      <c r="G52" s="16" t="s">
        <v>85</v>
      </c>
      <c r="H52" s="15" t="s">
        <v>76</v>
      </c>
      <c r="I52" s="25">
        <v>165</v>
      </c>
      <c r="J52" s="137">
        <v>15616</v>
      </c>
      <c r="K52" s="132">
        <f t="shared" si="9"/>
        <v>165</v>
      </c>
      <c r="L52" s="54">
        <v>90</v>
      </c>
      <c r="M52" s="54">
        <v>90</v>
      </c>
      <c r="N52" s="29">
        <f t="shared" si="41"/>
        <v>0</v>
      </c>
      <c r="O52" s="133">
        <f t="shared" si="42"/>
        <v>1405440</v>
      </c>
      <c r="P52" s="29">
        <v>75</v>
      </c>
      <c r="Q52" s="29">
        <v>75</v>
      </c>
      <c r="R52" s="29">
        <f t="shared" si="43"/>
        <v>0</v>
      </c>
      <c r="S52" s="133">
        <f t="shared" si="44"/>
        <v>1171200</v>
      </c>
      <c r="T52" s="10"/>
      <c r="U52" s="29"/>
      <c r="V52" s="29">
        <f t="shared" si="45"/>
        <v>0</v>
      </c>
      <c r="W52" s="133">
        <f t="shared" si="46"/>
        <v>0</v>
      </c>
      <c r="X52" s="10"/>
      <c r="Y52" s="10"/>
      <c r="Z52" s="29">
        <f t="shared" si="47"/>
        <v>0</v>
      </c>
      <c r="AA52" s="133">
        <f t="shared" si="48"/>
        <v>0</v>
      </c>
      <c r="AB52" s="10"/>
      <c r="AC52" s="29"/>
      <c r="AD52" s="29">
        <f t="shared" si="49"/>
        <v>0</v>
      </c>
      <c r="AE52" s="133">
        <f t="shared" si="50"/>
        <v>0</v>
      </c>
      <c r="AF52" s="134"/>
      <c r="AG52" s="134"/>
      <c r="AH52" s="134"/>
      <c r="AI52" s="29">
        <f t="shared" si="16"/>
        <v>165</v>
      </c>
      <c r="AJ52" s="29">
        <f t="shared" si="17"/>
        <v>165</v>
      </c>
      <c r="AK52" s="29">
        <f t="shared" si="18"/>
        <v>0</v>
      </c>
      <c r="AL52" s="29">
        <f t="shared" si="19"/>
        <v>165</v>
      </c>
      <c r="AM52" s="10" t="str">
        <f t="shared" si="20"/>
        <v>CUMPLE</v>
      </c>
      <c r="AN52" s="10" t="str">
        <f t="shared" si="21"/>
        <v>CUMPLE</v>
      </c>
    </row>
    <row r="53" spans="1:40" ht="33.75" x14ac:dyDescent="0.2">
      <c r="A53" s="10">
        <v>37</v>
      </c>
      <c r="B53" s="22">
        <v>11</v>
      </c>
      <c r="C53" s="22">
        <v>1307771</v>
      </c>
      <c r="D53" s="16" t="s">
        <v>33</v>
      </c>
      <c r="E53" s="22">
        <v>50161813</v>
      </c>
      <c r="F53" s="50">
        <v>2366001</v>
      </c>
      <c r="G53" s="16" t="s">
        <v>86</v>
      </c>
      <c r="H53" s="15" t="s">
        <v>76</v>
      </c>
      <c r="I53" s="25">
        <v>792</v>
      </c>
      <c r="J53" s="137">
        <v>12600</v>
      </c>
      <c r="K53" s="132">
        <f t="shared" si="9"/>
        <v>65</v>
      </c>
      <c r="L53" s="54"/>
      <c r="M53" s="54"/>
      <c r="N53" s="29">
        <f t="shared" si="41"/>
        <v>0</v>
      </c>
      <c r="O53" s="133">
        <f t="shared" si="42"/>
        <v>0</v>
      </c>
      <c r="P53" s="29"/>
      <c r="Q53" s="29"/>
      <c r="R53" s="29">
        <f t="shared" si="43"/>
        <v>0</v>
      </c>
      <c r="S53" s="133">
        <f t="shared" si="44"/>
        <v>0</v>
      </c>
      <c r="T53" s="10">
        <v>542</v>
      </c>
      <c r="U53" s="29">
        <v>15</v>
      </c>
      <c r="V53" s="29">
        <f t="shared" si="45"/>
        <v>527</v>
      </c>
      <c r="W53" s="133">
        <f t="shared" si="46"/>
        <v>189000</v>
      </c>
      <c r="X53" s="10"/>
      <c r="Y53" s="10"/>
      <c r="Z53" s="29">
        <f t="shared" si="47"/>
        <v>0</v>
      </c>
      <c r="AA53" s="133">
        <f t="shared" si="48"/>
        <v>0</v>
      </c>
      <c r="AB53" s="10">
        <v>250</v>
      </c>
      <c r="AC53" s="10">
        <v>50</v>
      </c>
      <c r="AD53" s="29">
        <f t="shared" si="49"/>
        <v>200</v>
      </c>
      <c r="AE53" s="133">
        <f t="shared" si="50"/>
        <v>630000</v>
      </c>
      <c r="AF53" s="134"/>
      <c r="AG53" s="134"/>
      <c r="AH53" s="134"/>
      <c r="AI53" s="29">
        <f t="shared" si="16"/>
        <v>792</v>
      </c>
      <c r="AJ53" s="29">
        <f t="shared" si="17"/>
        <v>65</v>
      </c>
      <c r="AK53" s="29">
        <f t="shared" si="18"/>
        <v>727</v>
      </c>
      <c r="AL53" s="29">
        <f t="shared" si="19"/>
        <v>792</v>
      </c>
      <c r="AM53" s="10" t="str">
        <f t="shared" si="20"/>
        <v>CUMPLE</v>
      </c>
      <c r="AN53" s="10" t="str">
        <f t="shared" si="21"/>
        <v>CUMPLE</v>
      </c>
    </row>
    <row r="54" spans="1:40" ht="45" x14ac:dyDescent="0.2">
      <c r="A54" s="10">
        <v>38</v>
      </c>
      <c r="B54" s="22">
        <v>12</v>
      </c>
      <c r="C54" s="22">
        <v>1285613</v>
      </c>
      <c r="D54" s="16" t="s">
        <v>33</v>
      </c>
      <c r="E54" s="22">
        <v>50161813</v>
      </c>
      <c r="F54" s="50">
        <v>2366001</v>
      </c>
      <c r="G54" s="16" t="s">
        <v>87</v>
      </c>
      <c r="H54" s="15" t="s">
        <v>76</v>
      </c>
      <c r="I54" s="25">
        <v>542</v>
      </c>
      <c r="J54" s="137">
        <v>9446</v>
      </c>
      <c r="K54" s="132">
        <f t="shared" si="9"/>
        <v>15</v>
      </c>
      <c r="L54" s="54"/>
      <c r="M54" s="54"/>
      <c r="N54" s="29">
        <f t="shared" si="41"/>
        <v>0</v>
      </c>
      <c r="O54" s="133">
        <f t="shared" si="42"/>
        <v>0</v>
      </c>
      <c r="P54" s="29"/>
      <c r="Q54" s="29"/>
      <c r="R54" s="29">
        <f t="shared" si="43"/>
        <v>0</v>
      </c>
      <c r="S54" s="133">
        <f t="shared" si="44"/>
        <v>0</v>
      </c>
      <c r="T54" s="10">
        <v>542</v>
      </c>
      <c r="U54" s="29">
        <v>15</v>
      </c>
      <c r="V54" s="29">
        <f t="shared" si="45"/>
        <v>527</v>
      </c>
      <c r="W54" s="133">
        <f t="shared" si="46"/>
        <v>141690</v>
      </c>
      <c r="X54" s="10"/>
      <c r="Y54" s="10"/>
      <c r="Z54" s="29">
        <f t="shared" si="47"/>
        <v>0</v>
      </c>
      <c r="AA54" s="133">
        <f t="shared" si="48"/>
        <v>0</v>
      </c>
      <c r="AB54" s="10"/>
      <c r="AC54" s="10"/>
      <c r="AD54" s="29">
        <f t="shared" si="49"/>
        <v>0</v>
      </c>
      <c r="AE54" s="133">
        <f t="shared" si="50"/>
        <v>0</v>
      </c>
      <c r="AF54" s="134"/>
      <c r="AG54" s="134"/>
      <c r="AH54" s="134"/>
      <c r="AI54" s="29">
        <f t="shared" si="16"/>
        <v>542</v>
      </c>
      <c r="AJ54" s="29">
        <f t="shared" si="17"/>
        <v>15</v>
      </c>
      <c r="AK54" s="29">
        <f t="shared" si="18"/>
        <v>527</v>
      </c>
      <c r="AL54" s="29">
        <f t="shared" si="19"/>
        <v>542</v>
      </c>
      <c r="AM54" s="10" t="str">
        <f t="shared" si="20"/>
        <v>CUMPLE</v>
      </c>
      <c r="AN54" s="10" t="str">
        <f t="shared" si="21"/>
        <v>CUMPLE</v>
      </c>
    </row>
    <row r="55" spans="1:40" ht="45" x14ac:dyDescent="0.2">
      <c r="A55" s="10">
        <v>39</v>
      </c>
      <c r="B55" s="22">
        <v>13</v>
      </c>
      <c r="C55" s="22">
        <v>1514721</v>
      </c>
      <c r="D55" s="16" t="s">
        <v>57</v>
      </c>
      <c r="E55" s="22">
        <v>50161813</v>
      </c>
      <c r="F55" s="50">
        <v>2365003</v>
      </c>
      <c r="G55" s="16" t="s">
        <v>88</v>
      </c>
      <c r="H55" s="15" t="s">
        <v>76</v>
      </c>
      <c r="I55" s="25">
        <v>250</v>
      </c>
      <c r="J55" s="137">
        <v>36890</v>
      </c>
      <c r="K55" s="132">
        <f t="shared" si="9"/>
        <v>50</v>
      </c>
      <c r="L55" s="54"/>
      <c r="M55" s="54"/>
      <c r="N55" s="29">
        <f t="shared" si="41"/>
        <v>0</v>
      </c>
      <c r="O55" s="133">
        <f t="shared" si="42"/>
        <v>0</v>
      </c>
      <c r="P55" s="29"/>
      <c r="Q55" s="29"/>
      <c r="R55" s="29">
        <f t="shared" si="43"/>
        <v>0</v>
      </c>
      <c r="S55" s="133">
        <f t="shared" si="44"/>
        <v>0</v>
      </c>
      <c r="T55" s="10"/>
      <c r="U55" s="29"/>
      <c r="V55" s="29">
        <f t="shared" si="45"/>
        <v>0</v>
      </c>
      <c r="W55" s="133">
        <f t="shared" si="46"/>
        <v>0</v>
      </c>
      <c r="X55" s="10"/>
      <c r="Y55" s="10"/>
      <c r="Z55" s="29">
        <f t="shared" si="47"/>
        <v>0</v>
      </c>
      <c r="AA55" s="133">
        <f t="shared" si="48"/>
        <v>0</v>
      </c>
      <c r="AB55" s="10">
        <v>250</v>
      </c>
      <c r="AC55" s="10">
        <v>50</v>
      </c>
      <c r="AD55" s="29">
        <f t="shared" si="49"/>
        <v>200</v>
      </c>
      <c r="AE55" s="133">
        <f t="shared" si="50"/>
        <v>1844500</v>
      </c>
      <c r="AF55" s="134"/>
      <c r="AG55" s="134"/>
      <c r="AH55" s="134"/>
      <c r="AI55" s="29">
        <f t="shared" si="16"/>
        <v>250</v>
      </c>
      <c r="AJ55" s="29">
        <f t="shared" si="17"/>
        <v>50</v>
      </c>
      <c r="AK55" s="29">
        <f t="shared" si="18"/>
        <v>200</v>
      </c>
      <c r="AL55" s="29">
        <f t="shared" si="19"/>
        <v>250</v>
      </c>
      <c r="AM55" s="10" t="str">
        <f t="shared" si="20"/>
        <v>CUMPLE</v>
      </c>
      <c r="AN55" s="10" t="str">
        <f t="shared" si="21"/>
        <v>CUMPLE</v>
      </c>
    </row>
    <row r="56" spans="1:40" ht="56.25" x14ac:dyDescent="0.2">
      <c r="A56" s="10">
        <v>40</v>
      </c>
      <c r="B56" s="22">
        <v>14</v>
      </c>
      <c r="C56" s="22">
        <v>1514721</v>
      </c>
      <c r="D56" s="16" t="s">
        <v>33</v>
      </c>
      <c r="E56" s="22">
        <v>50161813</v>
      </c>
      <c r="F56" s="50">
        <v>2366001</v>
      </c>
      <c r="G56" s="16" t="s">
        <v>89</v>
      </c>
      <c r="H56" s="15" t="s">
        <v>76</v>
      </c>
      <c r="I56" s="25">
        <v>542</v>
      </c>
      <c r="J56" s="137">
        <v>35496</v>
      </c>
      <c r="K56" s="132">
        <f t="shared" si="9"/>
        <v>15</v>
      </c>
      <c r="L56" s="54"/>
      <c r="M56" s="54"/>
      <c r="N56" s="29">
        <f t="shared" si="41"/>
        <v>0</v>
      </c>
      <c r="O56" s="133">
        <f t="shared" si="42"/>
        <v>0</v>
      </c>
      <c r="P56" s="29"/>
      <c r="Q56" s="29"/>
      <c r="R56" s="29">
        <f t="shared" si="43"/>
        <v>0</v>
      </c>
      <c r="S56" s="133">
        <f t="shared" si="44"/>
        <v>0</v>
      </c>
      <c r="T56" s="10">
        <v>542</v>
      </c>
      <c r="U56" s="29">
        <v>15</v>
      </c>
      <c r="V56" s="29">
        <f t="shared" si="45"/>
        <v>527</v>
      </c>
      <c r="W56" s="133">
        <f t="shared" si="46"/>
        <v>532440</v>
      </c>
      <c r="X56" s="10"/>
      <c r="Y56" s="10"/>
      <c r="Z56" s="29">
        <f t="shared" si="47"/>
        <v>0</v>
      </c>
      <c r="AA56" s="133">
        <f t="shared" si="48"/>
        <v>0</v>
      </c>
      <c r="AB56" s="10"/>
      <c r="AC56" s="10"/>
      <c r="AD56" s="29">
        <f t="shared" si="49"/>
        <v>0</v>
      </c>
      <c r="AE56" s="133">
        <f t="shared" si="50"/>
        <v>0</v>
      </c>
      <c r="AF56" s="134"/>
      <c r="AG56" s="134"/>
      <c r="AH56" s="134"/>
      <c r="AI56" s="29">
        <f t="shared" si="16"/>
        <v>542</v>
      </c>
      <c r="AJ56" s="29">
        <f t="shared" si="17"/>
        <v>15</v>
      </c>
      <c r="AK56" s="29">
        <f t="shared" si="18"/>
        <v>527</v>
      </c>
      <c r="AL56" s="29">
        <f t="shared" si="19"/>
        <v>542</v>
      </c>
      <c r="AM56" s="10" t="str">
        <f t="shared" si="20"/>
        <v>CUMPLE</v>
      </c>
      <c r="AN56" s="10" t="str">
        <f t="shared" si="21"/>
        <v>CUMPLE</v>
      </c>
    </row>
    <row r="57" spans="1:40" ht="33.75" x14ac:dyDescent="0.2">
      <c r="A57" s="10">
        <v>41</v>
      </c>
      <c r="B57" s="22">
        <v>15</v>
      </c>
      <c r="C57" s="22">
        <v>1472032</v>
      </c>
      <c r="D57" s="16" t="s">
        <v>57</v>
      </c>
      <c r="E57" s="22">
        <v>50161813</v>
      </c>
      <c r="F57" s="50">
        <v>2365003</v>
      </c>
      <c r="G57" s="16" t="s">
        <v>90</v>
      </c>
      <c r="H57" s="15" t="s">
        <v>76</v>
      </c>
      <c r="I57" s="25">
        <v>500</v>
      </c>
      <c r="J57" s="137">
        <v>4611</v>
      </c>
      <c r="K57" s="132">
        <f t="shared" si="9"/>
        <v>50</v>
      </c>
      <c r="L57" s="54"/>
      <c r="M57" s="54"/>
      <c r="N57" s="29">
        <f t="shared" si="41"/>
        <v>0</v>
      </c>
      <c r="O57" s="133">
        <f t="shared" si="42"/>
        <v>0</v>
      </c>
      <c r="P57" s="29"/>
      <c r="Q57" s="29"/>
      <c r="R57" s="29">
        <f t="shared" si="43"/>
        <v>0</v>
      </c>
      <c r="S57" s="133">
        <f t="shared" si="44"/>
        <v>0</v>
      </c>
      <c r="T57" s="10"/>
      <c r="U57" s="29"/>
      <c r="V57" s="29">
        <f t="shared" si="45"/>
        <v>0</v>
      </c>
      <c r="W57" s="133">
        <f t="shared" si="46"/>
        <v>0</v>
      </c>
      <c r="X57" s="10"/>
      <c r="Y57" s="10"/>
      <c r="Z57" s="29">
        <f t="shared" si="47"/>
        <v>0</v>
      </c>
      <c r="AA57" s="133">
        <f t="shared" si="48"/>
        <v>0</v>
      </c>
      <c r="AB57" s="10">
        <v>500</v>
      </c>
      <c r="AC57" s="10">
        <v>50</v>
      </c>
      <c r="AD57" s="29">
        <f t="shared" si="49"/>
        <v>450</v>
      </c>
      <c r="AE57" s="133">
        <f t="shared" si="50"/>
        <v>230550</v>
      </c>
      <c r="AF57" s="134"/>
      <c r="AG57" s="134"/>
      <c r="AH57" s="134"/>
      <c r="AI57" s="29">
        <f t="shared" si="16"/>
        <v>500</v>
      </c>
      <c r="AJ57" s="29">
        <f t="shared" si="17"/>
        <v>50</v>
      </c>
      <c r="AK57" s="29">
        <f t="shared" si="18"/>
        <v>450</v>
      </c>
      <c r="AL57" s="29">
        <f t="shared" si="19"/>
        <v>500</v>
      </c>
      <c r="AM57" s="10" t="str">
        <f t="shared" si="20"/>
        <v>CUMPLE</v>
      </c>
      <c r="AN57" s="10" t="str">
        <f t="shared" si="21"/>
        <v>CUMPLE</v>
      </c>
    </row>
    <row r="58" spans="1:40" ht="45" x14ac:dyDescent="0.2">
      <c r="A58" s="10">
        <v>42</v>
      </c>
      <c r="B58" s="22">
        <v>16</v>
      </c>
      <c r="C58" s="22">
        <v>1712133</v>
      </c>
      <c r="D58" s="16" t="s">
        <v>33</v>
      </c>
      <c r="E58" s="22">
        <v>50161814</v>
      </c>
      <c r="F58" s="50">
        <v>2366001</v>
      </c>
      <c r="G58" s="16" t="s">
        <v>91</v>
      </c>
      <c r="H58" s="15" t="s">
        <v>76</v>
      </c>
      <c r="I58" s="25">
        <v>617</v>
      </c>
      <c r="J58" s="137">
        <v>11067</v>
      </c>
      <c r="K58" s="132">
        <f t="shared" si="9"/>
        <v>65</v>
      </c>
      <c r="L58" s="54"/>
      <c r="M58" s="54"/>
      <c r="N58" s="29">
        <f t="shared" si="41"/>
        <v>0</v>
      </c>
      <c r="O58" s="133">
        <f t="shared" si="42"/>
        <v>0</v>
      </c>
      <c r="P58" s="29"/>
      <c r="Q58" s="29"/>
      <c r="R58" s="29">
        <f t="shared" si="43"/>
        <v>0</v>
      </c>
      <c r="S58" s="133">
        <f t="shared" si="44"/>
        <v>0</v>
      </c>
      <c r="T58" s="10">
        <v>542</v>
      </c>
      <c r="U58" s="29">
        <v>15</v>
      </c>
      <c r="V58" s="29">
        <f t="shared" si="45"/>
        <v>527</v>
      </c>
      <c r="W58" s="133">
        <f t="shared" si="46"/>
        <v>166005</v>
      </c>
      <c r="X58" s="10"/>
      <c r="Y58" s="10"/>
      <c r="Z58" s="29">
        <f t="shared" si="47"/>
        <v>0</v>
      </c>
      <c r="AA58" s="133">
        <f t="shared" si="48"/>
        <v>0</v>
      </c>
      <c r="AB58" s="10">
        <v>75</v>
      </c>
      <c r="AC58" s="10">
        <v>50</v>
      </c>
      <c r="AD58" s="29">
        <f t="shared" si="49"/>
        <v>25</v>
      </c>
      <c r="AE58" s="133">
        <f t="shared" si="50"/>
        <v>553350</v>
      </c>
      <c r="AF58" s="134"/>
      <c r="AG58" s="134"/>
      <c r="AH58" s="134"/>
      <c r="AI58" s="29">
        <f t="shared" si="16"/>
        <v>617</v>
      </c>
      <c r="AJ58" s="29">
        <f t="shared" si="17"/>
        <v>65</v>
      </c>
      <c r="AK58" s="29">
        <f t="shared" si="18"/>
        <v>552</v>
      </c>
      <c r="AL58" s="29">
        <f t="shared" si="19"/>
        <v>617</v>
      </c>
      <c r="AM58" s="10" t="str">
        <f t="shared" si="20"/>
        <v>CUMPLE</v>
      </c>
      <c r="AN58" s="10" t="str">
        <f t="shared" si="21"/>
        <v>CUMPLE</v>
      </c>
    </row>
    <row r="59" spans="1:40" ht="22.5" x14ac:dyDescent="0.2">
      <c r="A59" s="10">
        <v>43</v>
      </c>
      <c r="B59" s="22">
        <v>17</v>
      </c>
      <c r="C59" s="22">
        <v>1472032</v>
      </c>
      <c r="D59" s="16" t="s">
        <v>33</v>
      </c>
      <c r="E59" s="22">
        <v>50161813</v>
      </c>
      <c r="F59" s="50">
        <v>2366001</v>
      </c>
      <c r="G59" s="16" t="s">
        <v>92</v>
      </c>
      <c r="H59" s="15" t="s">
        <v>76</v>
      </c>
      <c r="I59" s="25">
        <v>542</v>
      </c>
      <c r="J59" s="137">
        <v>3520</v>
      </c>
      <c r="K59" s="132">
        <f t="shared" si="9"/>
        <v>12</v>
      </c>
      <c r="L59" s="54"/>
      <c r="M59" s="54"/>
      <c r="N59" s="29">
        <f t="shared" si="41"/>
        <v>0</v>
      </c>
      <c r="O59" s="133">
        <f t="shared" si="42"/>
        <v>0</v>
      </c>
      <c r="P59" s="29"/>
      <c r="Q59" s="29"/>
      <c r="R59" s="29">
        <f t="shared" si="43"/>
        <v>0</v>
      </c>
      <c r="S59" s="133">
        <f t="shared" si="44"/>
        <v>0</v>
      </c>
      <c r="T59" s="10">
        <v>542</v>
      </c>
      <c r="U59" s="29">
        <v>12</v>
      </c>
      <c r="V59" s="29">
        <f t="shared" si="45"/>
        <v>530</v>
      </c>
      <c r="W59" s="133">
        <f t="shared" si="46"/>
        <v>42240</v>
      </c>
      <c r="X59" s="10"/>
      <c r="Y59" s="10"/>
      <c r="Z59" s="29">
        <f t="shared" si="47"/>
        <v>0</v>
      </c>
      <c r="AA59" s="133">
        <f t="shared" si="48"/>
        <v>0</v>
      </c>
      <c r="AB59" s="10"/>
      <c r="AC59" s="10"/>
      <c r="AD59" s="29">
        <f t="shared" si="49"/>
        <v>0</v>
      </c>
      <c r="AE59" s="133">
        <f t="shared" si="50"/>
        <v>0</v>
      </c>
      <c r="AF59" s="134"/>
      <c r="AG59" s="134"/>
      <c r="AH59" s="134"/>
      <c r="AI59" s="29">
        <f t="shared" si="16"/>
        <v>542</v>
      </c>
      <c r="AJ59" s="29">
        <f t="shared" si="17"/>
        <v>12</v>
      </c>
      <c r="AK59" s="29">
        <f t="shared" si="18"/>
        <v>530</v>
      </c>
      <c r="AL59" s="29">
        <f t="shared" si="19"/>
        <v>542</v>
      </c>
      <c r="AM59" s="10" t="str">
        <f t="shared" si="20"/>
        <v>CUMPLE</v>
      </c>
      <c r="AN59" s="10" t="str">
        <f t="shared" si="21"/>
        <v>CUMPLE</v>
      </c>
    </row>
    <row r="60" spans="1:40" ht="22.5" x14ac:dyDescent="0.2">
      <c r="A60" s="10">
        <v>44</v>
      </c>
      <c r="B60" s="22">
        <v>18</v>
      </c>
      <c r="C60" s="22">
        <v>1255800</v>
      </c>
      <c r="D60" s="16" t="s">
        <v>33</v>
      </c>
      <c r="E60" s="22">
        <v>50161814</v>
      </c>
      <c r="F60" s="50">
        <v>2367003</v>
      </c>
      <c r="G60" s="16" t="s">
        <v>93</v>
      </c>
      <c r="H60" s="15" t="s">
        <v>76</v>
      </c>
      <c r="I60" s="25">
        <v>542</v>
      </c>
      <c r="J60" s="137">
        <v>15441</v>
      </c>
      <c r="K60" s="132">
        <f t="shared" si="9"/>
        <v>5</v>
      </c>
      <c r="L60" s="54"/>
      <c r="M60" s="54"/>
      <c r="N60" s="29">
        <f t="shared" si="41"/>
        <v>0</v>
      </c>
      <c r="O60" s="133">
        <f t="shared" si="42"/>
        <v>0</v>
      </c>
      <c r="P60" s="29"/>
      <c r="Q60" s="29"/>
      <c r="R60" s="29">
        <f t="shared" si="43"/>
        <v>0</v>
      </c>
      <c r="S60" s="133">
        <f t="shared" si="44"/>
        <v>0</v>
      </c>
      <c r="T60" s="10">
        <v>542</v>
      </c>
      <c r="U60" s="29">
        <v>5</v>
      </c>
      <c r="V60" s="29">
        <f t="shared" si="45"/>
        <v>537</v>
      </c>
      <c r="W60" s="133">
        <f t="shared" si="46"/>
        <v>77205</v>
      </c>
      <c r="X60" s="10"/>
      <c r="Y60" s="10"/>
      <c r="Z60" s="29">
        <f t="shared" si="47"/>
        <v>0</v>
      </c>
      <c r="AA60" s="133">
        <f t="shared" si="48"/>
        <v>0</v>
      </c>
      <c r="AB60" s="10"/>
      <c r="AC60" s="10"/>
      <c r="AD60" s="29">
        <f t="shared" si="49"/>
        <v>0</v>
      </c>
      <c r="AE60" s="133">
        <f t="shared" si="50"/>
        <v>0</v>
      </c>
      <c r="AF60" s="134"/>
      <c r="AG60" s="134"/>
      <c r="AH60" s="134"/>
      <c r="AI60" s="29">
        <f t="shared" si="16"/>
        <v>542</v>
      </c>
      <c r="AJ60" s="29">
        <f t="shared" si="17"/>
        <v>5</v>
      </c>
      <c r="AK60" s="29">
        <f t="shared" si="18"/>
        <v>537</v>
      </c>
      <c r="AL60" s="29">
        <f t="shared" si="19"/>
        <v>542</v>
      </c>
      <c r="AM60" s="10" t="str">
        <f t="shared" si="20"/>
        <v>CUMPLE</v>
      </c>
      <c r="AN60" s="10" t="str">
        <f t="shared" si="21"/>
        <v>CUMPLE</v>
      </c>
    </row>
    <row r="61" spans="1:40" ht="33.75" x14ac:dyDescent="0.2">
      <c r="A61" s="10">
        <v>45</v>
      </c>
      <c r="B61" s="22">
        <v>19</v>
      </c>
      <c r="C61" s="22">
        <v>1351022</v>
      </c>
      <c r="D61" s="16" t="s">
        <v>33</v>
      </c>
      <c r="E61" s="22">
        <v>50161814</v>
      </c>
      <c r="F61" s="50">
        <v>2367003</v>
      </c>
      <c r="G61" s="16" t="s">
        <v>94</v>
      </c>
      <c r="H61" s="15" t="s">
        <v>76</v>
      </c>
      <c r="I61" s="25">
        <v>542</v>
      </c>
      <c r="J61" s="137">
        <v>4761</v>
      </c>
      <c r="K61" s="132">
        <f t="shared" si="9"/>
        <v>6</v>
      </c>
      <c r="L61" s="54"/>
      <c r="M61" s="54"/>
      <c r="N61" s="29">
        <f t="shared" si="41"/>
        <v>0</v>
      </c>
      <c r="O61" s="133">
        <f t="shared" si="42"/>
        <v>0</v>
      </c>
      <c r="P61" s="29"/>
      <c r="Q61" s="29"/>
      <c r="R61" s="29">
        <f t="shared" si="43"/>
        <v>0</v>
      </c>
      <c r="S61" s="133">
        <f t="shared" si="44"/>
        <v>0</v>
      </c>
      <c r="T61" s="10">
        <v>542</v>
      </c>
      <c r="U61" s="29">
        <v>6</v>
      </c>
      <c r="V61" s="29">
        <f t="shared" si="45"/>
        <v>536</v>
      </c>
      <c r="W61" s="133">
        <f t="shared" si="46"/>
        <v>28566</v>
      </c>
      <c r="X61" s="10"/>
      <c r="Y61" s="10"/>
      <c r="Z61" s="29">
        <f t="shared" si="47"/>
        <v>0</v>
      </c>
      <c r="AA61" s="133">
        <f t="shared" si="48"/>
        <v>0</v>
      </c>
      <c r="AB61" s="10"/>
      <c r="AC61" s="10"/>
      <c r="AD61" s="29">
        <f t="shared" si="49"/>
        <v>0</v>
      </c>
      <c r="AE61" s="133">
        <f t="shared" si="50"/>
        <v>0</v>
      </c>
      <c r="AF61" s="134"/>
      <c r="AG61" s="134"/>
      <c r="AH61" s="134"/>
      <c r="AI61" s="29">
        <f t="shared" si="16"/>
        <v>542</v>
      </c>
      <c r="AJ61" s="29">
        <f t="shared" si="17"/>
        <v>6</v>
      </c>
      <c r="AK61" s="29">
        <f t="shared" si="18"/>
        <v>536</v>
      </c>
      <c r="AL61" s="29">
        <f t="shared" si="19"/>
        <v>542</v>
      </c>
      <c r="AM61" s="10" t="str">
        <f t="shared" si="20"/>
        <v>CUMPLE</v>
      </c>
      <c r="AN61" s="10" t="str">
        <f t="shared" si="21"/>
        <v>CUMPLE</v>
      </c>
    </row>
    <row r="62" spans="1:40" ht="22.5" x14ac:dyDescent="0.2">
      <c r="A62" s="10">
        <v>46</v>
      </c>
      <c r="B62" s="22">
        <v>20</v>
      </c>
      <c r="C62" s="22">
        <v>1727657</v>
      </c>
      <c r="D62" s="16" t="s">
        <v>33</v>
      </c>
      <c r="E62" s="22">
        <v>50161814</v>
      </c>
      <c r="F62" s="50">
        <v>2367003</v>
      </c>
      <c r="G62" s="16" t="s">
        <v>95</v>
      </c>
      <c r="H62" s="15" t="s">
        <v>76</v>
      </c>
      <c r="I62" s="25">
        <v>542</v>
      </c>
      <c r="J62" s="137">
        <v>10634</v>
      </c>
      <c r="K62" s="132">
        <f t="shared" si="9"/>
        <v>5</v>
      </c>
      <c r="L62" s="54"/>
      <c r="M62" s="54"/>
      <c r="N62" s="29">
        <f t="shared" si="41"/>
        <v>0</v>
      </c>
      <c r="O62" s="133">
        <f t="shared" si="42"/>
        <v>0</v>
      </c>
      <c r="P62" s="29"/>
      <c r="Q62" s="29"/>
      <c r="R62" s="29">
        <f t="shared" si="43"/>
        <v>0</v>
      </c>
      <c r="S62" s="133">
        <f t="shared" si="44"/>
        <v>0</v>
      </c>
      <c r="T62" s="10">
        <v>542</v>
      </c>
      <c r="U62" s="29">
        <v>5</v>
      </c>
      <c r="V62" s="29">
        <f t="shared" si="45"/>
        <v>537</v>
      </c>
      <c r="W62" s="133">
        <f t="shared" si="46"/>
        <v>53170</v>
      </c>
      <c r="X62" s="10"/>
      <c r="Y62" s="10"/>
      <c r="Z62" s="29">
        <f t="shared" si="47"/>
        <v>0</v>
      </c>
      <c r="AA62" s="133">
        <f t="shared" si="48"/>
        <v>0</v>
      </c>
      <c r="AB62" s="10"/>
      <c r="AC62" s="10"/>
      <c r="AD62" s="29">
        <f t="shared" si="49"/>
        <v>0</v>
      </c>
      <c r="AE62" s="133">
        <f t="shared" si="50"/>
        <v>0</v>
      </c>
      <c r="AF62" s="134"/>
      <c r="AG62" s="134"/>
      <c r="AH62" s="134"/>
      <c r="AI62" s="29">
        <f t="shared" si="16"/>
        <v>542</v>
      </c>
      <c r="AJ62" s="29">
        <f t="shared" si="17"/>
        <v>5</v>
      </c>
      <c r="AK62" s="29">
        <f t="shared" si="18"/>
        <v>537</v>
      </c>
      <c r="AL62" s="29">
        <f t="shared" si="19"/>
        <v>542</v>
      </c>
      <c r="AM62" s="10" t="str">
        <f t="shared" si="20"/>
        <v>CUMPLE</v>
      </c>
      <c r="AN62" s="10" t="str">
        <f t="shared" si="21"/>
        <v>CUMPLE</v>
      </c>
    </row>
    <row r="63" spans="1:40" ht="22.5" x14ac:dyDescent="0.2">
      <c r="A63" s="10">
        <v>47</v>
      </c>
      <c r="B63" s="22">
        <v>21</v>
      </c>
      <c r="C63" s="22">
        <v>1727656</v>
      </c>
      <c r="D63" s="16" t="s">
        <v>33</v>
      </c>
      <c r="E63" s="22">
        <v>50161814</v>
      </c>
      <c r="F63" s="50">
        <v>2367003</v>
      </c>
      <c r="G63" s="16" t="s">
        <v>96</v>
      </c>
      <c r="H63" s="15" t="s">
        <v>76</v>
      </c>
      <c r="I63" s="25">
        <v>567</v>
      </c>
      <c r="J63" s="137">
        <v>12912</v>
      </c>
      <c r="K63" s="132">
        <f t="shared" si="9"/>
        <v>30</v>
      </c>
      <c r="L63" s="54"/>
      <c r="M63" s="54"/>
      <c r="N63" s="29">
        <f t="shared" si="41"/>
        <v>0</v>
      </c>
      <c r="O63" s="133">
        <f t="shared" si="42"/>
        <v>0</v>
      </c>
      <c r="P63" s="29"/>
      <c r="Q63" s="29"/>
      <c r="R63" s="29">
        <f t="shared" si="43"/>
        <v>0</v>
      </c>
      <c r="S63" s="133">
        <f t="shared" si="44"/>
        <v>0</v>
      </c>
      <c r="T63" s="10">
        <v>542</v>
      </c>
      <c r="U63" s="29">
        <v>5</v>
      </c>
      <c r="V63" s="29">
        <f t="shared" si="45"/>
        <v>537</v>
      </c>
      <c r="W63" s="133">
        <f t="shared" si="46"/>
        <v>64560</v>
      </c>
      <c r="X63" s="10"/>
      <c r="Y63" s="10"/>
      <c r="Z63" s="29">
        <f t="shared" si="47"/>
        <v>0</v>
      </c>
      <c r="AA63" s="133">
        <f t="shared" si="48"/>
        <v>0</v>
      </c>
      <c r="AB63" s="10">
        <v>25</v>
      </c>
      <c r="AC63" s="207">
        <v>25</v>
      </c>
      <c r="AD63" s="29">
        <f t="shared" si="49"/>
        <v>0</v>
      </c>
      <c r="AE63" s="133">
        <f t="shared" si="50"/>
        <v>322800</v>
      </c>
      <c r="AF63" s="134"/>
      <c r="AG63" s="134"/>
      <c r="AH63" s="134"/>
      <c r="AI63" s="29">
        <f t="shared" si="16"/>
        <v>567</v>
      </c>
      <c r="AJ63" s="29">
        <f t="shared" si="17"/>
        <v>30</v>
      </c>
      <c r="AK63" s="29">
        <f t="shared" si="18"/>
        <v>537</v>
      </c>
      <c r="AL63" s="29">
        <f t="shared" si="19"/>
        <v>567</v>
      </c>
      <c r="AM63" s="10" t="str">
        <f t="shared" si="20"/>
        <v>CUMPLE</v>
      </c>
      <c r="AN63" s="10" t="str">
        <f t="shared" si="21"/>
        <v>CUMPLE</v>
      </c>
    </row>
    <row r="64" spans="1:40" ht="33.75" x14ac:dyDescent="0.2">
      <c r="A64" s="10">
        <v>48</v>
      </c>
      <c r="B64" s="22">
        <v>22</v>
      </c>
      <c r="C64" s="22">
        <v>1304787</v>
      </c>
      <c r="D64" s="16" t="s">
        <v>33</v>
      </c>
      <c r="E64" s="22">
        <v>50161814</v>
      </c>
      <c r="F64" s="50">
        <v>2367003</v>
      </c>
      <c r="G64" s="16" t="s">
        <v>97</v>
      </c>
      <c r="H64" s="15" t="s">
        <v>76</v>
      </c>
      <c r="I64" s="25">
        <v>542</v>
      </c>
      <c r="J64" s="137">
        <v>11342</v>
      </c>
      <c r="K64" s="132">
        <f t="shared" si="9"/>
        <v>5</v>
      </c>
      <c r="L64" s="54"/>
      <c r="M64" s="54"/>
      <c r="N64" s="29">
        <f t="shared" si="41"/>
        <v>0</v>
      </c>
      <c r="O64" s="133">
        <f t="shared" si="42"/>
        <v>0</v>
      </c>
      <c r="P64" s="29"/>
      <c r="Q64" s="29"/>
      <c r="R64" s="29">
        <f t="shared" si="43"/>
        <v>0</v>
      </c>
      <c r="S64" s="133">
        <f t="shared" si="44"/>
        <v>0</v>
      </c>
      <c r="T64" s="10">
        <v>542</v>
      </c>
      <c r="U64" s="29">
        <v>5</v>
      </c>
      <c r="V64" s="29">
        <f t="shared" si="45"/>
        <v>537</v>
      </c>
      <c r="W64" s="133">
        <f t="shared" si="46"/>
        <v>56710</v>
      </c>
      <c r="X64" s="10"/>
      <c r="Y64" s="10"/>
      <c r="Z64" s="29">
        <f t="shared" si="47"/>
        <v>0</v>
      </c>
      <c r="AA64" s="133">
        <f t="shared" si="48"/>
        <v>0</v>
      </c>
      <c r="AB64" s="10"/>
      <c r="AC64" s="10"/>
      <c r="AD64" s="29">
        <f t="shared" si="49"/>
        <v>0</v>
      </c>
      <c r="AE64" s="133">
        <f t="shared" si="50"/>
        <v>0</v>
      </c>
      <c r="AF64" s="134"/>
      <c r="AG64" s="134"/>
      <c r="AH64" s="134"/>
      <c r="AI64" s="29">
        <f t="shared" si="16"/>
        <v>542</v>
      </c>
      <c r="AJ64" s="29">
        <f t="shared" si="17"/>
        <v>5</v>
      </c>
      <c r="AK64" s="29">
        <f t="shared" si="18"/>
        <v>537</v>
      </c>
      <c r="AL64" s="29">
        <f t="shared" si="19"/>
        <v>542</v>
      </c>
      <c r="AM64" s="10" t="str">
        <f t="shared" si="20"/>
        <v>CUMPLE</v>
      </c>
      <c r="AN64" s="10" t="str">
        <f t="shared" si="21"/>
        <v>CUMPLE</v>
      </c>
    </row>
    <row r="65" spans="1:40" ht="45" x14ac:dyDescent="0.2">
      <c r="A65" s="10">
        <v>49</v>
      </c>
      <c r="B65" s="22">
        <v>23</v>
      </c>
      <c r="C65" s="22">
        <v>1115633</v>
      </c>
      <c r="D65" s="16" t="s">
        <v>33</v>
      </c>
      <c r="E65" s="22">
        <v>50192400</v>
      </c>
      <c r="F65" s="50">
        <v>2367004</v>
      </c>
      <c r="G65" s="16" t="s">
        <v>98</v>
      </c>
      <c r="H65" s="15" t="s">
        <v>76</v>
      </c>
      <c r="I65" s="25">
        <v>542</v>
      </c>
      <c r="J65" s="137">
        <v>5534</v>
      </c>
      <c r="K65" s="132">
        <f t="shared" si="9"/>
        <v>5</v>
      </c>
      <c r="L65" s="54"/>
      <c r="M65" s="54"/>
      <c r="N65" s="29">
        <f t="shared" si="41"/>
        <v>0</v>
      </c>
      <c r="O65" s="133">
        <f t="shared" si="42"/>
        <v>0</v>
      </c>
      <c r="P65" s="29"/>
      <c r="Q65" s="29"/>
      <c r="R65" s="29">
        <f t="shared" si="43"/>
        <v>0</v>
      </c>
      <c r="S65" s="133">
        <f t="shared" si="44"/>
        <v>0</v>
      </c>
      <c r="T65" s="10">
        <v>542</v>
      </c>
      <c r="U65" s="29">
        <v>5</v>
      </c>
      <c r="V65" s="29">
        <f t="shared" si="45"/>
        <v>537</v>
      </c>
      <c r="W65" s="133">
        <f t="shared" si="46"/>
        <v>27670</v>
      </c>
      <c r="X65" s="10"/>
      <c r="Y65" s="10"/>
      <c r="Z65" s="29">
        <f t="shared" si="47"/>
        <v>0</v>
      </c>
      <c r="AA65" s="133">
        <f t="shared" si="48"/>
        <v>0</v>
      </c>
      <c r="AB65" s="10"/>
      <c r="AC65" s="10"/>
      <c r="AD65" s="29">
        <f t="shared" si="49"/>
        <v>0</v>
      </c>
      <c r="AE65" s="133">
        <f t="shared" si="50"/>
        <v>0</v>
      </c>
      <c r="AF65" s="134"/>
      <c r="AG65" s="134"/>
      <c r="AH65" s="134"/>
      <c r="AI65" s="29">
        <f t="shared" si="16"/>
        <v>542</v>
      </c>
      <c r="AJ65" s="29">
        <f t="shared" si="17"/>
        <v>5</v>
      </c>
      <c r="AK65" s="29">
        <f t="shared" si="18"/>
        <v>537</v>
      </c>
      <c r="AL65" s="29">
        <f t="shared" si="19"/>
        <v>542</v>
      </c>
      <c r="AM65" s="10" t="str">
        <f t="shared" si="20"/>
        <v>CUMPLE</v>
      </c>
      <c r="AN65" s="10" t="str">
        <f t="shared" si="21"/>
        <v>CUMPLE</v>
      </c>
    </row>
    <row r="66" spans="1:40" ht="33.75" x14ac:dyDescent="0.2">
      <c r="A66" s="10">
        <v>50</v>
      </c>
      <c r="B66" s="22">
        <v>24</v>
      </c>
      <c r="C66" s="22">
        <v>1351024</v>
      </c>
      <c r="D66" s="16" t="s">
        <v>33</v>
      </c>
      <c r="E66" s="22">
        <v>50192400</v>
      </c>
      <c r="F66" s="50">
        <v>2367004</v>
      </c>
      <c r="G66" s="16" t="s">
        <v>99</v>
      </c>
      <c r="H66" s="15" t="s">
        <v>76</v>
      </c>
      <c r="I66" s="25">
        <v>542</v>
      </c>
      <c r="J66" s="137">
        <v>9223</v>
      </c>
      <c r="K66" s="132">
        <f t="shared" si="9"/>
        <v>5</v>
      </c>
      <c r="L66" s="54"/>
      <c r="M66" s="54"/>
      <c r="N66" s="29">
        <f t="shared" si="41"/>
        <v>0</v>
      </c>
      <c r="O66" s="133">
        <f t="shared" si="42"/>
        <v>0</v>
      </c>
      <c r="P66" s="29"/>
      <c r="Q66" s="29"/>
      <c r="R66" s="29">
        <f t="shared" si="43"/>
        <v>0</v>
      </c>
      <c r="S66" s="133">
        <f t="shared" si="44"/>
        <v>0</v>
      </c>
      <c r="T66" s="10">
        <v>542</v>
      </c>
      <c r="U66" s="29">
        <v>5</v>
      </c>
      <c r="V66" s="29">
        <f t="shared" si="45"/>
        <v>537</v>
      </c>
      <c r="W66" s="133">
        <f t="shared" si="46"/>
        <v>46115</v>
      </c>
      <c r="X66" s="10"/>
      <c r="Y66" s="10"/>
      <c r="Z66" s="29">
        <f t="shared" si="47"/>
        <v>0</v>
      </c>
      <c r="AA66" s="133">
        <f t="shared" si="48"/>
        <v>0</v>
      </c>
      <c r="AB66" s="10"/>
      <c r="AC66" s="10"/>
      <c r="AD66" s="29">
        <f t="shared" si="49"/>
        <v>0</v>
      </c>
      <c r="AE66" s="133">
        <f t="shared" si="50"/>
        <v>0</v>
      </c>
      <c r="AF66" s="134"/>
      <c r="AG66" s="134"/>
      <c r="AH66" s="134"/>
      <c r="AI66" s="29">
        <f t="shared" si="16"/>
        <v>542</v>
      </c>
      <c r="AJ66" s="29">
        <f t="shared" si="17"/>
        <v>5</v>
      </c>
      <c r="AK66" s="29">
        <f t="shared" si="18"/>
        <v>537</v>
      </c>
      <c r="AL66" s="29">
        <f t="shared" si="19"/>
        <v>542</v>
      </c>
      <c r="AM66" s="10" t="str">
        <f t="shared" si="20"/>
        <v>CUMPLE</v>
      </c>
      <c r="AN66" s="10" t="str">
        <f t="shared" si="21"/>
        <v>CUMPLE</v>
      </c>
    </row>
    <row r="67" spans="1:40" ht="33.75" x14ac:dyDescent="0.2">
      <c r="A67" s="10">
        <v>51</v>
      </c>
      <c r="B67" s="22">
        <v>25</v>
      </c>
      <c r="C67" s="22">
        <v>1280077</v>
      </c>
      <c r="D67" s="16" t="s">
        <v>33</v>
      </c>
      <c r="E67" s="22">
        <v>50161814</v>
      </c>
      <c r="F67" s="50">
        <v>2367004</v>
      </c>
      <c r="G67" s="16" t="s">
        <v>100</v>
      </c>
      <c r="H67" s="15" t="s">
        <v>76</v>
      </c>
      <c r="I67" s="25">
        <v>542</v>
      </c>
      <c r="J67" s="137">
        <v>10660</v>
      </c>
      <c r="K67" s="132">
        <f t="shared" si="9"/>
        <v>5</v>
      </c>
      <c r="L67" s="54"/>
      <c r="M67" s="54"/>
      <c r="N67" s="29">
        <f t="shared" si="41"/>
        <v>0</v>
      </c>
      <c r="O67" s="133">
        <f t="shared" si="42"/>
        <v>0</v>
      </c>
      <c r="P67" s="29"/>
      <c r="Q67" s="29"/>
      <c r="R67" s="29">
        <f t="shared" si="43"/>
        <v>0</v>
      </c>
      <c r="S67" s="133">
        <f t="shared" si="44"/>
        <v>0</v>
      </c>
      <c r="T67" s="10">
        <v>542</v>
      </c>
      <c r="U67" s="29">
        <v>5</v>
      </c>
      <c r="V67" s="29">
        <f t="shared" si="45"/>
        <v>537</v>
      </c>
      <c r="W67" s="133">
        <f t="shared" si="46"/>
        <v>53300</v>
      </c>
      <c r="X67" s="10"/>
      <c r="Y67" s="10"/>
      <c r="Z67" s="29">
        <f t="shared" si="47"/>
        <v>0</v>
      </c>
      <c r="AA67" s="133">
        <f t="shared" si="48"/>
        <v>0</v>
      </c>
      <c r="AB67" s="10"/>
      <c r="AC67" s="10"/>
      <c r="AD67" s="29">
        <f t="shared" si="49"/>
        <v>0</v>
      </c>
      <c r="AE67" s="133">
        <f t="shared" si="50"/>
        <v>0</v>
      </c>
      <c r="AF67" s="134"/>
      <c r="AG67" s="134"/>
      <c r="AH67" s="134"/>
      <c r="AI67" s="29">
        <f t="shared" si="16"/>
        <v>542</v>
      </c>
      <c r="AJ67" s="29">
        <f t="shared" si="17"/>
        <v>5</v>
      </c>
      <c r="AK67" s="29">
        <f t="shared" si="18"/>
        <v>537</v>
      </c>
      <c r="AL67" s="29">
        <f t="shared" si="19"/>
        <v>542</v>
      </c>
      <c r="AM67" s="10" t="str">
        <f t="shared" si="20"/>
        <v>CUMPLE</v>
      </c>
      <c r="AN67" s="10" t="str">
        <f t="shared" si="21"/>
        <v>CUMPLE</v>
      </c>
    </row>
    <row r="68" spans="1:40" ht="78.75" x14ac:dyDescent="0.2">
      <c r="A68" s="10">
        <v>52</v>
      </c>
      <c r="B68" s="22">
        <v>26</v>
      </c>
      <c r="C68" s="22">
        <v>1300260</v>
      </c>
      <c r="D68" s="16" t="s">
        <v>101</v>
      </c>
      <c r="E68" s="22">
        <v>50201706</v>
      </c>
      <c r="F68" s="50">
        <v>2381301</v>
      </c>
      <c r="G68" s="16" t="s">
        <v>102</v>
      </c>
      <c r="H68" s="15" t="s">
        <v>76</v>
      </c>
      <c r="I68" s="25">
        <v>592</v>
      </c>
      <c r="J68" s="137">
        <v>73411</v>
      </c>
      <c r="K68" s="132">
        <f t="shared" si="9"/>
        <v>55</v>
      </c>
      <c r="L68" s="54"/>
      <c r="M68" s="54"/>
      <c r="N68" s="29">
        <f t="shared" si="41"/>
        <v>0</v>
      </c>
      <c r="O68" s="133">
        <f t="shared" si="42"/>
        <v>0</v>
      </c>
      <c r="P68" s="29"/>
      <c r="Q68" s="29"/>
      <c r="R68" s="29">
        <f t="shared" si="43"/>
        <v>0</v>
      </c>
      <c r="S68" s="133">
        <f t="shared" si="44"/>
        <v>0</v>
      </c>
      <c r="T68" s="10">
        <v>542</v>
      </c>
      <c r="U68" s="29">
        <v>5</v>
      </c>
      <c r="V68" s="29">
        <f t="shared" si="45"/>
        <v>537</v>
      </c>
      <c r="W68" s="133">
        <f t="shared" si="46"/>
        <v>367055</v>
      </c>
      <c r="X68" s="10"/>
      <c r="Y68" s="10"/>
      <c r="Z68" s="29">
        <f t="shared" si="47"/>
        <v>0</v>
      </c>
      <c r="AA68" s="133">
        <f t="shared" si="48"/>
        <v>0</v>
      </c>
      <c r="AB68" s="55">
        <v>50</v>
      </c>
      <c r="AC68" s="55">
        <v>50</v>
      </c>
      <c r="AD68" s="29">
        <f t="shared" si="49"/>
        <v>0</v>
      </c>
      <c r="AE68" s="133">
        <f t="shared" si="50"/>
        <v>3670550</v>
      </c>
      <c r="AF68" s="134"/>
      <c r="AG68" s="134"/>
      <c r="AH68" s="134"/>
      <c r="AI68" s="29">
        <f t="shared" si="16"/>
        <v>592</v>
      </c>
      <c r="AJ68" s="29">
        <f t="shared" si="17"/>
        <v>55</v>
      </c>
      <c r="AK68" s="29">
        <f t="shared" si="18"/>
        <v>537</v>
      </c>
      <c r="AL68" s="29">
        <f t="shared" si="19"/>
        <v>592</v>
      </c>
      <c r="AM68" s="10" t="str">
        <f t="shared" si="20"/>
        <v>CUMPLE</v>
      </c>
      <c r="AN68" s="10" t="str">
        <f t="shared" si="21"/>
        <v>CUMPLE</v>
      </c>
    </row>
    <row r="69" spans="1:40" ht="180" x14ac:dyDescent="0.2">
      <c r="A69" s="10">
        <v>53</v>
      </c>
      <c r="B69" s="22">
        <v>27</v>
      </c>
      <c r="C69" s="22">
        <v>1080427</v>
      </c>
      <c r="D69" s="16" t="s">
        <v>33</v>
      </c>
      <c r="E69" s="22">
        <v>50201700</v>
      </c>
      <c r="F69" s="50">
        <v>2382103</v>
      </c>
      <c r="G69" s="16" t="s">
        <v>103</v>
      </c>
      <c r="H69" s="15" t="s">
        <v>76</v>
      </c>
      <c r="I69" s="25">
        <v>592</v>
      </c>
      <c r="J69" s="137">
        <v>16974</v>
      </c>
      <c r="K69" s="132">
        <f t="shared" si="9"/>
        <v>35</v>
      </c>
      <c r="L69" s="54"/>
      <c r="M69" s="54"/>
      <c r="N69" s="29">
        <f t="shared" si="41"/>
        <v>0</v>
      </c>
      <c r="O69" s="133">
        <f t="shared" si="42"/>
        <v>0</v>
      </c>
      <c r="P69" s="29"/>
      <c r="Q69" s="29"/>
      <c r="R69" s="29">
        <f t="shared" si="43"/>
        <v>0</v>
      </c>
      <c r="S69" s="133">
        <f t="shared" si="44"/>
        <v>0</v>
      </c>
      <c r="T69" s="10">
        <v>542</v>
      </c>
      <c r="U69" s="29">
        <v>5</v>
      </c>
      <c r="V69" s="29">
        <f t="shared" si="45"/>
        <v>537</v>
      </c>
      <c r="W69" s="133">
        <f t="shared" si="46"/>
        <v>84870</v>
      </c>
      <c r="X69" s="10"/>
      <c r="Y69" s="10"/>
      <c r="Z69" s="29">
        <f t="shared" si="47"/>
        <v>0</v>
      </c>
      <c r="AA69" s="133">
        <f t="shared" si="48"/>
        <v>0</v>
      </c>
      <c r="AB69" s="55">
        <v>50</v>
      </c>
      <c r="AC69" s="55">
        <v>30</v>
      </c>
      <c r="AD69" s="29">
        <f t="shared" si="49"/>
        <v>20</v>
      </c>
      <c r="AE69" s="133">
        <f t="shared" si="50"/>
        <v>509220</v>
      </c>
      <c r="AF69" s="134"/>
      <c r="AG69" s="134"/>
      <c r="AH69" s="134"/>
      <c r="AI69" s="29">
        <f t="shared" si="16"/>
        <v>592</v>
      </c>
      <c r="AJ69" s="29">
        <f t="shared" si="17"/>
        <v>35</v>
      </c>
      <c r="AK69" s="29">
        <f t="shared" si="18"/>
        <v>557</v>
      </c>
      <c r="AL69" s="29">
        <f t="shared" si="19"/>
        <v>592</v>
      </c>
      <c r="AM69" s="10" t="str">
        <f t="shared" si="20"/>
        <v>CUMPLE</v>
      </c>
      <c r="AN69" s="10" t="str">
        <f t="shared" si="21"/>
        <v>CUMPLE</v>
      </c>
    </row>
    <row r="70" spans="1:40" ht="22.5" x14ac:dyDescent="0.2">
      <c r="A70" s="10">
        <v>54</v>
      </c>
      <c r="B70" s="22">
        <v>28</v>
      </c>
      <c r="C70" s="22">
        <v>1018974</v>
      </c>
      <c r="D70" s="16" t="s">
        <v>33</v>
      </c>
      <c r="E70" s="22">
        <v>50201706</v>
      </c>
      <c r="F70" s="50">
        <v>2382102</v>
      </c>
      <c r="G70" s="16" t="s">
        <v>104</v>
      </c>
      <c r="H70" s="15" t="s">
        <v>76</v>
      </c>
      <c r="I70" s="25">
        <v>592</v>
      </c>
      <c r="J70" s="137">
        <v>11067</v>
      </c>
      <c r="K70" s="132">
        <f t="shared" ref="K70:K87" si="51">M70+Q70+U70+Y70+AC70</f>
        <v>35</v>
      </c>
      <c r="L70" s="54"/>
      <c r="M70" s="54"/>
      <c r="N70" s="29">
        <f t="shared" si="41"/>
        <v>0</v>
      </c>
      <c r="O70" s="133">
        <f t="shared" si="42"/>
        <v>0</v>
      </c>
      <c r="P70" s="29"/>
      <c r="Q70" s="29"/>
      <c r="R70" s="29">
        <f t="shared" si="43"/>
        <v>0</v>
      </c>
      <c r="S70" s="133">
        <f t="shared" si="44"/>
        <v>0</v>
      </c>
      <c r="T70" s="10">
        <v>542</v>
      </c>
      <c r="U70" s="29">
        <v>5</v>
      </c>
      <c r="V70" s="29">
        <f t="shared" si="45"/>
        <v>537</v>
      </c>
      <c r="W70" s="133">
        <f t="shared" si="46"/>
        <v>55335</v>
      </c>
      <c r="X70" s="10"/>
      <c r="Y70" s="10"/>
      <c r="Z70" s="29">
        <f t="shared" si="47"/>
        <v>0</v>
      </c>
      <c r="AA70" s="133">
        <f t="shared" si="48"/>
        <v>0</v>
      </c>
      <c r="AB70" s="55">
        <v>50</v>
      </c>
      <c r="AC70" s="55">
        <v>30</v>
      </c>
      <c r="AD70" s="29">
        <f t="shared" si="49"/>
        <v>20</v>
      </c>
      <c r="AE70" s="133">
        <f t="shared" si="50"/>
        <v>332010</v>
      </c>
      <c r="AF70" s="134"/>
      <c r="AG70" s="134"/>
      <c r="AH70" s="134"/>
      <c r="AI70" s="29">
        <f t="shared" ref="AI70:AI131" si="52">L70+P70+T70+X70+AB70</f>
        <v>592</v>
      </c>
      <c r="AJ70" s="29">
        <f t="shared" ref="AJ70:AJ131" si="53">M70+Q70+U70+Y70+AC70</f>
        <v>35</v>
      </c>
      <c r="AK70" s="29">
        <f t="shared" ref="AK70:AK131" si="54">N70+R70+V70+Z70+AD70</f>
        <v>557</v>
      </c>
      <c r="AL70" s="29">
        <f t="shared" ref="AL70:AL131" si="55">SUM(AJ70:AK70)</f>
        <v>592</v>
      </c>
      <c r="AM70" s="10" t="str">
        <f t="shared" ref="AM70:AM131" si="56">IF(AL70=AI70,"CUMPLE","NO CUMPLE")</f>
        <v>CUMPLE</v>
      </c>
      <c r="AN70" s="10" t="str">
        <f t="shared" ref="AN70:AN131" si="57">IF(AI70=I70,"CUMPLE","NO CUMPLE")</f>
        <v>CUMPLE</v>
      </c>
    </row>
    <row r="71" spans="1:40" ht="22.5" x14ac:dyDescent="0.2">
      <c r="A71" s="10">
        <v>55</v>
      </c>
      <c r="B71" s="22">
        <v>29</v>
      </c>
      <c r="C71" s="22" t="s">
        <v>105</v>
      </c>
      <c r="D71" s="16" t="s">
        <v>106</v>
      </c>
      <c r="E71" s="22" t="s">
        <v>107</v>
      </c>
      <c r="F71" s="53" t="s">
        <v>108</v>
      </c>
      <c r="G71" s="16" t="s">
        <v>109</v>
      </c>
      <c r="H71" s="15" t="s">
        <v>76</v>
      </c>
      <c r="I71" s="25">
        <v>90</v>
      </c>
      <c r="J71" s="137">
        <v>27623</v>
      </c>
      <c r="K71" s="132">
        <f t="shared" si="51"/>
        <v>77</v>
      </c>
      <c r="L71" s="54"/>
      <c r="M71" s="54"/>
      <c r="N71" s="29">
        <f t="shared" si="41"/>
        <v>0</v>
      </c>
      <c r="O71" s="133">
        <f t="shared" si="42"/>
        <v>0</v>
      </c>
      <c r="P71" s="29"/>
      <c r="Q71" s="29"/>
      <c r="R71" s="29">
        <f t="shared" si="43"/>
        <v>0</v>
      </c>
      <c r="S71" s="133">
        <f t="shared" si="44"/>
        <v>0</v>
      </c>
      <c r="T71" s="10"/>
      <c r="U71" s="29"/>
      <c r="V71" s="29">
        <f t="shared" si="45"/>
        <v>0</v>
      </c>
      <c r="W71" s="133">
        <f t="shared" si="46"/>
        <v>0</v>
      </c>
      <c r="X71" s="10">
        <v>90</v>
      </c>
      <c r="Y71" s="10">
        <v>77</v>
      </c>
      <c r="Z71" s="29">
        <f t="shared" si="47"/>
        <v>13</v>
      </c>
      <c r="AA71" s="133">
        <f t="shared" si="48"/>
        <v>2126971</v>
      </c>
      <c r="AB71" s="55"/>
      <c r="AC71" s="55"/>
      <c r="AD71" s="29">
        <f t="shared" si="49"/>
        <v>0</v>
      </c>
      <c r="AE71" s="133">
        <f t="shared" si="50"/>
        <v>0</v>
      </c>
      <c r="AF71" s="134"/>
      <c r="AG71" s="134"/>
      <c r="AH71" s="134"/>
      <c r="AI71" s="29">
        <f t="shared" si="52"/>
        <v>90</v>
      </c>
      <c r="AJ71" s="29">
        <f t="shared" si="53"/>
        <v>77</v>
      </c>
      <c r="AK71" s="29">
        <f t="shared" si="54"/>
        <v>13</v>
      </c>
      <c r="AL71" s="29">
        <f t="shared" si="55"/>
        <v>90</v>
      </c>
      <c r="AM71" s="10" t="str">
        <f t="shared" si="56"/>
        <v>CUMPLE</v>
      </c>
      <c r="AN71" s="10" t="str">
        <f t="shared" si="57"/>
        <v>CUMPLE</v>
      </c>
    </row>
    <row r="72" spans="1:40" ht="33.75" x14ac:dyDescent="0.2">
      <c r="A72" s="10">
        <v>56</v>
      </c>
      <c r="B72" s="22">
        <v>30</v>
      </c>
      <c r="C72" s="22" t="s">
        <v>105</v>
      </c>
      <c r="D72" s="16" t="s">
        <v>106</v>
      </c>
      <c r="E72" s="22" t="s">
        <v>110</v>
      </c>
      <c r="F72" s="53" t="s">
        <v>111</v>
      </c>
      <c r="G72" s="16" t="s">
        <v>112</v>
      </c>
      <c r="H72" s="15" t="s">
        <v>76</v>
      </c>
      <c r="I72" s="25">
        <v>25</v>
      </c>
      <c r="J72" s="137">
        <v>33153</v>
      </c>
      <c r="K72" s="132">
        <f t="shared" si="51"/>
        <v>25</v>
      </c>
      <c r="L72" s="54"/>
      <c r="M72" s="54"/>
      <c r="N72" s="29">
        <f t="shared" si="41"/>
        <v>0</v>
      </c>
      <c r="O72" s="133">
        <f t="shared" si="42"/>
        <v>0</v>
      </c>
      <c r="P72" s="29"/>
      <c r="Q72" s="29"/>
      <c r="R72" s="29">
        <f t="shared" si="43"/>
        <v>0</v>
      </c>
      <c r="S72" s="133">
        <f t="shared" si="44"/>
        <v>0</v>
      </c>
      <c r="T72" s="10"/>
      <c r="U72" s="29"/>
      <c r="V72" s="29">
        <f t="shared" si="45"/>
        <v>0</v>
      </c>
      <c r="W72" s="133">
        <f t="shared" si="46"/>
        <v>0</v>
      </c>
      <c r="X72" s="10">
        <v>25</v>
      </c>
      <c r="Y72" s="10">
        <v>25</v>
      </c>
      <c r="Z72" s="29">
        <f t="shared" si="47"/>
        <v>0</v>
      </c>
      <c r="AA72" s="133">
        <f t="shared" si="48"/>
        <v>828825</v>
      </c>
      <c r="AB72" s="55"/>
      <c r="AC72" s="55"/>
      <c r="AD72" s="29">
        <f t="shared" si="49"/>
        <v>0</v>
      </c>
      <c r="AE72" s="133">
        <f t="shared" si="50"/>
        <v>0</v>
      </c>
      <c r="AF72" s="134"/>
      <c r="AG72" s="134"/>
      <c r="AH72" s="134"/>
      <c r="AI72" s="29">
        <f t="shared" si="52"/>
        <v>25</v>
      </c>
      <c r="AJ72" s="29">
        <f t="shared" si="53"/>
        <v>25</v>
      </c>
      <c r="AK72" s="29">
        <f t="shared" si="54"/>
        <v>0</v>
      </c>
      <c r="AL72" s="29">
        <f t="shared" si="55"/>
        <v>25</v>
      </c>
      <c r="AM72" s="10" t="str">
        <f t="shared" si="56"/>
        <v>CUMPLE</v>
      </c>
      <c r="AN72" s="10" t="str">
        <f t="shared" si="57"/>
        <v>CUMPLE</v>
      </c>
    </row>
    <row r="73" spans="1:40" ht="52.5" customHeight="1" x14ac:dyDescent="0.2">
      <c r="A73" s="10">
        <v>57</v>
      </c>
      <c r="B73" s="22">
        <v>31</v>
      </c>
      <c r="C73" s="22">
        <v>1756520</v>
      </c>
      <c r="D73" s="16" t="s">
        <v>33</v>
      </c>
      <c r="E73" s="22">
        <v>50181905</v>
      </c>
      <c r="F73" s="50">
        <v>2342003</v>
      </c>
      <c r="G73" s="16" t="s">
        <v>113</v>
      </c>
      <c r="H73" s="15" t="s">
        <v>76</v>
      </c>
      <c r="I73" s="25">
        <v>542</v>
      </c>
      <c r="J73" s="137">
        <v>6360</v>
      </c>
      <c r="K73" s="132">
        <f t="shared" si="51"/>
        <v>5</v>
      </c>
      <c r="L73" s="54"/>
      <c r="M73" s="54"/>
      <c r="N73" s="29">
        <f t="shared" si="41"/>
        <v>0</v>
      </c>
      <c r="O73" s="133">
        <f t="shared" si="42"/>
        <v>0</v>
      </c>
      <c r="P73" s="29"/>
      <c r="Q73" s="29"/>
      <c r="R73" s="29">
        <f t="shared" si="43"/>
        <v>0</v>
      </c>
      <c r="S73" s="133">
        <f t="shared" si="44"/>
        <v>0</v>
      </c>
      <c r="T73" s="10">
        <v>542</v>
      </c>
      <c r="U73" s="29">
        <v>5</v>
      </c>
      <c r="V73" s="29">
        <f t="shared" si="45"/>
        <v>537</v>
      </c>
      <c r="W73" s="133">
        <f t="shared" si="46"/>
        <v>31800</v>
      </c>
      <c r="X73" s="10"/>
      <c r="Y73" s="10"/>
      <c r="Z73" s="29">
        <f t="shared" si="47"/>
        <v>0</v>
      </c>
      <c r="AA73" s="133">
        <f t="shared" si="48"/>
        <v>0</v>
      </c>
      <c r="AB73" s="55"/>
      <c r="AC73" s="55"/>
      <c r="AD73" s="29">
        <f t="shared" si="49"/>
        <v>0</v>
      </c>
      <c r="AE73" s="133">
        <f t="shared" si="50"/>
        <v>0</v>
      </c>
      <c r="AF73" s="134"/>
      <c r="AG73" s="134"/>
      <c r="AH73" s="134"/>
      <c r="AI73" s="29">
        <f t="shared" si="52"/>
        <v>542</v>
      </c>
      <c r="AJ73" s="29">
        <f t="shared" si="53"/>
        <v>5</v>
      </c>
      <c r="AK73" s="29">
        <f t="shared" si="54"/>
        <v>537</v>
      </c>
      <c r="AL73" s="29">
        <f t="shared" si="55"/>
        <v>542</v>
      </c>
      <c r="AM73" s="10" t="str">
        <f t="shared" si="56"/>
        <v>CUMPLE</v>
      </c>
      <c r="AN73" s="10" t="str">
        <f t="shared" si="57"/>
        <v>CUMPLE</v>
      </c>
    </row>
    <row r="74" spans="1:40" ht="61.5" customHeight="1" x14ac:dyDescent="0.2">
      <c r="A74" s="10">
        <v>58</v>
      </c>
      <c r="B74" s="22">
        <v>32</v>
      </c>
      <c r="C74" s="22">
        <v>1756520</v>
      </c>
      <c r="D74" s="16" t="s">
        <v>57</v>
      </c>
      <c r="E74" s="22">
        <v>50181905</v>
      </c>
      <c r="F74" s="50">
        <v>2342003</v>
      </c>
      <c r="G74" s="16" t="s">
        <v>114</v>
      </c>
      <c r="H74" s="15" t="s">
        <v>76</v>
      </c>
      <c r="I74" s="25">
        <v>50</v>
      </c>
      <c r="J74" s="137">
        <v>15678</v>
      </c>
      <c r="K74" s="132">
        <f t="shared" si="51"/>
        <v>13</v>
      </c>
      <c r="L74" s="54"/>
      <c r="M74" s="54"/>
      <c r="N74" s="29">
        <f t="shared" si="41"/>
        <v>0</v>
      </c>
      <c r="O74" s="133">
        <f t="shared" si="42"/>
        <v>0</v>
      </c>
      <c r="P74" s="29"/>
      <c r="Q74" s="29"/>
      <c r="R74" s="29">
        <f t="shared" si="43"/>
        <v>0</v>
      </c>
      <c r="S74" s="133">
        <f t="shared" si="44"/>
        <v>0</v>
      </c>
      <c r="T74" s="10"/>
      <c r="U74" s="29"/>
      <c r="V74" s="29">
        <f t="shared" si="45"/>
        <v>0</v>
      </c>
      <c r="W74" s="133">
        <f t="shared" si="46"/>
        <v>0</v>
      </c>
      <c r="X74" s="10"/>
      <c r="Y74" s="10"/>
      <c r="Z74" s="29">
        <f t="shared" si="47"/>
        <v>0</v>
      </c>
      <c r="AA74" s="133">
        <f t="shared" si="48"/>
        <v>0</v>
      </c>
      <c r="AB74" s="10">
        <v>50</v>
      </c>
      <c r="AC74" s="10">
        <v>13</v>
      </c>
      <c r="AD74" s="29">
        <f t="shared" si="49"/>
        <v>37</v>
      </c>
      <c r="AE74" s="133">
        <f t="shared" si="50"/>
        <v>203814</v>
      </c>
      <c r="AF74" s="134"/>
      <c r="AG74" s="134"/>
      <c r="AH74" s="134"/>
      <c r="AI74" s="29">
        <f t="shared" si="52"/>
        <v>50</v>
      </c>
      <c r="AJ74" s="29">
        <f t="shared" si="53"/>
        <v>13</v>
      </c>
      <c r="AK74" s="29">
        <f t="shared" si="54"/>
        <v>37</v>
      </c>
      <c r="AL74" s="29">
        <f t="shared" si="55"/>
        <v>50</v>
      </c>
      <c r="AM74" s="10" t="str">
        <f t="shared" si="56"/>
        <v>CUMPLE</v>
      </c>
      <c r="AN74" s="10" t="str">
        <f t="shared" si="57"/>
        <v>CUMPLE</v>
      </c>
    </row>
    <row r="75" spans="1:40" ht="33.75" x14ac:dyDescent="0.2">
      <c r="A75" s="10">
        <v>59</v>
      </c>
      <c r="B75" s="22">
        <v>33</v>
      </c>
      <c r="C75" s="22">
        <v>1344399</v>
      </c>
      <c r="D75" s="16" t="s">
        <v>33</v>
      </c>
      <c r="E75" s="22">
        <v>50181905</v>
      </c>
      <c r="F75" s="50">
        <v>2342003</v>
      </c>
      <c r="G75" s="16" t="s">
        <v>115</v>
      </c>
      <c r="H75" s="15" t="s">
        <v>76</v>
      </c>
      <c r="I75" s="25">
        <v>742</v>
      </c>
      <c r="J75" s="137">
        <v>16319</v>
      </c>
      <c r="K75" s="132">
        <f t="shared" si="51"/>
        <v>120</v>
      </c>
      <c r="L75" s="54"/>
      <c r="M75" s="54"/>
      <c r="N75" s="29">
        <f t="shared" si="41"/>
        <v>0</v>
      </c>
      <c r="O75" s="133">
        <f t="shared" si="42"/>
        <v>0</v>
      </c>
      <c r="P75" s="29"/>
      <c r="Q75" s="29"/>
      <c r="R75" s="29">
        <f t="shared" si="43"/>
        <v>0</v>
      </c>
      <c r="S75" s="133">
        <f t="shared" si="44"/>
        <v>0</v>
      </c>
      <c r="T75" s="10">
        <v>542</v>
      </c>
      <c r="U75" s="29">
        <v>10</v>
      </c>
      <c r="V75" s="29">
        <f t="shared" si="45"/>
        <v>532</v>
      </c>
      <c r="W75" s="133">
        <f t="shared" si="46"/>
        <v>163190</v>
      </c>
      <c r="X75" s="10"/>
      <c r="Y75" s="10"/>
      <c r="Z75" s="29">
        <f t="shared" si="47"/>
        <v>0</v>
      </c>
      <c r="AA75" s="133">
        <f t="shared" si="48"/>
        <v>0</v>
      </c>
      <c r="AB75" s="10">
        <v>200</v>
      </c>
      <c r="AC75" s="10">
        <v>110</v>
      </c>
      <c r="AD75" s="29">
        <f t="shared" si="49"/>
        <v>90</v>
      </c>
      <c r="AE75" s="133">
        <f t="shared" si="50"/>
        <v>1795090</v>
      </c>
      <c r="AF75" s="134"/>
      <c r="AG75" s="134"/>
      <c r="AH75" s="134"/>
      <c r="AI75" s="29">
        <f t="shared" si="52"/>
        <v>742</v>
      </c>
      <c r="AJ75" s="29">
        <f t="shared" si="53"/>
        <v>120</v>
      </c>
      <c r="AK75" s="29">
        <f t="shared" si="54"/>
        <v>622</v>
      </c>
      <c r="AL75" s="29">
        <f t="shared" si="55"/>
        <v>742</v>
      </c>
      <c r="AM75" s="10" t="str">
        <f t="shared" si="56"/>
        <v>CUMPLE</v>
      </c>
      <c r="AN75" s="10" t="str">
        <f t="shared" si="57"/>
        <v>CUMPLE</v>
      </c>
    </row>
    <row r="76" spans="1:40" ht="33.75" x14ac:dyDescent="0.2">
      <c r="A76" s="10">
        <v>60</v>
      </c>
      <c r="B76" s="22">
        <v>34</v>
      </c>
      <c r="C76" s="22">
        <v>1528512</v>
      </c>
      <c r="D76" s="16" t="s">
        <v>33</v>
      </c>
      <c r="E76" s="22">
        <v>50181905</v>
      </c>
      <c r="F76" s="50">
        <v>2342003</v>
      </c>
      <c r="G76" s="16" t="s">
        <v>116</v>
      </c>
      <c r="H76" s="15" t="s">
        <v>76</v>
      </c>
      <c r="I76" s="25">
        <v>792</v>
      </c>
      <c r="J76" s="137">
        <v>11067</v>
      </c>
      <c r="K76" s="132">
        <f t="shared" si="51"/>
        <v>120</v>
      </c>
      <c r="L76" s="54"/>
      <c r="M76" s="54"/>
      <c r="N76" s="29">
        <f t="shared" si="41"/>
        <v>0</v>
      </c>
      <c r="O76" s="133">
        <f t="shared" si="42"/>
        <v>0</v>
      </c>
      <c r="P76" s="29"/>
      <c r="Q76" s="29"/>
      <c r="R76" s="29">
        <f t="shared" si="43"/>
        <v>0</v>
      </c>
      <c r="S76" s="133">
        <f t="shared" si="44"/>
        <v>0</v>
      </c>
      <c r="T76" s="55">
        <v>542</v>
      </c>
      <c r="U76" s="29">
        <v>10</v>
      </c>
      <c r="V76" s="29">
        <f t="shared" si="45"/>
        <v>532</v>
      </c>
      <c r="W76" s="133">
        <f t="shared" si="46"/>
        <v>110670</v>
      </c>
      <c r="X76" s="10"/>
      <c r="Y76" s="10"/>
      <c r="Z76" s="29">
        <f t="shared" si="47"/>
        <v>0</v>
      </c>
      <c r="AA76" s="133">
        <f t="shared" si="48"/>
        <v>0</v>
      </c>
      <c r="AB76" s="10">
        <v>250</v>
      </c>
      <c r="AC76" s="10">
        <v>110</v>
      </c>
      <c r="AD76" s="29">
        <f t="shared" si="49"/>
        <v>140</v>
      </c>
      <c r="AE76" s="133">
        <f t="shared" si="50"/>
        <v>1217370</v>
      </c>
      <c r="AF76" s="134"/>
      <c r="AG76" s="134"/>
      <c r="AH76" s="134"/>
      <c r="AI76" s="29">
        <f t="shared" si="52"/>
        <v>792</v>
      </c>
      <c r="AJ76" s="29">
        <f t="shared" si="53"/>
        <v>120</v>
      </c>
      <c r="AK76" s="29">
        <f t="shared" si="54"/>
        <v>672</v>
      </c>
      <c r="AL76" s="29">
        <f t="shared" si="55"/>
        <v>792</v>
      </c>
      <c r="AM76" s="10" t="str">
        <f t="shared" si="56"/>
        <v>CUMPLE</v>
      </c>
      <c r="AN76" s="10" t="str">
        <f t="shared" si="57"/>
        <v>CUMPLE</v>
      </c>
    </row>
    <row r="77" spans="1:40" ht="45" x14ac:dyDescent="0.2">
      <c r="A77" s="10">
        <v>61</v>
      </c>
      <c r="B77" s="22">
        <v>35</v>
      </c>
      <c r="C77" s="22">
        <v>1018853</v>
      </c>
      <c r="D77" s="16" t="s">
        <v>33</v>
      </c>
      <c r="E77" s="22">
        <v>50181905</v>
      </c>
      <c r="F77" s="50">
        <v>2342003</v>
      </c>
      <c r="G77" s="16" t="s">
        <v>117</v>
      </c>
      <c r="H77" s="15" t="s">
        <v>76</v>
      </c>
      <c r="I77" s="25">
        <v>542</v>
      </c>
      <c r="J77" s="137">
        <v>22134</v>
      </c>
      <c r="K77" s="132">
        <f t="shared" si="51"/>
        <v>10</v>
      </c>
      <c r="L77" s="54"/>
      <c r="M77" s="54"/>
      <c r="N77" s="29">
        <f t="shared" si="41"/>
        <v>0</v>
      </c>
      <c r="O77" s="133">
        <f t="shared" si="42"/>
        <v>0</v>
      </c>
      <c r="P77" s="29"/>
      <c r="Q77" s="29"/>
      <c r="R77" s="29">
        <f t="shared" si="43"/>
        <v>0</v>
      </c>
      <c r="S77" s="133">
        <f t="shared" si="44"/>
        <v>0</v>
      </c>
      <c r="T77" s="55">
        <v>542</v>
      </c>
      <c r="U77" s="29">
        <v>10</v>
      </c>
      <c r="V77" s="29">
        <f t="shared" si="45"/>
        <v>532</v>
      </c>
      <c r="W77" s="133">
        <f t="shared" si="46"/>
        <v>221340</v>
      </c>
      <c r="X77" s="10"/>
      <c r="Y77" s="10"/>
      <c r="Z77" s="29">
        <f t="shared" si="47"/>
        <v>0</v>
      </c>
      <c r="AA77" s="133">
        <f t="shared" si="48"/>
        <v>0</v>
      </c>
      <c r="AB77" s="10"/>
      <c r="AC77" s="10"/>
      <c r="AD77" s="29">
        <f t="shared" si="49"/>
        <v>0</v>
      </c>
      <c r="AE77" s="133">
        <f t="shared" si="50"/>
        <v>0</v>
      </c>
      <c r="AF77" s="134"/>
      <c r="AG77" s="134"/>
      <c r="AH77" s="134"/>
      <c r="AI77" s="29">
        <f t="shared" si="52"/>
        <v>542</v>
      </c>
      <c r="AJ77" s="29">
        <f t="shared" si="53"/>
        <v>10</v>
      </c>
      <c r="AK77" s="29">
        <f t="shared" si="54"/>
        <v>532</v>
      </c>
      <c r="AL77" s="29">
        <f t="shared" si="55"/>
        <v>542</v>
      </c>
      <c r="AM77" s="10" t="str">
        <f t="shared" si="56"/>
        <v>CUMPLE</v>
      </c>
      <c r="AN77" s="10" t="str">
        <f t="shared" si="57"/>
        <v>CUMPLE</v>
      </c>
    </row>
    <row r="78" spans="1:40" ht="33.75" x14ac:dyDescent="0.2">
      <c r="A78" s="10">
        <v>62</v>
      </c>
      <c r="B78" s="22">
        <v>36</v>
      </c>
      <c r="C78" s="22">
        <v>1120309</v>
      </c>
      <c r="D78" s="16" t="s">
        <v>33</v>
      </c>
      <c r="E78" s="22">
        <v>50181903</v>
      </c>
      <c r="F78" s="50">
        <v>2349009</v>
      </c>
      <c r="G78" s="16" t="s">
        <v>118</v>
      </c>
      <c r="H78" s="15" t="s">
        <v>76</v>
      </c>
      <c r="I78" s="25">
        <v>542</v>
      </c>
      <c r="J78" s="137">
        <v>11034</v>
      </c>
      <c r="K78" s="132">
        <f t="shared" si="51"/>
        <v>10</v>
      </c>
      <c r="L78" s="54"/>
      <c r="M78" s="54"/>
      <c r="N78" s="29">
        <f t="shared" si="41"/>
        <v>0</v>
      </c>
      <c r="O78" s="133">
        <f t="shared" si="42"/>
        <v>0</v>
      </c>
      <c r="P78" s="29"/>
      <c r="Q78" s="29"/>
      <c r="R78" s="29">
        <f t="shared" si="43"/>
        <v>0</v>
      </c>
      <c r="S78" s="133">
        <f t="shared" si="44"/>
        <v>0</v>
      </c>
      <c r="T78" s="55">
        <v>542</v>
      </c>
      <c r="U78" s="29">
        <v>10</v>
      </c>
      <c r="V78" s="29">
        <f t="shared" si="45"/>
        <v>532</v>
      </c>
      <c r="W78" s="133">
        <f t="shared" si="46"/>
        <v>110340</v>
      </c>
      <c r="X78" s="10"/>
      <c r="Y78" s="10"/>
      <c r="Z78" s="29">
        <f t="shared" si="47"/>
        <v>0</v>
      </c>
      <c r="AA78" s="133">
        <f t="shared" si="48"/>
        <v>0</v>
      </c>
      <c r="AB78" s="10"/>
      <c r="AC78" s="10"/>
      <c r="AD78" s="29">
        <f t="shared" si="49"/>
        <v>0</v>
      </c>
      <c r="AE78" s="133">
        <f t="shared" si="50"/>
        <v>0</v>
      </c>
      <c r="AF78" s="134"/>
      <c r="AG78" s="134"/>
      <c r="AH78" s="134"/>
      <c r="AI78" s="29">
        <f t="shared" si="52"/>
        <v>542</v>
      </c>
      <c r="AJ78" s="29">
        <f t="shared" si="53"/>
        <v>10</v>
      </c>
      <c r="AK78" s="29">
        <f t="shared" si="54"/>
        <v>532</v>
      </c>
      <c r="AL78" s="29">
        <f t="shared" si="55"/>
        <v>542</v>
      </c>
      <c r="AM78" s="10" t="str">
        <f t="shared" si="56"/>
        <v>CUMPLE</v>
      </c>
      <c r="AN78" s="10" t="str">
        <f t="shared" si="57"/>
        <v>CUMPLE</v>
      </c>
    </row>
    <row r="79" spans="1:40" ht="45" x14ac:dyDescent="0.2">
      <c r="A79" s="10">
        <v>63</v>
      </c>
      <c r="B79" s="22">
        <v>37</v>
      </c>
      <c r="C79" s="22">
        <v>1788415</v>
      </c>
      <c r="D79" s="16" t="s">
        <v>33</v>
      </c>
      <c r="E79" s="22">
        <v>50161813</v>
      </c>
      <c r="F79" s="50">
        <v>2342006</v>
      </c>
      <c r="G79" s="16" t="s">
        <v>119</v>
      </c>
      <c r="H79" s="15" t="s">
        <v>76</v>
      </c>
      <c r="I79" s="25">
        <v>607</v>
      </c>
      <c r="J79" s="137">
        <v>6480</v>
      </c>
      <c r="K79" s="132">
        <f t="shared" si="51"/>
        <v>40</v>
      </c>
      <c r="L79" s="54"/>
      <c r="M79" s="54"/>
      <c r="N79" s="29">
        <f t="shared" si="41"/>
        <v>0</v>
      </c>
      <c r="O79" s="133">
        <f t="shared" si="42"/>
        <v>0</v>
      </c>
      <c r="P79" s="29"/>
      <c r="Q79" s="29"/>
      <c r="R79" s="29">
        <f t="shared" si="43"/>
        <v>0</v>
      </c>
      <c r="S79" s="133">
        <f t="shared" si="44"/>
        <v>0</v>
      </c>
      <c r="T79" s="55">
        <v>542</v>
      </c>
      <c r="U79" s="29">
        <v>10</v>
      </c>
      <c r="V79" s="29">
        <f t="shared" si="45"/>
        <v>532</v>
      </c>
      <c r="W79" s="133">
        <f t="shared" si="46"/>
        <v>64800</v>
      </c>
      <c r="X79" s="10"/>
      <c r="Y79" s="10"/>
      <c r="Z79" s="29">
        <f t="shared" si="47"/>
        <v>0</v>
      </c>
      <c r="AA79" s="133">
        <f t="shared" si="48"/>
        <v>0</v>
      </c>
      <c r="AB79" s="10">
        <v>65</v>
      </c>
      <c r="AC79" s="10">
        <v>30</v>
      </c>
      <c r="AD79" s="29">
        <f t="shared" si="49"/>
        <v>35</v>
      </c>
      <c r="AE79" s="133">
        <f t="shared" si="50"/>
        <v>194400</v>
      </c>
      <c r="AF79" s="134"/>
      <c r="AG79" s="134"/>
      <c r="AH79" s="134"/>
      <c r="AI79" s="29">
        <f t="shared" si="52"/>
        <v>607</v>
      </c>
      <c r="AJ79" s="29">
        <f t="shared" si="53"/>
        <v>40</v>
      </c>
      <c r="AK79" s="29">
        <f t="shared" si="54"/>
        <v>567</v>
      </c>
      <c r="AL79" s="29">
        <f t="shared" si="55"/>
        <v>607</v>
      </c>
      <c r="AM79" s="10" t="str">
        <f t="shared" si="56"/>
        <v>CUMPLE</v>
      </c>
      <c r="AN79" s="10" t="str">
        <f t="shared" si="57"/>
        <v>CUMPLE</v>
      </c>
    </row>
    <row r="80" spans="1:40" ht="45" x14ac:dyDescent="0.2">
      <c r="A80" s="10">
        <v>64</v>
      </c>
      <c r="B80" s="22">
        <v>38</v>
      </c>
      <c r="C80" s="22">
        <v>1560976</v>
      </c>
      <c r="D80" s="16" t="s">
        <v>33</v>
      </c>
      <c r="E80" s="22" t="s">
        <v>120</v>
      </c>
      <c r="F80" s="50">
        <v>2343001</v>
      </c>
      <c r="G80" s="16" t="s">
        <v>121</v>
      </c>
      <c r="H80" s="15" t="s">
        <v>76</v>
      </c>
      <c r="I80" s="25">
        <v>607</v>
      </c>
      <c r="J80" s="137">
        <v>10434</v>
      </c>
      <c r="K80" s="132">
        <f t="shared" si="51"/>
        <v>60</v>
      </c>
      <c r="L80" s="54"/>
      <c r="M80" s="54"/>
      <c r="N80" s="29">
        <f t="shared" si="41"/>
        <v>0</v>
      </c>
      <c r="O80" s="133">
        <f t="shared" si="42"/>
        <v>0</v>
      </c>
      <c r="P80" s="29"/>
      <c r="Q80" s="29"/>
      <c r="R80" s="29">
        <f t="shared" si="43"/>
        <v>0</v>
      </c>
      <c r="S80" s="133">
        <f t="shared" si="44"/>
        <v>0</v>
      </c>
      <c r="T80" s="55">
        <v>542</v>
      </c>
      <c r="U80" s="29">
        <v>10</v>
      </c>
      <c r="V80" s="29">
        <f t="shared" si="45"/>
        <v>532</v>
      </c>
      <c r="W80" s="133">
        <f t="shared" si="46"/>
        <v>104340</v>
      </c>
      <c r="X80" s="10"/>
      <c r="Y80" s="10"/>
      <c r="Z80" s="29">
        <f t="shared" si="47"/>
        <v>0</v>
      </c>
      <c r="AA80" s="133">
        <f t="shared" si="48"/>
        <v>0</v>
      </c>
      <c r="AB80" s="10">
        <v>65</v>
      </c>
      <c r="AC80" s="10">
        <v>50</v>
      </c>
      <c r="AD80" s="29">
        <f t="shared" si="49"/>
        <v>15</v>
      </c>
      <c r="AE80" s="133">
        <f t="shared" si="50"/>
        <v>521700</v>
      </c>
      <c r="AF80" s="134"/>
      <c r="AG80" s="134"/>
      <c r="AH80" s="134"/>
      <c r="AI80" s="29">
        <f t="shared" si="52"/>
        <v>607</v>
      </c>
      <c r="AJ80" s="29">
        <f t="shared" si="53"/>
        <v>60</v>
      </c>
      <c r="AK80" s="29">
        <f t="shared" si="54"/>
        <v>547</v>
      </c>
      <c r="AL80" s="29">
        <f t="shared" si="55"/>
        <v>607</v>
      </c>
      <c r="AM80" s="10" t="str">
        <f t="shared" si="56"/>
        <v>CUMPLE</v>
      </c>
      <c r="AN80" s="10" t="str">
        <f t="shared" si="57"/>
        <v>CUMPLE</v>
      </c>
    </row>
    <row r="81" spans="1:40" ht="22.5" x14ac:dyDescent="0.2">
      <c r="A81" s="10">
        <v>65</v>
      </c>
      <c r="B81" s="22">
        <v>39</v>
      </c>
      <c r="C81" s="22">
        <v>1018984</v>
      </c>
      <c r="D81" s="16" t="s">
        <v>33</v>
      </c>
      <c r="E81" s="22" t="s">
        <v>120</v>
      </c>
      <c r="F81" s="50">
        <v>2343001</v>
      </c>
      <c r="G81" s="16" t="s">
        <v>122</v>
      </c>
      <c r="H81" s="15" t="s">
        <v>76</v>
      </c>
      <c r="I81" s="25">
        <v>542</v>
      </c>
      <c r="J81" s="137">
        <v>11514</v>
      </c>
      <c r="K81" s="132">
        <f t="shared" si="51"/>
        <v>10</v>
      </c>
      <c r="L81" s="54"/>
      <c r="M81" s="54"/>
      <c r="N81" s="29">
        <f t="shared" si="41"/>
        <v>0</v>
      </c>
      <c r="O81" s="133">
        <f t="shared" si="42"/>
        <v>0</v>
      </c>
      <c r="P81" s="29"/>
      <c r="Q81" s="29"/>
      <c r="R81" s="29">
        <f t="shared" si="43"/>
        <v>0</v>
      </c>
      <c r="S81" s="133">
        <f t="shared" si="44"/>
        <v>0</v>
      </c>
      <c r="T81" s="55">
        <v>542</v>
      </c>
      <c r="U81" s="29">
        <v>10</v>
      </c>
      <c r="V81" s="29">
        <f t="shared" si="45"/>
        <v>532</v>
      </c>
      <c r="W81" s="133">
        <f t="shared" si="46"/>
        <v>115140</v>
      </c>
      <c r="X81" s="10"/>
      <c r="Y81" s="10"/>
      <c r="Z81" s="29">
        <f t="shared" si="47"/>
        <v>0</v>
      </c>
      <c r="AA81" s="133">
        <f t="shared" si="48"/>
        <v>0</v>
      </c>
      <c r="AB81" s="10"/>
      <c r="AC81" s="10"/>
      <c r="AD81" s="29">
        <f t="shared" si="49"/>
        <v>0</v>
      </c>
      <c r="AE81" s="133">
        <f t="shared" si="50"/>
        <v>0</v>
      </c>
      <c r="AF81" s="134"/>
      <c r="AG81" s="134"/>
      <c r="AH81" s="134"/>
      <c r="AI81" s="29">
        <f t="shared" si="52"/>
        <v>542</v>
      </c>
      <c r="AJ81" s="29">
        <f t="shared" si="53"/>
        <v>10</v>
      </c>
      <c r="AK81" s="29">
        <f t="shared" si="54"/>
        <v>532</v>
      </c>
      <c r="AL81" s="29">
        <f t="shared" si="55"/>
        <v>542</v>
      </c>
      <c r="AM81" s="10" t="str">
        <f t="shared" si="56"/>
        <v>CUMPLE</v>
      </c>
      <c r="AN81" s="10" t="str">
        <f t="shared" si="57"/>
        <v>CUMPLE</v>
      </c>
    </row>
    <row r="82" spans="1:40" ht="33.75" x14ac:dyDescent="0.2">
      <c r="A82" s="10">
        <v>66</v>
      </c>
      <c r="B82" s="22">
        <v>40</v>
      </c>
      <c r="C82" s="22">
        <v>1653667</v>
      </c>
      <c r="D82" s="16" t="s">
        <v>57</v>
      </c>
      <c r="E82" s="22" t="s">
        <v>120</v>
      </c>
      <c r="F82" s="50"/>
      <c r="G82" s="16" t="s">
        <v>123</v>
      </c>
      <c r="H82" s="15" t="s">
        <v>76</v>
      </c>
      <c r="I82" s="25">
        <v>100</v>
      </c>
      <c r="J82" s="137">
        <v>4611</v>
      </c>
      <c r="K82" s="132">
        <f t="shared" si="51"/>
        <v>40</v>
      </c>
      <c r="L82" s="54"/>
      <c r="M82" s="54"/>
      <c r="N82" s="29">
        <f t="shared" si="41"/>
        <v>0</v>
      </c>
      <c r="O82" s="133">
        <f t="shared" si="42"/>
        <v>0</v>
      </c>
      <c r="P82" s="29"/>
      <c r="Q82" s="29"/>
      <c r="R82" s="29">
        <f t="shared" si="43"/>
        <v>0</v>
      </c>
      <c r="S82" s="133">
        <f t="shared" si="44"/>
        <v>0</v>
      </c>
      <c r="T82" s="10"/>
      <c r="U82" s="29"/>
      <c r="V82" s="29">
        <f t="shared" si="45"/>
        <v>0</v>
      </c>
      <c r="W82" s="133">
        <f t="shared" si="46"/>
        <v>0</v>
      </c>
      <c r="X82" s="10"/>
      <c r="Y82" s="10"/>
      <c r="Z82" s="29">
        <f t="shared" si="47"/>
        <v>0</v>
      </c>
      <c r="AA82" s="133">
        <f t="shared" si="48"/>
        <v>0</v>
      </c>
      <c r="AB82" s="10">
        <v>100</v>
      </c>
      <c r="AC82" s="10">
        <v>40</v>
      </c>
      <c r="AD82" s="29">
        <f t="shared" si="49"/>
        <v>60</v>
      </c>
      <c r="AE82" s="133">
        <f t="shared" si="50"/>
        <v>184440</v>
      </c>
      <c r="AF82" s="134"/>
      <c r="AG82" s="134"/>
      <c r="AH82" s="134"/>
      <c r="AI82" s="29">
        <f t="shared" si="52"/>
        <v>100</v>
      </c>
      <c r="AJ82" s="29">
        <f t="shared" si="53"/>
        <v>40</v>
      </c>
      <c r="AK82" s="29">
        <f t="shared" si="54"/>
        <v>60</v>
      </c>
      <c r="AL82" s="29">
        <f t="shared" si="55"/>
        <v>100</v>
      </c>
      <c r="AM82" s="10" t="str">
        <f t="shared" si="56"/>
        <v>CUMPLE</v>
      </c>
      <c r="AN82" s="10" t="str">
        <f t="shared" si="57"/>
        <v>CUMPLE</v>
      </c>
    </row>
    <row r="83" spans="1:40" ht="33.75" x14ac:dyDescent="0.2">
      <c r="A83" s="10">
        <v>67</v>
      </c>
      <c r="B83" s="22">
        <v>41</v>
      </c>
      <c r="C83" s="22">
        <v>1111418</v>
      </c>
      <c r="D83" s="16" t="s">
        <v>33</v>
      </c>
      <c r="E83" s="22" t="s">
        <v>120</v>
      </c>
      <c r="F83" s="50">
        <v>2343002</v>
      </c>
      <c r="G83" s="16" t="s">
        <v>124</v>
      </c>
      <c r="H83" s="15" t="s">
        <v>76</v>
      </c>
      <c r="I83" s="25">
        <v>792</v>
      </c>
      <c r="J83" s="137">
        <v>3580</v>
      </c>
      <c r="K83" s="132">
        <f t="shared" si="51"/>
        <v>60</v>
      </c>
      <c r="L83" s="54"/>
      <c r="M83" s="54"/>
      <c r="N83" s="29">
        <f t="shared" si="41"/>
        <v>0</v>
      </c>
      <c r="O83" s="133">
        <f t="shared" si="42"/>
        <v>0</v>
      </c>
      <c r="P83" s="29"/>
      <c r="Q83" s="29"/>
      <c r="R83" s="29">
        <f t="shared" si="43"/>
        <v>0</v>
      </c>
      <c r="S83" s="133">
        <f t="shared" si="44"/>
        <v>0</v>
      </c>
      <c r="T83" s="55">
        <v>542</v>
      </c>
      <c r="U83" s="29">
        <v>10</v>
      </c>
      <c r="V83" s="29">
        <f t="shared" si="45"/>
        <v>532</v>
      </c>
      <c r="W83" s="133">
        <f t="shared" si="46"/>
        <v>35800</v>
      </c>
      <c r="X83" s="10"/>
      <c r="Y83" s="10"/>
      <c r="Z83" s="29">
        <f t="shared" si="47"/>
        <v>0</v>
      </c>
      <c r="AA83" s="133">
        <f t="shared" si="48"/>
        <v>0</v>
      </c>
      <c r="AB83" s="10">
        <v>250</v>
      </c>
      <c r="AC83" s="10">
        <v>50</v>
      </c>
      <c r="AD83" s="29">
        <f t="shared" si="49"/>
        <v>200</v>
      </c>
      <c r="AE83" s="133">
        <f t="shared" si="50"/>
        <v>179000</v>
      </c>
      <c r="AF83" s="134"/>
      <c r="AG83" s="134"/>
      <c r="AH83" s="134"/>
      <c r="AI83" s="29">
        <f t="shared" si="52"/>
        <v>792</v>
      </c>
      <c r="AJ83" s="29">
        <f t="shared" si="53"/>
        <v>60</v>
      </c>
      <c r="AK83" s="29">
        <f t="shared" si="54"/>
        <v>732</v>
      </c>
      <c r="AL83" s="29">
        <f t="shared" si="55"/>
        <v>792</v>
      </c>
      <c r="AM83" s="10" t="str">
        <f t="shared" si="56"/>
        <v>CUMPLE</v>
      </c>
      <c r="AN83" s="10" t="str">
        <f t="shared" si="57"/>
        <v>CUMPLE</v>
      </c>
    </row>
    <row r="84" spans="1:40" ht="78.75" x14ac:dyDescent="0.2">
      <c r="A84" s="10">
        <v>68</v>
      </c>
      <c r="B84" s="22">
        <v>42</v>
      </c>
      <c r="C84" s="22">
        <v>1653667</v>
      </c>
      <c r="D84" s="16" t="s">
        <v>33</v>
      </c>
      <c r="E84" s="22" t="s">
        <v>120</v>
      </c>
      <c r="F84" s="50">
        <v>2343002</v>
      </c>
      <c r="G84" s="16" t="s">
        <v>125</v>
      </c>
      <c r="H84" s="15" t="s">
        <v>76</v>
      </c>
      <c r="I84" s="25">
        <v>542</v>
      </c>
      <c r="J84" s="137">
        <v>11826</v>
      </c>
      <c r="K84" s="132">
        <f t="shared" si="51"/>
        <v>10</v>
      </c>
      <c r="L84" s="54"/>
      <c r="M84" s="54"/>
      <c r="N84" s="29">
        <f t="shared" si="41"/>
        <v>0</v>
      </c>
      <c r="O84" s="133">
        <f t="shared" si="42"/>
        <v>0</v>
      </c>
      <c r="P84" s="29"/>
      <c r="Q84" s="29"/>
      <c r="R84" s="29">
        <f t="shared" si="43"/>
        <v>0</v>
      </c>
      <c r="S84" s="133">
        <f t="shared" si="44"/>
        <v>0</v>
      </c>
      <c r="T84" s="55">
        <v>542</v>
      </c>
      <c r="U84" s="29">
        <v>10</v>
      </c>
      <c r="V84" s="29">
        <f t="shared" si="45"/>
        <v>532</v>
      </c>
      <c r="W84" s="133">
        <f t="shared" si="46"/>
        <v>118260</v>
      </c>
      <c r="X84" s="10"/>
      <c r="Y84" s="10"/>
      <c r="Z84" s="29">
        <f t="shared" si="47"/>
        <v>0</v>
      </c>
      <c r="AA84" s="133">
        <f t="shared" si="48"/>
        <v>0</v>
      </c>
      <c r="AB84" s="10"/>
      <c r="AC84" s="10"/>
      <c r="AD84" s="29">
        <f t="shared" si="49"/>
        <v>0</v>
      </c>
      <c r="AE84" s="133">
        <f t="shared" si="50"/>
        <v>0</v>
      </c>
      <c r="AF84" s="134"/>
      <c r="AG84" s="134"/>
      <c r="AH84" s="134"/>
      <c r="AI84" s="29">
        <f t="shared" si="52"/>
        <v>542</v>
      </c>
      <c r="AJ84" s="29">
        <f t="shared" si="53"/>
        <v>10</v>
      </c>
      <c r="AK84" s="29">
        <f t="shared" si="54"/>
        <v>532</v>
      </c>
      <c r="AL84" s="29">
        <f t="shared" si="55"/>
        <v>542</v>
      </c>
      <c r="AM84" s="10" t="str">
        <f t="shared" si="56"/>
        <v>CUMPLE</v>
      </c>
      <c r="AN84" s="10" t="str">
        <f t="shared" si="57"/>
        <v>CUMPLE</v>
      </c>
    </row>
    <row r="85" spans="1:40" ht="135" x14ac:dyDescent="0.2">
      <c r="A85" s="10">
        <v>69</v>
      </c>
      <c r="B85" s="22">
        <v>43</v>
      </c>
      <c r="C85" s="22">
        <v>1653668</v>
      </c>
      <c r="D85" s="16" t="s">
        <v>33</v>
      </c>
      <c r="E85" s="22" t="s">
        <v>120</v>
      </c>
      <c r="F85" s="50">
        <v>2343002</v>
      </c>
      <c r="G85" s="16" t="s">
        <v>126</v>
      </c>
      <c r="H85" s="15" t="s">
        <v>76</v>
      </c>
      <c r="I85" s="25">
        <v>542</v>
      </c>
      <c r="J85" s="137">
        <v>7378</v>
      </c>
      <c r="K85" s="132">
        <f t="shared" si="51"/>
        <v>5</v>
      </c>
      <c r="L85" s="54"/>
      <c r="M85" s="54"/>
      <c r="N85" s="29">
        <f t="shared" si="41"/>
        <v>0</v>
      </c>
      <c r="O85" s="133">
        <f t="shared" si="42"/>
        <v>0</v>
      </c>
      <c r="P85" s="29"/>
      <c r="Q85" s="29"/>
      <c r="R85" s="29">
        <f t="shared" si="43"/>
        <v>0</v>
      </c>
      <c r="S85" s="133">
        <f t="shared" si="44"/>
        <v>0</v>
      </c>
      <c r="T85" s="55">
        <v>542</v>
      </c>
      <c r="U85" s="29">
        <v>5</v>
      </c>
      <c r="V85" s="29">
        <f t="shared" si="45"/>
        <v>537</v>
      </c>
      <c r="W85" s="133">
        <f t="shared" si="46"/>
        <v>36890</v>
      </c>
      <c r="X85" s="10"/>
      <c r="Y85" s="10"/>
      <c r="Z85" s="29">
        <f t="shared" si="47"/>
        <v>0</v>
      </c>
      <c r="AA85" s="133">
        <f t="shared" si="48"/>
        <v>0</v>
      </c>
      <c r="AB85" s="10"/>
      <c r="AC85" s="10"/>
      <c r="AD85" s="29">
        <f t="shared" si="49"/>
        <v>0</v>
      </c>
      <c r="AE85" s="133">
        <f t="shared" si="50"/>
        <v>0</v>
      </c>
      <c r="AF85" s="134"/>
      <c r="AG85" s="134"/>
      <c r="AH85" s="134"/>
      <c r="AI85" s="29">
        <f t="shared" si="52"/>
        <v>542</v>
      </c>
      <c r="AJ85" s="29">
        <f t="shared" si="53"/>
        <v>5</v>
      </c>
      <c r="AK85" s="29">
        <f t="shared" si="54"/>
        <v>537</v>
      </c>
      <c r="AL85" s="29">
        <f t="shared" si="55"/>
        <v>542</v>
      </c>
      <c r="AM85" s="10" t="str">
        <f t="shared" si="56"/>
        <v>CUMPLE</v>
      </c>
      <c r="AN85" s="10" t="str">
        <f t="shared" si="57"/>
        <v>CUMPLE</v>
      </c>
    </row>
    <row r="86" spans="1:40" ht="67.5" x14ac:dyDescent="0.2">
      <c r="A86" s="10">
        <v>70</v>
      </c>
      <c r="B86" s="22">
        <v>44</v>
      </c>
      <c r="C86" s="22">
        <v>1310829</v>
      </c>
      <c r="D86" s="16" t="s">
        <v>33</v>
      </c>
      <c r="E86" s="22">
        <v>50181909</v>
      </c>
      <c r="F86" s="50">
        <v>2349009</v>
      </c>
      <c r="G86" s="16" t="s">
        <v>127</v>
      </c>
      <c r="H86" s="15" t="s">
        <v>76</v>
      </c>
      <c r="I86" s="25">
        <v>542</v>
      </c>
      <c r="J86" s="137">
        <v>6126</v>
      </c>
      <c r="K86" s="132">
        <f t="shared" si="51"/>
        <v>12</v>
      </c>
      <c r="L86" s="54"/>
      <c r="M86" s="54"/>
      <c r="N86" s="29">
        <f t="shared" si="41"/>
        <v>0</v>
      </c>
      <c r="O86" s="133">
        <f t="shared" si="42"/>
        <v>0</v>
      </c>
      <c r="P86" s="29"/>
      <c r="Q86" s="122"/>
      <c r="R86" s="29">
        <f t="shared" si="43"/>
        <v>0</v>
      </c>
      <c r="S86" s="133">
        <f t="shared" si="44"/>
        <v>0</v>
      </c>
      <c r="T86" s="55">
        <v>542</v>
      </c>
      <c r="U86" s="29">
        <v>12</v>
      </c>
      <c r="V86" s="29">
        <f t="shared" si="45"/>
        <v>530</v>
      </c>
      <c r="W86" s="133">
        <f t="shared" si="46"/>
        <v>73512</v>
      </c>
      <c r="X86" s="10"/>
      <c r="Y86" s="10"/>
      <c r="Z86" s="29">
        <f t="shared" si="47"/>
        <v>0</v>
      </c>
      <c r="AA86" s="133">
        <f t="shared" si="48"/>
        <v>0</v>
      </c>
      <c r="AB86" s="10"/>
      <c r="AC86" s="10"/>
      <c r="AD86" s="29">
        <f t="shared" si="49"/>
        <v>0</v>
      </c>
      <c r="AE86" s="133">
        <f t="shared" si="50"/>
        <v>0</v>
      </c>
      <c r="AF86" s="134"/>
      <c r="AG86" s="134"/>
      <c r="AH86" s="134"/>
      <c r="AI86" s="29">
        <f t="shared" si="52"/>
        <v>542</v>
      </c>
      <c r="AJ86" s="29">
        <f t="shared" si="53"/>
        <v>12</v>
      </c>
      <c r="AK86" s="29">
        <f t="shared" si="54"/>
        <v>530</v>
      </c>
      <c r="AL86" s="29">
        <f t="shared" si="55"/>
        <v>542</v>
      </c>
      <c r="AM86" s="10" t="str">
        <f t="shared" si="56"/>
        <v>CUMPLE</v>
      </c>
      <c r="AN86" s="10" t="str">
        <f t="shared" si="57"/>
        <v>CUMPLE</v>
      </c>
    </row>
    <row r="87" spans="1:40" ht="78.75" x14ac:dyDescent="0.2">
      <c r="A87" s="10">
        <v>71</v>
      </c>
      <c r="B87" s="22">
        <v>45</v>
      </c>
      <c r="C87" s="22">
        <v>1672731</v>
      </c>
      <c r="D87" s="16" t="s">
        <v>33</v>
      </c>
      <c r="E87" s="22">
        <v>50181903</v>
      </c>
      <c r="F87" s="50">
        <v>2349009</v>
      </c>
      <c r="G87" s="16" t="s">
        <v>128</v>
      </c>
      <c r="H87" s="15" t="s">
        <v>76</v>
      </c>
      <c r="I87" s="25">
        <v>542</v>
      </c>
      <c r="J87" s="137">
        <v>9608</v>
      </c>
      <c r="K87" s="132">
        <f t="shared" si="51"/>
        <v>6</v>
      </c>
      <c r="L87" s="54"/>
      <c r="M87" s="54"/>
      <c r="N87" s="29">
        <f t="shared" si="41"/>
        <v>0</v>
      </c>
      <c r="O87" s="133">
        <f t="shared" si="42"/>
        <v>0</v>
      </c>
      <c r="P87" s="29"/>
      <c r="Q87" s="151"/>
      <c r="R87" s="29">
        <f t="shared" si="43"/>
        <v>0</v>
      </c>
      <c r="S87" s="133">
        <f t="shared" si="44"/>
        <v>0</v>
      </c>
      <c r="T87" s="55">
        <v>542</v>
      </c>
      <c r="U87" s="29">
        <v>6</v>
      </c>
      <c r="V87" s="29">
        <f t="shared" si="45"/>
        <v>536</v>
      </c>
      <c r="W87" s="133">
        <f t="shared" si="46"/>
        <v>57648</v>
      </c>
      <c r="X87" s="10"/>
      <c r="Y87" s="10"/>
      <c r="Z87" s="29">
        <f t="shared" si="47"/>
        <v>0</v>
      </c>
      <c r="AA87" s="133">
        <f t="shared" si="48"/>
        <v>0</v>
      </c>
      <c r="AB87" s="10"/>
      <c r="AC87" s="10"/>
      <c r="AD87" s="29">
        <f t="shared" si="49"/>
        <v>0</v>
      </c>
      <c r="AE87" s="133">
        <f t="shared" si="50"/>
        <v>0</v>
      </c>
      <c r="AF87" s="134"/>
      <c r="AG87" s="134"/>
      <c r="AH87" s="134"/>
      <c r="AI87" s="29">
        <f t="shared" si="52"/>
        <v>542</v>
      </c>
      <c r="AJ87" s="29">
        <f t="shared" si="53"/>
        <v>6</v>
      </c>
      <c r="AK87" s="29">
        <f t="shared" si="54"/>
        <v>536</v>
      </c>
      <c r="AL87" s="29">
        <f t="shared" si="55"/>
        <v>542</v>
      </c>
      <c r="AM87" s="10" t="str">
        <f t="shared" si="56"/>
        <v>CUMPLE</v>
      </c>
      <c r="AN87" s="10" t="str">
        <f t="shared" si="57"/>
        <v>CUMPLE</v>
      </c>
    </row>
    <row r="88" spans="1:40" ht="67.5" x14ac:dyDescent="0.2">
      <c r="A88" s="10">
        <v>72</v>
      </c>
      <c r="B88" s="22">
        <v>46</v>
      </c>
      <c r="C88" s="22">
        <v>1313675</v>
      </c>
      <c r="D88" s="16" t="s">
        <v>57</v>
      </c>
      <c r="E88" s="1">
        <v>50161509</v>
      </c>
      <c r="F88" s="50">
        <v>2352001</v>
      </c>
      <c r="G88" s="16" t="s">
        <v>129</v>
      </c>
      <c r="H88" s="1" t="s">
        <v>14</v>
      </c>
      <c r="I88" s="25">
        <v>10</v>
      </c>
      <c r="J88" s="137">
        <v>6468</v>
      </c>
      <c r="K88" s="132">
        <f t="shared" ref="K88:K130" si="58">M88+Q88+U88+Y88+AC88</f>
        <v>10</v>
      </c>
      <c r="L88" s="54"/>
      <c r="M88" s="54"/>
      <c r="N88" s="29">
        <f t="shared" si="41"/>
        <v>0</v>
      </c>
      <c r="O88" s="133">
        <f t="shared" si="42"/>
        <v>0</v>
      </c>
      <c r="P88" s="29"/>
      <c r="Q88" s="29"/>
      <c r="R88" s="29">
        <f t="shared" si="43"/>
        <v>0</v>
      </c>
      <c r="S88" s="133">
        <f t="shared" si="44"/>
        <v>0</v>
      </c>
      <c r="T88" s="10"/>
      <c r="U88" s="29"/>
      <c r="V88" s="29">
        <f t="shared" si="45"/>
        <v>0</v>
      </c>
      <c r="W88" s="133">
        <f t="shared" si="46"/>
        <v>0</v>
      </c>
      <c r="X88" s="10"/>
      <c r="Y88" s="10"/>
      <c r="Z88" s="29">
        <f t="shared" ref="Z88:Z97" si="59">X88-Y88</f>
        <v>0</v>
      </c>
      <c r="AA88" s="133">
        <f t="shared" ref="AA88:AA97" si="60">Y88*J88</f>
        <v>0</v>
      </c>
      <c r="AB88" s="10">
        <v>10</v>
      </c>
      <c r="AC88" s="29">
        <v>10</v>
      </c>
      <c r="AD88" s="29">
        <f t="shared" si="49"/>
        <v>0</v>
      </c>
      <c r="AE88" s="133">
        <f t="shared" si="50"/>
        <v>64680</v>
      </c>
      <c r="AF88" s="134"/>
      <c r="AG88" s="134"/>
      <c r="AH88" s="134"/>
      <c r="AI88" s="29">
        <f t="shared" si="52"/>
        <v>10</v>
      </c>
      <c r="AJ88" s="29">
        <f t="shared" si="53"/>
        <v>10</v>
      </c>
      <c r="AK88" s="29">
        <f t="shared" si="54"/>
        <v>0</v>
      </c>
      <c r="AL88" s="29">
        <f t="shared" si="55"/>
        <v>10</v>
      </c>
      <c r="AM88" s="10" t="str">
        <f t="shared" si="56"/>
        <v>CUMPLE</v>
      </c>
      <c r="AN88" s="10" t="str">
        <f t="shared" si="57"/>
        <v>CUMPLE</v>
      </c>
    </row>
    <row r="89" spans="1:40" ht="33.75" x14ac:dyDescent="0.2">
      <c r="A89" s="10">
        <v>73</v>
      </c>
      <c r="B89" s="22">
        <v>47</v>
      </c>
      <c r="C89" s="22">
        <v>1279378</v>
      </c>
      <c r="D89" s="16" t="s">
        <v>57</v>
      </c>
      <c r="E89" s="1">
        <v>50161509</v>
      </c>
      <c r="F89" s="50">
        <v>2352001</v>
      </c>
      <c r="G89" s="16" t="s">
        <v>130</v>
      </c>
      <c r="H89" s="1" t="s">
        <v>14</v>
      </c>
      <c r="I89" s="25">
        <v>15</v>
      </c>
      <c r="J89" s="137">
        <v>8632</v>
      </c>
      <c r="K89" s="132">
        <f t="shared" si="58"/>
        <v>13</v>
      </c>
      <c r="L89" s="54"/>
      <c r="M89" s="54"/>
      <c r="N89" s="29">
        <f t="shared" si="41"/>
        <v>0</v>
      </c>
      <c r="O89" s="133">
        <f t="shared" si="42"/>
        <v>0</v>
      </c>
      <c r="P89" s="29"/>
      <c r="Q89" s="122"/>
      <c r="R89" s="29">
        <f t="shared" si="43"/>
        <v>0</v>
      </c>
      <c r="S89" s="133">
        <f t="shared" si="44"/>
        <v>0</v>
      </c>
      <c r="T89" s="10"/>
      <c r="U89" s="29"/>
      <c r="V89" s="29">
        <f t="shared" si="45"/>
        <v>0</v>
      </c>
      <c r="W89" s="133">
        <f t="shared" si="46"/>
        <v>0</v>
      </c>
      <c r="X89" s="10"/>
      <c r="Y89" s="10"/>
      <c r="Z89" s="29">
        <f t="shared" si="59"/>
        <v>0</v>
      </c>
      <c r="AA89" s="133">
        <f t="shared" si="60"/>
        <v>0</v>
      </c>
      <c r="AB89" s="10">
        <v>15</v>
      </c>
      <c r="AC89" s="29">
        <v>13</v>
      </c>
      <c r="AD89" s="29">
        <f t="shared" si="49"/>
        <v>2</v>
      </c>
      <c r="AE89" s="133">
        <f t="shared" si="50"/>
        <v>112216</v>
      </c>
      <c r="AF89" s="134"/>
      <c r="AG89" s="134"/>
      <c r="AH89" s="134"/>
      <c r="AI89" s="29">
        <f t="shared" si="52"/>
        <v>15</v>
      </c>
      <c r="AJ89" s="29">
        <f t="shared" si="53"/>
        <v>13</v>
      </c>
      <c r="AK89" s="29">
        <f t="shared" si="54"/>
        <v>2</v>
      </c>
      <c r="AL89" s="29">
        <f t="shared" si="55"/>
        <v>15</v>
      </c>
      <c r="AM89" s="10" t="str">
        <f t="shared" si="56"/>
        <v>CUMPLE</v>
      </c>
      <c r="AN89" s="10" t="str">
        <f t="shared" si="57"/>
        <v>CUMPLE</v>
      </c>
    </row>
    <row r="90" spans="1:40" ht="45" x14ac:dyDescent="0.2">
      <c r="A90" s="10">
        <v>74</v>
      </c>
      <c r="B90" s="22">
        <v>48</v>
      </c>
      <c r="C90" s="22">
        <v>1604862</v>
      </c>
      <c r="D90" s="16" t="s">
        <v>57</v>
      </c>
      <c r="E90" s="1">
        <v>50193100</v>
      </c>
      <c r="F90" s="50">
        <v>2355002</v>
      </c>
      <c r="G90" s="16" t="s">
        <v>131</v>
      </c>
      <c r="H90" s="1" t="s">
        <v>14</v>
      </c>
      <c r="I90" s="25">
        <v>500</v>
      </c>
      <c r="J90" s="137">
        <v>12192</v>
      </c>
      <c r="K90" s="132">
        <f t="shared" si="58"/>
        <v>60</v>
      </c>
      <c r="L90" s="54"/>
      <c r="M90" s="54"/>
      <c r="N90" s="29">
        <f t="shared" si="41"/>
        <v>0</v>
      </c>
      <c r="O90" s="133">
        <f t="shared" si="42"/>
        <v>0</v>
      </c>
      <c r="P90" s="29"/>
      <c r="Q90" s="151"/>
      <c r="R90" s="29">
        <f t="shared" si="43"/>
        <v>0</v>
      </c>
      <c r="S90" s="133">
        <f t="shared" si="44"/>
        <v>0</v>
      </c>
      <c r="T90" s="10"/>
      <c r="U90" s="29"/>
      <c r="V90" s="29">
        <f t="shared" si="45"/>
        <v>0</v>
      </c>
      <c r="W90" s="133">
        <f t="shared" si="46"/>
        <v>0</v>
      </c>
      <c r="X90" s="10"/>
      <c r="Y90" s="10"/>
      <c r="Z90" s="29">
        <f t="shared" si="59"/>
        <v>0</v>
      </c>
      <c r="AA90" s="133">
        <f t="shared" si="60"/>
        <v>0</v>
      </c>
      <c r="AB90" s="10">
        <v>500</v>
      </c>
      <c r="AC90" s="29">
        <v>60</v>
      </c>
      <c r="AD90" s="29">
        <f t="shared" si="49"/>
        <v>440</v>
      </c>
      <c r="AE90" s="133">
        <f t="shared" si="50"/>
        <v>731520</v>
      </c>
      <c r="AF90" s="134"/>
      <c r="AG90" s="134"/>
      <c r="AH90" s="134"/>
      <c r="AI90" s="29">
        <f t="shared" si="52"/>
        <v>500</v>
      </c>
      <c r="AJ90" s="29">
        <f t="shared" si="53"/>
        <v>60</v>
      </c>
      <c r="AK90" s="29">
        <f t="shared" si="54"/>
        <v>440</v>
      </c>
      <c r="AL90" s="29">
        <f t="shared" si="55"/>
        <v>500</v>
      </c>
      <c r="AM90" s="10" t="str">
        <f t="shared" si="56"/>
        <v>CUMPLE</v>
      </c>
      <c r="AN90" s="10" t="str">
        <f t="shared" si="57"/>
        <v>CUMPLE</v>
      </c>
    </row>
    <row r="91" spans="1:40" x14ac:dyDescent="0.2">
      <c r="A91" s="206"/>
      <c r="B91" s="26"/>
      <c r="C91" s="26"/>
      <c r="D91" s="27"/>
      <c r="E91" s="26"/>
      <c r="F91" s="26"/>
      <c r="G91" s="57" t="s">
        <v>132</v>
      </c>
      <c r="H91" s="19"/>
      <c r="I91" s="129"/>
      <c r="J91" s="130"/>
      <c r="K91" s="129"/>
      <c r="L91" s="129"/>
      <c r="M91" s="129"/>
      <c r="N91" s="204"/>
      <c r="O91" s="205"/>
      <c r="P91" s="129"/>
      <c r="Q91" s="129"/>
      <c r="R91" s="204"/>
      <c r="S91" s="205"/>
      <c r="T91" s="129"/>
      <c r="U91" s="129"/>
      <c r="V91" s="204"/>
      <c r="W91" s="205"/>
      <c r="X91" s="129"/>
      <c r="Y91" s="129"/>
      <c r="Z91" s="204"/>
      <c r="AA91" s="205"/>
      <c r="AB91" s="129"/>
      <c r="AC91" s="129"/>
      <c r="AD91" s="204"/>
      <c r="AE91" s="205"/>
      <c r="AF91" s="134"/>
      <c r="AG91" s="134"/>
      <c r="AH91" s="134"/>
      <c r="AI91" s="29"/>
      <c r="AJ91" s="29"/>
      <c r="AK91" s="29"/>
      <c r="AL91" s="29"/>
      <c r="AM91" s="10"/>
      <c r="AN91" s="10"/>
    </row>
    <row r="92" spans="1:40" ht="45" x14ac:dyDescent="0.2">
      <c r="A92" s="10">
        <v>75</v>
      </c>
      <c r="B92" s="22">
        <v>1</v>
      </c>
      <c r="C92" s="22">
        <v>1018968</v>
      </c>
      <c r="D92" s="16" t="s">
        <v>33</v>
      </c>
      <c r="E92" s="22">
        <v>50201715</v>
      </c>
      <c r="F92" s="50">
        <v>2391102</v>
      </c>
      <c r="G92" s="16" t="s">
        <v>133</v>
      </c>
      <c r="H92" s="15" t="s">
        <v>76</v>
      </c>
      <c r="I92" s="25">
        <v>592</v>
      </c>
      <c r="J92" s="137">
        <v>9479</v>
      </c>
      <c r="K92" s="132">
        <f>M92+Q92+U92+Y92+AC92</f>
        <v>40</v>
      </c>
      <c r="L92" s="54"/>
      <c r="M92" s="54"/>
      <c r="N92" s="29">
        <f t="shared" si="41"/>
        <v>0</v>
      </c>
      <c r="O92" s="133">
        <f t="shared" si="42"/>
        <v>0</v>
      </c>
      <c r="P92" s="29"/>
      <c r="Q92" s="29"/>
      <c r="R92" s="29">
        <f t="shared" si="43"/>
        <v>0</v>
      </c>
      <c r="S92" s="133">
        <f t="shared" si="44"/>
        <v>0</v>
      </c>
      <c r="T92" s="10">
        <v>542</v>
      </c>
      <c r="U92" s="29">
        <v>10</v>
      </c>
      <c r="V92" s="29">
        <f t="shared" si="45"/>
        <v>532</v>
      </c>
      <c r="W92" s="133">
        <f t="shared" si="46"/>
        <v>94790</v>
      </c>
      <c r="X92" s="10"/>
      <c r="Y92" s="10"/>
      <c r="Z92" s="29">
        <f t="shared" si="59"/>
        <v>0</v>
      </c>
      <c r="AA92" s="133">
        <f t="shared" si="60"/>
        <v>0</v>
      </c>
      <c r="AB92" s="10">
        <v>50</v>
      </c>
      <c r="AC92" s="29">
        <v>30</v>
      </c>
      <c r="AD92" s="29">
        <f t="shared" si="49"/>
        <v>20</v>
      </c>
      <c r="AE92" s="133">
        <f t="shared" si="50"/>
        <v>284370</v>
      </c>
      <c r="AF92" s="134"/>
      <c r="AG92" s="134"/>
      <c r="AH92" s="134"/>
      <c r="AI92" s="29">
        <f t="shared" si="52"/>
        <v>592</v>
      </c>
      <c r="AJ92" s="29">
        <f t="shared" si="53"/>
        <v>40</v>
      </c>
      <c r="AK92" s="29">
        <f t="shared" si="54"/>
        <v>552</v>
      </c>
      <c r="AL92" s="29">
        <f t="shared" si="55"/>
        <v>592</v>
      </c>
      <c r="AM92" s="10" t="str">
        <f t="shared" si="56"/>
        <v>CUMPLE</v>
      </c>
      <c r="AN92" s="10" t="str">
        <f t="shared" si="57"/>
        <v>CUMPLE</v>
      </c>
    </row>
    <row r="93" spans="1:40" ht="33.75" x14ac:dyDescent="0.2">
      <c r="A93" s="10">
        <v>76</v>
      </c>
      <c r="B93" s="22">
        <v>2</v>
      </c>
      <c r="C93" s="22">
        <v>1386162</v>
      </c>
      <c r="D93" s="16" t="s">
        <v>57</v>
      </c>
      <c r="E93" s="22">
        <v>50201715</v>
      </c>
      <c r="F93" s="50">
        <v>23929</v>
      </c>
      <c r="G93" s="16" t="s">
        <v>134</v>
      </c>
      <c r="H93" s="15" t="s">
        <v>76</v>
      </c>
      <c r="I93" s="25">
        <v>50</v>
      </c>
      <c r="J93" s="137">
        <v>7900</v>
      </c>
      <c r="K93" s="132">
        <f t="shared" si="58"/>
        <v>30</v>
      </c>
      <c r="L93" s="54"/>
      <c r="M93" s="54"/>
      <c r="N93" s="29">
        <f t="shared" si="41"/>
        <v>0</v>
      </c>
      <c r="O93" s="133">
        <f t="shared" si="42"/>
        <v>0</v>
      </c>
      <c r="P93" s="29"/>
      <c r="Q93" s="29"/>
      <c r="R93" s="29">
        <f t="shared" si="43"/>
        <v>0</v>
      </c>
      <c r="S93" s="133">
        <f t="shared" si="44"/>
        <v>0</v>
      </c>
      <c r="T93" s="10"/>
      <c r="U93" s="29"/>
      <c r="V93" s="29">
        <f t="shared" si="45"/>
        <v>0</v>
      </c>
      <c r="W93" s="133">
        <f t="shared" si="46"/>
        <v>0</v>
      </c>
      <c r="X93" s="10"/>
      <c r="Y93" s="10"/>
      <c r="Z93" s="29">
        <f t="shared" si="59"/>
        <v>0</v>
      </c>
      <c r="AA93" s="133">
        <f t="shared" si="60"/>
        <v>0</v>
      </c>
      <c r="AB93" s="10">
        <v>50</v>
      </c>
      <c r="AC93" s="29">
        <v>30</v>
      </c>
      <c r="AD93" s="29">
        <f t="shared" si="49"/>
        <v>20</v>
      </c>
      <c r="AE93" s="133">
        <f t="shared" si="50"/>
        <v>237000</v>
      </c>
      <c r="AF93" s="134"/>
      <c r="AG93" s="134"/>
      <c r="AH93" s="134"/>
      <c r="AI93" s="29">
        <f t="shared" si="52"/>
        <v>50</v>
      </c>
      <c r="AJ93" s="29">
        <f t="shared" si="53"/>
        <v>30</v>
      </c>
      <c r="AK93" s="29">
        <f t="shared" si="54"/>
        <v>20</v>
      </c>
      <c r="AL93" s="29">
        <f t="shared" si="55"/>
        <v>50</v>
      </c>
      <c r="AM93" s="10" t="str">
        <f t="shared" si="56"/>
        <v>CUMPLE</v>
      </c>
      <c r="AN93" s="10" t="str">
        <f t="shared" si="57"/>
        <v>CUMPLE</v>
      </c>
    </row>
    <row r="94" spans="1:40" ht="33.75" x14ac:dyDescent="0.2">
      <c r="A94" s="10">
        <v>77</v>
      </c>
      <c r="B94" s="22">
        <v>3</v>
      </c>
      <c r="C94" s="22">
        <v>1023047</v>
      </c>
      <c r="D94" s="16" t="s">
        <v>33</v>
      </c>
      <c r="E94" s="22">
        <v>50192100</v>
      </c>
      <c r="F94" s="50">
        <v>2399901</v>
      </c>
      <c r="G94" s="16" t="s">
        <v>135</v>
      </c>
      <c r="H94" s="15" t="s">
        <v>76</v>
      </c>
      <c r="I94" s="25">
        <v>642</v>
      </c>
      <c r="J94" s="137">
        <v>3692</v>
      </c>
      <c r="K94" s="132">
        <f t="shared" si="58"/>
        <v>110</v>
      </c>
      <c r="L94" s="54"/>
      <c r="M94" s="54"/>
      <c r="N94" s="29">
        <f t="shared" si="41"/>
        <v>0</v>
      </c>
      <c r="O94" s="133">
        <f t="shared" si="42"/>
        <v>0</v>
      </c>
      <c r="P94" s="29"/>
      <c r="Q94" s="29"/>
      <c r="R94" s="29">
        <f t="shared" si="43"/>
        <v>0</v>
      </c>
      <c r="S94" s="133">
        <f t="shared" si="44"/>
        <v>0</v>
      </c>
      <c r="T94" s="10">
        <v>542</v>
      </c>
      <c r="U94" s="29">
        <v>10</v>
      </c>
      <c r="V94" s="29">
        <f t="shared" si="45"/>
        <v>532</v>
      </c>
      <c r="W94" s="133">
        <f t="shared" si="46"/>
        <v>36920</v>
      </c>
      <c r="X94" s="10"/>
      <c r="Y94" s="10"/>
      <c r="Z94" s="29">
        <f t="shared" si="59"/>
        <v>0</v>
      </c>
      <c r="AA94" s="133">
        <f t="shared" si="60"/>
        <v>0</v>
      </c>
      <c r="AB94" s="10">
        <v>100</v>
      </c>
      <c r="AC94" s="29">
        <v>100</v>
      </c>
      <c r="AD94" s="29">
        <f t="shared" si="49"/>
        <v>0</v>
      </c>
      <c r="AE94" s="133">
        <f t="shared" si="50"/>
        <v>369200</v>
      </c>
      <c r="AF94" s="134"/>
      <c r="AG94" s="134"/>
      <c r="AH94" s="134"/>
      <c r="AI94" s="29">
        <f t="shared" si="52"/>
        <v>642</v>
      </c>
      <c r="AJ94" s="29">
        <f t="shared" si="53"/>
        <v>110</v>
      </c>
      <c r="AK94" s="29">
        <f t="shared" si="54"/>
        <v>532</v>
      </c>
      <c r="AL94" s="29">
        <f t="shared" si="55"/>
        <v>642</v>
      </c>
      <c r="AM94" s="10" t="str">
        <f t="shared" si="56"/>
        <v>CUMPLE</v>
      </c>
      <c r="AN94" s="10" t="str">
        <f t="shared" si="57"/>
        <v>CUMPLE</v>
      </c>
    </row>
    <row r="95" spans="1:40" ht="45" x14ac:dyDescent="0.2">
      <c r="A95" s="10">
        <v>78</v>
      </c>
      <c r="B95" s="22">
        <v>4</v>
      </c>
      <c r="C95" s="22">
        <v>1342584</v>
      </c>
      <c r="D95" s="16" t="s">
        <v>33</v>
      </c>
      <c r="E95" s="22">
        <v>50192100</v>
      </c>
      <c r="F95" s="50">
        <v>2399901</v>
      </c>
      <c r="G95" s="16" t="s">
        <v>136</v>
      </c>
      <c r="H95" s="15" t="s">
        <v>76</v>
      </c>
      <c r="I95" s="25">
        <v>542</v>
      </c>
      <c r="J95" s="137">
        <v>3362</v>
      </c>
      <c r="K95" s="132">
        <f t="shared" si="58"/>
        <v>20</v>
      </c>
      <c r="L95" s="54"/>
      <c r="M95" s="54"/>
      <c r="N95" s="29">
        <f t="shared" si="41"/>
        <v>0</v>
      </c>
      <c r="O95" s="133">
        <f t="shared" si="42"/>
        <v>0</v>
      </c>
      <c r="P95" s="29"/>
      <c r="Q95" s="29"/>
      <c r="R95" s="29">
        <f t="shared" si="43"/>
        <v>0</v>
      </c>
      <c r="S95" s="133">
        <f t="shared" si="44"/>
        <v>0</v>
      </c>
      <c r="T95" s="10">
        <v>542</v>
      </c>
      <c r="U95" s="29">
        <v>20</v>
      </c>
      <c r="V95" s="29">
        <f t="shared" si="45"/>
        <v>522</v>
      </c>
      <c r="W95" s="133">
        <f t="shared" si="46"/>
        <v>67240</v>
      </c>
      <c r="X95" s="10"/>
      <c r="Y95" s="10"/>
      <c r="Z95" s="29">
        <f t="shared" si="59"/>
        <v>0</v>
      </c>
      <c r="AA95" s="133">
        <f t="shared" si="60"/>
        <v>0</v>
      </c>
      <c r="AB95" s="10"/>
      <c r="AC95" s="29"/>
      <c r="AD95" s="29">
        <f t="shared" si="49"/>
        <v>0</v>
      </c>
      <c r="AE95" s="133">
        <f t="shared" si="50"/>
        <v>0</v>
      </c>
      <c r="AF95" s="134"/>
      <c r="AG95" s="134"/>
      <c r="AH95" s="134"/>
      <c r="AI95" s="29">
        <f t="shared" si="52"/>
        <v>542</v>
      </c>
      <c r="AJ95" s="29">
        <f t="shared" si="53"/>
        <v>20</v>
      </c>
      <c r="AK95" s="29">
        <f t="shared" si="54"/>
        <v>522</v>
      </c>
      <c r="AL95" s="29">
        <f t="shared" si="55"/>
        <v>542</v>
      </c>
      <c r="AM95" s="10" t="str">
        <f t="shared" si="56"/>
        <v>CUMPLE</v>
      </c>
      <c r="AN95" s="10" t="str">
        <f t="shared" si="57"/>
        <v>CUMPLE</v>
      </c>
    </row>
    <row r="96" spans="1:40" ht="33.75" x14ac:dyDescent="0.2">
      <c r="A96" s="10">
        <v>79</v>
      </c>
      <c r="B96" s="22">
        <v>5</v>
      </c>
      <c r="C96" s="22">
        <v>1653682</v>
      </c>
      <c r="D96" s="16" t="s">
        <v>33</v>
      </c>
      <c r="E96" s="22">
        <v>50192100</v>
      </c>
      <c r="F96" s="50">
        <v>2399901</v>
      </c>
      <c r="G96" s="16" t="s">
        <v>137</v>
      </c>
      <c r="H96" s="15" t="s">
        <v>76</v>
      </c>
      <c r="I96" s="25">
        <v>542</v>
      </c>
      <c r="J96" s="137">
        <v>2740</v>
      </c>
      <c r="K96" s="132">
        <f t="shared" si="58"/>
        <v>10</v>
      </c>
      <c r="L96" s="54"/>
      <c r="M96" s="54"/>
      <c r="N96" s="29">
        <f t="shared" si="41"/>
        <v>0</v>
      </c>
      <c r="O96" s="133">
        <f t="shared" si="42"/>
        <v>0</v>
      </c>
      <c r="P96" s="29"/>
      <c r="Q96" s="29"/>
      <c r="R96" s="29">
        <f t="shared" si="43"/>
        <v>0</v>
      </c>
      <c r="S96" s="133">
        <f t="shared" si="44"/>
        <v>0</v>
      </c>
      <c r="T96" s="10">
        <v>542</v>
      </c>
      <c r="U96" s="29">
        <v>10</v>
      </c>
      <c r="V96" s="29">
        <f t="shared" si="45"/>
        <v>532</v>
      </c>
      <c r="W96" s="133">
        <f t="shared" si="46"/>
        <v>27400</v>
      </c>
      <c r="X96" s="10"/>
      <c r="Y96" s="10"/>
      <c r="Z96" s="29">
        <f t="shared" si="59"/>
        <v>0</v>
      </c>
      <c r="AA96" s="133">
        <f t="shared" si="60"/>
        <v>0</v>
      </c>
      <c r="AB96" s="10"/>
      <c r="AC96" s="29"/>
      <c r="AD96" s="29">
        <f t="shared" si="49"/>
        <v>0</v>
      </c>
      <c r="AE96" s="133">
        <f t="shared" si="50"/>
        <v>0</v>
      </c>
      <c r="AF96" s="134"/>
      <c r="AG96" s="134"/>
      <c r="AH96" s="134"/>
      <c r="AI96" s="29">
        <f t="shared" si="52"/>
        <v>542</v>
      </c>
      <c r="AJ96" s="29">
        <f t="shared" si="53"/>
        <v>10</v>
      </c>
      <c r="AK96" s="29">
        <f t="shared" si="54"/>
        <v>532</v>
      </c>
      <c r="AL96" s="29">
        <f t="shared" si="55"/>
        <v>542</v>
      </c>
      <c r="AM96" s="10" t="str">
        <f t="shared" si="56"/>
        <v>CUMPLE</v>
      </c>
      <c r="AN96" s="10" t="str">
        <f t="shared" si="57"/>
        <v>CUMPLE</v>
      </c>
    </row>
    <row r="97" spans="1:40" ht="45" x14ac:dyDescent="0.2">
      <c r="A97" s="10">
        <v>80</v>
      </c>
      <c r="B97" s="22">
        <v>6</v>
      </c>
      <c r="C97" s="22">
        <v>1653682</v>
      </c>
      <c r="D97" s="16" t="s">
        <v>33</v>
      </c>
      <c r="E97" s="22">
        <v>50192100</v>
      </c>
      <c r="F97" s="50">
        <v>2399929</v>
      </c>
      <c r="G97" s="16" t="s">
        <v>138</v>
      </c>
      <c r="H97" s="15" t="s">
        <v>76</v>
      </c>
      <c r="I97" s="25">
        <v>742</v>
      </c>
      <c r="J97" s="137">
        <v>4385</v>
      </c>
      <c r="K97" s="132">
        <f t="shared" si="58"/>
        <v>80</v>
      </c>
      <c r="L97" s="54"/>
      <c r="M97" s="54"/>
      <c r="N97" s="29">
        <f t="shared" si="41"/>
        <v>0</v>
      </c>
      <c r="O97" s="133">
        <f t="shared" si="42"/>
        <v>0</v>
      </c>
      <c r="P97" s="29"/>
      <c r="Q97" s="29"/>
      <c r="R97" s="29">
        <f t="shared" si="43"/>
        <v>0</v>
      </c>
      <c r="S97" s="133">
        <f t="shared" si="44"/>
        <v>0</v>
      </c>
      <c r="T97" s="10">
        <v>542</v>
      </c>
      <c r="U97" s="29">
        <v>10</v>
      </c>
      <c r="V97" s="29">
        <f t="shared" si="45"/>
        <v>532</v>
      </c>
      <c r="W97" s="133">
        <f t="shared" si="46"/>
        <v>43850</v>
      </c>
      <c r="X97" s="10"/>
      <c r="Y97" s="10"/>
      <c r="Z97" s="29">
        <f t="shared" si="59"/>
        <v>0</v>
      </c>
      <c r="AA97" s="133">
        <f t="shared" si="60"/>
        <v>0</v>
      </c>
      <c r="AB97" s="10">
        <v>200</v>
      </c>
      <c r="AC97" s="29">
        <v>70</v>
      </c>
      <c r="AD97" s="29">
        <f t="shared" si="49"/>
        <v>130</v>
      </c>
      <c r="AE97" s="133">
        <f t="shared" si="50"/>
        <v>306950</v>
      </c>
      <c r="AF97" s="134"/>
      <c r="AG97" s="134"/>
      <c r="AH97" s="134"/>
      <c r="AI97" s="29">
        <f t="shared" si="52"/>
        <v>742</v>
      </c>
      <c r="AJ97" s="29">
        <f t="shared" si="53"/>
        <v>80</v>
      </c>
      <c r="AK97" s="29">
        <f t="shared" si="54"/>
        <v>662</v>
      </c>
      <c r="AL97" s="29">
        <f t="shared" si="55"/>
        <v>742</v>
      </c>
      <c r="AM97" s="10" t="str">
        <f t="shared" si="56"/>
        <v>CUMPLE</v>
      </c>
      <c r="AN97" s="10" t="str">
        <f t="shared" si="57"/>
        <v>CUMPLE</v>
      </c>
    </row>
    <row r="98" spans="1:40" ht="32.25" customHeight="1" x14ac:dyDescent="0.2">
      <c r="A98" s="64"/>
      <c r="B98" s="59"/>
      <c r="C98" s="59"/>
      <c r="D98" s="60"/>
      <c r="E98" s="59"/>
      <c r="F98" s="59"/>
      <c r="G98" s="62"/>
      <c r="H98" s="32"/>
      <c r="I98" s="106"/>
      <c r="J98" s="138"/>
      <c r="K98" s="139"/>
      <c r="L98" s="34" t="s">
        <v>15</v>
      </c>
      <c r="M98" s="63"/>
      <c r="N98" s="140"/>
      <c r="O98" s="201">
        <f>SUM(O43:O97)</f>
        <v>9432750</v>
      </c>
      <c r="P98" s="140"/>
      <c r="Q98" s="140"/>
      <c r="R98" s="140"/>
      <c r="S98" s="201">
        <f>SUM(S43:S97)</f>
        <v>8806050</v>
      </c>
      <c r="T98" s="64"/>
      <c r="U98" s="140"/>
      <c r="V98" s="140"/>
      <c r="W98" s="201">
        <f>SUM(W43:W97)</f>
        <v>3499861</v>
      </c>
      <c r="X98" s="64"/>
      <c r="Y98" s="64"/>
      <c r="Z98" s="140"/>
      <c r="AA98" s="141">
        <f>SUM(AA43:AA97)</f>
        <v>2955796</v>
      </c>
      <c r="AB98" s="64"/>
      <c r="AC98" s="140"/>
      <c r="AD98" s="140"/>
      <c r="AE98" s="141">
        <f>SUM(AE43:AE97)</f>
        <v>14494730</v>
      </c>
      <c r="AF98" s="134"/>
      <c r="AG98" s="134"/>
      <c r="AH98" s="134"/>
      <c r="AI98" s="29"/>
      <c r="AJ98" s="29"/>
      <c r="AK98" s="29"/>
      <c r="AL98" s="29"/>
      <c r="AM98" s="10"/>
      <c r="AN98" s="10"/>
    </row>
    <row r="99" spans="1:40" ht="39" customHeight="1" x14ac:dyDescent="0.2">
      <c r="A99" s="80"/>
      <c r="B99" s="66"/>
      <c r="C99" s="66"/>
      <c r="D99" s="67"/>
      <c r="E99" s="66"/>
      <c r="F99" s="66"/>
      <c r="G99" s="69"/>
      <c r="H99" s="35"/>
      <c r="I99" s="102"/>
      <c r="J99" s="142"/>
      <c r="K99" s="143"/>
      <c r="L99" s="71" t="s">
        <v>16</v>
      </c>
      <c r="M99" s="79"/>
      <c r="N99" s="144"/>
      <c r="O99" s="202">
        <v>13500000</v>
      </c>
      <c r="P99" s="144"/>
      <c r="Q99" s="144"/>
      <c r="R99" s="144"/>
      <c r="S99" s="145">
        <v>9000000</v>
      </c>
      <c r="T99" s="80"/>
      <c r="U99" s="144"/>
      <c r="V99" s="144"/>
      <c r="W99" s="145">
        <v>3500000</v>
      </c>
      <c r="X99" s="80"/>
      <c r="Y99" s="80"/>
      <c r="Z99" s="144"/>
      <c r="AA99" s="145">
        <v>2980768</v>
      </c>
      <c r="AB99" s="80"/>
      <c r="AC99" s="144"/>
      <c r="AD99" s="144"/>
      <c r="AE99" s="145">
        <v>14500000</v>
      </c>
      <c r="AF99" s="134"/>
      <c r="AG99" s="134"/>
      <c r="AH99" s="134"/>
      <c r="AI99" s="29"/>
      <c r="AJ99" s="29"/>
      <c r="AK99" s="29"/>
      <c r="AL99" s="29"/>
      <c r="AM99" s="10"/>
      <c r="AN99" s="10"/>
    </row>
    <row r="100" spans="1:40" ht="36.75" customHeight="1" x14ac:dyDescent="0.2">
      <c r="A100" s="82"/>
      <c r="B100" s="73"/>
      <c r="C100" s="73"/>
      <c r="D100" s="74"/>
      <c r="E100" s="73"/>
      <c r="F100" s="73"/>
      <c r="G100" s="76"/>
      <c r="H100" s="72"/>
      <c r="I100" s="84"/>
      <c r="J100" s="146"/>
      <c r="K100" s="147"/>
      <c r="L100" s="78" t="s">
        <v>17</v>
      </c>
      <c r="M100" s="81"/>
      <c r="N100" s="148"/>
      <c r="O100" s="203">
        <f>+O99-O98</f>
        <v>4067250</v>
      </c>
      <c r="P100" s="148"/>
      <c r="Q100" s="148"/>
      <c r="R100" s="148"/>
      <c r="S100" s="203">
        <f>+S99-S98</f>
        <v>193950</v>
      </c>
      <c r="T100" s="82"/>
      <c r="U100" s="148"/>
      <c r="V100" s="148"/>
      <c r="W100" s="149">
        <f>+W99-W98</f>
        <v>139</v>
      </c>
      <c r="X100" s="82"/>
      <c r="Y100" s="82"/>
      <c r="Z100" s="148"/>
      <c r="AA100" s="149">
        <f>+AA99-AA98</f>
        <v>24972</v>
      </c>
      <c r="AB100" s="82"/>
      <c r="AC100" s="148"/>
      <c r="AD100" s="148"/>
      <c r="AE100" s="149">
        <f>+AE99-AE98</f>
        <v>5270</v>
      </c>
      <c r="AF100" s="134"/>
      <c r="AG100" s="134"/>
      <c r="AH100" s="134"/>
      <c r="AI100" s="29"/>
      <c r="AJ100" s="29"/>
      <c r="AK100" s="29"/>
      <c r="AL100" s="29"/>
      <c r="AM100" s="10"/>
      <c r="AN100" s="10"/>
    </row>
    <row r="101" spans="1:40" ht="67.5" x14ac:dyDescent="0.2">
      <c r="A101" s="4" t="s">
        <v>180</v>
      </c>
      <c r="B101" s="4" t="s">
        <v>0</v>
      </c>
      <c r="C101" s="5" t="s">
        <v>3</v>
      </c>
      <c r="D101" s="5" t="s">
        <v>24</v>
      </c>
      <c r="E101" s="5" t="s">
        <v>12</v>
      </c>
      <c r="F101" s="11"/>
      <c r="G101" s="58" t="s">
        <v>139</v>
      </c>
      <c r="H101" s="5" t="s">
        <v>1</v>
      </c>
      <c r="I101" s="116" t="s">
        <v>6</v>
      </c>
      <c r="J101" s="117" t="s">
        <v>2</v>
      </c>
      <c r="K101" s="6" t="s">
        <v>18</v>
      </c>
      <c r="L101" s="118" t="s">
        <v>31</v>
      </c>
      <c r="M101" s="118" t="s">
        <v>31</v>
      </c>
      <c r="N101" s="118" t="s">
        <v>31</v>
      </c>
      <c r="O101" s="118" t="s">
        <v>31</v>
      </c>
      <c r="P101" s="119" t="s">
        <v>30</v>
      </c>
      <c r="Q101" s="119" t="s">
        <v>30</v>
      </c>
      <c r="R101" s="119" t="s">
        <v>30</v>
      </c>
      <c r="S101" s="119" t="s">
        <v>30</v>
      </c>
      <c r="T101" s="120" t="s">
        <v>32</v>
      </c>
      <c r="U101" s="120" t="s">
        <v>32</v>
      </c>
      <c r="V101" s="120" t="s">
        <v>32</v>
      </c>
      <c r="W101" s="120" t="s">
        <v>32</v>
      </c>
      <c r="X101" s="7" t="s">
        <v>174</v>
      </c>
      <c r="Y101" s="7" t="s">
        <v>174</v>
      </c>
      <c r="Z101" s="7" t="s">
        <v>174</v>
      </c>
      <c r="AA101" s="7" t="s">
        <v>174</v>
      </c>
      <c r="AB101" s="8" t="s">
        <v>26</v>
      </c>
      <c r="AC101" s="8" t="s">
        <v>26</v>
      </c>
      <c r="AD101" s="8" t="s">
        <v>26</v>
      </c>
      <c r="AE101" s="8" t="s">
        <v>26</v>
      </c>
      <c r="AF101" s="134"/>
      <c r="AG101" s="134"/>
      <c r="AH101" s="134"/>
      <c r="AI101" s="29"/>
      <c r="AJ101" s="29"/>
      <c r="AK101" s="29"/>
      <c r="AL101" s="29"/>
      <c r="AM101" s="10"/>
      <c r="AN101" s="10"/>
    </row>
    <row r="102" spans="1:40" ht="33.75" x14ac:dyDescent="0.2">
      <c r="A102" s="10">
        <v>81</v>
      </c>
      <c r="B102" s="22">
        <v>1</v>
      </c>
      <c r="C102" s="22" t="s">
        <v>57</v>
      </c>
      <c r="D102" s="16" t="s">
        <v>57</v>
      </c>
      <c r="E102" s="22">
        <v>50202306</v>
      </c>
      <c r="F102" s="51">
        <v>2449001</v>
      </c>
      <c r="G102" s="16" t="s">
        <v>140</v>
      </c>
      <c r="H102" s="15" t="s">
        <v>76</v>
      </c>
      <c r="I102" s="25">
        <v>500</v>
      </c>
      <c r="J102" s="137">
        <v>5925</v>
      </c>
      <c r="K102" s="132">
        <f t="shared" si="58"/>
        <v>500</v>
      </c>
      <c r="L102" s="54">
        <v>230</v>
      </c>
      <c r="M102" s="54">
        <v>230</v>
      </c>
      <c r="N102" s="29">
        <f t="shared" ref="N102" si="61">L102-M102</f>
        <v>0</v>
      </c>
      <c r="O102" s="133">
        <f t="shared" si="1"/>
        <v>1362750</v>
      </c>
      <c r="P102" s="29">
        <v>270</v>
      </c>
      <c r="Q102" s="29">
        <v>270</v>
      </c>
      <c r="R102" s="29">
        <f t="shared" ref="R102:R125" si="62">P102-Q102</f>
        <v>0</v>
      </c>
      <c r="S102" s="133">
        <f t="shared" ref="S102:S125" si="63">Q102*J102</f>
        <v>1599750</v>
      </c>
      <c r="T102" s="10"/>
      <c r="U102" s="29"/>
      <c r="V102" s="29">
        <f t="shared" ref="V102:V121" si="64">T102-U102</f>
        <v>0</v>
      </c>
      <c r="W102" s="133">
        <f t="shared" ref="W102:W121" si="65">U102*J102</f>
        <v>0</v>
      </c>
      <c r="X102" s="10"/>
      <c r="Y102" s="10"/>
      <c r="Z102" s="29">
        <f t="shared" ref="Z102:Z125" si="66">X102-Y102</f>
        <v>0</v>
      </c>
      <c r="AA102" s="133">
        <f t="shared" ref="AA102:AA125" si="67">Y102*J102</f>
        <v>0</v>
      </c>
      <c r="AB102" s="10"/>
      <c r="AC102" s="29"/>
      <c r="AD102" s="29">
        <f t="shared" ref="AD102:AD121" si="68">AB102-AC102</f>
        <v>0</v>
      </c>
      <c r="AE102" s="133">
        <f t="shared" ref="AE102:AE121" si="69">AC102*J102</f>
        <v>0</v>
      </c>
      <c r="AF102" s="134"/>
      <c r="AG102" s="134"/>
      <c r="AH102" s="134"/>
      <c r="AI102" s="29">
        <f t="shared" si="52"/>
        <v>500</v>
      </c>
      <c r="AJ102" s="29">
        <f t="shared" si="53"/>
        <v>500</v>
      </c>
      <c r="AK102" s="29">
        <f t="shared" si="54"/>
        <v>0</v>
      </c>
      <c r="AL102" s="29">
        <f t="shared" si="55"/>
        <v>500</v>
      </c>
      <c r="AM102" s="10" t="str">
        <f t="shared" si="56"/>
        <v>CUMPLE</v>
      </c>
      <c r="AN102" s="10" t="str">
        <f t="shared" si="57"/>
        <v>CUMPLE</v>
      </c>
    </row>
    <row r="103" spans="1:40" ht="45" x14ac:dyDescent="0.2">
      <c r="A103" s="10">
        <v>82</v>
      </c>
      <c r="B103" s="22">
        <v>2</v>
      </c>
      <c r="C103" s="22" t="s">
        <v>57</v>
      </c>
      <c r="D103" s="16" t="s">
        <v>57</v>
      </c>
      <c r="E103" s="22">
        <v>50202306</v>
      </c>
      <c r="F103" s="51">
        <v>2449001</v>
      </c>
      <c r="G103" s="16" t="s">
        <v>141</v>
      </c>
      <c r="H103" s="15" t="s">
        <v>76</v>
      </c>
      <c r="I103" s="25">
        <v>500</v>
      </c>
      <c r="J103" s="137">
        <v>4280</v>
      </c>
      <c r="K103" s="132">
        <f t="shared" si="58"/>
        <v>500</v>
      </c>
      <c r="L103" s="54">
        <v>230</v>
      </c>
      <c r="M103" s="54">
        <v>230</v>
      </c>
      <c r="N103" s="29">
        <f t="shared" ref="N103:N115" si="70">L103-M103</f>
        <v>0</v>
      </c>
      <c r="O103" s="133">
        <f t="shared" ref="O103:O115" si="71">M103*J103</f>
        <v>984400</v>
      </c>
      <c r="P103" s="29">
        <v>270</v>
      </c>
      <c r="Q103" s="29">
        <v>270</v>
      </c>
      <c r="R103" s="29">
        <f t="shared" ref="R103:R115" si="72">P103-Q103</f>
        <v>0</v>
      </c>
      <c r="S103" s="133">
        <f t="shared" ref="S103:S115" si="73">Q103*J103</f>
        <v>1155600</v>
      </c>
      <c r="T103" s="10"/>
      <c r="U103" s="29"/>
      <c r="V103" s="29">
        <f t="shared" ref="V103:V115" si="74">T103-U103</f>
        <v>0</v>
      </c>
      <c r="W103" s="133">
        <f t="shared" ref="W103:W115" si="75">U103*J103</f>
        <v>0</v>
      </c>
      <c r="X103" s="10"/>
      <c r="Y103" s="10"/>
      <c r="Z103" s="29">
        <f t="shared" si="66"/>
        <v>0</v>
      </c>
      <c r="AA103" s="133">
        <f t="shared" si="67"/>
        <v>0</v>
      </c>
      <c r="AB103" s="10"/>
      <c r="AC103" s="29"/>
      <c r="AD103" s="29">
        <f t="shared" ref="AD103:AD115" si="76">AB103-AC103</f>
        <v>0</v>
      </c>
      <c r="AE103" s="133">
        <f t="shared" ref="AE103:AE115" si="77">AC103*J103</f>
        <v>0</v>
      </c>
      <c r="AF103" s="134"/>
      <c r="AG103" s="134"/>
      <c r="AH103" s="134"/>
      <c r="AI103" s="29">
        <f t="shared" si="52"/>
        <v>500</v>
      </c>
      <c r="AJ103" s="29">
        <f t="shared" si="53"/>
        <v>500</v>
      </c>
      <c r="AK103" s="29">
        <f t="shared" si="54"/>
        <v>0</v>
      </c>
      <c r="AL103" s="29">
        <f t="shared" si="55"/>
        <v>500</v>
      </c>
      <c r="AM103" s="10" t="str">
        <f t="shared" si="56"/>
        <v>CUMPLE</v>
      </c>
      <c r="AN103" s="10" t="str">
        <f t="shared" si="57"/>
        <v>CUMPLE</v>
      </c>
    </row>
    <row r="104" spans="1:40" ht="45" x14ac:dyDescent="0.2">
      <c r="A104" s="10">
        <v>83</v>
      </c>
      <c r="B104" s="22">
        <v>3</v>
      </c>
      <c r="C104" s="20" t="s">
        <v>57</v>
      </c>
      <c r="D104" s="16" t="s">
        <v>57</v>
      </c>
      <c r="E104" s="22">
        <v>50202306</v>
      </c>
      <c r="F104" s="51">
        <v>2449002</v>
      </c>
      <c r="G104" s="16" t="s">
        <v>142</v>
      </c>
      <c r="H104" s="15" t="s">
        <v>76</v>
      </c>
      <c r="I104" s="25">
        <v>500</v>
      </c>
      <c r="J104" s="137">
        <v>4983</v>
      </c>
      <c r="K104" s="132">
        <f t="shared" si="58"/>
        <v>500</v>
      </c>
      <c r="L104" s="54">
        <v>230</v>
      </c>
      <c r="M104" s="54">
        <v>230</v>
      </c>
      <c r="N104" s="29">
        <f t="shared" si="70"/>
        <v>0</v>
      </c>
      <c r="O104" s="133">
        <f t="shared" si="71"/>
        <v>1146090</v>
      </c>
      <c r="P104" s="29">
        <v>270</v>
      </c>
      <c r="Q104" s="29">
        <v>270</v>
      </c>
      <c r="R104" s="29">
        <f t="shared" si="72"/>
        <v>0</v>
      </c>
      <c r="S104" s="133">
        <f t="shared" si="73"/>
        <v>1345410</v>
      </c>
      <c r="T104" s="10"/>
      <c r="U104" s="29"/>
      <c r="V104" s="29">
        <f t="shared" si="74"/>
        <v>0</v>
      </c>
      <c r="W104" s="133">
        <f t="shared" si="75"/>
        <v>0</v>
      </c>
      <c r="X104" s="10"/>
      <c r="Y104" s="10"/>
      <c r="Z104" s="29">
        <f t="shared" si="66"/>
        <v>0</v>
      </c>
      <c r="AA104" s="133">
        <f t="shared" si="67"/>
        <v>0</v>
      </c>
      <c r="AB104" s="10"/>
      <c r="AC104" s="29"/>
      <c r="AD104" s="29">
        <f t="shared" si="76"/>
        <v>0</v>
      </c>
      <c r="AE104" s="133">
        <f t="shared" si="77"/>
        <v>0</v>
      </c>
      <c r="AF104" s="134"/>
      <c r="AG104" s="134"/>
      <c r="AH104" s="134"/>
      <c r="AI104" s="29">
        <f t="shared" si="52"/>
        <v>500</v>
      </c>
      <c r="AJ104" s="29">
        <f t="shared" si="53"/>
        <v>500</v>
      </c>
      <c r="AK104" s="29">
        <f t="shared" si="54"/>
        <v>0</v>
      </c>
      <c r="AL104" s="29">
        <f t="shared" si="55"/>
        <v>500</v>
      </c>
      <c r="AM104" s="10" t="str">
        <f t="shared" si="56"/>
        <v>CUMPLE</v>
      </c>
      <c r="AN104" s="10" t="str">
        <f t="shared" si="57"/>
        <v>CUMPLE</v>
      </c>
    </row>
    <row r="105" spans="1:40" ht="56.25" x14ac:dyDescent="0.2">
      <c r="A105" s="10">
        <v>84</v>
      </c>
      <c r="B105" s="22">
        <v>4</v>
      </c>
      <c r="C105" s="20" t="s">
        <v>57</v>
      </c>
      <c r="D105" s="16" t="s">
        <v>57</v>
      </c>
      <c r="E105" s="22">
        <v>50202307</v>
      </c>
      <c r="F105" s="51">
        <v>2449002</v>
      </c>
      <c r="G105" s="16" t="s">
        <v>143</v>
      </c>
      <c r="H105" s="15" t="s">
        <v>76</v>
      </c>
      <c r="I105" s="25">
        <v>500</v>
      </c>
      <c r="J105" s="137">
        <v>4311</v>
      </c>
      <c r="K105" s="132">
        <f t="shared" si="58"/>
        <v>500</v>
      </c>
      <c r="L105" s="54">
        <v>230</v>
      </c>
      <c r="M105" s="54">
        <v>230</v>
      </c>
      <c r="N105" s="29">
        <f t="shared" si="70"/>
        <v>0</v>
      </c>
      <c r="O105" s="133">
        <f t="shared" si="71"/>
        <v>991530</v>
      </c>
      <c r="P105" s="29">
        <v>270</v>
      </c>
      <c r="Q105" s="29">
        <v>270</v>
      </c>
      <c r="R105" s="29">
        <f t="shared" si="72"/>
        <v>0</v>
      </c>
      <c r="S105" s="133">
        <f t="shared" si="73"/>
        <v>1163970</v>
      </c>
      <c r="T105" s="10"/>
      <c r="U105" s="29"/>
      <c r="V105" s="29">
        <f t="shared" si="74"/>
        <v>0</v>
      </c>
      <c r="W105" s="133">
        <f t="shared" si="75"/>
        <v>0</v>
      </c>
      <c r="X105" s="10"/>
      <c r="Y105" s="10"/>
      <c r="Z105" s="29">
        <f t="shared" si="66"/>
        <v>0</v>
      </c>
      <c r="AA105" s="133">
        <f t="shared" si="67"/>
        <v>0</v>
      </c>
      <c r="AB105" s="10"/>
      <c r="AC105" s="29"/>
      <c r="AD105" s="29">
        <f t="shared" si="76"/>
        <v>0</v>
      </c>
      <c r="AE105" s="133">
        <f t="shared" si="77"/>
        <v>0</v>
      </c>
      <c r="AF105" s="134"/>
      <c r="AG105" s="134"/>
      <c r="AH105" s="134"/>
      <c r="AI105" s="29">
        <f t="shared" si="52"/>
        <v>500</v>
      </c>
      <c r="AJ105" s="29">
        <f t="shared" si="53"/>
        <v>500</v>
      </c>
      <c r="AK105" s="29">
        <f t="shared" si="54"/>
        <v>0</v>
      </c>
      <c r="AL105" s="29">
        <f t="shared" si="55"/>
        <v>500</v>
      </c>
      <c r="AM105" s="10" t="str">
        <f t="shared" si="56"/>
        <v>CUMPLE</v>
      </c>
      <c r="AN105" s="10" t="str">
        <f t="shared" si="57"/>
        <v>CUMPLE</v>
      </c>
    </row>
    <row r="106" spans="1:40" ht="56.25" x14ac:dyDescent="0.2">
      <c r="A106" s="10">
        <v>85</v>
      </c>
      <c r="B106" s="22">
        <v>5</v>
      </c>
      <c r="C106" s="20">
        <v>1111432</v>
      </c>
      <c r="D106" s="16" t="s">
        <v>33</v>
      </c>
      <c r="E106" s="1">
        <v>50202301</v>
      </c>
      <c r="F106" s="51">
        <v>2441001</v>
      </c>
      <c r="G106" s="16" t="s">
        <v>144</v>
      </c>
      <c r="H106" s="1" t="s">
        <v>14</v>
      </c>
      <c r="I106" s="25">
        <v>842</v>
      </c>
      <c r="J106" s="137">
        <v>3618</v>
      </c>
      <c r="K106" s="132">
        <f t="shared" si="58"/>
        <v>415</v>
      </c>
      <c r="L106" s="54"/>
      <c r="M106" s="54"/>
      <c r="N106" s="29">
        <f t="shared" si="70"/>
        <v>0</v>
      </c>
      <c r="O106" s="133">
        <f t="shared" si="71"/>
        <v>0</v>
      </c>
      <c r="P106" s="29"/>
      <c r="Q106" s="29"/>
      <c r="R106" s="29">
        <f t="shared" si="72"/>
        <v>0</v>
      </c>
      <c r="S106" s="133">
        <f t="shared" si="73"/>
        <v>0</v>
      </c>
      <c r="T106" s="10">
        <v>542</v>
      </c>
      <c r="U106" s="29">
        <v>115</v>
      </c>
      <c r="V106" s="29">
        <f t="shared" si="74"/>
        <v>427</v>
      </c>
      <c r="W106" s="133">
        <f t="shared" si="75"/>
        <v>416070</v>
      </c>
      <c r="X106" s="10"/>
      <c r="Y106" s="10"/>
      <c r="Z106" s="29">
        <f t="shared" si="66"/>
        <v>0</v>
      </c>
      <c r="AA106" s="133">
        <f t="shared" si="67"/>
        <v>0</v>
      </c>
      <c r="AB106" s="10">
        <v>300</v>
      </c>
      <c r="AC106" s="10">
        <v>300</v>
      </c>
      <c r="AD106" s="29">
        <f t="shared" si="76"/>
        <v>0</v>
      </c>
      <c r="AE106" s="133">
        <f t="shared" si="77"/>
        <v>1085400</v>
      </c>
      <c r="AF106" s="134"/>
      <c r="AG106" s="134"/>
      <c r="AH106" s="134"/>
      <c r="AI106" s="29">
        <f t="shared" si="52"/>
        <v>842</v>
      </c>
      <c r="AJ106" s="29">
        <f t="shared" si="53"/>
        <v>415</v>
      </c>
      <c r="AK106" s="29">
        <f t="shared" si="54"/>
        <v>427</v>
      </c>
      <c r="AL106" s="29">
        <f t="shared" si="55"/>
        <v>842</v>
      </c>
      <c r="AM106" s="10" t="str">
        <f t="shared" si="56"/>
        <v>CUMPLE</v>
      </c>
      <c r="AN106" s="10" t="str">
        <f t="shared" si="57"/>
        <v>CUMPLE</v>
      </c>
    </row>
    <row r="107" spans="1:40" ht="33.75" x14ac:dyDescent="0.2">
      <c r="A107" s="10">
        <v>86</v>
      </c>
      <c r="B107" s="22">
        <v>6</v>
      </c>
      <c r="C107" s="20">
        <v>1345595</v>
      </c>
      <c r="D107" s="16" t="s">
        <v>33</v>
      </c>
      <c r="E107" s="1">
        <v>50202301</v>
      </c>
      <c r="F107" s="51">
        <v>2441001</v>
      </c>
      <c r="G107" s="16" t="s">
        <v>145</v>
      </c>
      <c r="H107" s="1" t="s">
        <v>14</v>
      </c>
      <c r="I107" s="25">
        <v>557</v>
      </c>
      <c r="J107" s="137">
        <v>12871</v>
      </c>
      <c r="K107" s="132">
        <f t="shared" si="58"/>
        <v>130</v>
      </c>
      <c r="L107" s="54"/>
      <c r="M107" s="54"/>
      <c r="N107" s="29">
        <f t="shared" si="70"/>
        <v>0</v>
      </c>
      <c r="O107" s="133">
        <f t="shared" si="71"/>
        <v>0</v>
      </c>
      <c r="P107" s="29"/>
      <c r="Q107" s="29"/>
      <c r="R107" s="29">
        <f t="shared" si="72"/>
        <v>0</v>
      </c>
      <c r="S107" s="133">
        <f t="shared" si="73"/>
        <v>0</v>
      </c>
      <c r="T107" s="10">
        <v>542</v>
      </c>
      <c r="U107" s="29">
        <v>115</v>
      </c>
      <c r="V107" s="29">
        <f t="shared" si="74"/>
        <v>427</v>
      </c>
      <c r="W107" s="133">
        <f t="shared" si="75"/>
        <v>1480165</v>
      </c>
      <c r="X107" s="10"/>
      <c r="Y107" s="10"/>
      <c r="Z107" s="29">
        <f t="shared" si="66"/>
        <v>0</v>
      </c>
      <c r="AA107" s="133">
        <f t="shared" si="67"/>
        <v>0</v>
      </c>
      <c r="AB107" s="10">
        <v>15</v>
      </c>
      <c r="AC107" s="10">
        <v>15</v>
      </c>
      <c r="AD107" s="29">
        <f t="shared" si="76"/>
        <v>0</v>
      </c>
      <c r="AE107" s="133">
        <f t="shared" si="77"/>
        <v>193065</v>
      </c>
      <c r="AF107" s="134"/>
      <c r="AG107" s="134"/>
      <c r="AH107" s="134"/>
      <c r="AI107" s="29">
        <f t="shared" si="52"/>
        <v>557</v>
      </c>
      <c r="AJ107" s="29">
        <f t="shared" si="53"/>
        <v>130</v>
      </c>
      <c r="AK107" s="29">
        <f t="shared" si="54"/>
        <v>427</v>
      </c>
      <c r="AL107" s="29">
        <f t="shared" si="55"/>
        <v>557</v>
      </c>
      <c r="AM107" s="10" t="str">
        <f t="shared" si="56"/>
        <v>CUMPLE</v>
      </c>
      <c r="AN107" s="10" t="str">
        <f t="shared" si="57"/>
        <v>CUMPLE</v>
      </c>
    </row>
    <row r="108" spans="1:40" ht="22.5" x14ac:dyDescent="0.2">
      <c r="A108" s="10">
        <v>87</v>
      </c>
      <c r="B108" s="22">
        <v>7</v>
      </c>
      <c r="C108" s="20">
        <v>1548587</v>
      </c>
      <c r="D108" s="16" t="s">
        <v>33</v>
      </c>
      <c r="E108" s="1">
        <v>50202301</v>
      </c>
      <c r="F108" s="51">
        <v>2441001</v>
      </c>
      <c r="G108" s="16" t="s">
        <v>146</v>
      </c>
      <c r="H108" s="1" t="s">
        <v>14</v>
      </c>
      <c r="I108" s="25">
        <v>542</v>
      </c>
      <c r="J108" s="137">
        <v>15897</v>
      </c>
      <c r="K108" s="132">
        <f t="shared" si="58"/>
        <v>60</v>
      </c>
      <c r="L108" s="54"/>
      <c r="M108" s="54"/>
      <c r="N108" s="29">
        <f t="shared" si="70"/>
        <v>0</v>
      </c>
      <c r="O108" s="133">
        <f t="shared" si="71"/>
        <v>0</v>
      </c>
      <c r="P108" s="29"/>
      <c r="Q108" s="29"/>
      <c r="R108" s="29">
        <f t="shared" si="72"/>
        <v>0</v>
      </c>
      <c r="S108" s="133">
        <f t="shared" si="73"/>
        <v>0</v>
      </c>
      <c r="T108" s="10">
        <v>542</v>
      </c>
      <c r="U108" s="29">
        <v>60</v>
      </c>
      <c r="V108" s="29">
        <f t="shared" si="74"/>
        <v>482</v>
      </c>
      <c r="W108" s="133">
        <f t="shared" si="75"/>
        <v>953820</v>
      </c>
      <c r="X108" s="10"/>
      <c r="Y108" s="10"/>
      <c r="Z108" s="29">
        <f t="shared" si="66"/>
        <v>0</v>
      </c>
      <c r="AA108" s="133">
        <f t="shared" si="67"/>
        <v>0</v>
      </c>
      <c r="AB108" s="10"/>
      <c r="AC108" s="10"/>
      <c r="AD108" s="29">
        <f t="shared" si="76"/>
        <v>0</v>
      </c>
      <c r="AE108" s="133">
        <f t="shared" si="77"/>
        <v>0</v>
      </c>
      <c r="AF108" s="134"/>
      <c r="AG108" s="134"/>
      <c r="AH108" s="134"/>
      <c r="AI108" s="29">
        <f t="shared" si="52"/>
        <v>542</v>
      </c>
      <c r="AJ108" s="29">
        <f t="shared" si="53"/>
        <v>60</v>
      </c>
      <c r="AK108" s="29">
        <f t="shared" si="54"/>
        <v>482</v>
      </c>
      <c r="AL108" s="29">
        <f t="shared" si="55"/>
        <v>542</v>
      </c>
      <c r="AM108" s="10" t="str">
        <f t="shared" si="56"/>
        <v>CUMPLE</v>
      </c>
      <c r="AN108" s="10" t="str">
        <f t="shared" si="57"/>
        <v>CUMPLE</v>
      </c>
    </row>
    <row r="109" spans="1:40" ht="33.75" x14ac:dyDescent="0.2">
      <c r="A109" s="10">
        <v>88</v>
      </c>
      <c r="B109" s="22">
        <v>8</v>
      </c>
      <c r="C109" s="20">
        <v>1280076</v>
      </c>
      <c r="D109" s="16" t="s">
        <v>33</v>
      </c>
      <c r="E109" s="1">
        <v>50202300</v>
      </c>
      <c r="F109" s="51">
        <v>2449002</v>
      </c>
      <c r="G109" s="16" t="s">
        <v>147</v>
      </c>
      <c r="H109" s="1" t="s">
        <v>14</v>
      </c>
      <c r="I109" s="25">
        <v>642</v>
      </c>
      <c r="J109" s="137">
        <v>4017</v>
      </c>
      <c r="K109" s="132">
        <f t="shared" si="58"/>
        <v>175</v>
      </c>
      <c r="L109" s="54"/>
      <c r="M109" s="54"/>
      <c r="N109" s="29">
        <f t="shared" si="70"/>
        <v>0</v>
      </c>
      <c r="O109" s="133">
        <f t="shared" si="71"/>
        <v>0</v>
      </c>
      <c r="P109" s="29"/>
      <c r="Q109" s="29"/>
      <c r="R109" s="29">
        <f t="shared" si="72"/>
        <v>0</v>
      </c>
      <c r="S109" s="133">
        <f t="shared" si="73"/>
        <v>0</v>
      </c>
      <c r="T109" s="10">
        <v>542</v>
      </c>
      <c r="U109" s="29">
        <v>75</v>
      </c>
      <c r="V109" s="29">
        <f t="shared" si="74"/>
        <v>467</v>
      </c>
      <c r="W109" s="133">
        <f t="shared" si="75"/>
        <v>301275</v>
      </c>
      <c r="X109" s="10"/>
      <c r="Y109" s="10"/>
      <c r="Z109" s="29">
        <f t="shared" si="66"/>
        <v>0</v>
      </c>
      <c r="AA109" s="133">
        <f t="shared" si="67"/>
        <v>0</v>
      </c>
      <c r="AB109" s="10">
        <v>100</v>
      </c>
      <c r="AC109" s="10">
        <v>100</v>
      </c>
      <c r="AD109" s="29">
        <f t="shared" si="76"/>
        <v>0</v>
      </c>
      <c r="AE109" s="133">
        <f t="shared" si="77"/>
        <v>401700</v>
      </c>
      <c r="AF109" s="134"/>
      <c r="AG109" s="134"/>
      <c r="AH109" s="134"/>
      <c r="AI109" s="29">
        <f t="shared" si="52"/>
        <v>642</v>
      </c>
      <c r="AJ109" s="29">
        <f t="shared" si="53"/>
        <v>175</v>
      </c>
      <c r="AK109" s="29">
        <f t="shared" si="54"/>
        <v>467</v>
      </c>
      <c r="AL109" s="29">
        <f t="shared" si="55"/>
        <v>642</v>
      </c>
      <c r="AM109" s="10" t="str">
        <f t="shared" si="56"/>
        <v>CUMPLE</v>
      </c>
      <c r="AN109" s="10" t="str">
        <f t="shared" si="57"/>
        <v>CUMPLE</v>
      </c>
    </row>
    <row r="110" spans="1:40" ht="22.5" x14ac:dyDescent="0.2">
      <c r="A110" s="10">
        <v>89</v>
      </c>
      <c r="B110" s="22">
        <v>9</v>
      </c>
      <c r="C110" s="20">
        <v>1795276</v>
      </c>
      <c r="D110" s="16" t="s">
        <v>33</v>
      </c>
      <c r="E110" s="1">
        <v>50202306</v>
      </c>
      <c r="F110" s="51">
        <v>2449001</v>
      </c>
      <c r="G110" s="16" t="s">
        <v>148</v>
      </c>
      <c r="H110" s="1" t="s">
        <v>14</v>
      </c>
      <c r="I110" s="25">
        <v>542</v>
      </c>
      <c r="J110" s="137">
        <v>6768</v>
      </c>
      <c r="K110" s="132">
        <f t="shared" si="58"/>
        <v>150</v>
      </c>
      <c r="L110" s="54"/>
      <c r="M110" s="54"/>
      <c r="N110" s="29">
        <f t="shared" si="70"/>
        <v>0</v>
      </c>
      <c r="O110" s="133">
        <f t="shared" si="71"/>
        <v>0</v>
      </c>
      <c r="P110" s="29"/>
      <c r="Q110" s="29"/>
      <c r="R110" s="29">
        <f t="shared" si="72"/>
        <v>0</v>
      </c>
      <c r="S110" s="133">
        <f t="shared" si="73"/>
        <v>0</v>
      </c>
      <c r="T110" s="10">
        <v>542</v>
      </c>
      <c r="U110" s="29">
        <v>150</v>
      </c>
      <c r="V110" s="29">
        <f t="shared" si="74"/>
        <v>392</v>
      </c>
      <c r="W110" s="133">
        <f t="shared" si="75"/>
        <v>1015200</v>
      </c>
      <c r="X110" s="10"/>
      <c r="Y110" s="10"/>
      <c r="Z110" s="29">
        <f t="shared" si="66"/>
        <v>0</v>
      </c>
      <c r="AA110" s="133">
        <f t="shared" si="67"/>
        <v>0</v>
      </c>
      <c r="AB110" s="10"/>
      <c r="AC110" s="10"/>
      <c r="AD110" s="29">
        <f t="shared" si="76"/>
        <v>0</v>
      </c>
      <c r="AE110" s="133">
        <f t="shared" si="77"/>
        <v>0</v>
      </c>
      <c r="AF110" s="134"/>
      <c r="AG110" s="134"/>
      <c r="AH110" s="134"/>
      <c r="AI110" s="29">
        <f t="shared" si="52"/>
        <v>542</v>
      </c>
      <c r="AJ110" s="29">
        <f t="shared" si="53"/>
        <v>150</v>
      </c>
      <c r="AK110" s="29">
        <f t="shared" si="54"/>
        <v>392</v>
      </c>
      <c r="AL110" s="29">
        <f t="shared" si="55"/>
        <v>542</v>
      </c>
      <c r="AM110" s="10" t="str">
        <f t="shared" si="56"/>
        <v>CUMPLE</v>
      </c>
      <c r="AN110" s="10" t="str">
        <f t="shared" si="57"/>
        <v>CUMPLE</v>
      </c>
    </row>
    <row r="111" spans="1:40" ht="67.5" x14ac:dyDescent="0.2">
      <c r="A111" s="10">
        <v>90</v>
      </c>
      <c r="B111" s="22">
        <v>10</v>
      </c>
      <c r="C111" s="20">
        <v>1017384</v>
      </c>
      <c r="D111" s="16" t="s">
        <v>33</v>
      </c>
      <c r="E111" s="1">
        <v>50202309</v>
      </c>
      <c r="F111" s="51">
        <v>2449001</v>
      </c>
      <c r="G111" s="16" t="s">
        <v>149</v>
      </c>
      <c r="H111" s="1" t="s">
        <v>14</v>
      </c>
      <c r="I111" s="25">
        <v>1042</v>
      </c>
      <c r="J111" s="137">
        <v>5742</v>
      </c>
      <c r="K111" s="132">
        <f t="shared" si="58"/>
        <v>450</v>
      </c>
      <c r="L111" s="54"/>
      <c r="M111" s="54"/>
      <c r="N111" s="29">
        <f t="shared" si="70"/>
        <v>0</v>
      </c>
      <c r="O111" s="133">
        <f t="shared" si="71"/>
        <v>0</v>
      </c>
      <c r="P111" s="29"/>
      <c r="Q111" s="29"/>
      <c r="R111" s="29">
        <f t="shared" si="72"/>
        <v>0</v>
      </c>
      <c r="S111" s="133">
        <f t="shared" si="73"/>
        <v>0</v>
      </c>
      <c r="T111" s="10">
        <v>542</v>
      </c>
      <c r="U111" s="29">
        <v>100</v>
      </c>
      <c r="V111" s="29">
        <f t="shared" si="74"/>
        <v>442</v>
      </c>
      <c r="W111" s="133">
        <f t="shared" si="75"/>
        <v>574200</v>
      </c>
      <c r="X111" s="10"/>
      <c r="Y111" s="10"/>
      <c r="Z111" s="29">
        <f t="shared" si="66"/>
        <v>0</v>
      </c>
      <c r="AA111" s="133">
        <f t="shared" si="67"/>
        <v>0</v>
      </c>
      <c r="AB111" s="10">
        <v>500</v>
      </c>
      <c r="AC111" s="10">
        <v>350</v>
      </c>
      <c r="AD111" s="29">
        <f t="shared" si="76"/>
        <v>150</v>
      </c>
      <c r="AE111" s="133">
        <f t="shared" si="77"/>
        <v>2009700</v>
      </c>
      <c r="AF111" s="134"/>
      <c r="AG111" s="134"/>
      <c r="AH111" s="134"/>
      <c r="AI111" s="29">
        <f t="shared" si="52"/>
        <v>1042</v>
      </c>
      <c r="AJ111" s="29">
        <f t="shared" si="53"/>
        <v>450</v>
      </c>
      <c r="AK111" s="29">
        <f t="shared" si="54"/>
        <v>592</v>
      </c>
      <c r="AL111" s="29">
        <f t="shared" si="55"/>
        <v>1042</v>
      </c>
      <c r="AM111" s="10" t="str">
        <f t="shared" si="56"/>
        <v>CUMPLE</v>
      </c>
      <c r="AN111" s="10" t="str">
        <f t="shared" si="57"/>
        <v>CUMPLE</v>
      </c>
    </row>
    <row r="112" spans="1:40" ht="56.25" x14ac:dyDescent="0.2">
      <c r="A112" s="10">
        <v>91</v>
      </c>
      <c r="B112" s="22">
        <v>11</v>
      </c>
      <c r="C112" s="20" t="s">
        <v>150</v>
      </c>
      <c r="D112" s="16" t="s">
        <v>33</v>
      </c>
      <c r="E112" s="1">
        <v>50202307</v>
      </c>
      <c r="F112" s="51">
        <v>2449001</v>
      </c>
      <c r="G112" s="16" t="s">
        <v>151</v>
      </c>
      <c r="H112" s="1" t="s">
        <v>14</v>
      </c>
      <c r="I112" s="25">
        <v>1042</v>
      </c>
      <c r="J112" s="137">
        <v>5145</v>
      </c>
      <c r="K112" s="132">
        <f t="shared" si="58"/>
        <v>350</v>
      </c>
      <c r="L112" s="54"/>
      <c r="M112" s="54"/>
      <c r="N112" s="29">
        <f t="shared" si="70"/>
        <v>0</v>
      </c>
      <c r="O112" s="133">
        <f t="shared" si="71"/>
        <v>0</v>
      </c>
      <c r="P112" s="29"/>
      <c r="Q112" s="29"/>
      <c r="R112" s="29">
        <f t="shared" si="72"/>
        <v>0</v>
      </c>
      <c r="S112" s="133">
        <f t="shared" si="73"/>
        <v>0</v>
      </c>
      <c r="T112" s="10">
        <v>542</v>
      </c>
      <c r="U112" s="29">
        <v>100</v>
      </c>
      <c r="V112" s="29">
        <f t="shared" si="74"/>
        <v>442</v>
      </c>
      <c r="W112" s="133">
        <f t="shared" si="75"/>
        <v>514500</v>
      </c>
      <c r="X112" s="10"/>
      <c r="Y112" s="10"/>
      <c r="Z112" s="29">
        <f t="shared" si="66"/>
        <v>0</v>
      </c>
      <c r="AA112" s="133">
        <f t="shared" si="67"/>
        <v>0</v>
      </c>
      <c r="AB112" s="10">
        <v>500</v>
      </c>
      <c r="AC112" s="10">
        <v>250</v>
      </c>
      <c r="AD112" s="29">
        <f t="shared" si="76"/>
        <v>250</v>
      </c>
      <c r="AE112" s="133">
        <f t="shared" si="77"/>
        <v>1286250</v>
      </c>
      <c r="AF112" s="134"/>
      <c r="AG112" s="134"/>
      <c r="AH112" s="134"/>
      <c r="AI112" s="29">
        <f t="shared" si="52"/>
        <v>1042</v>
      </c>
      <c r="AJ112" s="29">
        <f t="shared" si="53"/>
        <v>350</v>
      </c>
      <c r="AK112" s="29">
        <f t="shared" si="54"/>
        <v>692</v>
      </c>
      <c r="AL112" s="29">
        <f t="shared" si="55"/>
        <v>1042</v>
      </c>
      <c r="AM112" s="10" t="str">
        <f t="shared" si="56"/>
        <v>CUMPLE</v>
      </c>
      <c r="AN112" s="10" t="str">
        <f t="shared" si="57"/>
        <v>CUMPLE</v>
      </c>
    </row>
    <row r="113" spans="1:40" ht="90" x14ac:dyDescent="0.2">
      <c r="A113" s="10">
        <v>92</v>
      </c>
      <c r="B113" s="22">
        <v>12</v>
      </c>
      <c r="C113" s="20" t="s">
        <v>152</v>
      </c>
      <c r="D113" s="16" t="s">
        <v>33</v>
      </c>
      <c r="E113" s="1">
        <v>50201715</v>
      </c>
      <c r="F113" s="51">
        <v>2449002</v>
      </c>
      <c r="G113" s="16" t="s">
        <v>153</v>
      </c>
      <c r="H113" s="1" t="s">
        <v>14</v>
      </c>
      <c r="I113" s="25">
        <v>1192</v>
      </c>
      <c r="J113" s="137">
        <v>5300</v>
      </c>
      <c r="K113" s="132">
        <f t="shared" si="58"/>
        <v>273</v>
      </c>
      <c r="L113" s="54"/>
      <c r="M113" s="54"/>
      <c r="N113" s="29">
        <f t="shared" si="70"/>
        <v>0</v>
      </c>
      <c r="O113" s="133">
        <f t="shared" si="71"/>
        <v>0</v>
      </c>
      <c r="P113" s="29"/>
      <c r="Q113" s="29"/>
      <c r="R113" s="29">
        <f t="shared" si="72"/>
        <v>0</v>
      </c>
      <c r="S113" s="133">
        <f t="shared" si="73"/>
        <v>0</v>
      </c>
      <c r="T113" s="10">
        <v>542</v>
      </c>
      <c r="U113" s="29">
        <v>80</v>
      </c>
      <c r="V113" s="29">
        <f t="shared" si="74"/>
        <v>462</v>
      </c>
      <c r="W113" s="133">
        <f t="shared" si="75"/>
        <v>424000</v>
      </c>
      <c r="X113" s="10"/>
      <c r="Y113" s="10"/>
      <c r="Z113" s="29">
        <f t="shared" si="66"/>
        <v>0</v>
      </c>
      <c r="AA113" s="133">
        <f t="shared" si="67"/>
        <v>0</v>
      </c>
      <c r="AB113" s="10">
        <v>650</v>
      </c>
      <c r="AC113" s="10">
        <v>193</v>
      </c>
      <c r="AD113" s="29">
        <f t="shared" si="76"/>
        <v>457</v>
      </c>
      <c r="AE113" s="133">
        <f t="shared" si="77"/>
        <v>1022900</v>
      </c>
      <c r="AF113" s="134"/>
      <c r="AG113" s="134"/>
      <c r="AH113" s="134"/>
      <c r="AI113" s="29">
        <f t="shared" si="52"/>
        <v>1192</v>
      </c>
      <c r="AJ113" s="29">
        <f t="shared" si="53"/>
        <v>273</v>
      </c>
      <c r="AK113" s="29">
        <f t="shared" si="54"/>
        <v>919</v>
      </c>
      <c r="AL113" s="29">
        <f t="shared" si="55"/>
        <v>1192</v>
      </c>
      <c r="AM113" s="10" t="str">
        <f t="shared" si="56"/>
        <v>CUMPLE</v>
      </c>
      <c r="AN113" s="10" t="str">
        <f t="shared" si="57"/>
        <v>CUMPLE</v>
      </c>
    </row>
    <row r="114" spans="1:40" ht="22.5" x14ac:dyDescent="0.2">
      <c r="A114" s="10">
        <v>93</v>
      </c>
      <c r="B114" s="22">
        <v>13</v>
      </c>
      <c r="C114" s="20">
        <v>1191638</v>
      </c>
      <c r="D114" s="16" t="s">
        <v>33</v>
      </c>
      <c r="E114" s="1">
        <v>50202409</v>
      </c>
      <c r="F114" s="51">
        <v>2449002</v>
      </c>
      <c r="G114" s="16" t="s">
        <v>154</v>
      </c>
      <c r="H114" s="1" t="s">
        <v>14</v>
      </c>
      <c r="I114" s="25">
        <v>542</v>
      </c>
      <c r="J114" s="137">
        <v>7719</v>
      </c>
      <c r="K114" s="132">
        <f t="shared" si="58"/>
        <v>50</v>
      </c>
      <c r="L114" s="54"/>
      <c r="M114" s="54"/>
      <c r="N114" s="29">
        <f t="shared" si="70"/>
        <v>0</v>
      </c>
      <c r="O114" s="133">
        <f t="shared" si="71"/>
        <v>0</v>
      </c>
      <c r="P114" s="29"/>
      <c r="Q114" s="29"/>
      <c r="R114" s="29">
        <f t="shared" si="72"/>
        <v>0</v>
      </c>
      <c r="S114" s="133">
        <f t="shared" si="73"/>
        <v>0</v>
      </c>
      <c r="T114" s="10">
        <v>542</v>
      </c>
      <c r="U114" s="29">
        <v>50</v>
      </c>
      <c r="V114" s="29">
        <f t="shared" si="74"/>
        <v>492</v>
      </c>
      <c r="W114" s="133">
        <f t="shared" si="75"/>
        <v>385950</v>
      </c>
      <c r="X114" s="10"/>
      <c r="Y114" s="10"/>
      <c r="Z114" s="29">
        <f t="shared" si="66"/>
        <v>0</v>
      </c>
      <c r="AA114" s="133">
        <f t="shared" si="67"/>
        <v>0</v>
      </c>
      <c r="AB114" s="10"/>
      <c r="AC114" s="29"/>
      <c r="AD114" s="29">
        <f t="shared" si="76"/>
        <v>0</v>
      </c>
      <c r="AE114" s="133">
        <f t="shared" si="77"/>
        <v>0</v>
      </c>
      <c r="AF114" s="134"/>
      <c r="AG114" s="134"/>
      <c r="AH114" s="134"/>
      <c r="AI114" s="29">
        <f t="shared" si="52"/>
        <v>542</v>
      </c>
      <c r="AJ114" s="29">
        <f t="shared" si="53"/>
        <v>50</v>
      </c>
      <c r="AK114" s="29">
        <f t="shared" si="54"/>
        <v>492</v>
      </c>
      <c r="AL114" s="29">
        <f t="shared" si="55"/>
        <v>542</v>
      </c>
      <c r="AM114" s="10" t="str">
        <f t="shared" si="56"/>
        <v>CUMPLE</v>
      </c>
      <c r="AN114" s="10" t="str">
        <f t="shared" si="57"/>
        <v>CUMPLE</v>
      </c>
    </row>
    <row r="115" spans="1:40" ht="45" x14ac:dyDescent="0.2">
      <c r="A115" s="10">
        <v>94</v>
      </c>
      <c r="B115" s="22">
        <v>14</v>
      </c>
      <c r="C115" s="20">
        <v>1749855</v>
      </c>
      <c r="D115" s="16" t="s">
        <v>33</v>
      </c>
      <c r="E115" s="1">
        <v>50202400</v>
      </c>
      <c r="F115" s="51">
        <v>2449002</v>
      </c>
      <c r="G115" s="16" t="s">
        <v>155</v>
      </c>
      <c r="H115" s="1" t="s">
        <v>14</v>
      </c>
      <c r="I115" s="25">
        <v>542</v>
      </c>
      <c r="J115" s="137">
        <v>2473</v>
      </c>
      <c r="K115" s="132">
        <f t="shared" si="58"/>
        <v>50</v>
      </c>
      <c r="L115" s="54"/>
      <c r="M115" s="54"/>
      <c r="N115" s="29">
        <f t="shared" si="70"/>
        <v>0</v>
      </c>
      <c r="O115" s="133">
        <f t="shared" si="71"/>
        <v>0</v>
      </c>
      <c r="P115" s="29"/>
      <c r="Q115" s="29"/>
      <c r="R115" s="29">
        <f t="shared" si="72"/>
        <v>0</v>
      </c>
      <c r="S115" s="133">
        <f t="shared" si="73"/>
        <v>0</v>
      </c>
      <c r="T115" s="10">
        <v>542</v>
      </c>
      <c r="U115" s="29">
        <v>50</v>
      </c>
      <c r="V115" s="29">
        <f t="shared" si="74"/>
        <v>492</v>
      </c>
      <c r="W115" s="133">
        <f t="shared" si="75"/>
        <v>123650</v>
      </c>
      <c r="X115" s="10"/>
      <c r="Y115" s="10"/>
      <c r="Z115" s="29">
        <f t="shared" si="66"/>
        <v>0</v>
      </c>
      <c r="AA115" s="133">
        <f t="shared" si="67"/>
        <v>0</v>
      </c>
      <c r="AB115" s="10"/>
      <c r="AC115" s="29"/>
      <c r="AD115" s="29">
        <f t="shared" si="76"/>
        <v>0</v>
      </c>
      <c r="AE115" s="133">
        <f t="shared" si="77"/>
        <v>0</v>
      </c>
      <c r="AF115" s="134"/>
      <c r="AG115" s="134"/>
      <c r="AH115" s="134"/>
      <c r="AI115" s="29">
        <f t="shared" si="52"/>
        <v>542</v>
      </c>
      <c r="AJ115" s="29">
        <f t="shared" si="53"/>
        <v>50</v>
      </c>
      <c r="AK115" s="29">
        <f t="shared" si="54"/>
        <v>492</v>
      </c>
      <c r="AL115" s="29">
        <f t="shared" si="55"/>
        <v>542</v>
      </c>
      <c r="AM115" s="10" t="str">
        <f t="shared" si="56"/>
        <v>CUMPLE</v>
      </c>
      <c r="AN115" s="10" t="str">
        <f t="shared" si="57"/>
        <v>CUMPLE</v>
      </c>
    </row>
    <row r="116" spans="1:40" ht="51" customHeight="1" x14ac:dyDescent="0.2">
      <c r="A116" s="64"/>
      <c r="B116" s="59"/>
      <c r="C116" s="59"/>
      <c r="D116" s="60"/>
      <c r="E116" s="33"/>
      <c r="F116" s="59"/>
      <c r="G116" s="62"/>
      <c r="H116" s="33"/>
      <c r="I116" s="106"/>
      <c r="J116" s="138"/>
      <c r="K116" s="139"/>
      <c r="L116" s="34" t="s">
        <v>15</v>
      </c>
      <c r="M116" s="63"/>
      <c r="N116" s="140"/>
      <c r="O116" s="201">
        <f>SUM(O102:O115)</f>
        <v>4484770</v>
      </c>
      <c r="P116" s="140"/>
      <c r="Q116" s="140"/>
      <c r="R116" s="140"/>
      <c r="S116" s="201">
        <f>SUM(S102:S115)</f>
        <v>5264730</v>
      </c>
      <c r="T116" s="64"/>
      <c r="U116" s="140"/>
      <c r="V116" s="140"/>
      <c r="W116" s="201">
        <f>SUM(W102:W115)</f>
        <v>6188830</v>
      </c>
      <c r="X116" s="64"/>
      <c r="Y116" s="64"/>
      <c r="Z116" s="140"/>
      <c r="AA116" s="141"/>
      <c r="AB116" s="64"/>
      <c r="AC116" s="140"/>
      <c r="AD116" s="140"/>
      <c r="AE116" s="141">
        <f>SUM(AE102:AE115)</f>
        <v>5999015</v>
      </c>
      <c r="AF116" s="134"/>
      <c r="AG116" s="134"/>
      <c r="AH116" s="134"/>
      <c r="AI116" s="29"/>
      <c r="AJ116" s="29"/>
      <c r="AK116" s="29"/>
      <c r="AL116" s="29"/>
      <c r="AM116" s="10"/>
      <c r="AN116" s="10"/>
    </row>
    <row r="117" spans="1:40" ht="33" customHeight="1" x14ac:dyDescent="0.2">
      <c r="A117" s="80"/>
      <c r="B117" s="66"/>
      <c r="C117" s="66"/>
      <c r="D117" s="67"/>
      <c r="E117" s="36"/>
      <c r="F117" s="66"/>
      <c r="G117" s="69"/>
      <c r="H117" s="36"/>
      <c r="I117" s="102"/>
      <c r="J117" s="142"/>
      <c r="K117" s="143"/>
      <c r="L117" s="71" t="s">
        <v>16</v>
      </c>
      <c r="M117" s="79"/>
      <c r="N117" s="144"/>
      <c r="O117" s="202">
        <v>5000000</v>
      </c>
      <c r="P117" s="144"/>
      <c r="Q117" s="144"/>
      <c r="R117" s="144"/>
      <c r="S117" s="145">
        <v>6000000</v>
      </c>
      <c r="T117" s="80"/>
      <c r="U117" s="144"/>
      <c r="V117" s="144"/>
      <c r="W117" s="145">
        <v>6190000</v>
      </c>
      <c r="X117" s="80"/>
      <c r="Y117" s="80"/>
      <c r="Z117" s="144"/>
      <c r="AA117" s="145">
        <v>0</v>
      </c>
      <c r="AB117" s="80"/>
      <c r="AC117" s="144"/>
      <c r="AD117" s="144"/>
      <c r="AE117" s="145">
        <v>6000000</v>
      </c>
      <c r="AF117" s="134"/>
      <c r="AG117" s="134"/>
      <c r="AH117" s="134"/>
      <c r="AI117" s="29"/>
      <c r="AJ117" s="29"/>
      <c r="AK117" s="29"/>
      <c r="AL117" s="29"/>
      <c r="AM117" s="10"/>
      <c r="AN117" s="10"/>
    </row>
    <row r="118" spans="1:40" ht="28.5" customHeight="1" x14ac:dyDescent="0.2">
      <c r="A118" s="82"/>
      <c r="B118" s="73"/>
      <c r="C118" s="73"/>
      <c r="D118" s="74"/>
      <c r="E118" s="83"/>
      <c r="F118" s="73"/>
      <c r="G118" s="76"/>
      <c r="H118" s="83"/>
      <c r="I118" s="84"/>
      <c r="J118" s="146"/>
      <c r="K118" s="147"/>
      <c r="L118" s="78" t="s">
        <v>17</v>
      </c>
      <c r="M118" s="81"/>
      <c r="N118" s="148"/>
      <c r="O118" s="203">
        <f>+O117-O116</f>
        <v>515230</v>
      </c>
      <c r="P118" s="148"/>
      <c r="Q118" s="148"/>
      <c r="R118" s="148"/>
      <c r="S118" s="203">
        <f>+S117-S116</f>
        <v>735270</v>
      </c>
      <c r="T118" s="82"/>
      <c r="U118" s="148"/>
      <c r="V118" s="148"/>
      <c r="W118" s="149">
        <f>+W117-W116</f>
        <v>1170</v>
      </c>
      <c r="X118" s="82"/>
      <c r="Y118" s="82"/>
      <c r="Z118" s="148"/>
      <c r="AA118" s="149">
        <f>+AA117-AA116</f>
        <v>0</v>
      </c>
      <c r="AB118" s="82"/>
      <c r="AC118" s="148"/>
      <c r="AD118" s="148"/>
      <c r="AE118" s="149">
        <f>+AE117-AE116</f>
        <v>985</v>
      </c>
      <c r="AF118" s="134"/>
      <c r="AG118" s="134"/>
      <c r="AH118" s="134"/>
      <c r="AI118" s="29"/>
      <c r="AJ118" s="29"/>
      <c r="AK118" s="29"/>
      <c r="AL118" s="29"/>
      <c r="AM118" s="10"/>
      <c r="AN118" s="10"/>
    </row>
    <row r="119" spans="1:40" ht="67.5" x14ac:dyDescent="0.2">
      <c r="A119" s="4" t="s">
        <v>180</v>
      </c>
      <c r="B119" s="4" t="s">
        <v>0</v>
      </c>
      <c r="C119" s="5" t="s">
        <v>3</v>
      </c>
      <c r="D119" s="5" t="s">
        <v>24</v>
      </c>
      <c r="E119" s="5" t="s">
        <v>12</v>
      </c>
      <c r="F119" s="11"/>
      <c r="G119" s="58" t="s">
        <v>156</v>
      </c>
      <c r="H119" s="5" t="s">
        <v>1</v>
      </c>
      <c r="I119" s="116" t="s">
        <v>6</v>
      </c>
      <c r="J119" s="117" t="s">
        <v>2</v>
      </c>
      <c r="K119" s="6" t="s">
        <v>18</v>
      </c>
      <c r="L119" s="118" t="s">
        <v>31</v>
      </c>
      <c r="M119" s="118" t="s">
        <v>31</v>
      </c>
      <c r="N119" s="118" t="s">
        <v>31</v>
      </c>
      <c r="O119" s="118" t="s">
        <v>31</v>
      </c>
      <c r="P119" s="119" t="s">
        <v>30</v>
      </c>
      <c r="Q119" s="119" t="s">
        <v>30</v>
      </c>
      <c r="R119" s="119" t="s">
        <v>30</v>
      </c>
      <c r="S119" s="119" t="s">
        <v>30</v>
      </c>
      <c r="T119" s="120" t="s">
        <v>32</v>
      </c>
      <c r="U119" s="120" t="s">
        <v>32</v>
      </c>
      <c r="V119" s="120" t="s">
        <v>32</v>
      </c>
      <c r="W119" s="120" t="s">
        <v>32</v>
      </c>
      <c r="X119" s="7" t="s">
        <v>174</v>
      </c>
      <c r="Y119" s="7" t="s">
        <v>174</v>
      </c>
      <c r="Z119" s="7" t="s">
        <v>174</v>
      </c>
      <c r="AA119" s="7" t="s">
        <v>174</v>
      </c>
      <c r="AB119" s="8" t="s">
        <v>26</v>
      </c>
      <c r="AC119" s="8" t="s">
        <v>26</v>
      </c>
      <c r="AD119" s="8" t="s">
        <v>26</v>
      </c>
      <c r="AE119" s="8" t="s">
        <v>26</v>
      </c>
      <c r="AF119" s="134"/>
      <c r="AG119" s="134"/>
      <c r="AH119" s="134"/>
      <c r="AI119" s="29"/>
      <c r="AJ119" s="29"/>
      <c r="AK119" s="29"/>
      <c r="AL119" s="29"/>
      <c r="AM119" s="10"/>
      <c r="AN119" s="10"/>
    </row>
    <row r="120" spans="1:40" x14ac:dyDescent="0.2">
      <c r="A120" s="206"/>
      <c r="B120" s="24"/>
      <c r="C120" s="24"/>
      <c r="D120" s="14"/>
      <c r="E120" s="24"/>
      <c r="F120" s="24"/>
      <c r="G120" s="13" t="s">
        <v>157</v>
      </c>
      <c r="H120" s="152"/>
      <c r="I120" s="152"/>
      <c r="J120" s="153"/>
      <c r="K120" s="152"/>
      <c r="L120" s="152"/>
      <c r="M120" s="152"/>
      <c r="N120" s="152"/>
      <c r="O120" s="152"/>
      <c r="P120" s="152"/>
      <c r="Q120" s="152"/>
      <c r="R120" s="152"/>
      <c r="S120" s="152"/>
      <c r="T120" s="152"/>
      <c r="U120" s="152"/>
      <c r="V120" s="152"/>
      <c r="W120" s="152"/>
      <c r="X120" s="152"/>
      <c r="Y120" s="152"/>
      <c r="Z120" s="152"/>
      <c r="AA120" s="152"/>
      <c r="AB120" s="152"/>
      <c r="AC120" s="152"/>
      <c r="AD120" s="152"/>
      <c r="AE120" s="152"/>
      <c r="AF120" s="134"/>
      <c r="AG120" s="134"/>
      <c r="AH120" s="134"/>
      <c r="AI120" s="29"/>
      <c r="AJ120" s="29"/>
      <c r="AK120" s="29"/>
      <c r="AL120" s="29"/>
      <c r="AM120" s="10"/>
      <c r="AN120" s="10"/>
    </row>
    <row r="121" spans="1:40" ht="33.75" x14ac:dyDescent="0.2">
      <c r="A121" s="10">
        <v>95</v>
      </c>
      <c r="B121" s="10">
        <v>1</v>
      </c>
      <c r="C121" s="28" t="s">
        <v>105</v>
      </c>
      <c r="D121" s="16" t="s">
        <v>106</v>
      </c>
      <c r="E121" s="22" t="s">
        <v>158</v>
      </c>
      <c r="F121" s="52" t="s">
        <v>159</v>
      </c>
      <c r="G121" s="16" t="s">
        <v>160</v>
      </c>
      <c r="H121" s="15" t="s">
        <v>76</v>
      </c>
      <c r="I121" s="25">
        <v>30</v>
      </c>
      <c r="J121" s="137">
        <v>5502</v>
      </c>
      <c r="K121" s="132">
        <f t="shared" si="58"/>
        <v>30</v>
      </c>
      <c r="L121" s="54"/>
      <c r="M121" s="54"/>
      <c r="N121" s="29">
        <f t="shared" ref="N121:N129" si="78">L121-M121</f>
        <v>0</v>
      </c>
      <c r="O121" s="133">
        <f t="shared" si="1"/>
        <v>0</v>
      </c>
      <c r="P121" s="29"/>
      <c r="Q121" s="29"/>
      <c r="R121" s="29">
        <f t="shared" si="62"/>
        <v>0</v>
      </c>
      <c r="S121" s="133">
        <f t="shared" si="63"/>
        <v>0</v>
      </c>
      <c r="T121" s="10"/>
      <c r="U121" s="29"/>
      <c r="V121" s="29">
        <f t="shared" si="64"/>
        <v>0</v>
      </c>
      <c r="W121" s="133">
        <f t="shared" si="65"/>
        <v>0</v>
      </c>
      <c r="X121" s="10">
        <v>30</v>
      </c>
      <c r="Y121" s="10">
        <v>30</v>
      </c>
      <c r="Z121" s="29">
        <f t="shared" si="66"/>
        <v>0</v>
      </c>
      <c r="AA121" s="133">
        <f t="shared" si="67"/>
        <v>165060</v>
      </c>
      <c r="AB121" s="10"/>
      <c r="AC121" s="29"/>
      <c r="AD121" s="29">
        <f t="shared" si="68"/>
        <v>0</v>
      </c>
      <c r="AE121" s="133">
        <f t="shared" si="69"/>
        <v>0</v>
      </c>
      <c r="AF121" s="134"/>
      <c r="AG121" s="134"/>
      <c r="AH121" s="134"/>
      <c r="AI121" s="29">
        <f t="shared" si="52"/>
        <v>30</v>
      </c>
      <c r="AJ121" s="29">
        <f t="shared" si="53"/>
        <v>30</v>
      </c>
      <c r="AK121" s="29">
        <f t="shared" si="54"/>
        <v>0</v>
      </c>
      <c r="AL121" s="29">
        <f t="shared" si="55"/>
        <v>30</v>
      </c>
      <c r="AM121" s="10" t="str">
        <f t="shared" si="56"/>
        <v>CUMPLE</v>
      </c>
      <c r="AN121" s="10" t="str">
        <f t="shared" si="57"/>
        <v>CUMPLE</v>
      </c>
    </row>
    <row r="122" spans="1:40" ht="33.75" x14ac:dyDescent="0.2">
      <c r="A122" s="10">
        <v>96</v>
      </c>
      <c r="B122" s="10">
        <v>2</v>
      </c>
      <c r="C122" s="28" t="s">
        <v>105</v>
      </c>
      <c r="D122" s="16" t="s">
        <v>106</v>
      </c>
      <c r="E122" s="22" t="s">
        <v>158</v>
      </c>
      <c r="F122" s="52" t="s">
        <v>159</v>
      </c>
      <c r="G122" s="16" t="s">
        <v>161</v>
      </c>
      <c r="H122" s="15" t="s">
        <v>76</v>
      </c>
      <c r="I122" s="25">
        <v>30</v>
      </c>
      <c r="J122" s="137">
        <v>2491</v>
      </c>
      <c r="K122" s="132">
        <f t="shared" si="58"/>
        <v>30</v>
      </c>
      <c r="L122" s="54"/>
      <c r="M122" s="54"/>
      <c r="N122" s="29">
        <f t="shared" si="78"/>
        <v>0</v>
      </c>
      <c r="O122" s="133">
        <f t="shared" si="1"/>
        <v>0</v>
      </c>
      <c r="P122" s="29"/>
      <c r="Q122" s="29"/>
      <c r="R122" s="29">
        <f t="shared" si="62"/>
        <v>0</v>
      </c>
      <c r="S122" s="133">
        <f t="shared" si="63"/>
        <v>0</v>
      </c>
      <c r="T122" s="10"/>
      <c r="U122" s="29"/>
      <c r="V122" s="29">
        <f t="shared" ref="V122:V131" si="79">T122-U122</f>
        <v>0</v>
      </c>
      <c r="W122" s="133">
        <f t="shared" ref="W122:W131" si="80">U122*J122</f>
        <v>0</v>
      </c>
      <c r="X122" s="10">
        <v>30</v>
      </c>
      <c r="Y122" s="10">
        <v>30</v>
      </c>
      <c r="Z122" s="29">
        <f t="shared" si="66"/>
        <v>0</v>
      </c>
      <c r="AA122" s="133">
        <f t="shared" si="67"/>
        <v>74730</v>
      </c>
      <c r="AB122" s="10"/>
      <c r="AC122" s="29"/>
      <c r="AD122" s="29">
        <f t="shared" ref="AD122:AD131" si="81">AB122-AC122</f>
        <v>0</v>
      </c>
      <c r="AE122" s="133">
        <f t="shared" ref="AE122:AE131" si="82">AC122*J122</f>
        <v>0</v>
      </c>
      <c r="AF122" s="134"/>
      <c r="AG122" s="134"/>
      <c r="AH122" s="134"/>
      <c r="AI122" s="29">
        <f t="shared" si="52"/>
        <v>30</v>
      </c>
      <c r="AJ122" s="29">
        <f t="shared" si="53"/>
        <v>30</v>
      </c>
      <c r="AK122" s="29">
        <f t="shared" si="54"/>
        <v>0</v>
      </c>
      <c r="AL122" s="29">
        <f t="shared" si="55"/>
        <v>30</v>
      </c>
      <c r="AM122" s="10" t="str">
        <f t="shared" si="56"/>
        <v>CUMPLE</v>
      </c>
      <c r="AN122" s="10" t="str">
        <f t="shared" si="57"/>
        <v>CUMPLE</v>
      </c>
    </row>
    <row r="123" spans="1:40" ht="33.75" x14ac:dyDescent="0.2">
      <c r="A123" s="10">
        <v>97</v>
      </c>
      <c r="B123" s="10">
        <v>3</v>
      </c>
      <c r="C123" s="28" t="s">
        <v>105</v>
      </c>
      <c r="D123" s="16" t="s">
        <v>106</v>
      </c>
      <c r="E123" s="22" t="s">
        <v>158</v>
      </c>
      <c r="F123" s="52" t="s">
        <v>159</v>
      </c>
      <c r="G123" s="16" t="s">
        <v>162</v>
      </c>
      <c r="H123" s="15" t="s">
        <v>76</v>
      </c>
      <c r="I123" s="25">
        <v>30</v>
      </c>
      <c r="J123" s="137">
        <v>2877</v>
      </c>
      <c r="K123" s="132">
        <f t="shared" si="58"/>
        <v>30</v>
      </c>
      <c r="L123" s="54"/>
      <c r="M123" s="54"/>
      <c r="N123" s="29">
        <f t="shared" si="78"/>
        <v>0</v>
      </c>
      <c r="O123" s="133">
        <f t="shared" si="1"/>
        <v>0</v>
      </c>
      <c r="P123" s="29"/>
      <c r="Q123" s="29"/>
      <c r="R123" s="29">
        <f t="shared" si="62"/>
        <v>0</v>
      </c>
      <c r="S123" s="133">
        <f t="shared" si="63"/>
        <v>0</v>
      </c>
      <c r="T123" s="10"/>
      <c r="U123" s="29"/>
      <c r="V123" s="29">
        <f t="shared" si="79"/>
        <v>0</v>
      </c>
      <c r="W123" s="133">
        <f t="shared" si="80"/>
        <v>0</v>
      </c>
      <c r="X123" s="10">
        <v>30</v>
      </c>
      <c r="Y123" s="10">
        <v>30</v>
      </c>
      <c r="Z123" s="29">
        <f t="shared" si="66"/>
        <v>0</v>
      </c>
      <c r="AA123" s="133">
        <f t="shared" si="67"/>
        <v>86310</v>
      </c>
      <c r="AB123" s="10"/>
      <c r="AC123" s="29"/>
      <c r="AD123" s="29">
        <f t="shared" si="81"/>
        <v>0</v>
      </c>
      <c r="AE123" s="133">
        <f t="shared" si="82"/>
        <v>0</v>
      </c>
      <c r="AF123" s="134"/>
      <c r="AG123" s="134"/>
      <c r="AH123" s="134"/>
      <c r="AI123" s="29">
        <f t="shared" si="52"/>
        <v>30</v>
      </c>
      <c r="AJ123" s="29">
        <f t="shared" si="53"/>
        <v>30</v>
      </c>
      <c r="AK123" s="29">
        <f t="shared" si="54"/>
        <v>0</v>
      </c>
      <c r="AL123" s="29">
        <f t="shared" si="55"/>
        <v>30</v>
      </c>
      <c r="AM123" s="10" t="str">
        <f t="shared" si="56"/>
        <v>CUMPLE</v>
      </c>
      <c r="AN123" s="10" t="str">
        <f t="shared" si="57"/>
        <v>CUMPLE</v>
      </c>
    </row>
    <row r="124" spans="1:40" ht="33.75" x14ac:dyDescent="0.2">
      <c r="A124" s="10">
        <v>98</v>
      </c>
      <c r="B124" s="10">
        <v>4</v>
      </c>
      <c r="C124" s="28" t="s">
        <v>105</v>
      </c>
      <c r="D124" s="16" t="s">
        <v>106</v>
      </c>
      <c r="E124" s="22" t="s">
        <v>163</v>
      </c>
      <c r="F124" s="52" t="s">
        <v>164</v>
      </c>
      <c r="G124" s="16" t="s">
        <v>165</v>
      </c>
      <c r="H124" s="15" t="s">
        <v>76</v>
      </c>
      <c r="I124" s="25">
        <v>30</v>
      </c>
      <c r="J124" s="137">
        <v>2616</v>
      </c>
      <c r="K124" s="132">
        <f t="shared" si="58"/>
        <v>30</v>
      </c>
      <c r="L124" s="54"/>
      <c r="M124" s="54"/>
      <c r="N124" s="29">
        <f t="shared" si="78"/>
        <v>0</v>
      </c>
      <c r="O124" s="133">
        <f t="shared" si="1"/>
        <v>0</v>
      </c>
      <c r="P124" s="29"/>
      <c r="Q124" s="29"/>
      <c r="R124" s="29">
        <f t="shared" si="62"/>
        <v>0</v>
      </c>
      <c r="S124" s="133">
        <f t="shared" si="63"/>
        <v>0</v>
      </c>
      <c r="T124" s="10"/>
      <c r="U124" s="29"/>
      <c r="V124" s="29">
        <f t="shared" si="79"/>
        <v>0</v>
      </c>
      <c r="W124" s="133">
        <f t="shared" si="80"/>
        <v>0</v>
      </c>
      <c r="X124" s="10">
        <v>30</v>
      </c>
      <c r="Y124" s="10">
        <v>30</v>
      </c>
      <c r="Z124" s="29">
        <f t="shared" si="66"/>
        <v>0</v>
      </c>
      <c r="AA124" s="133">
        <f t="shared" si="67"/>
        <v>78480</v>
      </c>
      <c r="AB124" s="10"/>
      <c r="AC124" s="29"/>
      <c r="AD124" s="29">
        <f t="shared" si="81"/>
        <v>0</v>
      </c>
      <c r="AE124" s="133">
        <f t="shared" si="82"/>
        <v>0</v>
      </c>
      <c r="AF124" s="134"/>
      <c r="AG124" s="134"/>
      <c r="AH124" s="134"/>
      <c r="AI124" s="29">
        <f t="shared" si="52"/>
        <v>30</v>
      </c>
      <c r="AJ124" s="29">
        <f t="shared" si="53"/>
        <v>30</v>
      </c>
      <c r="AK124" s="29">
        <f t="shared" si="54"/>
        <v>0</v>
      </c>
      <c r="AL124" s="29">
        <f t="shared" si="55"/>
        <v>30</v>
      </c>
      <c r="AM124" s="10" t="str">
        <f t="shared" si="56"/>
        <v>CUMPLE</v>
      </c>
      <c r="AN124" s="10" t="str">
        <f t="shared" si="57"/>
        <v>CUMPLE</v>
      </c>
    </row>
    <row r="125" spans="1:40" ht="33.75" x14ac:dyDescent="0.2">
      <c r="A125" s="10">
        <v>99</v>
      </c>
      <c r="B125" s="10">
        <v>5</v>
      </c>
      <c r="C125" s="28" t="s">
        <v>105</v>
      </c>
      <c r="D125" s="16" t="s">
        <v>106</v>
      </c>
      <c r="E125" s="22" t="s">
        <v>163</v>
      </c>
      <c r="F125" s="52" t="s">
        <v>164</v>
      </c>
      <c r="G125" s="16" t="s">
        <v>166</v>
      </c>
      <c r="H125" s="15" t="s">
        <v>76</v>
      </c>
      <c r="I125" s="25">
        <v>30</v>
      </c>
      <c r="J125" s="137">
        <v>5543</v>
      </c>
      <c r="K125" s="132">
        <f t="shared" si="58"/>
        <v>30</v>
      </c>
      <c r="L125" s="54"/>
      <c r="M125" s="54"/>
      <c r="N125" s="29">
        <f t="shared" si="78"/>
        <v>0</v>
      </c>
      <c r="O125" s="133">
        <f t="shared" si="1"/>
        <v>0</v>
      </c>
      <c r="P125" s="29"/>
      <c r="Q125" s="29"/>
      <c r="R125" s="29">
        <f t="shared" si="62"/>
        <v>0</v>
      </c>
      <c r="S125" s="133">
        <f t="shared" si="63"/>
        <v>0</v>
      </c>
      <c r="T125" s="10"/>
      <c r="U125" s="29"/>
      <c r="V125" s="29">
        <f t="shared" si="79"/>
        <v>0</v>
      </c>
      <c r="W125" s="133">
        <f t="shared" si="80"/>
        <v>0</v>
      </c>
      <c r="X125" s="10">
        <v>30</v>
      </c>
      <c r="Y125" s="10">
        <v>30</v>
      </c>
      <c r="Z125" s="29">
        <f t="shared" si="66"/>
        <v>0</v>
      </c>
      <c r="AA125" s="133">
        <f t="shared" si="67"/>
        <v>166290</v>
      </c>
      <c r="AB125" s="10"/>
      <c r="AC125" s="29"/>
      <c r="AD125" s="29">
        <f t="shared" si="81"/>
        <v>0</v>
      </c>
      <c r="AE125" s="133">
        <f t="shared" si="82"/>
        <v>0</v>
      </c>
      <c r="AF125" s="134"/>
      <c r="AG125" s="134"/>
      <c r="AH125" s="134"/>
      <c r="AI125" s="29">
        <f t="shared" si="52"/>
        <v>30</v>
      </c>
      <c r="AJ125" s="29">
        <f t="shared" si="53"/>
        <v>30</v>
      </c>
      <c r="AK125" s="29">
        <f t="shared" si="54"/>
        <v>0</v>
      </c>
      <c r="AL125" s="29">
        <f t="shared" si="55"/>
        <v>30</v>
      </c>
      <c r="AM125" s="10" t="str">
        <f t="shared" si="56"/>
        <v>CUMPLE</v>
      </c>
      <c r="AN125" s="10" t="str">
        <f t="shared" si="57"/>
        <v>CUMPLE</v>
      </c>
    </row>
    <row r="126" spans="1:40" ht="33.75" x14ac:dyDescent="0.2">
      <c r="A126" s="10">
        <v>100</v>
      </c>
      <c r="B126" s="10">
        <v>6</v>
      </c>
      <c r="C126" s="28" t="s">
        <v>105</v>
      </c>
      <c r="D126" s="16" t="s">
        <v>106</v>
      </c>
      <c r="E126" s="22" t="s">
        <v>163</v>
      </c>
      <c r="F126" s="52" t="s">
        <v>164</v>
      </c>
      <c r="G126" s="16" t="s">
        <v>167</v>
      </c>
      <c r="H126" s="15" t="s">
        <v>76</v>
      </c>
      <c r="I126" s="25">
        <v>30</v>
      </c>
      <c r="J126" s="137">
        <v>2518</v>
      </c>
      <c r="K126" s="132">
        <f t="shared" si="58"/>
        <v>30</v>
      </c>
      <c r="L126" s="54"/>
      <c r="M126" s="54"/>
      <c r="N126" s="29">
        <f t="shared" si="78"/>
        <v>0</v>
      </c>
      <c r="O126" s="133">
        <f t="shared" si="1"/>
        <v>0</v>
      </c>
      <c r="P126" s="29"/>
      <c r="Q126" s="29"/>
      <c r="R126" s="29">
        <f t="shared" ref="R126:R131" si="83">P126-Q126</f>
        <v>0</v>
      </c>
      <c r="S126" s="133">
        <f t="shared" ref="S126:S131" si="84">Q126*J126</f>
        <v>0</v>
      </c>
      <c r="T126" s="10"/>
      <c r="U126" s="29"/>
      <c r="V126" s="29">
        <f t="shared" si="79"/>
        <v>0</v>
      </c>
      <c r="W126" s="133">
        <f t="shared" si="80"/>
        <v>0</v>
      </c>
      <c r="X126" s="10">
        <v>30</v>
      </c>
      <c r="Y126" s="10">
        <v>30</v>
      </c>
      <c r="Z126" s="29">
        <f t="shared" ref="Z126:Z131" si="85">X126-Y126</f>
        <v>0</v>
      </c>
      <c r="AA126" s="133">
        <f t="shared" ref="AA126:AA131" si="86">Y126*J126</f>
        <v>75540</v>
      </c>
      <c r="AB126" s="10"/>
      <c r="AC126" s="29"/>
      <c r="AD126" s="29">
        <f t="shared" si="81"/>
        <v>0</v>
      </c>
      <c r="AE126" s="133">
        <f t="shared" si="82"/>
        <v>0</v>
      </c>
      <c r="AF126" s="134"/>
      <c r="AG126" s="134"/>
      <c r="AH126" s="134"/>
      <c r="AI126" s="29">
        <f t="shared" si="52"/>
        <v>30</v>
      </c>
      <c r="AJ126" s="29">
        <f t="shared" si="53"/>
        <v>30</v>
      </c>
      <c r="AK126" s="29">
        <f t="shared" si="54"/>
        <v>0</v>
      </c>
      <c r="AL126" s="29">
        <f t="shared" si="55"/>
        <v>30</v>
      </c>
      <c r="AM126" s="10" t="str">
        <f t="shared" si="56"/>
        <v>CUMPLE</v>
      </c>
      <c r="AN126" s="10" t="str">
        <f t="shared" si="57"/>
        <v>CUMPLE</v>
      </c>
    </row>
    <row r="127" spans="1:40" ht="33.75" x14ac:dyDescent="0.2">
      <c r="A127" s="10">
        <v>101</v>
      </c>
      <c r="B127" s="10">
        <v>7</v>
      </c>
      <c r="C127" s="28" t="s">
        <v>105</v>
      </c>
      <c r="D127" s="16" t="s">
        <v>106</v>
      </c>
      <c r="E127" s="22" t="s">
        <v>168</v>
      </c>
      <c r="F127" s="52" t="s">
        <v>169</v>
      </c>
      <c r="G127" s="16" t="s">
        <v>176</v>
      </c>
      <c r="H127" s="15" t="s">
        <v>76</v>
      </c>
      <c r="I127" s="25">
        <v>30</v>
      </c>
      <c r="J127" s="137">
        <v>2163</v>
      </c>
      <c r="K127" s="132">
        <f t="shared" si="58"/>
        <v>30</v>
      </c>
      <c r="L127" s="54"/>
      <c r="M127" s="54"/>
      <c r="N127" s="29">
        <f t="shared" si="78"/>
        <v>0</v>
      </c>
      <c r="O127" s="133">
        <f t="shared" si="1"/>
        <v>0</v>
      </c>
      <c r="P127" s="29"/>
      <c r="Q127" s="29"/>
      <c r="R127" s="29">
        <f t="shared" si="83"/>
        <v>0</v>
      </c>
      <c r="S127" s="133">
        <f t="shared" si="84"/>
        <v>0</v>
      </c>
      <c r="T127" s="10"/>
      <c r="U127" s="29"/>
      <c r="V127" s="29">
        <f t="shared" si="79"/>
        <v>0</v>
      </c>
      <c r="W127" s="133">
        <f t="shared" si="80"/>
        <v>0</v>
      </c>
      <c r="X127" s="10">
        <v>30</v>
      </c>
      <c r="Y127" s="10">
        <v>30</v>
      </c>
      <c r="Z127" s="29">
        <f t="shared" si="85"/>
        <v>0</v>
      </c>
      <c r="AA127" s="133">
        <f t="shared" si="86"/>
        <v>64890</v>
      </c>
      <c r="AB127" s="10"/>
      <c r="AC127" s="29"/>
      <c r="AD127" s="29">
        <f t="shared" si="81"/>
        <v>0</v>
      </c>
      <c r="AE127" s="133">
        <f t="shared" si="82"/>
        <v>0</v>
      </c>
      <c r="AF127" s="134"/>
      <c r="AG127" s="134"/>
      <c r="AH127" s="134"/>
      <c r="AI127" s="29">
        <f t="shared" si="52"/>
        <v>30</v>
      </c>
      <c r="AJ127" s="29">
        <f t="shared" si="53"/>
        <v>30</v>
      </c>
      <c r="AK127" s="29">
        <f t="shared" si="54"/>
        <v>0</v>
      </c>
      <c r="AL127" s="29">
        <f t="shared" si="55"/>
        <v>30</v>
      </c>
      <c r="AM127" s="10" t="str">
        <f t="shared" si="56"/>
        <v>CUMPLE</v>
      </c>
      <c r="AN127" s="10" t="str">
        <f t="shared" si="57"/>
        <v>CUMPLE</v>
      </c>
    </row>
    <row r="128" spans="1:40" ht="33.75" x14ac:dyDescent="0.2">
      <c r="A128" s="10">
        <v>102</v>
      </c>
      <c r="B128" s="10">
        <v>8</v>
      </c>
      <c r="C128" s="28" t="s">
        <v>105</v>
      </c>
      <c r="D128" s="16" t="s">
        <v>106</v>
      </c>
      <c r="E128" s="22" t="s">
        <v>168</v>
      </c>
      <c r="F128" s="52" t="s">
        <v>169</v>
      </c>
      <c r="G128" s="16" t="s">
        <v>177</v>
      </c>
      <c r="H128" s="15" t="s">
        <v>76</v>
      </c>
      <c r="I128" s="25">
        <v>30</v>
      </c>
      <c r="J128" s="137">
        <v>2163</v>
      </c>
      <c r="K128" s="132">
        <f t="shared" si="58"/>
        <v>30</v>
      </c>
      <c r="L128" s="54"/>
      <c r="M128" s="54"/>
      <c r="N128" s="29">
        <f t="shared" si="78"/>
        <v>0</v>
      </c>
      <c r="O128" s="133">
        <f t="shared" si="1"/>
        <v>0</v>
      </c>
      <c r="P128" s="29"/>
      <c r="Q128" s="29"/>
      <c r="R128" s="29">
        <f t="shared" si="83"/>
        <v>0</v>
      </c>
      <c r="S128" s="133">
        <f t="shared" si="84"/>
        <v>0</v>
      </c>
      <c r="T128" s="10"/>
      <c r="U128" s="29"/>
      <c r="V128" s="29">
        <f t="shared" si="79"/>
        <v>0</v>
      </c>
      <c r="W128" s="133">
        <f t="shared" si="80"/>
        <v>0</v>
      </c>
      <c r="X128" s="10">
        <v>30</v>
      </c>
      <c r="Y128" s="10">
        <v>30</v>
      </c>
      <c r="Z128" s="29">
        <f t="shared" si="85"/>
        <v>0</v>
      </c>
      <c r="AA128" s="133">
        <f t="shared" si="86"/>
        <v>64890</v>
      </c>
      <c r="AB128" s="10"/>
      <c r="AC128" s="29"/>
      <c r="AD128" s="29">
        <f t="shared" si="81"/>
        <v>0</v>
      </c>
      <c r="AE128" s="133">
        <f t="shared" si="82"/>
        <v>0</v>
      </c>
      <c r="AF128" s="134"/>
      <c r="AG128" s="134"/>
      <c r="AH128" s="134"/>
      <c r="AI128" s="29">
        <f t="shared" si="52"/>
        <v>30</v>
      </c>
      <c r="AJ128" s="29">
        <f t="shared" si="53"/>
        <v>30</v>
      </c>
      <c r="AK128" s="29">
        <f t="shared" si="54"/>
        <v>0</v>
      </c>
      <c r="AL128" s="29">
        <f t="shared" si="55"/>
        <v>30</v>
      </c>
      <c r="AM128" s="10" t="str">
        <f t="shared" si="56"/>
        <v>CUMPLE</v>
      </c>
      <c r="AN128" s="10" t="str">
        <f t="shared" si="57"/>
        <v>CUMPLE</v>
      </c>
    </row>
    <row r="129" spans="1:83" ht="33.75" x14ac:dyDescent="0.2">
      <c r="A129" s="10">
        <v>103</v>
      </c>
      <c r="B129" s="10">
        <v>9</v>
      </c>
      <c r="C129" s="28" t="s">
        <v>105</v>
      </c>
      <c r="D129" s="16" t="s">
        <v>106</v>
      </c>
      <c r="E129" s="22" t="s">
        <v>168</v>
      </c>
      <c r="F129" s="52" t="s">
        <v>169</v>
      </c>
      <c r="G129" s="16" t="s">
        <v>178</v>
      </c>
      <c r="H129" s="15" t="s">
        <v>76</v>
      </c>
      <c r="I129" s="25">
        <v>30</v>
      </c>
      <c r="J129" s="137">
        <v>2163</v>
      </c>
      <c r="K129" s="132">
        <f t="shared" si="58"/>
        <v>23</v>
      </c>
      <c r="L129" s="54"/>
      <c r="M129" s="54"/>
      <c r="N129" s="29">
        <f t="shared" si="78"/>
        <v>0</v>
      </c>
      <c r="O129" s="133">
        <f t="shared" si="1"/>
        <v>0</v>
      </c>
      <c r="P129" s="29"/>
      <c r="Q129" s="29"/>
      <c r="R129" s="29">
        <f t="shared" si="83"/>
        <v>0</v>
      </c>
      <c r="S129" s="133">
        <f t="shared" si="84"/>
        <v>0</v>
      </c>
      <c r="T129" s="10"/>
      <c r="U129" s="29"/>
      <c r="V129" s="29">
        <f t="shared" si="79"/>
        <v>0</v>
      </c>
      <c r="W129" s="133">
        <f t="shared" si="80"/>
        <v>0</v>
      </c>
      <c r="X129" s="10">
        <v>30</v>
      </c>
      <c r="Y129" s="10">
        <v>23</v>
      </c>
      <c r="Z129" s="29">
        <f t="shared" si="85"/>
        <v>7</v>
      </c>
      <c r="AA129" s="133">
        <f t="shared" si="86"/>
        <v>49749</v>
      </c>
      <c r="AB129" s="10"/>
      <c r="AC129" s="29"/>
      <c r="AD129" s="29">
        <f t="shared" si="81"/>
        <v>0</v>
      </c>
      <c r="AE129" s="133">
        <f t="shared" si="82"/>
        <v>0</v>
      </c>
      <c r="AF129" s="134"/>
      <c r="AG129" s="134"/>
      <c r="AH129" s="134"/>
      <c r="AI129" s="29">
        <f t="shared" si="52"/>
        <v>30</v>
      </c>
      <c r="AJ129" s="29">
        <f t="shared" si="53"/>
        <v>23</v>
      </c>
      <c r="AK129" s="29">
        <f t="shared" si="54"/>
        <v>7</v>
      </c>
      <c r="AL129" s="29">
        <f t="shared" si="55"/>
        <v>30</v>
      </c>
      <c r="AM129" s="10" t="str">
        <f t="shared" si="56"/>
        <v>CUMPLE</v>
      </c>
      <c r="AN129" s="10" t="str">
        <f t="shared" si="57"/>
        <v>CUMPLE</v>
      </c>
    </row>
    <row r="130" spans="1:83" ht="33.75" x14ac:dyDescent="0.2">
      <c r="A130" s="10">
        <v>104</v>
      </c>
      <c r="B130" s="10">
        <v>10</v>
      </c>
      <c r="C130" s="28" t="s">
        <v>105</v>
      </c>
      <c r="D130" s="16" t="s">
        <v>106</v>
      </c>
      <c r="E130" s="22" t="s">
        <v>168</v>
      </c>
      <c r="F130" s="52" t="s">
        <v>169</v>
      </c>
      <c r="G130" s="16" t="s">
        <v>170</v>
      </c>
      <c r="H130" s="15" t="s">
        <v>76</v>
      </c>
      <c r="I130" s="25">
        <v>30</v>
      </c>
      <c r="J130" s="137">
        <v>2277</v>
      </c>
      <c r="K130" s="132">
        <f t="shared" si="58"/>
        <v>30</v>
      </c>
      <c r="L130" s="54"/>
      <c r="M130" s="54"/>
      <c r="N130" s="29">
        <f t="shared" ref="N130:N131" si="87">L130-M130</f>
        <v>0</v>
      </c>
      <c r="O130" s="133">
        <f t="shared" si="1"/>
        <v>0</v>
      </c>
      <c r="P130" s="29"/>
      <c r="Q130" s="29"/>
      <c r="R130" s="29">
        <f t="shared" si="83"/>
        <v>0</v>
      </c>
      <c r="S130" s="133">
        <f t="shared" si="84"/>
        <v>0</v>
      </c>
      <c r="T130" s="10"/>
      <c r="U130" s="29"/>
      <c r="V130" s="29">
        <f t="shared" si="79"/>
        <v>0</v>
      </c>
      <c r="W130" s="133">
        <f t="shared" si="80"/>
        <v>0</v>
      </c>
      <c r="X130" s="10">
        <v>30</v>
      </c>
      <c r="Y130" s="10">
        <v>30</v>
      </c>
      <c r="Z130" s="29">
        <f t="shared" si="85"/>
        <v>0</v>
      </c>
      <c r="AA130" s="133">
        <f t="shared" si="86"/>
        <v>68310</v>
      </c>
      <c r="AB130" s="10"/>
      <c r="AC130" s="29"/>
      <c r="AD130" s="29">
        <f t="shared" si="81"/>
        <v>0</v>
      </c>
      <c r="AE130" s="133">
        <f t="shared" si="82"/>
        <v>0</v>
      </c>
      <c r="AF130" s="134"/>
      <c r="AG130" s="134"/>
      <c r="AH130" s="134"/>
      <c r="AI130" s="29">
        <f t="shared" si="52"/>
        <v>30</v>
      </c>
      <c r="AJ130" s="29">
        <f t="shared" si="53"/>
        <v>30</v>
      </c>
      <c r="AK130" s="29">
        <f t="shared" si="54"/>
        <v>0</v>
      </c>
      <c r="AL130" s="29">
        <f t="shared" si="55"/>
        <v>30</v>
      </c>
      <c r="AM130" s="10" t="str">
        <f t="shared" si="56"/>
        <v>CUMPLE</v>
      </c>
      <c r="AN130" s="10" t="str">
        <f t="shared" si="57"/>
        <v>CUMPLE</v>
      </c>
    </row>
    <row r="131" spans="1:83" ht="33.75" x14ac:dyDescent="0.2">
      <c r="A131" s="10">
        <v>105</v>
      </c>
      <c r="B131" s="10">
        <v>11</v>
      </c>
      <c r="C131" s="28" t="s">
        <v>105</v>
      </c>
      <c r="D131" s="16" t="s">
        <v>106</v>
      </c>
      <c r="E131" s="22" t="s">
        <v>171</v>
      </c>
      <c r="F131" s="52" t="s">
        <v>172</v>
      </c>
      <c r="G131" s="16" t="s">
        <v>173</v>
      </c>
      <c r="H131" s="15" t="s">
        <v>76</v>
      </c>
      <c r="I131" s="25">
        <v>30</v>
      </c>
      <c r="J131" s="137">
        <v>9881</v>
      </c>
      <c r="K131" s="132">
        <f t="shared" ref="K131" si="88">M131+Q131+U131+Y131+AC131</f>
        <v>12</v>
      </c>
      <c r="L131" s="54"/>
      <c r="M131" s="54"/>
      <c r="N131" s="29">
        <f t="shared" si="87"/>
        <v>0</v>
      </c>
      <c r="O131" s="133">
        <f t="shared" si="1"/>
        <v>0</v>
      </c>
      <c r="P131" s="29"/>
      <c r="Q131" s="29"/>
      <c r="R131" s="29">
        <f t="shared" si="83"/>
        <v>0</v>
      </c>
      <c r="S131" s="133">
        <f t="shared" si="84"/>
        <v>0</v>
      </c>
      <c r="T131" s="10"/>
      <c r="U131" s="29"/>
      <c r="V131" s="29">
        <f t="shared" si="79"/>
        <v>0</v>
      </c>
      <c r="W131" s="133">
        <f t="shared" si="80"/>
        <v>0</v>
      </c>
      <c r="X131" s="10">
        <v>30</v>
      </c>
      <c r="Y131" s="10">
        <v>12</v>
      </c>
      <c r="Z131" s="29">
        <f t="shared" si="85"/>
        <v>18</v>
      </c>
      <c r="AA131" s="133">
        <f t="shared" si="86"/>
        <v>118572</v>
      </c>
      <c r="AB131" s="10"/>
      <c r="AC131" s="29"/>
      <c r="AD131" s="29">
        <f t="shared" si="81"/>
        <v>0</v>
      </c>
      <c r="AE131" s="133">
        <f t="shared" si="82"/>
        <v>0</v>
      </c>
      <c r="AF131" s="134"/>
      <c r="AG131" s="134"/>
      <c r="AH131" s="134"/>
      <c r="AI131" s="29">
        <f t="shared" si="52"/>
        <v>30</v>
      </c>
      <c r="AJ131" s="29">
        <f t="shared" si="53"/>
        <v>12</v>
      </c>
      <c r="AK131" s="29">
        <f t="shared" si="54"/>
        <v>18</v>
      </c>
      <c r="AL131" s="29">
        <f t="shared" si="55"/>
        <v>30</v>
      </c>
      <c r="AM131" s="10" t="str">
        <f t="shared" si="56"/>
        <v>CUMPLE</v>
      </c>
      <c r="AN131" s="10" t="str">
        <f t="shared" si="57"/>
        <v>CUMPLE</v>
      </c>
    </row>
    <row r="132" spans="1:83" ht="44.25" customHeight="1" x14ac:dyDescent="0.2">
      <c r="A132" s="64"/>
      <c r="B132" s="64"/>
      <c r="C132" s="107"/>
      <c r="D132" s="108"/>
      <c r="E132" s="59"/>
      <c r="F132" s="109"/>
      <c r="G132" s="60"/>
      <c r="H132" s="32"/>
      <c r="I132" s="138"/>
      <c r="J132" s="138"/>
      <c r="K132" s="139"/>
      <c r="L132" s="34" t="s">
        <v>15</v>
      </c>
      <c r="M132" s="63"/>
      <c r="N132" s="140"/>
      <c r="O132" s="141">
        <f>SUM(O121:O131)</f>
        <v>0</v>
      </c>
      <c r="P132" s="140"/>
      <c r="Q132" s="140"/>
      <c r="R132" s="140"/>
      <c r="S132" s="141">
        <f>SUM(S121:S131)</f>
        <v>0</v>
      </c>
      <c r="T132" s="64"/>
      <c r="U132" s="140"/>
      <c r="V132" s="140"/>
      <c r="W132" s="141">
        <f>SUM(W121:W131)</f>
        <v>0</v>
      </c>
      <c r="X132" s="64"/>
      <c r="Y132" s="64"/>
      <c r="Z132" s="140"/>
      <c r="AA132" s="141">
        <f>SUM(AA121:AA131)</f>
        <v>1012821</v>
      </c>
      <c r="AB132" s="64"/>
      <c r="AC132" s="140"/>
      <c r="AD132" s="140"/>
      <c r="AE132" s="141"/>
      <c r="AF132" s="134"/>
      <c r="AG132" s="134"/>
      <c r="AH132" s="134"/>
      <c r="AI132" s="29"/>
      <c r="AJ132" s="29"/>
      <c r="AK132" s="29"/>
      <c r="AL132" s="29"/>
      <c r="AM132" s="10"/>
      <c r="AN132" s="10"/>
    </row>
    <row r="133" spans="1:83" ht="22.5" x14ac:dyDescent="0.2">
      <c r="A133" s="80"/>
      <c r="B133" s="80"/>
      <c r="C133" s="103"/>
      <c r="D133" s="104"/>
      <c r="E133" s="66"/>
      <c r="F133" s="105"/>
      <c r="G133" s="67"/>
      <c r="H133" s="35"/>
      <c r="I133" s="102"/>
      <c r="J133" s="142"/>
      <c r="K133" s="143"/>
      <c r="L133" s="71" t="s">
        <v>16</v>
      </c>
      <c r="M133" s="79"/>
      <c r="N133" s="144"/>
      <c r="O133" s="145">
        <v>0</v>
      </c>
      <c r="P133" s="144"/>
      <c r="Q133" s="144"/>
      <c r="R133" s="144"/>
      <c r="S133" s="145">
        <v>0</v>
      </c>
      <c r="T133" s="80"/>
      <c r="U133" s="144"/>
      <c r="V133" s="144"/>
      <c r="W133" s="145">
        <v>0</v>
      </c>
      <c r="X133" s="80"/>
      <c r="Y133" s="80"/>
      <c r="Z133" s="144"/>
      <c r="AA133" s="145">
        <v>1014000</v>
      </c>
      <c r="AB133" s="80"/>
      <c r="AC133" s="144"/>
      <c r="AD133" s="144"/>
      <c r="AE133" s="145">
        <v>0</v>
      </c>
      <c r="AF133" s="134"/>
      <c r="AG133" s="134"/>
      <c r="AH133" s="134"/>
      <c r="AI133" s="29"/>
      <c r="AJ133" s="29"/>
      <c r="AK133" s="29"/>
      <c r="AL133" s="29"/>
      <c r="AM133" s="10"/>
      <c r="AN133" s="10"/>
    </row>
    <row r="134" spans="1:83" ht="33.75" customHeight="1" x14ac:dyDescent="0.2">
      <c r="A134" s="82"/>
      <c r="B134" s="82"/>
      <c r="C134" s="85"/>
      <c r="D134" s="86"/>
      <c r="E134" s="73"/>
      <c r="F134" s="87"/>
      <c r="G134" s="74"/>
      <c r="H134" s="72"/>
      <c r="I134" s="84"/>
      <c r="J134" s="146"/>
      <c r="K134" s="147"/>
      <c r="L134" s="78" t="s">
        <v>17</v>
      </c>
      <c r="M134" s="81"/>
      <c r="N134" s="148"/>
      <c r="O134" s="149"/>
      <c r="P134" s="148"/>
      <c r="Q134" s="148"/>
      <c r="R134" s="148"/>
      <c r="S134" s="149">
        <f>S133-S132</f>
        <v>0</v>
      </c>
      <c r="T134" s="82"/>
      <c r="U134" s="148"/>
      <c r="V134" s="148"/>
      <c r="W134" s="149">
        <f>W133-W132</f>
        <v>0</v>
      </c>
      <c r="X134" s="82"/>
      <c r="Y134" s="82"/>
      <c r="Z134" s="148"/>
      <c r="AA134" s="149">
        <f>+AA133-AA132</f>
        <v>1179</v>
      </c>
      <c r="AB134" s="82"/>
      <c r="AC134" s="148"/>
      <c r="AD134" s="148"/>
      <c r="AE134" s="149"/>
      <c r="AF134" s="134"/>
      <c r="AG134" s="134"/>
      <c r="AH134" s="134"/>
      <c r="AI134" s="29"/>
      <c r="AJ134" s="29"/>
      <c r="AK134" s="29"/>
      <c r="AL134" s="29"/>
      <c r="AM134" s="10"/>
      <c r="AN134" s="10"/>
    </row>
    <row r="135" spans="1:83" ht="21.75" customHeight="1" x14ac:dyDescent="0.2">
      <c r="A135" s="10"/>
      <c r="B135" s="29"/>
      <c r="C135" s="30"/>
      <c r="D135" s="30"/>
      <c r="E135" s="15"/>
      <c r="F135" s="1"/>
      <c r="G135" s="31" t="s">
        <v>21</v>
      </c>
      <c r="H135" s="11"/>
      <c r="I135" s="154"/>
      <c r="J135" s="155">
        <v>15310</v>
      </c>
      <c r="K135" s="156"/>
      <c r="L135" s="154">
        <f>SUM(L5:L131)</f>
        <v>2135</v>
      </c>
      <c r="M135" s="154">
        <f>SUM(M5:M131)</f>
        <v>2135</v>
      </c>
      <c r="N135" s="154">
        <f>SUM(N5:N131)</f>
        <v>0</v>
      </c>
      <c r="O135" s="157"/>
      <c r="P135" s="154">
        <f>SUM(P5:P131)</f>
        <v>2230</v>
      </c>
      <c r="Q135" s="154">
        <f>SUM(Q5:Q131)</f>
        <v>2230</v>
      </c>
      <c r="R135" s="154">
        <f>SUM(R5:R131)</f>
        <v>0</v>
      </c>
      <c r="S135" s="154"/>
      <c r="T135" s="154">
        <f>SUM(T5:T131)</f>
        <v>35230</v>
      </c>
      <c r="U135" s="154">
        <f>SUM(U5:U131)</f>
        <v>1747</v>
      </c>
      <c r="V135" s="154">
        <f>SUM(V5:V131)</f>
        <v>33483</v>
      </c>
      <c r="W135" s="154"/>
      <c r="X135" s="154">
        <f>SUM(X5:X131)</f>
        <v>445</v>
      </c>
      <c r="Y135" s="154">
        <f>SUM(Y5:Y131)</f>
        <v>407</v>
      </c>
      <c r="Z135" s="154">
        <f>SUM(Z5:Z131)</f>
        <v>38</v>
      </c>
      <c r="AA135" s="157"/>
      <c r="AB135" s="154">
        <f>SUM(AB5:AB131)</f>
        <v>6430</v>
      </c>
      <c r="AC135" s="154">
        <f t="shared" ref="AC135:AD135" si="89">SUM(AC5:AC131)</f>
        <v>2941</v>
      </c>
      <c r="AD135" s="154">
        <f t="shared" si="89"/>
        <v>3489</v>
      </c>
      <c r="AE135" s="157"/>
      <c r="AF135" s="158">
        <f>L135+P135+T135+X135+AB135</f>
        <v>46470</v>
      </c>
      <c r="AG135" s="158">
        <f>M135+Q135+U135+Y135+AC135</f>
        <v>9460</v>
      </c>
      <c r="AH135" s="158">
        <f>N135+R135+V135+Z135+AD135</f>
        <v>37010</v>
      </c>
      <c r="AI135" s="121">
        <f>SUM(AI4:AI131)</f>
        <v>46470</v>
      </c>
      <c r="AJ135" s="121">
        <f>SUM(AJ4:AJ131)</f>
        <v>9460</v>
      </c>
      <c r="AK135" s="121">
        <f>SUM(AK4:AK131)</f>
        <v>37010</v>
      </c>
      <c r="AL135" s="121">
        <f>SUM(AL4:AL131)</f>
        <v>46470</v>
      </c>
    </row>
    <row r="136" spans="1:83" s="168" customFormat="1" ht="33.75" x14ac:dyDescent="0.2">
      <c r="A136" s="159"/>
      <c r="B136" s="97"/>
      <c r="C136" s="98"/>
      <c r="D136" s="98"/>
      <c r="E136" s="99"/>
      <c r="F136" s="100"/>
      <c r="G136" s="101" t="s">
        <v>15</v>
      </c>
      <c r="H136" s="100"/>
      <c r="I136" s="160"/>
      <c r="J136" s="161">
        <v>4385</v>
      </c>
      <c r="K136" s="162"/>
      <c r="L136" s="101" t="s">
        <v>15</v>
      </c>
      <c r="M136" s="97"/>
      <c r="N136" s="97"/>
      <c r="O136" s="163">
        <f>SUM(O23+O38+O98+O116+O132)</f>
        <v>17701465</v>
      </c>
      <c r="P136" s="101" t="s">
        <v>15</v>
      </c>
      <c r="Q136" s="97"/>
      <c r="R136" s="97"/>
      <c r="S136" s="163">
        <f>SUM(S23+S38+S98+S116+S132)</f>
        <v>18021480</v>
      </c>
      <c r="T136" s="101" t="s">
        <v>15</v>
      </c>
      <c r="U136" s="163"/>
      <c r="V136" s="163"/>
      <c r="W136" s="163">
        <f>SUM(W23+W38+W98+W116+W132)</f>
        <v>15686583</v>
      </c>
      <c r="X136" s="101" t="s">
        <v>15</v>
      </c>
      <c r="Y136" s="97"/>
      <c r="Z136" s="97"/>
      <c r="AA136" s="163">
        <f>SUM(AA23+AA38+AA98+AA116+AA132)</f>
        <v>3968617</v>
      </c>
      <c r="AB136" s="101" t="s">
        <v>15</v>
      </c>
      <c r="AC136" s="97"/>
      <c r="AD136" s="97"/>
      <c r="AE136" s="163">
        <f>SUM(AE23+AE38+AE98+AE116+AE132)</f>
        <v>29992110</v>
      </c>
      <c r="AF136" s="164">
        <f>O136+S136+W136+AA136+AE136</f>
        <v>85370255</v>
      </c>
      <c r="AG136" s="164"/>
      <c r="AH136" s="164"/>
      <c r="AI136" s="165"/>
      <c r="AJ136" s="166"/>
      <c r="AK136" s="167" t="s">
        <v>11</v>
      </c>
      <c r="AL136" s="164">
        <f>O136+S136+W136+AA136+AE136</f>
        <v>85370255</v>
      </c>
      <c r="AM136" s="166"/>
      <c r="AN136" s="166"/>
    </row>
    <row r="137" spans="1:83" s="176" customFormat="1" ht="33.75" x14ac:dyDescent="0.2">
      <c r="A137" s="49"/>
      <c r="B137" s="93"/>
      <c r="C137" s="94"/>
      <c r="D137" s="94"/>
      <c r="E137" s="47"/>
      <c r="F137" s="95"/>
      <c r="G137" s="96" t="s">
        <v>16</v>
      </c>
      <c r="H137" s="95"/>
      <c r="I137" s="169"/>
      <c r="J137" s="170">
        <v>18176</v>
      </c>
      <c r="K137" s="171"/>
      <c r="L137" s="96" t="s">
        <v>16</v>
      </c>
      <c r="M137" s="93"/>
      <c r="N137" s="93"/>
      <c r="O137" s="172">
        <f>O24+O39+O99+O117+O133</f>
        <v>23500000</v>
      </c>
      <c r="P137" s="96" t="s">
        <v>16</v>
      </c>
      <c r="Q137" s="93"/>
      <c r="R137" s="93"/>
      <c r="S137" s="172">
        <f>S24+S39+S99+S117+S133</f>
        <v>20000000</v>
      </c>
      <c r="T137" s="96" t="s">
        <v>16</v>
      </c>
      <c r="U137" s="172"/>
      <c r="V137" s="172"/>
      <c r="W137" s="172">
        <f>W24+W39+W99+W117+W133</f>
        <v>15690000</v>
      </c>
      <c r="X137" s="96" t="s">
        <v>16</v>
      </c>
      <c r="Y137" s="93"/>
      <c r="Z137" s="93"/>
      <c r="AA137" s="172">
        <f>AA24+AA39+AA99+AA117+AA133</f>
        <v>3994768</v>
      </c>
      <c r="AB137" s="96" t="s">
        <v>16</v>
      </c>
      <c r="AC137" s="93"/>
      <c r="AD137" s="93"/>
      <c r="AE137" s="172">
        <f>AE24+AE39+AE99+AE117+AE133</f>
        <v>30000000</v>
      </c>
      <c r="AF137" s="173">
        <f>O137+S137+W137+AA137+AE137</f>
        <v>93184768</v>
      </c>
      <c r="AG137" s="173"/>
      <c r="AH137" s="173"/>
      <c r="AI137" s="174"/>
      <c r="AJ137" s="173" t="e">
        <f>SUM(AE137+AA137+#REF!+#REF!+#REF!+#REF!+#REF!+S137+O137)</f>
        <v>#REF!</v>
      </c>
      <c r="AK137" s="175" t="s">
        <v>13</v>
      </c>
      <c r="AL137" s="173">
        <f>O137+S137+W137+AA137+AE137</f>
        <v>93184768</v>
      </c>
      <c r="AM137" s="208"/>
      <c r="AN137" s="208"/>
    </row>
    <row r="138" spans="1:83" s="186" customFormat="1" ht="32.25" customHeight="1" x14ac:dyDescent="0.2">
      <c r="A138" s="177"/>
      <c r="B138" s="88"/>
      <c r="C138" s="89"/>
      <c r="D138" s="89"/>
      <c r="E138" s="90"/>
      <c r="F138" s="91"/>
      <c r="G138" s="92" t="s">
        <v>17</v>
      </c>
      <c r="H138" s="91"/>
      <c r="I138" s="178"/>
      <c r="J138" s="179">
        <v>7380</v>
      </c>
      <c r="K138" s="180"/>
      <c r="L138" s="92" t="s">
        <v>17</v>
      </c>
      <c r="M138" s="88"/>
      <c r="N138" s="88"/>
      <c r="O138" s="181">
        <f>O25+O40+O100+O118+O134</f>
        <v>5798535</v>
      </c>
      <c r="P138" s="92" t="s">
        <v>17</v>
      </c>
      <c r="Q138" s="88"/>
      <c r="R138" s="88"/>
      <c r="S138" s="181">
        <f>S25+S40+S100+S118+S134</f>
        <v>1978520</v>
      </c>
      <c r="T138" s="92" t="s">
        <v>17</v>
      </c>
      <c r="U138" s="181"/>
      <c r="V138" s="181"/>
      <c r="W138" s="181">
        <f>W25+W40+W100+W118+W134</f>
        <v>3417</v>
      </c>
      <c r="X138" s="92" t="s">
        <v>17</v>
      </c>
      <c r="Y138" s="88"/>
      <c r="Z138" s="88"/>
      <c r="AA138" s="181">
        <f>AA25+AA40+AA100+AA118+AA134</f>
        <v>26151</v>
      </c>
      <c r="AB138" s="92" t="s">
        <v>17</v>
      </c>
      <c r="AC138" s="88"/>
      <c r="AD138" s="88"/>
      <c r="AE138" s="181">
        <f>AE25+AE40+AE100+AE118+AE134</f>
        <v>7890</v>
      </c>
      <c r="AF138" s="182">
        <f>O138+S138+W138+AA138+AE138</f>
        <v>7814513</v>
      </c>
      <c r="AG138" s="182"/>
      <c r="AH138" s="182"/>
      <c r="AI138" s="183"/>
      <c r="AJ138" s="184"/>
      <c r="AK138" s="185" t="s">
        <v>20</v>
      </c>
      <c r="AL138" s="182">
        <f>O138+S138+W138+AA138+AE138</f>
        <v>7814513</v>
      </c>
      <c r="AM138" s="184"/>
      <c r="AN138" s="184"/>
    </row>
    <row r="139" spans="1:83" s="190" customFormat="1" hidden="1" x14ac:dyDescent="0.2">
      <c r="A139" s="187"/>
      <c r="B139" s="37"/>
      <c r="C139" s="38"/>
      <c r="D139" s="38"/>
      <c r="E139" s="39"/>
      <c r="F139" s="38"/>
      <c r="G139" s="40"/>
      <c r="H139" s="38"/>
      <c r="I139" s="188"/>
      <c r="J139" s="44"/>
      <c r="K139" s="110"/>
      <c r="L139" s="40"/>
      <c r="M139" s="37"/>
      <c r="N139" s="37"/>
      <c r="O139" s="189"/>
      <c r="P139" s="41"/>
      <c r="Q139" s="37"/>
      <c r="R139" s="37"/>
      <c r="S139" s="44"/>
      <c r="T139" s="44"/>
      <c r="U139" s="44"/>
      <c r="V139" s="44"/>
      <c r="W139" s="44"/>
      <c r="X139" s="40"/>
      <c r="Y139" s="37"/>
      <c r="Z139" s="37"/>
      <c r="AA139" s="189"/>
      <c r="AB139" s="40"/>
      <c r="AC139" s="37"/>
      <c r="AD139" s="37"/>
      <c r="AE139" s="189"/>
      <c r="AF139" s="189"/>
      <c r="AG139" s="189"/>
      <c r="AH139" s="189"/>
      <c r="AI139" s="189"/>
      <c r="AJ139" s="42"/>
      <c r="AK139" s="110"/>
      <c r="AL139" s="189"/>
      <c r="AM139" s="110"/>
      <c r="AN139" s="110"/>
      <c r="AO139" s="42"/>
      <c r="AP139" s="42"/>
      <c r="AQ139" s="42"/>
      <c r="AR139" s="42"/>
      <c r="AS139" s="42"/>
      <c r="AT139" s="42"/>
      <c r="AU139" s="42"/>
      <c r="AV139" s="42"/>
      <c r="AW139" s="42"/>
      <c r="AX139" s="42"/>
      <c r="AY139" s="42"/>
      <c r="AZ139" s="42"/>
      <c r="BA139" s="42"/>
      <c r="BB139" s="42"/>
      <c r="BC139" s="42"/>
      <c r="BD139" s="42"/>
      <c r="BE139" s="42"/>
      <c r="BF139" s="42"/>
      <c r="BG139" s="42"/>
      <c r="BH139" s="42"/>
      <c r="BI139" s="42"/>
      <c r="BJ139" s="42"/>
      <c r="BK139" s="42"/>
      <c r="BL139" s="42"/>
      <c r="BM139" s="42"/>
      <c r="BN139" s="42"/>
      <c r="BO139" s="42"/>
      <c r="BP139" s="42"/>
      <c r="BQ139" s="42"/>
      <c r="BR139" s="42"/>
      <c r="BS139" s="42"/>
      <c r="BT139" s="42"/>
      <c r="BU139" s="42"/>
      <c r="BV139" s="42"/>
      <c r="BW139" s="42"/>
      <c r="BX139" s="42"/>
      <c r="BY139" s="42"/>
      <c r="BZ139" s="42"/>
      <c r="CA139" s="42"/>
      <c r="CB139" s="42"/>
      <c r="CC139" s="42"/>
      <c r="CD139" s="42"/>
      <c r="CE139" s="42"/>
    </row>
    <row r="140" spans="1:83" s="190" customFormat="1" hidden="1" x14ac:dyDescent="0.2">
      <c r="A140" s="187"/>
      <c r="B140" s="37"/>
      <c r="C140" s="38"/>
      <c r="D140" s="38"/>
      <c r="E140" s="39"/>
      <c r="F140" s="38"/>
      <c r="G140" s="40"/>
      <c r="H140" s="38"/>
      <c r="I140" s="188"/>
      <c r="J140" s="44"/>
      <c r="K140" s="110"/>
      <c r="L140" s="40"/>
      <c r="M140" s="37"/>
      <c r="N140" s="37"/>
      <c r="O140" s="189"/>
      <c r="P140" s="41"/>
      <c r="Q140" s="37"/>
      <c r="R140" s="37"/>
      <c r="S140" s="44"/>
      <c r="T140" s="44"/>
      <c r="U140" s="44"/>
      <c r="V140" s="44"/>
      <c r="W140" s="44"/>
      <c r="X140" s="40"/>
      <c r="Y140" s="37"/>
      <c r="Z140" s="37"/>
      <c r="AA140" s="189"/>
      <c r="AB140" s="40"/>
      <c r="AC140" s="37"/>
      <c r="AD140" s="37"/>
      <c r="AE140" s="189"/>
      <c r="AF140" s="189"/>
      <c r="AG140" s="189"/>
      <c r="AH140" s="189"/>
      <c r="AI140" s="189"/>
      <c r="AJ140" s="42"/>
      <c r="AK140" s="110"/>
      <c r="AL140" s="189"/>
      <c r="AM140" s="110"/>
      <c r="AN140" s="110"/>
      <c r="AO140" s="42"/>
      <c r="AP140" s="42"/>
      <c r="AQ140" s="42"/>
      <c r="AR140" s="42"/>
      <c r="AS140" s="42"/>
      <c r="AT140" s="42"/>
      <c r="AU140" s="42"/>
      <c r="AV140" s="42"/>
      <c r="AW140" s="42"/>
      <c r="AX140" s="42"/>
      <c r="AY140" s="42"/>
      <c r="AZ140" s="42"/>
      <c r="BA140" s="42"/>
      <c r="BB140" s="42"/>
      <c r="BC140" s="42"/>
      <c r="BD140" s="42"/>
      <c r="BE140" s="42"/>
      <c r="BF140" s="42"/>
      <c r="BG140" s="42"/>
      <c r="BH140" s="42"/>
      <c r="BI140" s="42"/>
      <c r="BJ140" s="42"/>
      <c r="BK140" s="42"/>
      <c r="BL140" s="42"/>
      <c r="BM140" s="42"/>
      <c r="BN140" s="42"/>
      <c r="BO140" s="42"/>
      <c r="BP140" s="42"/>
      <c r="BQ140" s="42"/>
      <c r="BR140" s="42"/>
      <c r="BS140" s="42"/>
      <c r="BT140" s="42"/>
      <c r="BU140" s="42"/>
      <c r="BV140" s="42"/>
      <c r="BW140" s="42"/>
      <c r="BX140" s="42"/>
      <c r="BY140" s="42"/>
      <c r="BZ140" s="42"/>
      <c r="CA140" s="42"/>
      <c r="CB140" s="42"/>
      <c r="CC140" s="42"/>
      <c r="CD140" s="42"/>
      <c r="CE140" s="42"/>
    </row>
    <row r="141" spans="1:83" s="190" customFormat="1" hidden="1" x14ac:dyDescent="0.2">
      <c r="A141" s="187"/>
      <c r="B141" s="37"/>
      <c r="C141" s="38"/>
      <c r="D141" s="38"/>
      <c r="E141" s="39"/>
      <c r="F141" s="38"/>
      <c r="G141" s="40"/>
      <c r="H141" s="38"/>
      <c r="I141" s="188"/>
      <c r="J141" s="44"/>
      <c r="K141" s="110"/>
      <c r="L141" s="40"/>
      <c r="M141" s="37"/>
      <c r="N141" s="37"/>
      <c r="O141" s="189"/>
      <c r="P141" s="41"/>
      <c r="Q141" s="37"/>
      <c r="R141" s="37"/>
      <c r="S141" s="189"/>
      <c r="T141" s="189"/>
      <c r="U141" s="189"/>
      <c r="V141" s="189"/>
      <c r="W141" s="189"/>
      <c r="X141" s="40"/>
      <c r="Y141" s="37"/>
      <c r="Z141" s="37"/>
      <c r="AA141" s="189"/>
      <c r="AB141" s="40"/>
      <c r="AC141" s="37"/>
      <c r="AD141" s="37"/>
      <c r="AE141" s="189"/>
      <c r="AF141" s="189"/>
      <c r="AG141" s="189"/>
      <c r="AH141" s="189"/>
      <c r="AI141" s="189"/>
      <c r="AJ141" s="42"/>
      <c r="AK141" s="110"/>
      <c r="AL141" s="189"/>
      <c r="AM141" s="110"/>
      <c r="AN141" s="110"/>
      <c r="AO141" s="42"/>
      <c r="AP141" s="42"/>
      <c r="AQ141" s="42"/>
      <c r="AR141" s="42"/>
      <c r="AS141" s="42"/>
      <c r="AT141" s="42"/>
      <c r="AU141" s="42"/>
      <c r="AV141" s="42"/>
      <c r="AW141" s="42"/>
      <c r="AX141" s="42"/>
      <c r="AY141" s="42"/>
      <c r="AZ141" s="42"/>
      <c r="BA141" s="42"/>
      <c r="BB141" s="42"/>
      <c r="BC141" s="42"/>
      <c r="BD141" s="42"/>
      <c r="BE141" s="42"/>
      <c r="BF141" s="42"/>
      <c r="BG141" s="42"/>
      <c r="BH141" s="42"/>
      <c r="BI141" s="42"/>
      <c r="BJ141" s="42"/>
      <c r="BK141" s="42"/>
      <c r="BL141" s="42"/>
      <c r="BM141" s="42"/>
      <c r="BN141" s="42"/>
      <c r="BO141" s="42"/>
      <c r="BP141" s="42"/>
      <c r="BQ141" s="42"/>
      <c r="BR141" s="42"/>
      <c r="BS141" s="42"/>
      <c r="BT141" s="42"/>
      <c r="BU141" s="42"/>
      <c r="BV141" s="42"/>
      <c r="BW141" s="42"/>
      <c r="BX141" s="42"/>
      <c r="BY141" s="42"/>
      <c r="BZ141" s="42"/>
      <c r="CA141" s="42"/>
      <c r="CB141" s="42"/>
      <c r="CC141" s="42"/>
      <c r="CD141" s="42"/>
      <c r="CE141" s="42"/>
    </row>
    <row r="142" spans="1:83" hidden="1" x14ac:dyDescent="0.2">
      <c r="L142" s="118" t="s">
        <v>31</v>
      </c>
      <c r="M142" s="118" t="s">
        <v>31</v>
      </c>
      <c r="N142" s="118" t="s">
        <v>31</v>
      </c>
      <c r="O142" s="118" t="s">
        <v>31</v>
      </c>
      <c r="P142" s="119" t="s">
        <v>30</v>
      </c>
      <c r="Q142" s="119" t="s">
        <v>30</v>
      </c>
      <c r="R142" s="119" t="s">
        <v>30</v>
      </c>
      <c r="S142" s="119" t="s">
        <v>30</v>
      </c>
      <c r="T142" s="120" t="s">
        <v>32</v>
      </c>
      <c r="U142" s="120" t="s">
        <v>32</v>
      </c>
      <c r="V142" s="120" t="s">
        <v>32</v>
      </c>
      <c r="W142" s="120" t="s">
        <v>32</v>
      </c>
      <c r="X142" s="7" t="s">
        <v>174</v>
      </c>
      <c r="Y142" s="7" t="s">
        <v>174</v>
      </c>
      <c r="Z142" s="7" t="s">
        <v>174</v>
      </c>
      <c r="AA142" s="7" t="s">
        <v>174</v>
      </c>
      <c r="AB142" s="8" t="s">
        <v>175</v>
      </c>
      <c r="AC142" s="8" t="s">
        <v>175</v>
      </c>
      <c r="AD142" s="8" t="s">
        <v>175</v>
      </c>
      <c r="AE142" s="8" t="s">
        <v>175</v>
      </c>
    </row>
    <row r="143" spans="1:83" hidden="1" x14ac:dyDescent="0.2">
      <c r="L143" s="192"/>
    </row>
    <row r="144" spans="1:83" hidden="1" x14ac:dyDescent="0.2">
      <c r="I144" s="196">
        <f>SUM(I4:I131)</f>
        <v>46470</v>
      </c>
      <c r="J144" s="189">
        <f>SUM(J4:J131)</f>
        <v>1102496</v>
      </c>
      <c r="K144" s="196">
        <f>SUM(K4:K132)</f>
        <v>9460</v>
      </c>
      <c r="L144" s="44"/>
      <c r="M144" s="197"/>
      <c r="N144" s="197"/>
      <c r="O144" s="44"/>
      <c r="P144" s="197"/>
      <c r="Q144" s="197"/>
      <c r="R144" s="197"/>
      <c r="S144" s="198">
        <f>S137-S136</f>
        <v>1978520</v>
      </c>
      <c r="T144" s="198"/>
      <c r="U144" s="198"/>
      <c r="V144" s="198"/>
      <c r="W144" s="198">
        <f>W137-W136</f>
        <v>3417</v>
      </c>
      <c r="X144" s="44"/>
      <c r="Y144" s="44"/>
      <c r="Z144" s="44"/>
      <c r="AA144" s="198">
        <f>AA137-AA136</f>
        <v>26151</v>
      </c>
      <c r="AB144" s="44"/>
      <c r="AC144" s="44"/>
      <c r="AD144" s="44"/>
      <c r="AE144" s="198">
        <f>AE137-AE136</f>
        <v>7890</v>
      </c>
      <c r="AF144" s="44"/>
      <c r="AG144" s="44"/>
      <c r="AH144" s="44"/>
    </row>
    <row r="145" spans="12:15" hidden="1" x14ac:dyDescent="0.2">
      <c r="L145" s="192"/>
    </row>
    <row r="146" spans="12:15" hidden="1" x14ac:dyDescent="0.2">
      <c r="L146" s="192"/>
    </row>
    <row r="147" spans="12:15" ht="19.5" hidden="1" customHeight="1" x14ac:dyDescent="0.2">
      <c r="L147" s="192"/>
      <c r="N147" s="193" t="s">
        <v>179</v>
      </c>
      <c r="O147" s="192">
        <f>O137-O136</f>
        <v>5798535</v>
      </c>
    </row>
    <row r="148" spans="12:15" x14ac:dyDescent="0.2">
      <c r="L148" s="192"/>
    </row>
    <row r="149" spans="12:15" x14ac:dyDescent="0.2">
      <c r="L149" s="192"/>
    </row>
    <row r="150" spans="12:15" x14ac:dyDescent="0.2">
      <c r="L150" s="192"/>
    </row>
    <row r="151" spans="12:15" x14ac:dyDescent="0.2">
      <c r="L151" s="192"/>
    </row>
    <row r="152" spans="12:15" x14ac:dyDescent="0.2">
      <c r="L152" s="192"/>
    </row>
    <row r="153" spans="12:15" x14ac:dyDescent="0.2">
      <c r="L153" s="192"/>
    </row>
    <row r="154" spans="12:15" x14ac:dyDescent="0.2">
      <c r="L154" s="192"/>
    </row>
    <row r="155" spans="12:15" x14ac:dyDescent="0.2">
      <c r="L155" s="192"/>
    </row>
    <row r="156" spans="12:15" x14ac:dyDescent="0.2">
      <c r="L156" s="192"/>
    </row>
    <row r="157" spans="12:15" x14ac:dyDescent="0.2">
      <c r="L157" s="192"/>
    </row>
    <row r="158" spans="12:15" x14ac:dyDescent="0.2">
      <c r="L158" s="192"/>
    </row>
    <row r="159" spans="12:15" x14ac:dyDescent="0.2">
      <c r="L159" s="192"/>
    </row>
    <row r="160" spans="12:15" x14ac:dyDescent="0.2">
      <c r="L160" s="192"/>
    </row>
    <row r="161" spans="12:12" x14ac:dyDescent="0.2">
      <c r="L161" s="192"/>
    </row>
    <row r="162" spans="12:12" x14ac:dyDescent="0.2">
      <c r="L162" s="192"/>
    </row>
    <row r="163" spans="12:12" x14ac:dyDescent="0.2">
      <c r="L163" s="192"/>
    </row>
    <row r="164" spans="12:12" x14ac:dyDescent="0.2">
      <c r="L164" s="192"/>
    </row>
    <row r="165" spans="12:12" x14ac:dyDescent="0.2">
      <c r="L165" s="192"/>
    </row>
    <row r="166" spans="12:12" x14ac:dyDescent="0.2">
      <c r="L166" s="192"/>
    </row>
    <row r="167" spans="12:12" x14ac:dyDescent="0.2">
      <c r="L167" s="192"/>
    </row>
    <row r="168" spans="12:12" x14ac:dyDescent="0.2">
      <c r="L168" s="192"/>
    </row>
    <row r="169" spans="12:12" x14ac:dyDescent="0.2">
      <c r="L169" s="192"/>
    </row>
    <row r="170" spans="12:12" x14ac:dyDescent="0.2">
      <c r="L170" s="192"/>
    </row>
    <row r="171" spans="12:12" x14ac:dyDescent="0.2">
      <c r="L171" s="192"/>
    </row>
    <row r="172" spans="12:12" x14ac:dyDescent="0.2">
      <c r="L172" s="192"/>
    </row>
    <row r="173" spans="12:12" x14ac:dyDescent="0.2">
      <c r="L173" s="192"/>
    </row>
    <row r="174" spans="12:12" x14ac:dyDescent="0.2">
      <c r="L174" s="192"/>
    </row>
    <row r="175" spans="12:12" x14ac:dyDescent="0.2">
      <c r="L175" s="192"/>
    </row>
    <row r="176" spans="12:12" x14ac:dyDescent="0.2">
      <c r="L176" s="192"/>
    </row>
    <row r="177" spans="12:12" x14ac:dyDescent="0.2">
      <c r="L177" s="192"/>
    </row>
    <row r="178" spans="12:12" x14ac:dyDescent="0.2">
      <c r="L178" s="192"/>
    </row>
    <row r="179" spans="12:12" x14ac:dyDescent="0.2">
      <c r="L179" s="192"/>
    </row>
    <row r="180" spans="12:12" x14ac:dyDescent="0.2">
      <c r="L180" s="192"/>
    </row>
    <row r="181" spans="12:12" x14ac:dyDescent="0.2">
      <c r="L181" s="192"/>
    </row>
    <row r="182" spans="12:12" x14ac:dyDescent="0.2">
      <c r="L182" s="192"/>
    </row>
    <row r="183" spans="12:12" x14ac:dyDescent="0.2">
      <c r="L183" s="192"/>
    </row>
    <row r="184" spans="12:12" x14ac:dyDescent="0.2">
      <c r="L184" s="192"/>
    </row>
    <row r="185" spans="12:12" x14ac:dyDescent="0.2">
      <c r="L185" s="192"/>
    </row>
    <row r="186" spans="12:12" x14ac:dyDescent="0.2">
      <c r="L186" s="192"/>
    </row>
    <row r="187" spans="12:12" x14ac:dyDescent="0.2">
      <c r="L187" s="192"/>
    </row>
    <row r="188" spans="12:12" x14ac:dyDescent="0.2">
      <c r="L188" s="192"/>
    </row>
    <row r="189" spans="12:12" x14ac:dyDescent="0.2">
      <c r="L189" s="192"/>
    </row>
    <row r="190" spans="12:12" x14ac:dyDescent="0.2">
      <c r="L190" s="192"/>
    </row>
    <row r="191" spans="12:12" x14ac:dyDescent="0.2">
      <c r="L191" s="192"/>
    </row>
    <row r="192" spans="12:12" x14ac:dyDescent="0.2">
      <c r="L192" s="192"/>
    </row>
    <row r="193" spans="12:12" x14ac:dyDescent="0.2">
      <c r="L193" s="192"/>
    </row>
    <row r="194" spans="12:12" x14ac:dyDescent="0.2">
      <c r="L194" s="192"/>
    </row>
    <row r="195" spans="12:12" x14ac:dyDescent="0.2">
      <c r="L195" s="192"/>
    </row>
    <row r="196" spans="12:12" x14ac:dyDescent="0.2">
      <c r="L196" s="192"/>
    </row>
    <row r="197" spans="12:12" x14ac:dyDescent="0.2">
      <c r="L197" s="192"/>
    </row>
    <row r="198" spans="12:12" x14ac:dyDescent="0.2">
      <c r="L198" s="192"/>
    </row>
    <row r="199" spans="12:12" x14ac:dyDescent="0.2">
      <c r="L199" s="192"/>
    </row>
    <row r="200" spans="12:12" x14ac:dyDescent="0.2">
      <c r="L200" s="192"/>
    </row>
    <row r="201" spans="12:12" x14ac:dyDescent="0.2">
      <c r="L201" s="192"/>
    </row>
    <row r="202" spans="12:12" x14ac:dyDescent="0.2">
      <c r="L202" s="192"/>
    </row>
    <row r="203" spans="12:12" x14ac:dyDescent="0.2">
      <c r="L203" s="192"/>
    </row>
    <row r="204" spans="12:12" x14ac:dyDescent="0.2">
      <c r="L204" s="192"/>
    </row>
    <row r="205" spans="12:12" x14ac:dyDescent="0.2">
      <c r="L205" s="192"/>
    </row>
    <row r="206" spans="12:12" x14ac:dyDescent="0.2">
      <c r="L206" s="192"/>
    </row>
    <row r="207" spans="12:12" x14ac:dyDescent="0.2">
      <c r="L207" s="192"/>
    </row>
    <row r="208" spans="12:12" x14ac:dyDescent="0.2">
      <c r="L208" s="192"/>
    </row>
    <row r="209" spans="12:12" x14ac:dyDescent="0.2">
      <c r="L209" s="192"/>
    </row>
    <row r="210" spans="12:12" x14ac:dyDescent="0.2">
      <c r="L210" s="192"/>
    </row>
    <row r="211" spans="12:12" x14ac:dyDescent="0.2">
      <c r="L211" s="192"/>
    </row>
    <row r="212" spans="12:12" x14ac:dyDescent="0.2">
      <c r="L212" s="192"/>
    </row>
    <row r="213" spans="12:12" x14ac:dyDescent="0.2">
      <c r="L213" s="192"/>
    </row>
    <row r="214" spans="12:12" x14ac:dyDescent="0.2">
      <c r="L214" s="192"/>
    </row>
    <row r="215" spans="12:12" x14ac:dyDescent="0.2">
      <c r="L215" s="192"/>
    </row>
    <row r="216" spans="12:12" x14ac:dyDescent="0.2">
      <c r="L216" s="192"/>
    </row>
    <row r="217" spans="12:12" x14ac:dyDescent="0.2">
      <c r="L217" s="192"/>
    </row>
    <row r="218" spans="12:12" x14ac:dyDescent="0.2">
      <c r="L218" s="192"/>
    </row>
    <row r="219" spans="12:12" x14ac:dyDescent="0.2">
      <c r="L219" s="192"/>
    </row>
    <row r="220" spans="12:12" x14ac:dyDescent="0.2">
      <c r="L220" s="192"/>
    </row>
    <row r="221" spans="12:12" x14ac:dyDescent="0.2">
      <c r="L221" s="192"/>
    </row>
    <row r="222" spans="12:12" x14ac:dyDescent="0.2">
      <c r="L222" s="192"/>
    </row>
    <row r="223" spans="12:12" x14ac:dyDescent="0.2">
      <c r="L223" s="192"/>
    </row>
    <row r="224" spans="12:12" x14ac:dyDescent="0.2">
      <c r="L224" s="192"/>
    </row>
    <row r="225" spans="12:12" x14ac:dyDescent="0.2">
      <c r="L225" s="192"/>
    </row>
    <row r="226" spans="12:12" x14ac:dyDescent="0.2">
      <c r="L226" s="192"/>
    </row>
    <row r="227" spans="12:12" x14ac:dyDescent="0.2">
      <c r="L227" s="192"/>
    </row>
    <row r="228" spans="12:12" x14ac:dyDescent="0.2">
      <c r="L228" s="192"/>
    </row>
    <row r="229" spans="12:12" x14ac:dyDescent="0.2">
      <c r="L229" s="192"/>
    </row>
    <row r="230" spans="12:12" x14ac:dyDescent="0.2">
      <c r="L230" s="192"/>
    </row>
    <row r="231" spans="12:12" x14ac:dyDescent="0.2">
      <c r="L231" s="192"/>
    </row>
    <row r="232" spans="12:12" x14ac:dyDescent="0.2">
      <c r="L232" s="192"/>
    </row>
    <row r="233" spans="12:12" x14ac:dyDescent="0.2">
      <c r="L233" s="192"/>
    </row>
    <row r="234" spans="12:12" x14ac:dyDescent="0.2">
      <c r="L234" s="192"/>
    </row>
    <row r="235" spans="12:12" x14ac:dyDescent="0.2">
      <c r="L235" s="192"/>
    </row>
    <row r="236" spans="12:12" x14ac:dyDescent="0.2">
      <c r="L236" s="192"/>
    </row>
    <row r="237" spans="12:12" x14ac:dyDescent="0.2">
      <c r="L237" s="192"/>
    </row>
    <row r="238" spans="12:12" x14ac:dyDescent="0.2">
      <c r="L238" s="192"/>
    </row>
    <row r="239" spans="12:12" x14ac:dyDescent="0.2">
      <c r="L239" s="192"/>
    </row>
    <row r="240" spans="12:12" x14ac:dyDescent="0.2">
      <c r="L240" s="192"/>
    </row>
    <row r="241" spans="12:12" x14ac:dyDescent="0.2">
      <c r="L241" s="192"/>
    </row>
    <row r="242" spans="12:12" x14ac:dyDescent="0.2">
      <c r="L242" s="192"/>
    </row>
    <row r="243" spans="12:12" x14ac:dyDescent="0.2">
      <c r="L243" s="192"/>
    </row>
    <row r="244" spans="12:12" x14ac:dyDescent="0.2">
      <c r="L244" s="192"/>
    </row>
    <row r="245" spans="12:12" x14ac:dyDescent="0.2">
      <c r="L245" s="192"/>
    </row>
    <row r="246" spans="12:12" x14ac:dyDescent="0.2">
      <c r="L246" s="192"/>
    </row>
    <row r="247" spans="12:12" x14ac:dyDescent="0.2">
      <c r="L247" s="192"/>
    </row>
    <row r="248" spans="12:12" x14ac:dyDescent="0.2">
      <c r="L248" s="192"/>
    </row>
    <row r="249" spans="12:12" x14ac:dyDescent="0.2">
      <c r="L249" s="192"/>
    </row>
    <row r="250" spans="12:12" x14ac:dyDescent="0.2">
      <c r="L250" s="192"/>
    </row>
    <row r="251" spans="12:12" x14ac:dyDescent="0.2">
      <c r="L251" s="192"/>
    </row>
    <row r="252" spans="12:12" x14ac:dyDescent="0.2">
      <c r="L252" s="192"/>
    </row>
    <row r="253" spans="12:12" x14ac:dyDescent="0.2">
      <c r="L253" s="192"/>
    </row>
    <row r="254" spans="12:12" x14ac:dyDescent="0.2">
      <c r="L254" s="192"/>
    </row>
    <row r="255" spans="12:12" x14ac:dyDescent="0.2">
      <c r="L255" s="192"/>
    </row>
    <row r="256" spans="12:12" x14ac:dyDescent="0.2">
      <c r="L256" s="192"/>
    </row>
    <row r="257" spans="12:12" x14ac:dyDescent="0.2">
      <c r="L257" s="192"/>
    </row>
    <row r="258" spans="12:12" x14ac:dyDescent="0.2">
      <c r="L258" s="192"/>
    </row>
    <row r="259" spans="12:12" x14ac:dyDescent="0.2">
      <c r="L259" s="192"/>
    </row>
    <row r="260" spans="12:12" x14ac:dyDescent="0.2">
      <c r="L260" s="192"/>
    </row>
    <row r="261" spans="12:12" x14ac:dyDescent="0.2">
      <c r="L261" s="192"/>
    </row>
    <row r="262" spans="12:12" x14ac:dyDescent="0.2">
      <c r="L262" s="192"/>
    </row>
    <row r="263" spans="12:12" x14ac:dyDescent="0.2">
      <c r="L263" s="192"/>
    </row>
    <row r="264" spans="12:12" x14ac:dyDescent="0.2">
      <c r="L264" s="192"/>
    </row>
    <row r="265" spans="12:12" x14ac:dyDescent="0.2">
      <c r="L265" s="192"/>
    </row>
    <row r="266" spans="12:12" x14ac:dyDescent="0.2">
      <c r="L266" s="192"/>
    </row>
    <row r="267" spans="12:12" x14ac:dyDescent="0.2">
      <c r="L267" s="192"/>
    </row>
    <row r="268" spans="12:12" x14ac:dyDescent="0.2">
      <c r="L268" s="192"/>
    </row>
    <row r="269" spans="12:12" x14ac:dyDescent="0.2">
      <c r="L269" s="192"/>
    </row>
    <row r="270" spans="12:12" x14ac:dyDescent="0.2">
      <c r="L270" s="192"/>
    </row>
    <row r="271" spans="12:12" x14ac:dyDescent="0.2">
      <c r="L271" s="192"/>
    </row>
    <row r="272" spans="12:12" x14ac:dyDescent="0.2">
      <c r="L272" s="192"/>
    </row>
    <row r="273" spans="12:12" x14ac:dyDescent="0.2">
      <c r="L273" s="192"/>
    </row>
    <row r="274" spans="12:12" x14ac:dyDescent="0.2">
      <c r="L274" s="192"/>
    </row>
    <row r="275" spans="12:12" x14ac:dyDescent="0.2">
      <c r="L275" s="192"/>
    </row>
    <row r="276" spans="12:12" x14ac:dyDescent="0.2">
      <c r="L276" s="192"/>
    </row>
    <row r="277" spans="12:12" x14ac:dyDescent="0.2">
      <c r="L277" s="192"/>
    </row>
    <row r="278" spans="12:12" x14ac:dyDescent="0.2">
      <c r="L278" s="192"/>
    </row>
    <row r="279" spans="12:12" x14ac:dyDescent="0.2">
      <c r="L279" s="192"/>
    </row>
    <row r="280" spans="12:12" x14ac:dyDescent="0.2">
      <c r="L280" s="192"/>
    </row>
    <row r="281" spans="12:12" x14ac:dyDescent="0.2">
      <c r="L281" s="192"/>
    </row>
    <row r="282" spans="12:12" x14ac:dyDescent="0.2">
      <c r="L282" s="192"/>
    </row>
    <row r="283" spans="12:12" x14ac:dyDescent="0.2">
      <c r="L283" s="192"/>
    </row>
    <row r="284" spans="12:12" x14ac:dyDescent="0.2">
      <c r="L284" s="192"/>
    </row>
    <row r="285" spans="12:12" x14ac:dyDescent="0.2">
      <c r="L285" s="192"/>
    </row>
    <row r="286" spans="12:12" x14ac:dyDescent="0.2">
      <c r="L286" s="192"/>
    </row>
    <row r="287" spans="12:12" x14ac:dyDescent="0.2">
      <c r="L287" s="192"/>
    </row>
    <row r="288" spans="12:12" x14ac:dyDescent="0.2">
      <c r="L288" s="192"/>
    </row>
    <row r="289" spans="12:12" x14ac:dyDescent="0.2">
      <c r="L289" s="192"/>
    </row>
    <row r="290" spans="12:12" x14ac:dyDescent="0.2">
      <c r="L290" s="192"/>
    </row>
    <row r="291" spans="12:12" x14ac:dyDescent="0.2">
      <c r="L291" s="192"/>
    </row>
    <row r="292" spans="12:12" x14ac:dyDescent="0.2">
      <c r="L292" s="192"/>
    </row>
    <row r="293" spans="12:12" x14ac:dyDescent="0.2">
      <c r="L293" s="192"/>
    </row>
    <row r="294" spans="12:12" x14ac:dyDescent="0.2">
      <c r="L294" s="192"/>
    </row>
    <row r="295" spans="12:12" x14ac:dyDescent="0.2">
      <c r="L295" s="192"/>
    </row>
    <row r="296" spans="12:12" x14ac:dyDescent="0.2">
      <c r="L296" s="192"/>
    </row>
    <row r="297" spans="12:12" x14ac:dyDescent="0.2">
      <c r="L297" s="192"/>
    </row>
    <row r="298" spans="12:12" x14ac:dyDescent="0.2">
      <c r="L298" s="192"/>
    </row>
    <row r="299" spans="12:12" x14ac:dyDescent="0.2">
      <c r="L299" s="192"/>
    </row>
    <row r="300" spans="12:12" x14ac:dyDescent="0.2">
      <c r="L300" s="192"/>
    </row>
    <row r="301" spans="12:12" x14ac:dyDescent="0.2">
      <c r="L301" s="192"/>
    </row>
    <row r="302" spans="12:12" x14ac:dyDescent="0.2">
      <c r="L302" s="192"/>
    </row>
    <row r="303" spans="12:12" x14ac:dyDescent="0.2">
      <c r="L303" s="192"/>
    </row>
    <row r="304" spans="12:12" x14ac:dyDescent="0.2">
      <c r="L304" s="192"/>
    </row>
    <row r="305" spans="12:12" x14ac:dyDescent="0.2">
      <c r="L305" s="192"/>
    </row>
    <row r="306" spans="12:12" x14ac:dyDescent="0.2">
      <c r="L306" s="192"/>
    </row>
    <row r="307" spans="12:12" x14ac:dyDescent="0.2">
      <c r="L307" s="192"/>
    </row>
    <row r="308" spans="12:12" x14ac:dyDescent="0.2">
      <c r="L308" s="192"/>
    </row>
    <row r="309" spans="12:12" x14ac:dyDescent="0.2">
      <c r="L309" s="192"/>
    </row>
    <row r="310" spans="12:12" x14ac:dyDescent="0.2">
      <c r="L310" s="192"/>
    </row>
    <row r="311" spans="12:12" x14ac:dyDescent="0.2">
      <c r="L311" s="192"/>
    </row>
    <row r="312" spans="12:12" x14ac:dyDescent="0.2">
      <c r="L312" s="192"/>
    </row>
    <row r="313" spans="12:12" x14ac:dyDescent="0.2">
      <c r="L313" s="192"/>
    </row>
    <row r="314" spans="12:12" x14ac:dyDescent="0.2">
      <c r="L314" s="192"/>
    </row>
    <row r="315" spans="12:12" x14ac:dyDescent="0.2">
      <c r="L315" s="192"/>
    </row>
    <row r="316" spans="12:12" x14ac:dyDescent="0.2">
      <c r="L316" s="192"/>
    </row>
    <row r="317" spans="12:12" x14ac:dyDescent="0.2">
      <c r="L317" s="192"/>
    </row>
    <row r="318" spans="12:12" x14ac:dyDescent="0.2">
      <c r="L318" s="192"/>
    </row>
    <row r="319" spans="12:12" x14ac:dyDescent="0.2">
      <c r="L319" s="192"/>
    </row>
    <row r="320" spans="12:12" x14ac:dyDescent="0.2">
      <c r="L320" s="192"/>
    </row>
    <row r="321" spans="12:12" x14ac:dyDescent="0.2">
      <c r="L321" s="192"/>
    </row>
    <row r="322" spans="12:12" x14ac:dyDescent="0.2">
      <c r="L322" s="192"/>
    </row>
    <row r="323" spans="12:12" x14ac:dyDescent="0.2">
      <c r="L323" s="192"/>
    </row>
    <row r="324" spans="12:12" x14ac:dyDescent="0.2">
      <c r="L324" s="192"/>
    </row>
    <row r="325" spans="12:12" x14ac:dyDescent="0.2">
      <c r="L325" s="192"/>
    </row>
    <row r="326" spans="12:12" x14ac:dyDescent="0.2">
      <c r="L326" s="192"/>
    </row>
    <row r="327" spans="12:12" x14ac:dyDescent="0.2">
      <c r="L327" s="192"/>
    </row>
    <row r="328" spans="12:12" x14ac:dyDescent="0.2">
      <c r="L328" s="192"/>
    </row>
    <row r="329" spans="12:12" x14ac:dyDescent="0.2">
      <c r="L329" s="192"/>
    </row>
    <row r="330" spans="12:12" x14ac:dyDescent="0.2">
      <c r="L330" s="192"/>
    </row>
    <row r="331" spans="12:12" x14ac:dyDescent="0.2">
      <c r="L331" s="192"/>
    </row>
    <row r="332" spans="12:12" x14ac:dyDescent="0.2">
      <c r="L332" s="192"/>
    </row>
    <row r="333" spans="12:12" x14ac:dyDescent="0.2">
      <c r="L333" s="192"/>
    </row>
    <row r="334" spans="12:12" x14ac:dyDescent="0.2">
      <c r="L334" s="192"/>
    </row>
    <row r="335" spans="12:12" x14ac:dyDescent="0.2">
      <c r="L335" s="192"/>
    </row>
    <row r="336" spans="12:12" x14ac:dyDescent="0.2">
      <c r="L336" s="192"/>
    </row>
    <row r="337" spans="12:12" x14ac:dyDescent="0.2">
      <c r="L337" s="192"/>
    </row>
    <row r="338" spans="12:12" x14ac:dyDescent="0.2">
      <c r="L338" s="192"/>
    </row>
    <row r="339" spans="12:12" x14ac:dyDescent="0.2">
      <c r="L339" s="192"/>
    </row>
    <row r="340" spans="12:12" x14ac:dyDescent="0.2">
      <c r="L340" s="192"/>
    </row>
    <row r="341" spans="12:12" x14ac:dyDescent="0.2">
      <c r="L341" s="192"/>
    </row>
    <row r="342" spans="12:12" x14ac:dyDescent="0.2">
      <c r="L342" s="192"/>
    </row>
    <row r="343" spans="12:12" x14ac:dyDescent="0.2">
      <c r="L343" s="192"/>
    </row>
    <row r="344" spans="12:12" x14ac:dyDescent="0.2">
      <c r="L344" s="192"/>
    </row>
    <row r="345" spans="12:12" x14ac:dyDescent="0.2">
      <c r="L345" s="192"/>
    </row>
    <row r="346" spans="12:12" x14ac:dyDescent="0.2">
      <c r="L346" s="192"/>
    </row>
    <row r="347" spans="12:12" x14ac:dyDescent="0.2">
      <c r="L347" s="192"/>
    </row>
    <row r="348" spans="12:12" x14ac:dyDescent="0.2">
      <c r="L348" s="192"/>
    </row>
    <row r="349" spans="12:12" x14ac:dyDescent="0.2">
      <c r="L349" s="192"/>
    </row>
    <row r="350" spans="12:12" x14ac:dyDescent="0.2">
      <c r="L350" s="192"/>
    </row>
    <row r="351" spans="12:12" x14ac:dyDescent="0.2">
      <c r="L351" s="192"/>
    </row>
    <row r="352" spans="12:12" x14ac:dyDescent="0.2">
      <c r="L352" s="192"/>
    </row>
    <row r="353" spans="12:12" x14ac:dyDescent="0.2">
      <c r="L353" s="192"/>
    </row>
    <row r="354" spans="12:12" x14ac:dyDescent="0.2">
      <c r="L354" s="192"/>
    </row>
    <row r="355" spans="12:12" x14ac:dyDescent="0.2">
      <c r="L355" s="192"/>
    </row>
    <row r="356" spans="12:12" x14ac:dyDescent="0.2">
      <c r="L356" s="192"/>
    </row>
    <row r="357" spans="12:12" x14ac:dyDescent="0.2">
      <c r="L357" s="192"/>
    </row>
    <row r="358" spans="12:12" x14ac:dyDescent="0.2">
      <c r="L358" s="192"/>
    </row>
    <row r="359" spans="12:12" x14ac:dyDescent="0.2">
      <c r="L359" s="192"/>
    </row>
    <row r="360" spans="12:12" x14ac:dyDescent="0.2">
      <c r="L360" s="192"/>
    </row>
    <row r="361" spans="12:12" x14ac:dyDescent="0.2">
      <c r="L361" s="192"/>
    </row>
    <row r="362" spans="12:12" x14ac:dyDescent="0.2">
      <c r="L362" s="192"/>
    </row>
    <row r="363" spans="12:12" x14ac:dyDescent="0.2">
      <c r="L363" s="192"/>
    </row>
    <row r="364" spans="12:12" x14ac:dyDescent="0.2">
      <c r="L364" s="192"/>
    </row>
    <row r="365" spans="12:12" x14ac:dyDescent="0.2">
      <c r="L365" s="192"/>
    </row>
    <row r="366" spans="12:12" x14ac:dyDescent="0.2">
      <c r="L366" s="192"/>
    </row>
    <row r="367" spans="12:12" x14ac:dyDescent="0.2">
      <c r="L367" s="192"/>
    </row>
    <row r="368" spans="12:12" x14ac:dyDescent="0.2">
      <c r="L368" s="192"/>
    </row>
    <row r="369" spans="12:12" x14ac:dyDescent="0.2">
      <c r="L369" s="192"/>
    </row>
    <row r="370" spans="12:12" x14ac:dyDescent="0.2">
      <c r="L370" s="192"/>
    </row>
    <row r="371" spans="12:12" x14ac:dyDescent="0.2">
      <c r="L371" s="192"/>
    </row>
    <row r="372" spans="12:12" x14ac:dyDescent="0.2">
      <c r="L372" s="192"/>
    </row>
    <row r="373" spans="12:12" x14ac:dyDescent="0.2">
      <c r="L373" s="192"/>
    </row>
    <row r="374" spans="12:12" x14ac:dyDescent="0.2">
      <c r="L374" s="192"/>
    </row>
    <row r="375" spans="12:12" x14ac:dyDescent="0.2">
      <c r="L375" s="192"/>
    </row>
    <row r="376" spans="12:12" x14ac:dyDescent="0.2">
      <c r="L376" s="192"/>
    </row>
    <row r="377" spans="12:12" x14ac:dyDescent="0.2">
      <c r="L377" s="192"/>
    </row>
    <row r="378" spans="12:12" x14ac:dyDescent="0.2">
      <c r="L378" s="192"/>
    </row>
    <row r="379" spans="12:12" x14ac:dyDescent="0.2">
      <c r="L379" s="192"/>
    </row>
    <row r="380" spans="12:12" x14ac:dyDescent="0.2">
      <c r="L380" s="192"/>
    </row>
    <row r="381" spans="12:12" x14ac:dyDescent="0.2">
      <c r="L381" s="192"/>
    </row>
    <row r="382" spans="12:12" x14ac:dyDescent="0.2">
      <c r="L382" s="192"/>
    </row>
    <row r="383" spans="12:12" x14ac:dyDescent="0.2">
      <c r="L383" s="192"/>
    </row>
    <row r="384" spans="12:12" x14ac:dyDescent="0.2">
      <c r="L384" s="192"/>
    </row>
    <row r="385" spans="12:12" x14ac:dyDescent="0.2">
      <c r="L385" s="192"/>
    </row>
    <row r="386" spans="12:12" x14ac:dyDescent="0.2">
      <c r="L386" s="192"/>
    </row>
    <row r="387" spans="12:12" x14ac:dyDescent="0.2">
      <c r="L387" s="192"/>
    </row>
    <row r="388" spans="12:12" x14ac:dyDescent="0.2">
      <c r="L388" s="192"/>
    </row>
    <row r="389" spans="12:12" x14ac:dyDescent="0.2">
      <c r="L389" s="192"/>
    </row>
    <row r="390" spans="12:12" x14ac:dyDescent="0.2">
      <c r="L390" s="192"/>
    </row>
    <row r="391" spans="12:12" x14ac:dyDescent="0.2">
      <c r="L391" s="192"/>
    </row>
    <row r="392" spans="12:12" x14ac:dyDescent="0.2">
      <c r="L392" s="192"/>
    </row>
    <row r="393" spans="12:12" x14ac:dyDescent="0.2">
      <c r="L393" s="192"/>
    </row>
    <row r="394" spans="12:12" x14ac:dyDescent="0.2">
      <c r="L394" s="192"/>
    </row>
    <row r="395" spans="12:12" x14ac:dyDescent="0.2">
      <c r="L395" s="192"/>
    </row>
    <row r="396" spans="12:12" x14ac:dyDescent="0.2">
      <c r="L396" s="192"/>
    </row>
    <row r="397" spans="12:12" x14ac:dyDescent="0.2">
      <c r="L397" s="192"/>
    </row>
    <row r="398" spans="12:12" x14ac:dyDescent="0.2">
      <c r="L398" s="192"/>
    </row>
    <row r="399" spans="12:12" x14ac:dyDescent="0.2">
      <c r="L399" s="192"/>
    </row>
    <row r="400" spans="12:12" x14ac:dyDescent="0.2">
      <c r="L400" s="192"/>
    </row>
    <row r="401" spans="12:12" x14ac:dyDescent="0.2">
      <c r="L401" s="192"/>
    </row>
    <row r="402" spans="12:12" x14ac:dyDescent="0.2">
      <c r="L402" s="192"/>
    </row>
    <row r="403" spans="12:12" x14ac:dyDescent="0.2">
      <c r="L403" s="192"/>
    </row>
    <row r="404" spans="12:12" x14ac:dyDescent="0.2">
      <c r="L404" s="192"/>
    </row>
    <row r="405" spans="12:12" x14ac:dyDescent="0.2">
      <c r="L405" s="192"/>
    </row>
    <row r="406" spans="12:12" x14ac:dyDescent="0.2">
      <c r="L406" s="192"/>
    </row>
    <row r="407" spans="12:12" x14ac:dyDescent="0.2">
      <c r="L407" s="192"/>
    </row>
    <row r="408" spans="12:12" x14ac:dyDescent="0.2">
      <c r="L408" s="192"/>
    </row>
    <row r="409" spans="12:12" x14ac:dyDescent="0.2">
      <c r="L409" s="192"/>
    </row>
    <row r="410" spans="12:12" x14ac:dyDescent="0.2">
      <c r="L410" s="192"/>
    </row>
    <row r="411" spans="12:12" x14ac:dyDescent="0.2">
      <c r="L411" s="192"/>
    </row>
    <row r="412" spans="12:12" x14ac:dyDescent="0.2">
      <c r="L412" s="192"/>
    </row>
    <row r="413" spans="12:12" x14ac:dyDescent="0.2">
      <c r="L413" s="192"/>
    </row>
    <row r="414" spans="12:12" x14ac:dyDescent="0.2">
      <c r="L414" s="192"/>
    </row>
    <row r="415" spans="12:12" x14ac:dyDescent="0.2">
      <c r="L415" s="192"/>
    </row>
    <row r="416" spans="12:12" x14ac:dyDescent="0.2">
      <c r="L416" s="192"/>
    </row>
    <row r="417" spans="12:12" x14ac:dyDescent="0.2">
      <c r="L417" s="192"/>
    </row>
    <row r="418" spans="12:12" x14ac:dyDescent="0.2">
      <c r="L418" s="192"/>
    </row>
    <row r="419" spans="12:12" x14ac:dyDescent="0.2">
      <c r="L419" s="192"/>
    </row>
    <row r="420" spans="12:12" x14ac:dyDescent="0.2">
      <c r="L420" s="192"/>
    </row>
    <row r="421" spans="12:12" x14ac:dyDescent="0.2">
      <c r="L421" s="192"/>
    </row>
    <row r="422" spans="12:12" x14ac:dyDescent="0.2">
      <c r="L422" s="192"/>
    </row>
    <row r="423" spans="12:12" x14ac:dyDescent="0.2">
      <c r="L423" s="192"/>
    </row>
    <row r="424" spans="12:12" x14ac:dyDescent="0.2">
      <c r="L424" s="192"/>
    </row>
    <row r="425" spans="12:12" x14ac:dyDescent="0.2">
      <c r="L425" s="192"/>
    </row>
    <row r="426" spans="12:12" x14ac:dyDescent="0.2">
      <c r="L426" s="192"/>
    </row>
    <row r="427" spans="12:12" x14ac:dyDescent="0.2">
      <c r="L427" s="192"/>
    </row>
    <row r="428" spans="12:12" x14ac:dyDescent="0.2">
      <c r="L428" s="192"/>
    </row>
    <row r="429" spans="12:12" x14ac:dyDescent="0.2">
      <c r="L429" s="192"/>
    </row>
    <row r="430" spans="12:12" x14ac:dyDescent="0.2">
      <c r="L430" s="192"/>
    </row>
    <row r="431" spans="12:12" x14ac:dyDescent="0.2">
      <c r="L431" s="192"/>
    </row>
    <row r="432" spans="12:12" x14ac:dyDescent="0.2">
      <c r="L432" s="192"/>
    </row>
    <row r="433" spans="12:12" x14ac:dyDescent="0.2">
      <c r="L433" s="192"/>
    </row>
    <row r="434" spans="12:12" x14ac:dyDescent="0.2">
      <c r="L434" s="192"/>
    </row>
    <row r="435" spans="12:12" x14ac:dyDescent="0.2">
      <c r="L435" s="192"/>
    </row>
    <row r="436" spans="12:12" x14ac:dyDescent="0.2">
      <c r="L436" s="192"/>
    </row>
    <row r="437" spans="12:12" x14ac:dyDescent="0.2">
      <c r="L437" s="192"/>
    </row>
    <row r="438" spans="12:12" x14ac:dyDescent="0.2">
      <c r="L438" s="192"/>
    </row>
    <row r="439" spans="12:12" x14ac:dyDescent="0.2">
      <c r="L439" s="192"/>
    </row>
    <row r="440" spans="12:12" x14ac:dyDescent="0.2">
      <c r="L440" s="192"/>
    </row>
    <row r="441" spans="12:12" x14ac:dyDescent="0.2">
      <c r="L441" s="192"/>
    </row>
    <row r="442" spans="12:12" x14ac:dyDescent="0.2">
      <c r="L442" s="192"/>
    </row>
    <row r="443" spans="12:12" x14ac:dyDescent="0.2">
      <c r="L443" s="192"/>
    </row>
    <row r="444" spans="12:12" x14ac:dyDescent="0.2">
      <c r="L444" s="192"/>
    </row>
    <row r="445" spans="12:12" x14ac:dyDescent="0.2">
      <c r="L445" s="192"/>
    </row>
    <row r="446" spans="12:12" x14ac:dyDescent="0.2">
      <c r="L446" s="192"/>
    </row>
    <row r="447" spans="12:12" x14ac:dyDescent="0.2">
      <c r="L447" s="192"/>
    </row>
    <row r="448" spans="12:12" x14ac:dyDescent="0.2">
      <c r="L448" s="192"/>
    </row>
    <row r="449" spans="12:12" x14ac:dyDescent="0.2">
      <c r="L449" s="192"/>
    </row>
    <row r="450" spans="12:12" x14ac:dyDescent="0.2">
      <c r="L450" s="192"/>
    </row>
    <row r="451" spans="12:12" x14ac:dyDescent="0.2">
      <c r="L451" s="192"/>
    </row>
    <row r="452" spans="12:12" x14ac:dyDescent="0.2">
      <c r="L452" s="192"/>
    </row>
    <row r="453" spans="12:12" x14ac:dyDescent="0.2">
      <c r="L453" s="192"/>
    </row>
    <row r="454" spans="12:12" x14ac:dyDescent="0.2">
      <c r="L454" s="192"/>
    </row>
    <row r="455" spans="12:12" x14ac:dyDescent="0.2">
      <c r="L455" s="192"/>
    </row>
    <row r="456" spans="12:12" x14ac:dyDescent="0.2">
      <c r="L456" s="192"/>
    </row>
    <row r="457" spans="12:12" x14ac:dyDescent="0.2">
      <c r="L457" s="192"/>
    </row>
    <row r="458" spans="12:12" x14ac:dyDescent="0.2">
      <c r="L458" s="192"/>
    </row>
    <row r="459" spans="12:12" x14ac:dyDescent="0.2">
      <c r="L459" s="192"/>
    </row>
    <row r="460" spans="12:12" x14ac:dyDescent="0.2">
      <c r="L460" s="192"/>
    </row>
    <row r="461" spans="12:12" x14ac:dyDescent="0.2">
      <c r="L461" s="192"/>
    </row>
    <row r="462" spans="12:12" x14ac:dyDescent="0.2">
      <c r="L462" s="192"/>
    </row>
    <row r="463" spans="12:12" x14ac:dyDescent="0.2">
      <c r="L463" s="192"/>
    </row>
    <row r="464" spans="12:12" x14ac:dyDescent="0.2">
      <c r="L464" s="192"/>
    </row>
    <row r="465" spans="12:12" x14ac:dyDescent="0.2">
      <c r="L465" s="192"/>
    </row>
  </sheetData>
  <sheetProtection algorithmName="SHA-512" hashValue="a4+Fj2HefsfLdVULrnG6xMhVBq4kf9AvXnc6bqJLbxnrmSpGKWNU4vc5uU5/9pZyykcHQYHh5RK/tt/Di0UxQQ==" saltValue="k3ltv0hl61USVyEcGyWuEw==" spinCount="100000" sheet="1" objects="1" scenarios="1"/>
  <autoFilter ref="A3:AE3" xr:uid="{00000000-0001-0000-0300-000000000000}"/>
  <phoneticPr fontId="1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COSTO NECE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JEISSON SANCHEZ</dc:creator>
  <cp:lastModifiedBy>user</cp:lastModifiedBy>
  <dcterms:created xsi:type="dcterms:W3CDTF">2017-07-27T20:22:00Z</dcterms:created>
  <dcterms:modified xsi:type="dcterms:W3CDTF">2026-09-04T05:48:32Z</dcterms:modified>
</cp:coreProperties>
</file>