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Usuario\OneDrive\Documentos\VIGENCIA 2025\01. VIGENCIA 2026\01- IPMC\IPMC-XXX-2026  MATERIALES TRAVESIAS\"/>
    </mc:Choice>
  </mc:AlternateContent>
  <xr:revisionPtr revIDLastSave="0" documentId="13_ncr:1_{01596115-B017-486F-84B4-9587EA3AED0C}" xr6:coauthVersionLast="47" xr6:coauthVersionMax="47" xr10:uidLastSave="{00000000-0000-0000-0000-000000000000}"/>
  <bookViews>
    <workbookView xWindow="-120" yWindow="-120" windowWidth="29040" windowHeight="15720" xr2:uid="{A755947F-E81F-44B5-8EA6-2113FE688349}"/>
  </bookViews>
  <sheets>
    <sheet name="PPTO OFICIAL+COT" sheetId="2" r:id="rId1"/>
    <sheet name="Hoja1" sheetId="1" state="hidden" r:id="rId2"/>
    <sheet name="Hoja1 (3)" sheetId="3" state="hidden" r:id="rId3"/>
    <sheet name="COTIZACIONES " sheetId="4" state="hidden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16" i="2" l="1"/>
  <c r="N6" i="2"/>
  <c r="N7" i="2"/>
  <c r="N8" i="2"/>
  <c r="N9" i="2"/>
  <c r="N10" i="2"/>
  <c r="N11" i="2"/>
  <c r="N12" i="2"/>
  <c r="N13" i="2"/>
  <c r="N14" i="2"/>
  <c r="N15" i="2"/>
  <c r="N5" i="2"/>
  <c r="R7" i="2"/>
  <c r="R8" i="2"/>
  <c r="R9" i="2"/>
  <c r="R10" i="2"/>
  <c r="R11" i="2"/>
  <c r="R12" i="2"/>
  <c r="R13" i="2"/>
  <c r="R14" i="2"/>
  <c r="R15" i="2"/>
  <c r="R5" i="2"/>
  <c r="Q6" i="2"/>
  <c r="Q7" i="2"/>
  <c r="Q8" i="2"/>
  <c r="Q9" i="2"/>
  <c r="Q10" i="2"/>
  <c r="Q11" i="2"/>
  <c r="Q12" i="2"/>
  <c r="Q13" i="2"/>
  <c r="Q14" i="2"/>
  <c r="Q15" i="2"/>
  <c r="Q5" i="2"/>
  <c r="P16" i="2"/>
  <c r="P6" i="2"/>
  <c r="P7" i="2"/>
  <c r="P8" i="2"/>
  <c r="P9" i="2"/>
  <c r="P10" i="2"/>
  <c r="P11" i="2"/>
  <c r="P12" i="2"/>
  <c r="P13" i="2"/>
  <c r="P14" i="2"/>
  <c r="P15" i="2"/>
  <c r="P5" i="2"/>
  <c r="O6" i="2"/>
  <c r="O16" i="2" s="1"/>
  <c r="O7" i="2"/>
  <c r="O8" i="2"/>
  <c r="O9" i="2"/>
  <c r="O10" i="2"/>
  <c r="O11" i="2"/>
  <c r="O12" i="2"/>
  <c r="O13" i="2"/>
  <c r="O14" i="2"/>
  <c r="O15" i="2"/>
  <c r="O5" i="2"/>
  <c r="H4" i="4"/>
  <c r="H5" i="4"/>
  <c r="H6" i="4"/>
  <c r="H7" i="4"/>
  <c r="H8" i="4"/>
  <c r="H9" i="4"/>
  <c r="H10" i="4"/>
  <c r="H11" i="4"/>
  <c r="H3" i="4"/>
  <c r="O11" i="4"/>
  <c r="O10" i="4"/>
  <c r="O9" i="4"/>
  <c r="O8" i="4"/>
  <c r="O7" i="4"/>
  <c r="O6" i="4"/>
  <c r="O5" i="4"/>
  <c r="O4" i="4"/>
  <c r="O3" i="4"/>
  <c r="D13" i="3"/>
  <c r="D11" i="3"/>
  <c r="D10" i="3"/>
  <c r="D9" i="3"/>
  <c r="D8" i="3"/>
  <c r="D7" i="3"/>
  <c r="D6" i="3"/>
  <c r="D5" i="3"/>
  <c r="D4" i="3"/>
  <c r="D3" i="3"/>
  <c r="F15" i="2"/>
  <c r="F7" i="2"/>
  <c r="F14" i="2"/>
  <c r="F13" i="2"/>
  <c r="F12" i="2"/>
  <c r="F11" i="2"/>
  <c r="F10" i="2"/>
  <c r="F9" i="2"/>
  <c r="F8" i="2"/>
  <c r="F6" i="2"/>
  <c r="F5" i="2"/>
  <c r="I32" i="1"/>
  <c r="D14" i="1"/>
  <c r="D32" i="1"/>
  <c r="I14" i="1"/>
  <c r="I31" i="1"/>
  <c r="I30" i="1"/>
  <c r="I29" i="1"/>
  <c r="I28" i="1"/>
  <c r="I27" i="1"/>
  <c r="I26" i="1"/>
  <c r="I25" i="1"/>
  <c r="I24" i="1"/>
  <c r="I23" i="1"/>
  <c r="I22" i="1"/>
  <c r="I21" i="1"/>
  <c r="D31" i="1"/>
  <c r="D30" i="1"/>
  <c r="D29" i="1"/>
  <c r="D28" i="1"/>
  <c r="D27" i="1"/>
  <c r="D26" i="1"/>
  <c r="D25" i="1"/>
  <c r="D24" i="1"/>
  <c r="D23" i="1"/>
  <c r="D22" i="1"/>
  <c r="D21" i="1"/>
  <c r="I13" i="1"/>
  <c r="I12" i="1"/>
  <c r="I11" i="1"/>
  <c r="I10" i="1"/>
  <c r="I9" i="1"/>
  <c r="I8" i="1"/>
  <c r="I7" i="1"/>
  <c r="I6" i="1"/>
  <c r="I5" i="1"/>
  <c r="I4" i="1"/>
  <c r="I3" i="1"/>
  <c r="D4" i="1"/>
  <c r="D5" i="1"/>
  <c r="D6" i="1"/>
  <c r="D7" i="1"/>
  <c r="D8" i="1"/>
  <c r="D9" i="1"/>
  <c r="D10" i="1"/>
  <c r="D11" i="1"/>
  <c r="D12" i="1"/>
  <c r="D13" i="1"/>
  <c r="D3" i="1"/>
  <c r="Q16" i="2" l="1"/>
  <c r="R6" i="2"/>
  <c r="R16" i="2" s="1"/>
  <c r="F16" i="2"/>
  <c r="O13" i="4"/>
  <c r="D16" i="1"/>
  <c r="D34" i="1"/>
  <c r="I16" i="1"/>
  <c r="I34" i="1"/>
</calcChain>
</file>

<file path=xl/sharedStrings.xml><?xml version="1.0" encoding="utf-8"?>
<sst xmlns="http://schemas.openxmlformats.org/spreadsheetml/2006/main" count="195" uniqueCount="46">
  <si>
    <t>DESCRIPCION</t>
  </si>
  <si>
    <t>CANTIDAD</t>
  </si>
  <si>
    <t>VARILLA CORRUGADA 1/4 X 6 MT</t>
  </si>
  <si>
    <t>VALOR UNIT</t>
  </si>
  <si>
    <t>VALOR TOTAL</t>
  </si>
  <si>
    <t xml:space="preserve">MALLA ELECTROSOLDADA 15 X 15 </t>
  </si>
  <si>
    <t>ARENA X M3</t>
  </si>
  <si>
    <t>AFIRMADO X M3</t>
  </si>
  <si>
    <t>PIEDRA DE MANO X M3</t>
  </si>
  <si>
    <t xml:space="preserve">PUNTILLA 2" X LB </t>
  </si>
  <si>
    <t>ALAMBRE QUEMADO X KG</t>
  </si>
  <si>
    <t>TABLAS</t>
  </si>
  <si>
    <t>LISTONES</t>
  </si>
  <si>
    <t>VARILLONES</t>
  </si>
  <si>
    <t>TOTAL</t>
  </si>
  <si>
    <t>FLETE</t>
  </si>
  <si>
    <t>LA RICA</t>
  </si>
  <si>
    <t>SAN VICENTE</t>
  </si>
  <si>
    <t>LAS TRAVESIAS</t>
  </si>
  <si>
    <t>EL BOSQUE</t>
  </si>
  <si>
    <t>TRITURADO 3/4 X M3</t>
  </si>
  <si>
    <t>SOBRE ACARREO X M3</t>
  </si>
  <si>
    <t xml:space="preserve">CEMENTO X BULTO </t>
  </si>
  <si>
    <t>VARILLA CORRUGADA 3/4 X 6 MT</t>
  </si>
  <si>
    <t xml:space="preserve">TRAVESIAS </t>
  </si>
  <si>
    <t xml:space="preserve">osneider </t>
  </si>
  <si>
    <t>VARILLA CORRUGADA 3/8 X 6 MT</t>
  </si>
  <si>
    <t>ITEM</t>
  </si>
  <si>
    <t xml:space="preserve">PRODUCTO </t>
  </si>
  <si>
    <t xml:space="preserve">CANTIDAD </t>
  </si>
  <si>
    <t xml:space="preserve">PROMEDIO </t>
  </si>
  <si>
    <t xml:space="preserve">LA QUINTA </t>
  </si>
  <si>
    <t>FERREQUIPOS</t>
  </si>
  <si>
    <t>PINTUFER</t>
  </si>
  <si>
    <t>VR. UNITARIO</t>
  </si>
  <si>
    <t>UND.</t>
  </si>
  <si>
    <t>M3</t>
  </si>
  <si>
    <t>LB</t>
  </si>
  <si>
    <t>KG</t>
  </si>
  <si>
    <t>COTIZACIONES</t>
  </si>
  <si>
    <t>COT 1</t>
  </si>
  <si>
    <t>COT 2</t>
  </si>
  <si>
    <t>COT 3</t>
  </si>
  <si>
    <t>PPTO</t>
  </si>
  <si>
    <t>PROM COT 1+2+3</t>
  </si>
  <si>
    <t>|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</si>
</sst>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&quot;$&quot;\ * #,##0.00_-;\-&quot;$&quot;\ * #,##0.00_-;_-&quot;$&quot;\ * &quot;-&quot;??_-;_-@_-"/>
    <numFmt numFmtId="164" formatCode="_-[$$-240A]\ * #,##0_-;\-[$$-240A]\ * #,##0_-;_-[$$-240A]\ * &quot;-&quot;??_-;_-@_-"/>
    <numFmt numFmtId="165" formatCode="_-&quot;$&quot;\ * #,##0.0_-;\-&quot;$&quot;\ * #,##0.0_-;_-&quot;$&quot;\ * &quot;-&quot;??_-;_-@_-"/>
    <numFmt numFmtId="166" formatCode="_-&quot;$&quot;\ * #,##0.0_-;\-&quot;$&quot;\ * #,##0.0_-;_-&quot;$&quot;\ * &quot;-&quot;?_-;_-@_-"/>
  </numFmts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8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9" fontId="2" fillId="0" borderId="0" applyFont="0" applyFill="0" applyBorder="0" applyAlignment="0" applyProtection="0"/>
    <xf numFmtId="44" fontId="2" fillId="0" borderId="0" applyFont="0" applyFill="0" applyBorder="0" applyAlignment="0" applyProtection="0"/>
  </cellStyleXfs>
  <cellXfs count="66">
    <xf numFmtId="0" fontId="0" fillId="0" borderId="0" xfId="0"/>
    <xf numFmtId="164" fontId="0" fillId="0" borderId="0" xfId="0" applyNumberFormat="1"/>
    <xf numFmtId="0" fontId="1" fillId="0" borderId="1" xfId="0" applyFont="1" applyBorder="1"/>
    <xf numFmtId="164" fontId="1" fillId="0" borderId="1" xfId="0" applyNumberFormat="1" applyFont="1" applyBorder="1"/>
    <xf numFmtId="0" fontId="0" fillId="0" borderId="1" xfId="0" applyBorder="1"/>
    <xf numFmtId="164" fontId="0" fillId="0" borderId="1" xfId="0" applyNumberFormat="1" applyBorder="1"/>
    <xf numFmtId="9" fontId="0" fillId="0" borderId="0" xfId="1" applyFont="1"/>
    <xf numFmtId="0" fontId="1" fillId="0" borderId="1" xfId="0" applyFont="1" applyBorder="1" applyAlignment="1">
      <alignment horizont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44" fontId="0" fillId="0" borderId="0" xfId="2" applyFont="1"/>
    <xf numFmtId="44" fontId="0" fillId="0" borderId="1" xfId="2" applyFont="1" applyBorder="1" applyAlignment="1">
      <alignment horizontal="center" vertical="center"/>
    </xf>
    <xf numFmtId="44" fontId="0" fillId="0" borderId="1" xfId="2" applyFont="1" applyBorder="1"/>
    <xf numFmtId="0" fontId="0" fillId="2" borderId="1" xfId="0" applyFill="1" applyBorder="1" applyAlignment="1">
      <alignment horizontal="center" vertical="center"/>
    </xf>
    <xf numFmtId="164" fontId="0" fillId="0" borderId="0" xfId="0" applyNumberFormat="1" applyAlignment="1">
      <alignment horizontal="center"/>
    </xf>
    <xf numFmtId="164" fontId="0" fillId="0" borderId="1" xfId="0" applyNumberFormat="1" applyBorder="1" applyAlignment="1">
      <alignment horizontal="center"/>
    </xf>
    <xf numFmtId="165" fontId="0" fillId="0" borderId="1" xfId="2" applyNumberFormat="1" applyFont="1" applyBorder="1" applyAlignment="1">
      <alignment horizontal="center"/>
    </xf>
    <xf numFmtId="165" fontId="0" fillId="0" borderId="1" xfId="0" applyNumberFormat="1" applyBorder="1" applyAlignment="1">
      <alignment horizontal="center"/>
    </xf>
    <xf numFmtId="164" fontId="1" fillId="2" borderId="1" xfId="0" applyNumberFormat="1" applyFont="1" applyFill="1" applyBorder="1" applyAlignment="1">
      <alignment horizontal="center"/>
    </xf>
    <xf numFmtId="164" fontId="1" fillId="3" borderId="1" xfId="0" applyNumberFormat="1" applyFont="1" applyFill="1" applyBorder="1" applyAlignment="1">
      <alignment horizontal="center"/>
    </xf>
    <xf numFmtId="166" fontId="0" fillId="0" borderId="1" xfId="0" applyNumberFormat="1" applyBorder="1"/>
    <xf numFmtId="0" fontId="1" fillId="0" borderId="3" xfId="0" applyFont="1" applyBorder="1"/>
    <xf numFmtId="0" fontId="1" fillId="0" borderId="4" xfId="0" applyFont="1" applyBorder="1"/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164" fontId="1" fillId="2" borderId="7" xfId="0" applyNumberFormat="1" applyFont="1" applyFill="1" applyBorder="1" applyAlignment="1">
      <alignment horizontal="center"/>
    </xf>
    <xf numFmtId="0" fontId="0" fillId="0" borderId="6" xfId="0" applyBorder="1" applyAlignment="1">
      <alignment horizontal="center"/>
    </xf>
    <xf numFmtId="165" fontId="0" fillId="0" borderId="7" xfId="2" applyNumberFormat="1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0" fillId="0" borderId="5" xfId="0" applyBorder="1"/>
    <xf numFmtId="164" fontId="1" fillId="3" borderId="6" xfId="0" applyNumberFormat="1" applyFont="1" applyFill="1" applyBorder="1" applyAlignment="1">
      <alignment horizontal="center"/>
    </xf>
    <xf numFmtId="164" fontId="1" fillId="3" borderId="7" xfId="0" applyNumberFormat="1" applyFont="1" applyFill="1" applyBorder="1" applyAlignment="1">
      <alignment horizontal="center"/>
    </xf>
    <xf numFmtId="164" fontId="0" fillId="0" borderId="6" xfId="0" applyNumberFormat="1" applyBorder="1" applyAlignment="1">
      <alignment horizontal="center"/>
    </xf>
    <xf numFmtId="44" fontId="0" fillId="0" borderId="7" xfId="2" applyFont="1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2" xfId="0" applyBorder="1" applyAlignment="1">
      <alignment horizontal="center"/>
    </xf>
    <xf numFmtId="165" fontId="0" fillId="0" borderId="2" xfId="2" applyNumberFormat="1" applyFont="1" applyBorder="1" applyAlignment="1">
      <alignment horizontal="center"/>
    </xf>
    <xf numFmtId="165" fontId="0" fillId="0" borderId="12" xfId="2" applyNumberFormat="1" applyFont="1" applyBorder="1" applyAlignment="1">
      <alignment horizontal="center"/>
    </xf>
    <xf numFmtId="164" fontId="0" fillId="0" borderId="11" xfId="0" applyNumberFormat="1" applyBorder="1" applyAlignment="1">
      <alignment horizontal="center"/>
    </xf>
    <xf numFmtId="164" fontId="0" fillId="0" borderId="2" xfId="0" applyNumberFormat="1" applyBorder="1"/>
    <xf numFmtId="166" fontId="0" fillId="0" borderId="2" xfId="0" applyNumberFormat="1" applyBorder="1"/>
    <xf numFmtId="44" fontId="0" fillId="0" borderId="12" xfId="2" applyFont="1" applyBorder="1" applyAlignment="1">
      <alignment horizontal="center"/>
    </xf>
    <xf numFmtId="164" fontId="1" fillId="0" borderId="16" xfId="0" applyNumberFormat="1" applyFont="1" applyBorder="1" applyAlignment="1">
      <alignment horizontal="center"/>
    </xf>
    <xf numFmtId="164" fontId="1" fillId="0" borderId="17" xfId="0" applyNumberFormat="1" applyFont="1" applyBorder="1" applyAlignment="1">
      <alignment horizontal="center"/>
    </xf>
    <xf numFmtId="164" fontId="1" fillId="0" borderId="18" xfId="0" applyNumberFormat="1" applyFont="1" applyBorder="1" applyAlignment="1">
      <alignment horizontal="center"/>
    </xf>
    <xf numFmtId="44" fontId="1" fillId="0" borderId="16" xfId="0" applyNumberFormat="1" applyFont="1" applyBorder="1"/>
    <xf numFmtId="164" fontId="1" fillId="0" borderId="4" xfId="0" applyNumberFormat="1" applyFont="1" applyBorder="1" applyAlignment="1">
      <alignment horizontal="center"/>
    </xf>
    <xf numFmtId="164" fontId="1" fillId="0" borderId="5" xfId="0" applyNumberFormat="1" applyFont="1" applyBorder="1" applyAlignment="1">
      <alignment horizontal="center"/>
    </xf>
    <xf numFmtId="164" fontId="0" fillId="0" borderId="7" xfId="0" applyNumberFormat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164" fontId="0" fillId="0" borderId="10" xfId="0" applyNumberFormat="1" applyBorder="1" applyAlignment="1">
      <alignment horizontal="center"/>
    </xf>
    <xf numFmtId="164" fontId="0" fillId="0" borderId="8" xfId="0" applyNumberFormat="1" applyBorder="1" applyAlignment="1">
      <alignment horizontal="center"/>
    </xf>
    <xf numFmtId="0" fontId="1" fillId="0" borderId="17" xfId="0" applyFont="1" applyBorder="1" applyAlignment="1">
      <alignment horizontal="center"/>
    </xf>
    <xf numFmtId="0" fontId="1" fillId="0" borderId="18" xfId="0" applyFont="1" applyBorder="1" applyAlignment="1">
      <alignment horizontal="center"/>
    </xf>
    <xf numFmtId="0" fontId="1" fillId="0" borderId="16" xfId="0" applyFont="1" applyBorder="1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1" fillId="0" borderId="13" xfId="0" applyFont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1" fillId="0" borderId="1" xfId="0" applyFont="1" applyBorder="1" applyAlignment="1">
      <alignment horizontal="center"/>
    </xf>
  </cellXfs>
  <cellStyles count="3">
    <cellStyle name="Moneda" xfId="2" builtinId="4"/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D8E419-4548-4C3F-8A70-BEE3AEAC1B82}">
  <dimension ref="B1:R25"/>
  <sheetViews>
    <sheetView tabSelected="1" topLeftCell="B1" workbookViewId="0">
      <selection activeCell="E27" sqref="E27"/>
    </sheetView>
  </sheetViews>
  <sheetFormatPr baseColWidth="10" defaultRowHeight="15" x14ac:dyDescent="0.25"/>
  <cols>
    <col min="2" max="2" width="37.28515625" style="8" customWidth="1"/>
    <col min="3" max="3" width="11.42578125" style="8" customWidth="1"/>
    <col min="4" max="4" width="5.7109375" style="8" bestFit="1" customWidth="1"/>
    <col min="5" max="5" width="15.140625" style="17" customWidth="1"/>
    <col min="6" max="6" width="17.85546875" style="17" customWidth="1"/>
    <col min="7" max="7" width="14" bestFit="1" customWidth="1"/>
    <col min="8" max="8" width="30" bestFit="1" customWidth="1"/>
    <col min="11" max="11" width="12.5703125" customWidth="1"/>
    <col min="12" max="12" width="14" customWidth="1"/>
    <col min="13" max="13" width="13.28515625" customWidth="1"/>
    <col min="14" max="14" width="17.42578125" customWidth="1"/>
    <col min="15" max="17" width="14.42578125" bestFit="1" customWidth="1"/>
    <col min="18" max="18" width="17.7109375" bestFit="1" customWidth="1"/>
  </cols>
  <sheetData>
    <row r="1" spans="2:18" ht="15.75" thickBot="1" x14ac:dyDescent="0.3"/>
    <row r="2" spans="2:18" ht="15.75" thickBot="1" x14ac:dyDescent="0.3">
      <c r="B2" s="57" t="s">
        <v>43</v>
      </c>
      <c r="C2" s="58"/>
      <c r="D2" s="58"/>
      <c r="E2" s="58"/>
      <c r="F2" s="59"/>
      <c r="H2" s="57" t="s">
        <v>39</v>
      </c>
      <c r="I2" s="58"/>
      <c r="J2" s="58"/>
      <c r="K2" s="58"/>
      <c r="L2" s="58"/>
      <c r="M2" s="58"/>
      <c r="N2" s="58"/>
      <c r="O2" s="58"/>
      <c r="P2" s="58"/>
      <c r="Q2" s="58"/>
      <c r="R2" s="59"/>
    </row>
    <row r="3" spans="2:18" ht="15.75" thickBot="1" x14ac:dyDescent="0.3">
      <c r="B3" s="57" t="s">
        <v>24</v>
      </c>
      <c r="C3" s="58"/>
      <c r="D3" s="58"/>
      <c r="E3" s="58"/>
      <c r="F3" s="59"/>
      <c r="H3" s="24"/>
      <c r="I3" s="25"/>
      <c r="J3" s="25"/>
      <c r="K3" s="26" t="s">
        <v>40</v>
      </c>
      <c r="L3" s="26" t="s">
        <v>41</v>
      </c>
      <c r="M3" s="26" t="s">
        <v>42</v>
      </c>
      <c r="N3" s="27"/>
      <c r="O3" s="32" t="s">
        <v>40</v>
      </c>
      <c r="P3" s="26" t="s">
        <v>41</v>
      </c>
      <c r="Q3" s="26" t="s">
        <v>42</v>
      </c>
      <c r="R3" s="33"/>
    </row>
    <row r="4" spans="2:18" x14ac:dyDescent="0.25">
      <c r="B4" s="32" t="s">
        <v>0</v>
      </c>
      <c r="C4" s="26" t="s">
        <v>1</v>
      </c>
      <c r="D4" s="26" t="s">
        <v>35</v>
      </c>
      <c r="E4" s="50" t="s">
        <v>3</v>
      </c>
      <c r="F4" s="51" t="s">
        <v>4</v>
      </c>
      <c r="H4" s="28" t="s">
        <v>0</v>
      </c>
      <c r="I4" s="7" t="s">
        <v>1</v>
      </c>
      <c r="J4" s="7" t="s">
        <v>35</v>
      </c>
      <c r="K4" s="21" t="s">
        <v>3</v>
      </c>
      <c r="L4" s="21" t="s">
        <v>3</v>
      </c>
      <c r="M4" s="21" t="s">
        <v>3</v>
      </c>
      <c r="N4" s="29" t="s">
        <v>44</v>
      </c>
      <c r="O4" s="34" t="s">
        <v>4</v>
      </c>
      <c r="P4" s="22" t="s">
        <v>4</v>
      </c>
      <c r="Q4" s="22" t="s">
        <v>4</v>
      </c>
      <c r="R4" s="35" t="s">
        <v>44</v>
      </c>
    </row>
    <row r="5" spans="2:18" x14ac:dyDescent="0.25">
      <c r="B5" s="30" t="s">
        <v>2</v>
      </c>
      <c r="C5" s="9">
        <v>45</v>
      </c>
      <c r="D5" s="9" t="s">
        <v>35</v>
      </c>
      <c r="E5" s="18">
        <v>11200</v>
      </c>
      <c r="F5" s="52">
        <f>C5*E5</f>
        <v>504000</v>
      </c>
      <c r="H5" s="30" t="s">
        <v>2</v>
      </c>
      <c r="I5" s="9">
        <v>45</v>
      </c>
      <c r="J5" s="9" t="s">
        <v>35</v>
      </c>
      <c r="K5" s="19">
        <v>11500</v>
      </c>
      <c r="L5" s="19">
        <v>10999.999999999995</v>
      </c>
      <c r="M5" s="19">
        <v>11100</v>
      </c>
      <c r="N5" s="31">
        <f>+(K5+L5+M5)/3</f>
        <v>11199.999999999998</v>
      </c>
      <c r="O5" s="36">
        <f>I5*K5</f>
        <v>517500</v>
      </c>
      <c r="P5" s="5">
        <f>+I5*L5</f>
        <v>494999.99999999977</v>
      </c>
      <c r="Q5" s="23">
        <f>+I5*M5</f>
        <v>499500</v>
      </c>
      <c r="R5" s="37">
        <f>+(O5+P5+Q5)/3</f>
        <v>503999.99999999994</v>
      </c>
    </row>
    <row r="6" spans="2:18" x14ac:dyDescent="0.25">
      <c r="B6" s="30" t="s">
        <v>5</v>
      </c>
      <c r="C6" s="9">
        <v>26</v>
      </c>
      <c r="D6" s="9" t="s">
        <v>35</v>
      </c>
      <c r="E6" s="18">
        <v>127000</v>
      </c>
      <c r="F6" s="52">
        <f t="shared" ref="F6:F15" si="0">C6*E6</f>
        <v>3302000</v>
      </c>
      <c r="H6" s="30" t="s">
        <v>5</v>
      </c>
      <c r="I6" s="9">
        <v>26</v>
      </c>
      <c r="J6" s="9" t="s">
        <v>35</v>
      </c>
      <c r="K6" s="20">
        <v>127000</v>
      </c>
      <c r="L6" s="19">
        <v>128500</v>
      </c>
      <c r="M6" s="19">
        <v>125499.99999999991</v>
      </c>
      <c r="N6" s="31">
        <f t="shared" ref="N6:N15" si="1">+(K6+L6+M6)/3</f>
        <v>126999.99999999996</v>
      </c>
      <c r="O6" s="36">
        <f t="shared" ref="O6:O15" si="2">I6*K6</f>
        <v>3302000</v>
      </c>
      <c r="P6" s="5">
        <f t="shared" ref="P6:P15" si="3">+I6*L6</f>
        <v>3341000</v>
      </c>
      <c r="Q6" s="23">
        <f t="shared" ref="Q6:Q15" si="4">+I6*M6</f>
        <v>3262999.9999999977</v>
      </c>
      <c r="R6" s="37">
        <f t="shared" ref="R6:R15" si="5">+(O6+P6+Q6)/3</f>
        <v>3301999.9999999995</v>
      </c>
    </row>
    <row r="7" spans="2:18" x14ac:dyDescent="0.25">
      <c r="B7" s="30" t="s">
        <v>22</v>
      </c>
      <c r="C7" s="9">
        <v>430</v>
      </c>
      <c r="D7" s="9" t="s">
        <v>35</v>
      </c>
      <c r="E7" s="18">
        <v>39662</v>
      </c>
      <c r="F7" s="52">
        <f>+C7*E7</f>
        <v>17054660</v>
      </c>
      <c r="H7" s="30" t="s">
        <v>22</v>
      </c>
      <c r="I7" s="9">
        <v>430</v>
      </c>
      <c r="J7" s="9" t="s">
        <v>35</v>
      </c>
      <c r="K7" s="18">
        <v>39500</v>
      </c>
      <c r="L7" s="18">
        <v>40485.999999999971</v>
      </c>
      <c r="M7" s="19">
        <v>39000</v>
      </c>
      <c r="N7" s="31">
        <f t="shared" si="1"/>
        <v>39661.999999999993</v>
      </c>
      <c r="O7" s="36">
        <f t="shared" si="2"/>
        <v>16985000</v>
      </c>
      <c r="P7" s="5">
        <f t="shared" si="3"/>
        <v>17408979.999999989</v>
      </c>
      <c r="Q7" s="23">
        <f t="shared" si="4"/>
        <v>16770000</v>
      </c>
      <c r="R7" s="37">
        <f t="shared" si="5"/>
        <v>17054659.999999996</v>
      </c>
    </row>
    <row r="8" spans="2:18" x14ac:dyDescent="0.25">
      <c r="B8" s="30" t="s">
        <v>6</v>
      </c>
      <c r="C8" s="9">
        <v>45</v>
      </c>
      <c r="D8" s="9" t="s">
        <v>36</v>
      </c>
      <c r="E8" s="18">
        <v>192000</v>
      </c>
      <c r="F8" s="52">
        <f t="shared" si="0"/>
        <v>8640000</v>
      </c>
      <c r="H8" s="30" t="s">
        <v>6</v>
      </c>
      <c r="I8" s="9">
        <v>45</v>
      </c>
      <c r="J8" s="9" t="s">
        <v>36</v>
      </c>
      <c r="K8" s="19">
        <v>190200</v>
      </c>
      <c r="L8" s="19">
        <v>191500</v>
      </c>
      <c r="M8" s="19">
        <v>194300.00000000003</v>
      </c>
      <c r="N8" s="31">
        <f t="shared" si="1"/>
        <v>192000</v>
      </c>
      <c r="O8" s="36">
        <f t="shared" si="2"/>
        <v>8559000</v>
      </c>
      <c r="P8" s="5">
        <f t="shared" si="3"/>
        <v>8617500</v>
      </c>
      <c r="Q8" s="23">
        <f t="shared" si="4"/>
        <v>8743500.0000000019</v>
      </c>
      <c r="R8" s="37">
        <f t="shared" si="5"/>
        <v>8640000</v>
      </c>
    </row>
    <row r="9" spans="2:18" x14ac:dyDescent="0.25">
      <c r="B9" s="30" t="s">
        <v>20</v>
      </c>
      <c r="C9" s="9">
        <v>60</v>
      </c>
      <c r="D9" s="9" t="s">
        <v>36</v>
      </c>
      <c r="E9" s="18">
        <v>213000</v>
      </c>
      <c r="F9" s="52">
        <f t="shared" si="0"/>
        <v>12780000</v>
      </c>
      <c r="H9" s="30" t="s">
        <v>20</v>
      </c>
      <c r="I9" s="9">
        <v>60</v>
      </c>
      <c r="J9" s="9" t="s">
        <v>36</v>
      </c>
      <c r="K9" s="19">
        <v>212999.99999999997</v>
      </c>
      <c r="L9" s="19">
        <v>212500</v>
      </c>
      <c r="M9" s="19">
        <v>213500</v>
      </c>
      <c r="N9" s="31">
        <f t="shared" si="1"/>
        <v>213000</v>
      </c>
      <c r="O9" s="36">
        <f t="shared" si="2"/>
        <v>12779999.999999998</v>
      </c>
      <c r="P9" s="5">
        <f t="shared" si="3"/>
        <v>12750000</v>
      </c>
      <c r="Q9" s="23">
        <f t="shared" si="4"/>
        <v>12810000</v>
      </c>
      <c r="R9" s="37">
        <f t="shared" si="5"/>
        <v>12780000</v>
      </c>
    </row>
    <row r="10" spans="2:18" x14ac:dyDescent="0.25">
      <c r="B10" s="30" t="s">
        <v>8</v>
      </c>
      <c r="C10" s="9">
        <v>20</v>
      </c>
      <c r="D10" s="9" t="s">
        <v>36</v>
      </c>
      <c r="E10" s="18">
        <v>162000</v>
      </c>
      <c r="F10" s="52">
        <f t="shared" si="0"/>
        <v>3240000</v>
      </c>
      <c r="H10" s="30" t="s">
        <v>8</v>
      </c>
      <c r="I10" s="9">
        <v>20</v>
      </c>
      <c r="J10" s="9" t="s">
        <v>36</v>
      </c>
      <c r="K10" s="19">
        <v>160500</v>
      </c>
      <c r="L10" s="19">
        <v>164499.99999999994</v>
      </c>
      <c r="M10" s="19">
        <v>161000</v>
      </c>
      <c r="N10" s="31">
        <f t="shared" si="1"/>
        <v>161999.99999999997</v>
      </c>
      <c r="O10" s="36">
        <f t="shared" si="2"/>
        <v>3210000</v>
      </c>
      <c r="P10" s="5">
        <f t="shared" si="3"/>
        <v>3289999.9999999991</v>
      </c>
      <c r="Q10" s="23">
        <f t="shared" si="4"/>
        <v>3220000</v>
      </c>
      <c r="R10" s="37">
        <f t="shared" si="5"/>
        <v>3240000</v>
      </c>
    </row>
    <row r="11" spans="2:18" x14ac:dyDescent="0.25">
      <c r="B11" s="30" t="s">
        <v>9</v>
      </c>
      <c r="C11" s="9">
        <v>10</v>
      </c>
      <c r="D11" s="9" t="s">
        <v>37</v>
      </c>
      <c r="E11" s="18">
        <v>6500</v>
      </c>
      <c r="F11" s="52">
        <f t="shared" si="0"/>
        <v>65000</v>
      </c>
      <c r="H11" s="30" t="s">
        <v>9</v>
      </c>
      <c r="I11" s="9">
        <v>10</v>
      </c>
      <c r="J11" s="9" t="s">
        <v>37</v>
      </c>
      <c r="K11" s="19">
        <v>6600.0000000000018</v>
      </c>
      <c r="L11" s="19">
        <v>6400</v>
      </c>
      <c r="M11" s="19">
        <v>6500</v>
      </c>
      <c r="N11" s="31">
        <f t="shared" si="1"/>
        <v>6500</v>
      </c>
      <c r="O11" s="36">
        <f t="shared" si="2"/>
        <v>66000.000000000015</v>
      </c>
      <c r="P11" s="5">
        <f t="shared" si="3"/>
        <v>64000</v>
      </c>
      <c r="Q11" s="23">
        <f t="shared" si="4"/>
        <v>65000</v>
      </c>
      <c r="R11" s="37">
        <f t="shared" si="5"/>
        <v>65000</v>
      </c>
    </row>
    <row r="12" spans="2:18" x14ac:dyDescent="0.25">
      <c r="B12" s="30" t="s">
        <v>10</v>
      </c>
      <c r="C12" s="9">
        <v>16</v>
      </c>
      <c r="D12" s="9" t="s">
        <v>38</v>
      </c>
      <c r="E12" s="18">
        <v>8700</v>
      </c>
      <c r="F12" s="52">
        <f t="shared" si="0"/>
        <v>139200</v>
      </c>
      <c r="H12" s="30" t="s">
        <v>10</v>
      </c>
      <c r="I12" s="9">
        <v>16</v>
      </c>
      <c r="J12" s="9" t="s">
        <v>38</v>
      </c>
      <c r="K12" s="19">
        <v>8900</v>
      </c>
      <c r="L12" s="19">
        <v>8600</v>
      </c>
      <c r="M12" s="19">
        <v>8600</v>
      </c>
      <c r="N12" s="31">
        <f t="shared" si="1"/>
        <v>8700</v>
      </c>
      <c r="O12" s="36">
        <f t="shared" si="2"/>
        <v>142400</v>
      </c>
      <c r="P12" s="5">
        <f t="shared" si="3"/>
        <v>137600</v>
      </c>
      <c r="Q12" s="23">
        <f t="shared" si="4"/>
        <v>137600</v>
      </c>
      <c r="R12" s="37">
        <f t="shared" si="5"/>
        <v>139200</v>
      </c>
    </row>
    <row r="13" spans="2:18" x14ac:dyDescent="0.25">
      <c r="B13" s="30" t="s">
        <v>11</v>
      </c>
      <c r="C13" s="9">
        <v>36</v>
      </c>
      <c r="D13" s="9" t="s">
        <v>35</v>
      </c>
      <c r="E13" s="18">
        <v>31000</v>
      </c>
      <c r="F13" s="52">
        <f t="shared" si="0"/>
        <v>1116000</v>
      </c>
      <c r="H13" s="30" t="s">
        <v>11</v>
      </c>
      <c r="I13" s="9">
        <v>36</v>
      </c>
      <c r="J13" s="9" t="s">
        <v>35</v>
      </c>
      <c r="K13" s="19">
        <v>31700.000000000015</v>
      </c>
      <c r="L13" s="19">
        <v>31100</v>
      </c>
      <c r="M13" s="19">
        <v>30200</v>
      </c>
      <c r="N13" s="31">
        <f t="shared" si="1"/>
        <v>31000.000000000004</v>
      </c>
      <c r="O13" s="36">
        <f t="shared" si="2"/>
        <v>1141200.0000000005</v>
      </c>
      <c r="P13" s="5">
        <f t="shared" si="3"/>
        <v>1119600</v>
      </c>
      <c r="Q13" s="23">
        <f t="shared" si="4"/>
        <v>1087200</v>
      </c>
      <c r="R13" s="37">
        <f t="shared" si="5"/>
        <v>1116000.0000000002</v>
      </c>
    </row>
    <row r="14" spans="2:18" x14ac:dyDescent="0.25">
      <c r="B14" s="30" t="s">
        <v>13</v>
      </c>
      <c r="C14" s="9">
        <v>36</v>
      </c>
      <c r="D14" s="9" t="s">
        <v>35</v>
      </c>
      <c r="E14" s="18">
        <v>8500</v>
      </c>
      <c r="F14" s="52">
        <f t="shared" si="0"/>
        <v>306000</v>
      </c>
      <c r="H14" s="30" t="s">
        <v>13</v>
      </c>
      <c r="I14" s="9">
        <v>36</v>
      </c>
      <c r="J14" s="9" t="s">
        <v>35</v>
      </c>
      <c r="K14" s="19">
        <v>8400</v>
      </c>
      <c r="L14" s="19">
        <v>8500</v>
      </c>
      <c r="M14" s="19">
        <v>8600</v>
      </c>
      <c r="N14" s="31">
        <f t="shared" si="1"/>
        <v>8500</v>
      </c>
      <c r="O14" s="36">
        <f t="shared" si="2"/>
        <v>302400</v>
      </c>
      <c r="P14" s="5">
        <f t="shared" si="3"/>
        <v>306000</v>
      </c>
      <c r="Q14" s="23">
        <f t="shared" si="4"/>
        <v>309600</v>
      </c>
      <c r="R14" s="37">
        <f t="shared" si="5"/>
        <v>306000</v>
      </c>
    </row>
    <row r="15" spans="2:18" ht="15.75" thickBot="1" x14ac:dyDescent="0.3">
      <c r="B15" s="30" t="s">
        <v>26</v>
      </c>
      <c r="C15" s="9">
        <v>66</v>
      </c>
      <c r="D15" s="9" t="s">
        <v>35</v>
      </c>
      <c r="E15" s="18">
        <v>28000</v>
      </c>
      <c r="F15" s="52">
        <f t="shared" si="0"/>
        <v>1848000</v>
      </c>
      <c r="H15" s="38" t="s">
        <v>23</v>
      </c>
      <c r="I15" s="39">
        <v>66</v>
      </c>
      <c r="J15" s="39" t="s">
        <v>35</v>
      </c>
      <c r="K15" s="40">
        <v>28000</v>
      </c>
      <c r="L15" s="40">
        <v>29000</v>
      </c>
      <c r="M15" s="40">
        <v>27000.000000000004</v>
      </c>
      <c r="N15" s="41">
        <f t="shared" si="1"/>
        <v>28000</v>
      </c>
      <c r="O15" s="42">
        <f t="shared" si="2"/>
        <v>1848000</v>
      </c>
      <c r="P15" s="43">
        <f t="shared" si="3"/>
        <v>1914000</v>
      </c>
      <c r="Q15" s="44">
        <f t="shared" si="4"/>
        <v>1782000.0000000002</v>
      </c>
      <c r="R15" s="45">
        <f t="shared" si="5"/>
        <v>1848000</v>
      </c>
    </row>
    <row r="16" spans="2:18" ht="15.75" thickBot="1" x14ac:dyDescent="0.3">
      <c r="B16" s="53"/>
      <c r="C16" s="54"/>
      <c r="D16" s="54"/>
      <c r="E16" s="55"/>
      <c r="F16" s="56">
        <f>SUM(F5:F15)</f>
        <v>48994860</v>
      </c>
      <c r="H16" s="62" t="s">
        <v>14</v>
      </c>
      <c r="I16" s="63"/>
      <c r="J16" s="63"/>
      <c r="K16" s="63"/>
      <c r="L16" s="63"/>
      <c r="M16" s="64"/>
      <c r="N16" s="46">
        <f>SUM(N5:N15)</f>
        <v>827562</v>
      </c>
      <c r="O16" s="47">
        <f>SUM(O5:O15)</f>
        <v>48853500</v>
      </c>
      <c r="P16" s="48">
        <f t="shared" ref="P16:Q16" si="6">SUM(P5:P15)</f>
        <v>49443679.999999985</v>
      </c>
      <c r="Q16" s="48">
        <f t="shared" si="6"/>
        <v>48687400</v>
      </c>
      <c r="R16" s="49">
        <f>+SUM(R5:R15)</f>
        <v>48994860</v>
      </c>
    </row>
    <row r="17" spans="15:17" x14ac:dyDescent="0.25">
      <c r="O17" s="60"/>
      <c r="P17" s="61"/>
      <c r="Q17" s="61"/>
    </row>
    <row r="25" spans="15:17" x14ac:dyDescent="0.25">
      <c r="O25" t="s">
        <v>45</v>
      </c>
    </row>
  </sheetData>
  <mergeCells count="5">
    <mergeCell ref="B3:F3"/>
    <mergeCell ref="B2:F2"/>
    <mergeCell ref="O17:Q17"/>
    <mergeCell ref="H16:M16"/>
    <mergeCell ref="H2:R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847B17-3CF9-4508-B19A-540FFA08631C}">
  <dimension ref="A1:I36"/>
  <sheetViews>
    <sheetView workbookViewId="0">
      <selection activeCell="F28" sqref="F28"/>
    </sheetView>
  </sheetViews>
  <sheetFormatPr baseColWidth="10" defaultRowHeight="15" x14ac:dyDescent="0.25"/>
  <cols>
    <col min="1" max="1" width="30.140625" customWidth="1"/>
    <col min="2" max="2" width="11.28515625" customWidth="1"/>
    <col min="3" max="3" width="12.28515625" style="1" customWidth="1"/>
    <col min="4" max="4" width="15.5703125" style="1" bestFit="1" customWidth="1"/>
    <col min="5" max="5" width="14" bestFit="1" customWidth="1"/>
    <col min="6" max="6" width="31.28515625" customWidth="1"/>
    <col min="7" max="7" width="10.140625" customWidth="1"/>
    <col min="8" max="8" width="13.140625" customWidth="1"/>
    <col min="9" max="9" width="14.7109375" customWidth="1"/>
  </cols>
  <sheetData>
    <row r="1" spans="1:9" x14ac:dyDescent="0.25">
      <c r="A1" s="65" t="s">
        <v>16</v>
      </c>
      <c r="B1" s="65"/>
      <c r="C1" s="65"/>
      <c r="D1" s="65"/>
      <c r="F1" s="65" t="s">
        <v>19</v>
      </c>
      <c r="G1" s="65"/>
      <c r="H1" s="65"/>
      <c r="I1" s="65"/>
    </row>
    <row r="2" spans="1:9" x14ac:dyDescent="0.25">
      <c r="A2" s="2" t="s">
        <v>0</v>
      </c>
      <c r="B2" s="2" t="s">
        <v>1</v>
      </c>
      <c r="C2" s="3" t="s">
        <v>3</v>
      </c>
      <c r="D2" s="3" t="s">
        <v>4</v>
      </c>
      <c r="F2" s="2" t="s">
        <v>0</v>
      </c>
      <c r="G2" s="2" t="s">
        <v>1</v>
      </c>
      <c r="H2" s="3" t="s">
        <v>3</v>
      </c>
      <c r="I2" s="3" t="s">
        <v>4</v>
      </c>
    </row>
    <row r="3" spans="1:9" x14ac:dyDescent="0.25">
      <c r="A3" s="4" t="s">
        <v>2</v>
      </c>
      <c r="B3" s="4">
        <v>57</v>
      </c>
      <c r="C3" s="5">
        <v>11200</v>
      </c>
      <c r="D3" s="5">
        <f>B3*C3</f>
        <v>638400</v>
      </c>
      <c r="F3" s="4" t="s">
        <v>2</v>
      </c>
      <c r="G3" s="4">
        <v>57</v>
      </c>
      <c r="H3" s="5">
        <v>11200</v>
      </c>
      <c r="I3" s="5">
        <f>G3*H3</f>
        <v>638400</v>
      </c>
    </row>
    <row r="4" spans="1:9" x14ac:dyDescent="0.25">
      <c r="A4" s="4" t="s">
        <v>5</v>
      </c>
      <c r="B4" s="4">
        <v>19</v>
      </c>
      <c r="C4" s="5">
        <v>127000</v>
      </c>
      <c r="D4" s="5">
        <f t="shared" ref="D4:D14" si="0">B4*C4</f>
        <v>2413000</v>
      </c>
      <c r="F4" s="4" t="s">
        <v>5</v>
      </c>
      <c r="G4" s="4">
        <v>19</v>
      </c>
      <c r="H4" s="5">
        <v>127000</v>
      </c>
      <c r="I4" s="5">
        <f t="shared" ref="I4:I14" si="1">G4*H4</f>
        <v>2413000</v>
      </c>
    </row>
    <row r="5" spans="1:9" x14ac:dyDescent="0.25">
      <c r="A5" s="4" t="s">
        <v>6</v>
      </c>
      <c r="B5" s="4">
        <v>44</v>
      </c>
      <c r="C5" s="5">
        <v>192000</v>
      </c>
      <c r="D5" s="5">
        <f t="shared" si="0"/>
        <v>8448000</v>
      </c>
      <c r="F5" s="4" t="s">
        <v>6</v>
      </c>
      <c r="G5" s="4">
        <v>44</v>
      </c>
      <c r="H5" s="5">
        <v>192000</v>
      </c>
      <c r="I5" s="5">
        <f t="shared" si="1"/>
        <v>8448000</v>
      </c>
    </row>
    <row r="6" spans="1:9" x14ac:dyDescent="0.25">
      <c r="A6" s="4" t="s">
        <v>20</v>
      </c>
      <c r="B6" s="4">
        <v>60</v>
      </c>
      <c r="C6" s="5">
        <v>213000</v>
      </c>
      <c r="D6" s="5">
        <f t="shared" si="0"/>
        <v>12780000</v>
      </c>
      <c r="F6" s="4" t="s">
        <v>20</v>
      </c>
      <c r="G6" s="4">
        <v>60</v>
      </c>
      <c r="H6" s="5">
        <v>213000</v>
      </c>
      <c r="I6" s="5">
        <f t="shared" si="1"/>
        <v>12780000</v>
      </c>
    </row>
    <row r="7" spans="1:9" x14ac:dyDescent="0.25">
      <c r="A7" s="4" t="s">
        <v>7</v>
      </c>
      <c r="B7" s="4">
        <v>44</v>
      </c>
      <c r="C7" s="5">
        <v>96000</v>
      </c>
      <c r="D7" s="5">
        <f t="shared" si="0"/>
        <v>4224000</v>
      </c>
      <c r="F7" s="4" t="s">
        <v>7</v>
      </c>
      <c r="G7" s="4">
        <v>44</v>
      </c>
      <c r="H7" s="5">
        <v>96000</v>
      </c>
      <c r="I7" s="5">
        <f t="shared" si="1"/>
        <v>4224000</v>
      </c>
    </row>
    <row r="8" spans="1:9" x14ac:dyDescent="0.25">
      <c r="A8" s="4" t="s">
        <v>8</v>
      </c>
      <c r="B8" s="4">
        <v>5</v>
      </c>
      <c r="C8" s="5">
        <v>162000</v>
      </c>
      <c r="D8" s="5">
        <f t="shared" si="0"/>
        <v>810000</v>
      </c>
      <c r="F8" s="4" t="s">
        <v>8</v>
      </c>
      <c r="G8" s="4">
        <v>5</v>
      </c>
      <c r="H8" s="5">
        <v>162000</v>
      </c>
      <c r="I8" s="5">
        <f t="shared" si="1"/>
        <v>810000</v>
      </c>
    </row>
    <row r="9" spans="1:9" x14ac:dyDescent="0.25">
      <c r="A9" s="4" t="s">
        <v>9</v>
      </c>
      <c r="B9" s="4">
        <v>24</v>
      </c>
      <c r="C9" s="5">
        <v>6500</v>
      </c>
      <c r="D9" s="5">
        <f t="shared" si="0"/>
        <v>156000</v>
      </c>
      <c r="F9" s="4" t="s">
        <v>9</v>
      </c>
      <c r="G9" s="4">
        <v>24</v>
      </c>
      <c r="H9" s="5">
        <v>6500</v>
      </c>
      <c r="I9" s="5">
        <f t="shared" si="1"/>
        <v>156000</v>
      </c>
    </row>
    <row r="10" spans="1:9" x14ac:dyDescent="0.25">
      <c r="A10" s="4" t="s">
        <v>10</v>
      </c>
      <c r="B10" s="4">
        <v>8</v>
      </c>
      <c r="C10" s="5">
        <v>8700</v>
      </c>
      <c r="D10" s="5">
        <f t="shared" si="0"/>
        <v>69600</v>
      </c>
      <c r="F10" s="4" t="s">
        <v>10</v>
      </c>
      <c r="G10" s="4">
        <v>8</v>
      </c>
      <c r="H10" s="5">
        <v>8700</v>
      </c>
      <c r="I10" s="5">
        <f t="shared" si="1"/>
        <v>69600</v>
      </c>
    </row>
    <row r="11" spans="1:9" x14ac:dyDescent="0.25">
      <c r="A11" s="4" t="s">
        <v>11</v>
      </c>
      <c r="B11" s="4">
        <v>104</v>
      </c>
      <c r="C11" s="5">
        <v>31000</v>
      </c>
      <c r="D11" s="5">
        <f t="shared" si="0"/>
        <v>3224000</v>
      </c>
      <c r="F11" s="4" t="s">
        <v>11</v>
      </c>
      <c r="G11" s="4">
        <v>104</v>
      </c>
      <c r="H11" s="5">
        <v>31000</v>
      </c>
      <c r="I11" s="5">
        <f t="shared" si="1"/>
        <v>3224000</v>
      </c>
    </row>
    <row r="12" spans="1:9" x14ac:dyDescent="0.25">
      <c r="A12" s="4" t="s">
        <v>12</v>
      </c>
      <c r="B12" s="4">
        <v>32</v>
      </c>
      <c r="C12" s="5">
        <v>12100</v>
      </c>
      <c r="D12" s="5">
        <f t="shared" si="0"/>
        <v>387200</v>
      </c>
      <c r="F12" s="4" t="s">
        <v>12</v>
      </c>
      <c r="G12" s="4">
        <v>32</v>
      </c>
      <c r="H12" s="5">
        <v>12100</v>
      </c>
      <c r="I12" s="5">
        <f t="shared" si="1"/>
        <v>387200</v>
      </c>
    </row>
    <row r="13" spans="1:9" x14ac:dyDescent="0.25">
      <c r="A13" s="4" t="s">
        <v>13</v>
      </c>
      <c r="B13" s="4">
        <v>136</v>
      </c>
      <c r="C13" s="5">
        <v>8500</v>
      </c>
      <c r="D13" s="5">
        <f t="shared" si="0"/>
        <v>1156000</v>
      </c>
      <c r="F13" s="4" t="s">
        <v>13</v>
      </c>
      <c r="G13" s="4">
        <v>136</v>
      </c>
      <c r="H13" s="5">
        <v>8500</v>
      </c>
      <c r="I13" s="5">
        <f t="shared" si="1"/>
        <v>1156000</v>
      </c>
    </row>
    <row r="14" spans="1:9" x14ac:dyDescent="0.25">
      <c r="A14" s="4" t="s">
        <v>21</v>
      </c>
      <c r="B14" s="4">
        <v>100</v>
      </c>
      <c r="C14" s="5">
        <v>53000</v>
      </c>
      <c r="D14" s="5">
        <f t="shared" si="0"/>
        <v>5300000</v>
      </c>
      <c r="F14" s="4" t="s">
        <v>21</v>
      </c>
      <c r="G14" s="4">
        <v>100</v>
      </c>
      <c r="H14" s="5">
        <v>53000</v>
      </c>
      <c r="I14" s="5">
        <f t="shared" si="1"/>
        <v>5300000</v>
      </c>
    </row>
    <row r="15" spans="1:9" x14ac:dyDescent="0.25">
      <c r="A15" s="2" t="s">
        <v>15</v>
      </c>
      <c r="B15" s="4"/>
      <c r="C15" s="5"/>
      <c r="D15" s="5"/>
      <c r="F15" s="2" t="s">
        <v>15</v>
      </c>
      <c r="G15" s="4"/>
      <c r="H15" s="5"/>
      <c r="I15" s="5"/>
    </row>
    <row r="16" spans="1:9" x14ac:dyDescent="0.25">
      <c r="A16" s="4"/>
      <c r="B16" s="4"/>
      <c r="C16" s="5"/>
      <c r="D16" s="5">
        <f>SUM(D3:D15)</f>
        <v>39606200</v>
      </c>
      <c r="F16" s="4"/>
      <c r="G16" s="4"/>
      <c r="H16" s="5" t="s">
        <v>14</v>
      </c>
      <c r="I16" s="5">
        <f>SUM(I3:I15)</f>
        <v>39606200</v>
      </c>
    </row>
    <row r="19" spans="1:9" x14ac:dyDescent="0.25">
      <c r="A19" s="65" t="s">
        <v>17</v>
      </c>
      <c r="B19" s="65"/>
      <c r="C19" s="65"/>
      <c r="D19" s="65"/>
      <c r="F19" s="65" t="s">
        <v>18</v>
      </c>
      <c r="G19" s="65"/>
      <c r="H19" s="65"/>
      <c r="I19" s="65"/>
    </row>
    <row r="20" spans="1:9" x14ac:dyDescent="0.25">
      <c r="A20" s="2" t="s">
        <v>0</v>
      </c>
      <c r="B20" s="2" t="s">
        <v>1</v>
      </c>
      <c r="C20" s="3" t="s">
        <v>3</v>
      </c>
      <c r="D20" s="3" t="s">
        <v>4</v>
      </c>
      <c r="F20" s="2" t="s">
        <v>0</v>
      </c>
      <c r="G20" s="2" t="s">
        <v>1</v>
      </c>
      <c r="H20" s="3" t="s">
        <v>3</v>
      </c>
      <c r="I20" s="3" t="s">
        <v>4</v>
      </c>
    </row>
    <row r="21" spans="1:9" x14ac:dyDescent="0.25">
      <c r="A21" s="4" t="s">
        <v>2</v>
      </c>
      <c r="B21" s="4">
        <v>57</v>
      </c>
      <c r="C21" s="5">
        <v>11200</v>
      </c>
      <c r="D21" s="5">
        <f>B21*C21</f>
        <v>638400</v>
      </c>
      <c r="F21" s="4" t="s">
        <v>2</v>
      </c>
      <c r="G21" s="4">
        <v>57</v>
      </c>
      <c r="H21" s="5">
        <v>11200</v>
      </c>
      <c r="I21" s="5">
        <f>G21*H21</f>
        <v>638400</v>
      </c>
    </row>
    <row r="22" spans="1:9" x14ac:dyDescent="0.25">
      <c r="A22" s="4" t="s">
        <v>5</v>
      </c>
      <c r="B22" s="4">
        <v>19</v>
      </c>
      <c r="C22" s="5">
        <v>127000</v>
      </c>
      <c r="D22" s="5">
        <f t="shared" ref="D22:D32" si="2">B22*C22</f>
        <v>2413000</v>
      </c>
      <c r="F22" s="4" t="s">
        <v>5</v>
      </c>
      <c r="G22" s="4">
        <v>19</v>
      </c>
      <c r="H22" s="5">
        <v>127000</v>
      </c>
      <c r="I22" s="5">
        <f t="shared" ref="I22:I32" si="3">G22*H22</f>
        <v>2413000</v>
      </c>
    </row>
    <row r="23" spans="1:9" x14ac:dyDescent="0.25">
      <c r="A23" s="4" t="s">
        <v>6</v>
      </c>
      <c r="B23" s="4">
        <v>44</v>
      </c>
      <c r="C23" s="5">
        <v>192000</v>
      </c>
      <c r="D23" s="5">
        <f t="shared" si="2"/>
        <v>8448000</v>
      </c>
      <c r="F23" s="4" t="s">
        <v>6</v>
      </c>
      <c r="G23" s="4">
        <v>44</v>
      </c>
      <c r="H23" s="5">
        <v>192000</v>
      </c>
      <c r="I23" s="5">
        <f t="shared" si="3"/>
        <v>8448000</v>
      </c>
    </row>
    <row r="24" spans="1:9" x14ac:dyDescent="0.25">
      <c r="A24" s="4" t="s">
        <v>20</v>
      </c>
      <c r="B24" s="4">
        <v>60</v>
      </c>
      <c r="C24" s="5">
        <v>213000</v>
      </c>
      <c r="D24" s="5">
        <f t="shared" si="2"/>
        <v>12780000</v>
      </c>
      <c r="F24" s="4" t="s">
        <v>20</v>
      </c>
      <c r="G24" s="4">
        <v>60</v>
      </c>
      <c r="H24" s="5">
        <v>213000</v>
      </c>
      <c r="I24" s="5">
        <f t="shared" si="3"/>
        <v>12780000</v>
      </c>
    </row>
    <row r="25" spans="1:9" x14ac:dyDescent="0.25">
      <c r="A25" s="4" t="s">
        <v>7</v>
      </c>
      <c r="B25" s="4">
        <v>44</v>
      </c>
      <c r="C25" s="5">
        <v>96000</v>
      </c>
      <c r="D25" s="5">
        <f t="shared" si="2"/>
        <v>4224000</v>
      </c>
      <c r="F25" s="4" t="s">
        <v>7</v>
      </c>
      <c r="G25" s="4">
        <v>44</v>
      </c>
      <c r="H25" s="5">
        <v>96000</v>
      </c>
      <c r="I25" s="5">
        <f t="shared" si="3"/>
        <v>4224000</v>
      </c>
    </row>
    <row r="26" spans="1:9" x14ac:dyDescent="0.25">
      <c r="A26" s="4" t="s">
        <v>8</v>
      </c>
      <c r="B26" s="4">
        <v>5</v>
      </c>
      <c r="C26" s="5">
        <v>162000</v>
      </c>
      <c r="D26" s="5">
        <f t="shared" si="2"/>
        <v>810000</v>
      </c>
      <c r="F26" s="4" t="s">
        <v>8</v>
      </c>
      <c r="G26" s="4">
        <v>5</v>
      </c>
      <c r="H26" s="5">
        <v>162000</v>
      </c>
      <c r="I26" s="5">
        <f t="shared" si="3"/>
        <v>810000</v>
      </c>
    </row>
    <row r="27" spans="1:9" x14ac:dyDescent="0.25">
      <c r="A27" s="4" t="s">
        <v>9</v>
      </c>
      <c r="B27" s="4">
        <v>24</v>
      </c>
      <c r="C27" s="5">
        <v>6500</v>
      </c>
      <c r="D27" s="5">
        <f t="shared" si="2"/>
        <v>156000</v>
      </c>
      <c r="F27" s="4" t="s">
        <v>9</v>
      </c>
      <c r="G27" s="4">
        <v>24</v>
      </c>
      <c r="H27" s="5">
        <v>6500</v>
      </c>
      <c r="I27" s="5">
        <f t="shared" si="3"/>
        <v>156000</v>
      </c>
    </row>
    <row r="28" spans="1:9" x14ac:dyDescent="0.25">
      <c r="A28" s="4" t="s">
        <v>10</v>
      </c>
      <c r="B28" s="4">
        <v>8</v>
      </c>
      <c r="C28" s="5">
        <v>8700</v>
      </c>
      <c r="D28" s="5">
        <f t="shared" si="2"/>
        <v>69600</v>
      </c>
      <c r="F28" s="4" t="s">
        <v>10</v>
      </c>
      <c r="G28" s="4">
        <v>8</v>
      </c>
      <c r="H28" s="5">
        <v>8700</v>
      </c>
      <c r="I28" s="5">
        <f t="shared" si="3"/>
        <v>69600</v>
      </c>
    </row>
    <row r="29" spans="1:9" x14ac:dyDescent="0.25">
      <c r="A29" s="4" t="s">
        <v>11</v>
      </c>
      <c r="B29" s="4">
        <v>104</v>
      </c>
      <c r="C29" s="5">
        <v>31000</v>
      </c>
      <c r="D29" s="5">
        <f t="shared" si="2"/>
        <v>3224000</v>
      </c>
      <c r="F29" s="4" t="s">
        <v>11</v>
      </c>
      <c r="G29" s="4">
        <v>104</v>
      </c>
      <c r="H29" s="5">
        <v>31000</v>
      </c>
      <c r="I29" s="5">
        <f t="shared" si="3"/>
        <v>3224000</v>
      </c>
    </row>
    <row r="30" spans="1:9" x14ac:dyDescent="0.25">
      <c r="A30" s="4" t="s">
        <v>12</v>
      </c>
      <c r="B30" s="4">
        <v>32</v>
      </c>
      <c r="C30" s="5">
        <v>12100</v>
      </c>
      <c r="D30" s="5">
        <f t="shared" si="2"/>
        <v>387200</v>
      </c>
      <c r="F30" s="4" t="s">
        <v>12</v>
      </c>
      <c r="G30" s="4">
        <v>32</v>
      </c>
      <c r="H30" s="5">
        <v>12100</v>
      </c>
      <c r="I30" s="5">
        <f t="shared" si="3"/>
        <v>387200</v>
      </c>
    </row>
    <row r="31" spans="1:9" x14ac:dyDescent="0.25">
      <c r="A31" s="4" t="s">
        <v>13</v>
      </c>
      <c r="B31" s="4">
        <v>136</v>
      </c>
      <c r="C31" s="5">
        <v>8500</v>
      </c>
      <c r="D31" s="5">
        <f t="shared" si="2"/>
        <v>1156000</v>
      </c>
      <c r="F31" s="4" t="s">
        <v>13</v>
      </c>
      <c r="G31" s="4">
        <v>136</v>
      </c>
      <c r="H31" s="5">
        <v>8500</v>
      </c>
      <c r="I31" s="5">
        <f t="shared" si="3"/>
        <v>1156000</v>
      </c>
    </row>
    <row r="32" spans="1:9" x14ac:dyDescent="0.25">
      <c r="A32" s="4" t="s">
        <v>21</v>
      </c>
      <c r="B32" s="4">
        <v>100</v>
      </c>
      <c r="C32" s="5">
        <v>160000</v>
      </c>
      <c r="D32" s="5">
        <f t="shared" si="2"/>
        <v>16000000</v>
      </c>
      <c r="F32" s="4" t="s">
        <v>21</v>
      </c>
      <c r="G32" s="4">
        <v>100</v>
      </c>
      <c r="H32" s="5">
        <v>53000</v>
      </c>
      <c r="I32" s="5">
        <f t="shared" si="3"/>
        <v>5300000</v>
      </c>
    </row>
    <row r="33" spans="1:9" x14ac:dyDescent="0.25">
      <c r="A33" s="2" t="s">
        <v>15</v>
      </c>
      <c r="B33" s="4"/>
      <c r="C33" s="5"/>
      <c r="D33" s="5"/>
      <c r="F33" s="2" t="s">
        <v>15</v>
      </c>
      <c r="G33" s="4"/>
      <c r="H33" s="5"/>
      <c r="I33" s="5"/>
    </row>
    <row r="34" spans="1:9" x14ac:dyDescent="0.25">
      <c r="A34" s="4"/>
      <c r="B34" s="4"/>
      <c r="C34" s="5" t="s">
        <v>14</v>
      </c>
      <c r="D34" s="5">
        <f>SUM(D21:D33)</f>
        <v>50306200</v>
      </c>
      <c r="F34" s="4"/>
      <c r="G34" s="4"/>
      <c r="H34" s="5" t="s">
        <v>14</v>
      </c>
      <c r="I34" s="5">
        <f>SUM(I21:I33)</f>
        <v>39606200</v>
      </c>
    </row>
    <row r="36" spans="1:9" x14ac:dyDescent="0.25">
      <c r="E36" s="1"/>
    </row>
  </sheetData>
  <mergeCells count="4">
    <mergeCell ref="A1:D1"/>
    <mergeCell ref="F1:I1"/>
    <mergeCell ref="A19:D19"/>
    <mergeCell ref="F19:I19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E7FDD9-4BF5-4665-837B-B4579C441828}">
  <dimension ref="A1:H13"/>
  <sheetViews>
    <sheetView workbookViewId="0">
      <selection activeCell="F28" sqref="F28"/>
    </sheetView>
  </sheetViews>
  <sheetFormatPr baseColWidth="10" defaultRowHeight="15" x14ac:dyDescent="0.25"/>
  <cols>
    <col min="1" max="1" width="37.28515625" customWidth="1"/>
    <col min="2" max="2" width="11.42578125" customWidth="1"/>
    <col min="3" max="3" width="15.140625" style="1" customWidth="1"/>
    <col min="4" max="4" width="17.85546875" style="1" customWidth="1"/>
    <col min="5" max="5" width="14" bestFit="1" customWidth="1"/>
  </cols>
  <sheetData>
    <row r="1" spans="1:8" x14ac:dyDescent="0.25">
      <c r="A1" s="65" t="s">
        <v>25</v>
      </c>
      <c r="B1" s="65"/>
      <c r="C1" s="65"/>
      <c r="D1" s="65"/>
    </row>
    <row r="2" spans="1:8" x14ac:dyDescent="0.25">
      <c r="A2" s="2" t="s">
        <v>0</v>
      </c>
      <c r="B2" s="2" t="s">
        <v>1</v>
      </c>
      <c r="C2" s="3" t="s">
        <v>3</v>
      </c>
      <c r="D2" s="3" t="s">
        <v>4</v>
      </c>
    </row>
    <row r="3" spans="1:8" x14ac:dyDescent="0.25">
      <c r="A3" s="4" t="s">
        <v>2</v>
      </c>
      <c r="B3" s="4">
        <v>45</v>
      </c>
      <c r="C3" s="5">
        <v>11200</v>
      </c>
      <c r="D3" s="5">
        <f>B3*C3</f>
        <v>504000</v>
      </c>
    </row>
    <row r="4" spans="1:8" x14ac:dyDescent="0.25">
      <c r="A4" s="4" t="s">
        <v>5</v>
      </c>
      <c r="B4" s="4">
        <v>26</v>
      </c>
      <c r="C4" s="5">
        <v>127000</v>
      </c>
      <c r="D4" s="5">
        <f t="shared" ref="D4:D11" si="0">B4*C4</f>
        <v>3302000</v>
      </c>
    </row>
    <row r="5" spans="1:8" x14ac:dyDescent="0.25">
      <c r="A5" s="4" t="s">
        <v>22</v>
      </c>
      <c r="B5" s="4">
        <v>430</v>
      </c>
      <c r="C5" s="5">
        <v>39662</v>
      </c>
      <c r="D5" s="5">
        <f>+B5*C5</f>
        <v>17054660</v>
      </c>
    </row>
    <row r="6" spans="1:8" x14ac:dyDescent="0.25">
      <c r="A6" s="4" t="s">
        <v>6</v>
      </c>
      <c r="B6" s="4">
        <v>45</v>
      </c>
      <c r="C6" s="5">
        <v>192000</v>
      </c>
      <c r="D6" s="5">
        <f t="shared" si="0"/>
        <v>8640000</v>
      </c>
    </row>
    <row r="7" spans="1:8" x14ac:dyDescent="0.25">
      <c r="A7" s="4" t="s">
        <v>20</v>
      </c>
      <c r="B7" s="4">
        <v>60</v>
      </c>
      <c r="C7" s="5">
        <v>213000</v>
      </c>
      <c r="D7" s="5">
        <f t="shared" si="0"/>
        <v>12780000</v>
      </c>
    </row>
    <row r="8" spans="1:8" x14ac:dyDescent="0.25">
      <c r="A8" s="4" t="s">
        <v>10</v>
      </c>
      <c r="B8" s="4">
        <v>16</v>
      </c>
      <c r="C8" s="5">
        <v>8700</v>
      </c>
      <c r="D8" s="5">
        <f t="shared" si="0"/>
        <v>139200</v>
      </c>
      <c r="H8" s="6">
        <v>0.4</v>
      </c>
    </row>
    <row r="9" spans="1:8" x14ac:dyDescent="0.25">
      <c r="A9" s="4" t="s">
        <v>11</v>
      </c>
      <c r="B9" s="4">
        <v>36</v>
      </c>
      <c r="C9" s="5">
        <v>31000</v>
      </c>
      <c r="D9" s="5">
        <f t="shared" si="0"/>
        <v>1116000</v>
      </c>
    </row>
    <row r="10" spans="1:8" x14ac:dyDescent="0.25">
      <c r="A10" s="4" t="s">
        <v>13</v>
      </c>
      <c r="B10" s="4">
        <v>36</v>
      </c>
      <c r="C10" s="5">
        <v>8500</v>
      </c>
      <c r="D10" s="5">
        <f t="shared" si="0"/>
        <v>306000</v>
      </c>
    </row>
    <row r="11" spans="1:8" x14ac:dyDescent="0.25">
      <c r="A11" s="4" t="s">
        <v>26</v>
      </c>
      <c r="B11" s="4">
        <v>66</v>
      </c>
      <c r="C11" s="5">
        <v>28000</v>
      </c>
      <c r="D11" s="5">
        <f t="shared" si="0"/>
        <v>1848000</v>
      </c>
    </row>
    <row r="12" spans="1:8" x14ac:dyDescent="0.25">
      <c r="A12" s="2" t="s">
        <v>15</v>
      </c>
      <c r="B12" s="4"/>
      <c r="C12" s="5"/>
      <c r="D12" s="5"/>
    </row>
    <row r="13" spans="1:8" x14ac:dyDescent="0.25">
      <c r="A13" s="4"/>
      <c r="B13" s="4"/>
      <c r="C13" s="5"/>
      <c r="D13" s="5">
        <f>SUM(D3:D12)</f>
        <v>45689860</v>
      </c>
    </row>
  </sheetData>
  <mergeCells count="1">
    <mergeCell ref="A1:D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E71017-8FFE-4DD9-934D-DFBAB2B588E1}">
  <dimension ref="B1:S13"/>
  <sheetViews>
    <sheetView workbookViewId="0">
      <selection activeCell="F28" sqref="F28"/>
    </sheetView>
  </sheetViews>
  <sheetFormatPr baseColWidth="10" defaultRowHeight="15" x14ac:dyDescent="0.25"/>
  <cols>
    <col min="2" max="2" width="11.42578125" style="10"/>
    <col min="3" max="3" width="30" style="10" bestFit="1" customWidth="1"/>
    <col min="4" max="4" width="11.42578125" style="10"/>
    <col min="5" max="5" width="16.42578125" style="10" customWidth="1"/>
    <col min="6" max="6" width="14.28515625" style="10" customWidth="1"/>
    <col min="7" max="7" width="16.42578125" style="10" customWidth="1"/>
    <col min="8" max="8" width="13" bestFit="1" customWidth="1"/>
    <col min="9" max="9" width="15.85546875" customWidth="1"/>
    <col min="12" max="12" width="37.28515625" customWidth="1"/>
    <col min="13" max="13" width="11.42578125" style="8" customWidth="1"/>
    <col min="14" max="14" width="15.140625" style="1" customWidth="1"/>
    <col min="15" max="15" width="17.85546875" style="1" customWidth="1"/>
    <col min="16" max="16" width="14" bestFit="1" customWidth="1"/>
  </cols>
  <sheetData>
    <row r="1" spans="2:19" x14ac:dyDescent="0.25">
      <c r="E1" s="10" t="s">
        <v>31</v>
      </c>
      <c r="F1" s="10" t="s">
        <v>32</v>
      </c>
      <c r="G1" s="10" t="s">
        <v>33</v>
      </c>
      <c r="L1" s="65" t="s">
        <v>25</v>
      </c>
      <c r="M1" s="65"/>
      <c r="N1" s="65"/>
      <c r="O1" s="65"/>
    </row>
    <row r="2" spans="2:19" x14ac:dyDescent="0.25">
      <c r="B2" s="11" t="s">
        <v>27</v>
      </c>
      <c r="C2" s="11" t="s">
        <v>28</v>
      </c>
      <c r="D2" s="11" t="s">
        <v>29</v>
      </c>
      <c r="E2" s="11" t="s">
        <v>34</v>
      </c>
      <c r="F2" s="11" t="s">
        <v>34</v>
      </c>
      <c r="G2" s="11" t="s">
        <v>34</v>
      </c>
      <c r="H2" s="16" t="s">
        <v>30</v>
      </c>
      <c r="L2" s="2" t="s">
        <v>0</v>
      </c>
      <c r="M2" s="7" t="s">
        <v>1</v>
      </c>
      <c r="N2" s="3" t="s">
        <v>3</v>
      </c>
      <c r="O2" s="3" t="s">
        <v>4</v>
      </c>
    </row>
    <row r="3" spans="2:19" x14ac:dyDescent="0.25">
      <c r="B3" s="11">
        <v>1</v>
      </c>
      <c r="C3" s="12" t="s">
        <v>2</v>
      </c>
      <c r="D3" s="11">
        <v>1</v>
      </c>
      <c r="E3" s="14">
        <v>11500</v>
      </c>
      <c r="F3" s="14">
        <v>10900</v>
      </c>
      <c r="G3" s="14">
        <v>11199.999999999995</v>
      </c>
      <c r="H3" s="15">
        <f>AVERAGE(E3:G3)</f>
        <v>11199.999999999998</v>
      </c>
      <c r="I3" s="13">
        <v>11200</v>
      </c>
      <c r="L3" s="4" t="s">
        <v>2</v>
      </c>
      <c r="M3" s="9">
        <v>45</v>
      </c>
      <c r="N3" s="5">
        <v>11200</v>
      </c>
      <c r="O3" s="5">
        <f>M3*N3</f>
        <v>504000</v>
      </c>
    </row>
    <row r="4" spans="2:19" x14ac:dyDescent="0.25">
      <c r="B4" s="11">
        <v>2</v>
      </c>
      <c r="C4" s="12" t="s">
        <v>5</v>
      </c>
      <c r="D4" s="11">
        <v>1</v>
      </c>
      <c r="E4" s="14">
        <v>125800</v>
      </c>
      <c r="F4" s="14">
        <v>126500</v>
      </c>
      <c r="G4" s="14">
        <v>128699.99999999997</v>
      </c>
      <c r="H4" s="15">
        <f t="shared" ref="H4:H11" si="0">AVERAGE(E4:G4)</f>
        <v>127000</v>
      </c>
      <c r="I4" s="13">
        <v>127000</v>
      </c>
      <c r="L4" s="4" t="s">
        <v>5</v>
      </c>
      <c r="M4" s="9">
        <v>26</v>
      </c>
      <c r="N4" s="5">
        <v>127000</v>
      </c>
      <c r="O4" s="5">
        <f t="shared" ref="O4:O11" si="1">M4*N4</f>
        <v>3302000</v>
      </c>
    </row>
    <row r="5" spans="2:19" x14ac:dyDescent="0.25">
      <c r="B5" s="11">
        <v>3</v>
      </c>
      <c r="C5" s="12" t="s">
        <v>22</v>
      </c>
      <c r="D5" s="11">
        <v>1</v>
      </c>
      <c r="E5" s="14">
        <v>40300</v>
      </c>
      <c r="F5" s="14">
        <v>39700</v>
      </c>
      <c r="G5" s="14">
        <v>38986.000000000022</v>
      </c>
      <c r="H5" s="15">
        <f t="shared" si="0"/>
        <v>39662.000000000007</v>
      </c>
      <c r="I5" s="13">
        <v>39662</v>
      </c>
      <c r="L5" s="4" t="s">
        <v>22</v>
      </c>
      <c r="M5" s="9">
        <v>430</v>
      </c>
      <c r="N5" s="5">
        <v>39662</v>
      </c>
      <c r="O5" s="5">
        <f>+M5*N5</f>
        <v>17054660</v>
      </c>
    </row>
    <row r="6" spans="2:19" x14ac:dyDescent="0.25">
      <c r="B6" s="11">
        <v>4</v>
      </c>
      <c r="C6" s="12" t="s">
        <v>6</v>
      </c>
      <c r="D6" s="11">
        <v>1</v>
      </c>
      <c r="E6" s="14">
        <v>188600</v>
      </c>
      <c r="F6" s="14">
        <v>193500</v>
      </c>
      <c r="G6" s="14">
        <v>193900</v>
      </c>
      <c r="H6" s="15">
        <f t="shared" si="0"/>
        <v>192000</v>
      </c>
      <c r="I6" s="13">
        <v>192000</v>
      </c>
      <c r="L6" s="4" t="s">
        <v>6</v>
      </c>
      <c r="M6" s="9">
        <v>45</v>
      </c>
      <c r="N6" s="5">
        <v>192000</v>
      </c>
      <c r="O6" s="5">
        <f t="shared" si="1"/>
        <v>8640000</v>
      </c>
    </row>
    <row r="7" spans="2:19" x14ac:dyDescent="0.25">
      <c r="B7" s="11">
        <v>5</v>
      </c>
      <c r="C7" s="12" t="s">
        <v>20</v>
      </c>
      <c r="D7" s="11">
        <v>1</v>
      </c>
      <c r="E7" s="14">
        <v>210500</v>
      </c>
      <c r="F7" s="14">
        <v>211000</v>
      </c>
      <c r="G7" s="14">
        <v>217499.99999999994</v>
      </c>
      <c r="H7" s="15">
        <f t="shared" si="0"/>
        <v>213000</v>
      </c>
      <c r="I7" s="13">
        <v>213000</v>
      </c>
      <c r="L7" s="4" t="s">
        <v>20</v>
      </c>
      <c r="M7" s="9">
        <v>60</v>
      </c>
      <c r="N7" s="5">
        <v>213000</v>
      </c>
      <c r="O7" s="5">
        <f t="shared" si="1"/>
        <v>12780000</v>
      </c>
    </row>
    <row r="8" spans="2:19" x14ac:dyDescent="0.25">
      <c r="B8" s="11">
        <v>6</v>
      </c>
      <c r="C8" s="12" t="s">
        <v>10</v>
      </c>
      <c r="D8" s="11">
        <v>1</v>
      </c>
      <c r="E8" s="14">
        <v>9000</v>
      </c>
      <c r="F8" s="14">
        <v>8900</v>
      </c>
      <c r="G8" s="14">
        <v>8199.9999999999964</v>
      </c>
      <c r="H8" s="15">
        <f t="shared" si="0"/>
        <v>8699.9999999999982</v>
      </c>
      <c r="I8" s="13">
        <v>8700</v>
      </c>
      <c r="L8" s="4" t="s">
        <v>10</v>
      </c>
      <c r="M8" s="9">
        <v>16</v>
      </c>
      <c r="N8" s="5">
        <v>8700</v>
      </c>
      <c r="O8" s="5">
        <f t="shared" si="1"/>
        <v>139200</v>
      </c>
      <c r="S8" s="6">
        <v>0.4</v>
      </c>
    </row>
    <row r="9" spans="2:19" x14ac:dyDescent="0.25">
      <c r="B9" s="11">
        <v>7</v>
      </c>
      <c r="C9" s="12" t="s">
        <v>11</v>
      </c>
      <c r="D9" s="11">
        <v>1</v>
      </c>
      <c r="E9" s="14">
        <v>29800</v>
      </c>
      <c r="F9" s="14">
        <v>29700</v>
      </c>
      <c r="G9" s="14">
        <v>33499.999999999985</v>
      </c>
      <c r="H9" s="15">
        <f t="shared" si="0"/>
        <v>30999.999999999996</v>
      </c>
      <c r="I9" s="13">
        <v>31000</v>
      </c>
      <c r="L9" s="4" t="s">
        <v>11</v>
      </c>
      <c r="M9" s="9">
        <v>36</v>
      </c>
      <c r="N9" s="5">
        <v>31000</v>
      </c>
      <c r="O9" s="5">
        <f t="shared" si="1"/>
        <v>1116000</v>
      </c>
    </row>
    <row r="10" spans="2:19" x14ac:dyDescent="0.25">
      <c r="B10" s="11">
        <v>8</v>
      </c>
      <c r="C10" s="12" t="s">
        <v>13</v>
      </c>
      <c r="D10" s="11">
        <v>1</v>
      </c>
      <c r="E10" s="14">
        <v>9000</v>
      </c>
      <c r="F10" s="14">
        <v>8300</v>
      </c>
      <c r="G10" s="14">
        <v>8199.9999999999964</v>
      </c>
      <c r="H10" s="15">
        <f t="shared" si="0"/>
        <v>8499.9999999999982</v>
      </c>
      <c r="I10" s="13">
        <v>8500</v>
      </c>
      <c r="L10" s="4" t="s">
        <v>13</v>
      </c>
      <c r="M10" s="9">
        <v>36</v>
      </c>
      <c r="N10" s="5">
        <v>8500</v>
      </c>
      <c r="O10" s="5">
        <f t="shared" si="1"/>
        <v>306000</v>
      </c>
    </row>
    <row r="11" spans="2:19" x14ac:dyDescent="0.25">
      <c r="B11" s="11">
        <v>9</v>
      </c>
      <c r="C11" s="12" t="s">
        <v>26</v>
      </c>
      <c r="D11" s="11">
        <v>1</v>
      </c>
      <c r="E11" s="14">
        <v>29500</v>
      </c>
      <c r="F11" s="14">
        <v>27800</v>
      </c>
      <c r="G11" s="14">
        <v>26700.000000000007</v>
      </c>
      <c r="H11" s="15">
        <f t="shared" si="0"/>
        <v>28000</v>
      </c>
      <c r="I11" s="13">
        <v>28000</v>
      </c>
      <c r="L11" s="4" t="s">
        <v>26</v>
      </c>
      <c r="M11" s="9">
        <v>66</v>
      </c>
      <c r="N11" s="5">
        <v>28000</v>
      </c>
      <c r="O11" s="5">
        <f t="shared" si="1"/>
        <v>1848000</v>
      </c>
    </row>
    <row r="12" spans="2:19" x14ac:dyDescent="0.25">
      <c r="L12" s="2" t="s">
        <v>15</v>
      </c>
      <c r="M12" s="9">
        <v>1</v>
      </c>
      <c r="N12" s="5"/>
      <c r="O12" s="5"/>
    </row>
    <row r="13" spans="2:19" x14ac:dyDescent="0.25">
      <c r="L13" s="4"/>
      <c r="M13" s="9"/>
      <c r="N13" s="5"/>
      <c r="O13" s="5">
        <f>SUM(O3:O12)</f>
        <v>45689860</v>
      </c>
    </row>
  </sheetData>
  <mergeCells count="1">
    <mergeCell ref="L1:O1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PPTO OFICIAL+COT</vt:lpstr>
      <vt:lpstr>Hoja1</vt:lpstr>
      <vt:lpstr>Hoja1 (3)</vt:lpstr>
      <vt:lpstr>COTIZACIONES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 Alincer Sepulveda Giraldo</dc:creator>
  <cp:lastModifiedBy>Usuario</cp:lastModifiedBy>
  <dcterms:created xsi:type="dcterms:W3CDTF">2026-08-25T13:06:06Z</dcterms:created>
  <dcterms:modified xsi:type="dcterms:W3CDTF">2026-09-10T14:24:51Z</dcterms:modified>
</cp:coreProperties>
</file>