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/Users/love/Desktop/EDUCACION/CONTRATACION/ARMONIA /DIPLOMAS/"/>
    </mc:Choice>
  </mc:AlternateContent>
  <xr:revisionPtr revIDLastSave="0" documentId="13_ncr:1_{879F15B0-53C8-A34E-BEE9-E3FC533E49BA}" xr6:coauthVersionLast="47" xr6:coauthVersionMax="47" xr10:uidLastSave="{00000000-0000-0000-0000-000000000000}"/>
  <bookViews>
    <workbookView xWindow="0" yWindow="600" windowWidth="38300" windowHeight="19660" xr2:uid="{D65622C4-F6A2-40DF-9EB9-A8EFB0A7597F}"/>
  </bookViews>
  <sheets>
    <sheet name="ESTUDIO DE MERCADO" sheetId="8" r:id="rId1"/>
  </sheets>
  <definedNames>
    <definedName name="_xlnm.Print_Area" localSheetId="0">'ESTUDIO DE MERCADO'!$A$18:$C$44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8" l="1"/>
  <c r="K16" i="8" s="1"/>
  <c r="K23" i="8"/>
  <c r="J23" i="8"/>
  <c r="J22" i="8"/>
  <c r="K22" i="8" s="1"/>
  <c r="J34" i="8"/>
  <c r="K34" i="8" s="1"/>
  <c r="K17" i="8"/>
  <c r="K18" i="8"/>
  <c r="K19" i="8"/>
  <c r="K20" i="8"/>
  <c r="K21" i="8"/>
  <c r="K24" i="8"/>
  <c r="K25" i="8"/>
  <c r="K26" i="8"/>
  <c r="K27" i="8"/>
  <c r="K28" i="8"/>
  <c r="K29" i="8"/>
  <c r="K30" i="8"/>
  <c r="K31" i="8"/>
  <c r="K32" i="8"/>
  <c r="K33" i="8"/>
  <c r="K35" i="8"/>
  <c r="K36" i="8"/>
  <c r="K37" i="8"/>
  <c r="K38" i="8"/>
  <c r="K39" i="8"/>
  <c r="K40" i="8"/>
  <c r="K41" i="8"/>
  <c r="K42" i="8"/>
  <c r="K43" i="8"/>
  <c r="K44" i="8"/>
  <c r="J44" i="8"/>
  <c r="J17" i="8"/>
  <c r="J18" i="8"/>
  <c r="J19" i="8"/>
  <c r="J20" i="8"/>
  <c r="J21" i="8"/>
  <c r="J24" i="8"/>
  <c r="J25" i="8"/>
  <c r="J26" i="8"/>
  <c r="J27" i="8"/>
  <c r="J28" i="8"/>
  <c r="J29" i="8"/>
  <c r="J30" i="8"/>
  <c r="J31" i="8"/>
  <c r="J32" i="8"/>
  <c r="J33" i="8"/>
  <c r="J35" i="8"/>
  <c r="J36" i="8"/>
  <c r="J37" i="8"/>
  <c r="J38" i="8"/>
  <c r="J39" i="8"/>
  <c r="J40" i="8"/>
  <c r="J41" i="8"/>
  <c r="J42" i="8"/>
  <c r="J43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16" i="8"/>
  <c r="G45" i="8" s="1"/>
  <c r="G47" i="8" s="1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16" i="8"/>
  <c r="E45" i="8" l="1"/>
  <c r="I45" i="8"/>
  <c r="I47" i="8" l="1"/>
  <c r="K45" i="8"/>
  <c r="E47" i="8"/>
  <c r="K47" i="8" l="1"/>
</calcChain>
</file>

<file path=xl/sharedStrings.xml><?xml version="1.0" encoding="utf-8"?>
<sst xmlns="http://schemas.openxmlformats.org/spreadsheetml/2006/main" count="53" uniqueCount="47">
  <si>
    <t>ÍTEM</t>
  </si>
  <si>
    <t>DESCRIPCIÓN</t>
  </si>
  <si>
    <t>CANTIDAD</t>
  </si>
  <si>
    <t>VALOR UNITARIO</t>
  </si>
  <si>
    <t>VALOR TOTAL</t>
  </si>
  <si>
    <t>IVA</t>
  </si>
  <si>
    <t>PROMEDIO</t>
  </si>
  <si>
    <t>SUBTOTAL</t>
  </si>
  <si>
    <t>TOTAL</t>
  </si>
  <si>
    <t>ANEXO 4 - ESTUDIO DE MERCADO</t>
  </si>
  <si>
    <t>OBJETO:</t>
  </si>
  <si>
    <t>FECHA:</t>
  </si>
  <si>
    <t>CARPETAS DE GRADO EN CUERO, COSIDAS, REPUJADAS CON EL ESCUDO DEL COLEGIO Y FORRADAS EN SEDA (PARA DIPLOMA DE BACHILLER DE (26X36),  COLOR A ESCOGER POR LA INSTITUCIÓN</t>
  </si>
  <si>
    <t>CERTIFICADO GRADO 9:  CERTIFICADO EN PAPEL LINO FINO COLOR BEIGE DE  220 GR, CON TINTA DE SEGURIDAD Y ESCUDO DE COLOMBIA REPUJADO Y ESTAMPADO EN DORADO Y DE LA INSTITUCIÓN A FULL COLOR, DIMENSIONES: 25x35 CMS CON CALIGRAFIA EN SISTEMA LASER NEGRO Y COLOR</t>
  </si>
  <si>
    <t>DIPLOMA PREESCOLAR: DIPLOMA EN PAPEL OPALINA BELGA DE 200 GR, CON TINTA DE SEGURIDAD Y ESCUDOS DE COLOMBIA Y DE LA INSTITUCIÓN, DISEÑO PREESCOLAR, TAMAÑO CARTA,  CON CALIGRAFÍA EN SISTEMA LASER NEGRO Y COLOR, DIMENSIONES 22x 28 CMS</t>
  </si>
  <si>
    <t>DIPLOMA GRADO 5: DIPLOMA EN PAPEL LINO FINO COLOR BEIGE DE 220 GR, CON TINTA DE SEGURIDAD Y ESCUDOS DE COLOMBIA Y DE LA INSTITUCIÓN, TAMAÑO OCTAVO  CON CALIGRAFÍA EN SISTEMA LASER NEGRO Y COLOR, DIMENSIONES: 25x35 CMS</t>
  </si>
  <si>
    <t>ELABORACIÓN E IMPRESIÓN DE PASACALLES A TODO COLOR  CON ACABADOS TANTO EN BALSO, CUERDA O CON OJÁLETES Y CUERDA DE MEDIDAS  200 X 100 CM</t>
  </si>
  <si>
    <t>ELABORACIÓN E IMPRESIÓN DE PASACALLES A TODO COLOR CON ACABADOS TANTO EN BALSO, CUERDA O CON OJÁLETES Y CUERDA DE MEDIDAS  500 X 100 CM</t>
  </si>
  <si>
    <t>ELABORACIÓN E IMPRESIÓN DE PENDONES PARA COLGAR. A) TUBO Y CUERDA O B) OJALETES Y NYLON. A TODO COLOR EN TAMAÑO DE 70CM X 100CM</t>
  </si>
  <si>
    <t>ELABORACIÓN E IMPRESIÓN DE PENDONES TIPO ARAÑA CON SOPORTE A TODO COLOR EN TAMAÑO DE 60 X 160 CM</t>
  </si>
  <si>
    <t>EMPASTE TAMAÑO CARTA PASTA DURA CONTABLE, ESTAMPADO EN LA PASTA Y LOMO CON LETRA COLOR DORADO. EL TEXTO DEL EMPASTE SERÁ SUMINISTRADO POR LA INSTITUCIÓN.</t>
  </si>
  <si>
    <t>IMPRESIÓN SOBRE BANER DE MEDIDAS 30X90 cm CON TUBO PARA COLGAR</t>
  </si>
  <si>
    <t>IMPRESIÓN SOBRE BANER DE MEDIDAS 70X50 cm CON TUBO PARA COLGAR</t>
  </si>
  <si>
    <t>IMPRESIÓN SOBRE BANER DE MEDIDAS 80X140 cm CON TUBO PARA COLGAR</t>
  </si>
  <si>
    <t>MEDALLA CONDECORATIVA TROQUELADA CRUZ DE MALTA EN ACABADO DORADO CON APLIQUE LITOGRÁFICO EN RESINA CON EL ESCUDO DE LA INSTITUCIÓN Y LA FRASE SUMINISTRADA POR LA INSTITUCIÓN, CON ESTUCHE EN PANA</t>
  </si>
  <si>
    <t>MEDALLAS LAUREL NO 1 EN ACABADO DORADO CON APLIQUE LITOGRÁFICO EN RESINA CON EL ESCUDO DE LA INSTITUCIÓN Y LA FRASE SUMINISTRADA POR LA INSTITUCIÓN, CON CINTA BLANCA</t>
  </si>
  <si>
    <t>MENCIONES DE HONOR:  EN PAPEL OPALINA BELGA DE 200 GRAMOS CON TINTA DE SEGURIDAD Y ESCUDO, TAMAÑO CARTA  CON CALIGRAFÍA EN SISTEMA LASER NEGRO Y COLOR</t>
  </si>
  <si>
    <t xml:space="preserve">PAQUETE COMPLETO GRADO 11: INCLUYE:
1. UN DIPLOMA EN PAPEL NACARADO DE SEGURIDAD REFERENCIA ONDAS, TAMAÑO 25 X 35 CMS, CON EL ESCUDO DE COLOMBIA A FULL COLOR, REPUJADO Y ESTAMPADO EN DORADO Y ESCUDO DEL COLEGIO A FULL COLOR, CALIGRAFIADOS EN SU TOTALIDAD CON LA INFORMACIÓN SUMINISTRADA POR LA INSTITUCIÓN
2.  DOS ACTAS DE GRADO INDIVIDUALES TOTALMENTE PROCESADAS </t>
  </si>
  <si>
    <t>PLACA CONMEMORATIVA, LAMINA EN ACERO, CON BASE EN MADERA, DIMENSIONES: 15x20 CMS, CON ESCUDO Y TEXTO SUMINISTRADO POR LA INSTITUCIÓN</t>
  </si>
  <si>
    <t>RESMA  DE PAPEL MEMBRETEADA TAMAÑO CARTA POR 500 HOJAS, (DISEÑO DEL MEMBRETE SUMINISTRADO POR INSTITUCION )</t>
  </si>
  <si>
    <t>RESMA  DE PAPEL MEMBRETEADA TAMAÑO OFICIO POR 500 HOJAS,( DISEÑO DEL MEMBRETE SUMINISTRADO POR INSTITUCION )</t>
  </si>
  <si>
    <t>TARJETA DE INVITACIÓN POR ALUMNO IMPRESA EN PAPEL KIMBERLY DE 220 GRAMOS DE 10 X20 CMS A UNA TINTA CON ESCUDO A FULL COLOR Y  DELIGENCIADA DE ACUERDO A LA INFORMACIÓN SUMINISTRADA POR LA INSTITUCIÓN. SOBRE CON ADORNO ESTAMPADO EN DORADO</t>
  </si>
  <si>
    <t>BOTILITO EN PVC 600ml ATOXICO CON TAPA EN ABS SUPER RESISTENTE CON EMPAQUE INDIVIDUAL. MEDIDAS: 22cm ALTO X 6,5cm DIAMETRO. SUBLIMACIÓN PERSONALIZADO CON EL ESCUDO, NOMBRE DE LA INSTITUCIÓN EDUCATIVA Y FRASE CONMEMORATIVA.</t>
  </si>
  <si>
    <t>GORRA PARA SUBLIMACIÓN, MALLA EN LA PARTE TRASERA, CIERRE PLÁSTICO. COLORES SURTIDOS. ANCHO: 16.5 CM. MATERIAL: POLIÉSTER. TIPO DE IMPRESIÓN: SUBLIMACIÓN: 100 X 65 mm</t>
  </si>
  <si>
    <t>GORRA PARA SUBLIMACIÓN, MALLA EN LA PARTE TRASERA, CIERRE PLÁSTICO. COLORES SURTIDOS. ANCHO: 16.5 CM. MATERIAL: POLIÉSTER. TIPO DE IMPRESIÓN: BORDADO. ÁREA DE IMPRESIÓN: BORDADO EN EL FRENTE: 80 X 40 mm.</t>
  </si>
  <si>
    <t>MUG EN CERAMICA APTO PARA USO EN MICROONDAS, MEDIDAS: 9 cm ALTO X 8 cm DIAMETRO. SUBLIMACION EN CONTORNO.</t>
  </si>
  <si>
    <t>CANGURO EN POLIESTER 210D, MEDIDAS: 31cm X 12cm. SCREEN EN EL FRENTE</t>
  </si>
  <si>
    <t>PORTACELULAR CON DISEÑO MARCADO EN LASER, FABRICADO EN MADERA DE 4 mm, IDEAL PARA SOPORTAR EL CELULAR, 2 PIEZAS, MEDIDAS: 19 X 8 cm.</t>
  </si>
  <si>
    <t>MEDALLA EN LÁMINA PARA DEPORTES, REFERENCIA VICTORIA</t>
  </si>
  <si>
    <t>Pines de solapa con el escudo de la Institución Educativa La Armonía en resina, de 2.5*2.5 cms.</t>
  </si>
  <si>
    <t>Baner de 1*6 metros con texto suministrado por la Institución</t>
  </si>
  <si>
    <t>MARIEL IMPRESORES</t>
  </si>
  <si>
    <t>IMPRESOS Y SUMINISTROS NUEVA ERA</t>
  </si>
  <si>
    <t>DIPLOMAS L.A.R</t>
  </si>
  <si>
    <t>PRESTACIÓN DE SERVICIOS DE DISEÑO E IMPRESIÓN DE MATERIAL PUBLICITARIO Y LITOGRÁFICO PARA LA INSTITUCIÓN EDUCATIVA LA ARMONÍA PARA EL AÑO 2026 A PRECIO UNITARIO MONTO AGOTABLE</t>
  </si>
  <si>
    <t>SEPTIEMBRE DE 2026</t>
  </si>
  <si>
    <t>ELEMENTOS I.E. LA ARMONIA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</si>
</sst>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3" formatCode="_-* #,##0.00_-;\-* #,##0.00_-;_-* &quot;-&quot;??_-;_-@_-"/>
    <numFmt numFmtId="164" formatCode="[$$-240A]\ #,##0"/>
    <numFmt numFmtId="165" formatCode="_-* #,##0\ _€_-;\-* #,##0\ _€_-;_-* &quot;-&quot;??\ _€_-;_-@_-"/>
    <numFmt numFmtId="166" formatCode="[$-240A]d&quot; de &quot;mmmm&quot; de &quot;yyyy;@"/>
    <numFmt numFmtId="167" formatCode="\$\ #,##0"/>
  </numFmts>
  <fonts count="36">
    <font>
      <sz val="10"/>
      <color rgb="FF000000"/>
      <name val="Liberation Sans"/>
    </font>
    <font>
      <sz val="10"/>
      <color rgb="FF000000"/>
      <name val="Liberation Sans"/>
    </font>
    <font>
      <b/>
      <sz val="10"/>
      <color rgb="FF000000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1C1C1C"/>
      <name val="Arial"/>
      <family val="2"/>
    </font>
    <font>
      <b/>
      <sz val="10"/>
      <color rgb="FF1C1C1C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ptos Narrow"/>
      <family val="2"/>
      <scheme val="minor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rgb="FF000000"/>
      <name val="Arial"/>
      <family val="2"/>
    </font>
    <font>
      <sz val="10"/>
      <color rgb="FF000000"/>
      <name val="Century Gothic"/>
      <family val="2"/>
    </font>
    <font>
      <sz val="10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0"/>
      <name val="Arial Narrow"/>
      <family val="2"/>
    </font>
    <font>
      <b/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10"/>
      <color rgb="FF000000"/>
      <name val="Calibri"/>
      <family val="2"/>
    </font>
    <font>
      <sz val="10"/>
      <name val="Calibri"/>
      <family val="1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b/>
      <sz val="11"/>
      <color rgb="FF000000"/>
      <name val="Aptos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11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0" fontId="18" fillId="0" borderId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15" fillId="0" borderId="0" xfId="0" applyFont="1"/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7" fillId="9" borderId="2" xfId="0" applyFont="1" applyFill="1" applyBorder="1" applyAlignment="1">
      <alignment horizontal="center" vertical="center" wrapText="1"/>
    </xf>
    <xf numFmtId="3" fontId="19" fillId="11" borderId="4" xfId="0" applyNumberFormat="1" applyFont="1" applyFill="1" applyBorder="1" applyAlignment="1">
      <alignment horizontal="center" vertical="center" wrapText="1"/>
    </xf>
    <xf numFmtId="3" fontId="19" fillId="11" borderId="2" xfId="0" applyNumberFormat="1" applyFont="1" applyFill="1" applyBorder="1" applyAlignment="1">
      <alignment horizontal="center" vertical="center" wrapText="1"/>
    </xf>
    <xf numFmtId="164" fontId="21" fillId="11" borderId="3" xfId="0" applyNumberFormat="1" applyFont="1" applyFill="1" applyBorder="1" applyAlignment="1">
      <alignment horizontal="center" vertical="center"/>
    </xf>
    <xf numFmtId="164" fontId="20" fillId="11" borderId="3" xfId="0" applyNumberFormat="1" applyFont="1" applyFill="1" applyBorder="1" applyAlignment="1">
      <alignment horizontal="center" vertical="center"/>
    </xf>
    <xf numFmtId="0" fontId="24" fillId="0" borderId="0" xfId="0" applyFont="1"/>
    <xf numFmtId="165" fontId="24" fillId="0" borderId="0" xfId="20" applyNumberFormat="1" applyFont="1" applyAlignment="1">
      <alignment horizontal="center"/>
    </xf>
    <xf numFmtId="165" fontId="25" fillId="12" borderId="0" xfId="20" applyNumberFormat="1" applyFont="1" applyFill="1"/>
    <xf numFmtId="0" fontId="24" fillId="12" borderId="0" xfId="0" applyFont="1" applyFill="1" applyAlignment="1">
      <alignment horizontal="center"/>
    </xf>
    <xf numFmtId="0" fontId="24" fillId="12" borderId="0" xfId="0" applyFont="1" applyFill="1"/>
    <xf numFmtId="165" fontId="24" fillId="12" borderId="0" xfId="20" applyNumberFormat="1" applyFont="1" applyFill="1" applyAlignment="1">
      <alignment horizontal="center"/>
    </xf>
    <xf numFmtId="0" fontId="28" fillId="12" borderId="0" xfId="0" applyFont="1" applyFill="1" applyAlignment="1">
      <alignment horizontal="center"/>
    </xf>
    <xf numFmtId="165" fontId="28" fillId="12" borderId="0" xfId="20" applyNumberFormat="1" applyFont="1" applyFill="1" applyAlignment="1">
      <alignment horizontal="center"/>
    </xf>
    <xf numFmtId="0" fontId="24" fillId="0" borderId="0" xfId="0" applyFont="1" applyAlignment="1">
      <alignment horizontal="center"/>
    </xf>
    <xf numFmtId="165" fontId="24" fillId="0" borderId="0" xfId="0" applyNumberFormat="1" applyFont="1" applyAlignment="1">
      <alignment horizontal="center"/>
    </xf>
    <xf numFmtId="0" fontId="27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0" fontId="15" fillId="0" borderId="0" xfId="0" applyFont="1" applyAlignment="1">
      <alignment horizontal="left" vertical="center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3" fontId="19" fillId="0" borderId="4" xfId="0" applyNumberFormat="1" applyFont="1" applyBorder="1" applyAlignment="1">
      <alignment horizontal="center" vertical="center" wrapText="1"/>
    </xf>
    <xf numFmtId="3" fontId="19" fillId="0" borderId="2" xfId="0" applyNumberFormat="1" applyFont="1" applyBorder="1" applyAlignment="1">
      <alignment horizontal="center" vertical="center" wrapText="1"/>
    </xf>
    <xf numFmtId="6" fontId="23" fillId="0" borderId="2" xfId="0" applyNumberFormat="1" applyFont="1" applyBorder="1" applyAlignment="1">
      <alignment horizontal="center" vertical="center" wrapText="1"/>
    </xf>
    <xf numFmtId="164" fontId="21" fillId="0" borderId="3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/>
    </xf>
    <xf numFmtId="164" fontId="15" fillId="0" borderId="0" xfId="0" applyNumberFormat="1" applyFont="1"/>
    <xf numFmtId="0" fontId="20" fillId="10" borderId="2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20" fillId="10" borderId="0" xfId="0" applyFont="1" applyFill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26" fillId="12" borderId="0" xfId="0" applyFont="1" applyFill="1" applyAlignment="1">
      <alignment horizontal="center" vertical="center" wrapText="1"/>
    </xf>
    <xf numFmtId="0" fontId="27" fillId="12" borderId="0" xfId="0" applyFont="1" applyFill="1" applyAlignment="1">
      <alignment horizontal="center"/>
    </xf>
    <xf numFmtId="0" fontId="29" fillId="12" borderId="0" xfId="0" applyFont="1" applyFill="1" applyAlignment="1">
      <alignment horizontal="center"/>
    </xf>
    <xf numFmtId="0" fontId="30" fillId="0" borderId="0" xfId="0" applyFont="1" applyAlignment="1">
      <alignment horizontal="center" vertical="center" wrapText="1"/>
    </xf>
    <xf numFmtId="166" fontId="30" fillId="12" borderId="0" xfId="0" applyNumberFormat="1" applyFont="1" applyFill="1" applyAlignment="1">
      <alignment horizontal="center" vertical="center" wrapText="1"/>
    </xf>
    <xf numFmtId="1" fontId="31" fillId="0" borderId="9" xfId="19" applyNumberFormat="1" applyFont="1" applyBorder="1" applyAlignment="1">
      <alignment horizontal="center" vertical="center" shrinkToFit="1"/>
    </xf>
    <xf numFmtId="0" fontId="32" fillId="0" borderId="9" xfId="19" applyFont="1" applyBorder="1" applyAlignment="1">
      <alignment horizontal="left" vertical="top" wrapText="1"/>
    </xf>
    <xf numFmtId="0" fontId="32" fillId="0" borderId="10" xfId="19" applyFont="1" applyBorder="1" applyAlignment="1">
      <alignment horizontal="left" vertical="top" wrapText="1"/>
    </xf>
    <xf numFmtId="1" fontId="31" fillId="0" borderId="10" xfId="19" applyNumberFormat="1" applyFont="1" applyBorder="1" applyAlignment="1">
      <alignment horizontal="center" vertical="center" shrinkToFit="1"/>
    </xf>
    <xf numFmtId="1" fontId="31" fillId="0" borderId="11" xfId="19" applyNumberFormat="1" applyFont="1" applyBorder="1" applyAlignment="1">
      <alignment horizontal="center" vertical="center" shrinkToFit="1"/>
    </xf>
    <xf numFmtId="0" fontId="32" fillId="0" borderId="4" xfId="19" applyFont="1" applyBorder="1" applyAlignment="1">
      <alignment horizontal="left" vertical="top" wrapText="1"/>
    </xf>
    <xf numFmtId="1" fontId="31" fillId="0" borderId="4" xfId="19" applyNumberFormat="1" applyFont="1" applyBorder="1" applyAlignment="1">
      <alignment horizontal="center" vertical="center" shrinkToFit="1"/>
    </xf>
    <xf numFmtId="0" fontId="33" fillId="0" borderId="4" xfId="0" applyFont="1" applyBorder="1" applyAlignment="1">
      <alignment vertical="center" wrapText="1"/>
    </xf>
    <xf numFmtId="1" fontId="31" fillId="0" borderId="12" xfId="19" applyNumberFormat="1" applyFont="1" applyBorder="1" applyAlignment="1">
      <alignment horizontal="center" vertical="center" shrinkToFit="1"/>
    </xf>
    <xf numFmtId="1" fontId="31" fillId="0" borderId="2" xfId="19" applyNumberFormat="1" applyFont="1" applyBorder="1" applyAlignment="1">
      <alignment horizontal="center" vertical="center" shrinkToFit="1"/>
    </xf>
    <xf numFmtId="0" fontId="33" fillId="0" borderId="2" xfId="0" applyFont="1" applyBorder="1" applyAlignment="1">
      <alignment vertical="center" wrapText="1"/>
    </xf>
    <xf numFmtId="1" fontId="31" fillId="0" borderId="13" xfId="19" applyNumberFormat="1" applyFont="1" applyBorder="1" applyAlignment="1">
      <alignment horizontal="center" vertical="center" shrinkToFit="1"/>
    </xf>
    <xf numFmtId="164" fontId="20" fillId="0" borderId="0" xfId="0" applyNumberFormat="1" applyFont="1" applyBorder="1" applyAlignment="1">
      <alignment horizontal="center" vertical="center"/>
    </xf>
    <xf numFmtId="167" fontId="31" fillId="0" borderId="9" xfId="19" applyNumberFormat="1" applyFont="1" applyBorder="1" applyAlignment="1">
      <alignment horizontal="center" vertical="center" shrinkToFit="1"/>
    </xf>
    <xf numFmtId="167" fontId="34" fillId="0" borderId="9" xfId="19" applyNumberFormat="1" applyFont="1" applyBorder="1" applyAlignment="1">
      <alignment horizontal="center" vertical="center" shrinkToFit="1"/>
    </xf>
    <xf numFmtId="167" fontId="31" fillId="0" borderId="10" xfId="19" applyNumberFormat="1" applyFont="1" applyBorder="1" applyAlignment="1">
      <alignment horizontal="center" vertical="center" shrinkToFit="1"/>
    </xf>
    <xf numFmtId="167" fontId="31" fillId="0" borderId="2" xfId="19" applyNumberFormat="1" applyFont="1" applyBorder="1" applyAlignment="1">
      <alignment horizontal="center" vertical="center" shrinkToFit="1"/>
    </xf>
    <xf numFmtId="167" fontId="31" fillId="0" borderId="4" xfId="19" applyNumberFormat="1" applyFont="1" applyBorder="1" applyAlignment="1">
      <alignment horizontal="center" vertical="center" shrinkToFit="1"/>
    </xf>
    <xf numFmtId="3" fontId="35" fillId="0" borderId="4" xfId="0" applyNumberFormat="1" applyFont="1" applyBorder="1" applyAlignment="1">
      <alignment horizontal="center" vertical="center" wrapText="1"/>
    </xf>
    <xf numFmtId="3" fontId="35" fillId="0" borderId="3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11" borderId="2" xfId="0" applyFont="1" applyFill="1" applyBorder="1" applyAlignment="1">
      <alignment horizontal="center" vertical="center" wrapText="1"/>
    </xf>
    <xf numFmtId="164" fontId="0" fillId="0" borderId="0" xfId="0" applyNumberFormat="1"/>
  </cellXfs>
  <cellStyles count="21">
    <cellStyle name="Accent" xfId="2" xr:uid="{D908DA1D-3E3E-4F62-A3A1-E6A0477CEC04}"/>
    <cellStyle name="Accent 1" xfId="3" xr:uid="{C68D7A48-D4D5-4ED3-B432-449290DF3D01}"/>
    <cellStyle name="Accent 2" xfId="4" xr:uid="{A757BF2E-9063-4F88-AE63-0FF21EE0D48C}"/>
    <cellStyle name="Accent 3" xfId="5" xr:uid="{9F4C5260-0E54-4EA4-9747-A49920288921}"/>
    <cellStyle name="Bad" xfId="6" xr:uid="{DA0BBD36-DED5-4D06-81DE-AD348D01475B}"/>
    <cellStyle name="Error" xfId="7" xr:uid="{EA41D526-C04A-4624-82CD-9CEB6BB863AF}"/>
    <cellStyle name="Footnote" xfId="8" xr:uid="{E969A927-AA64-4102-9716-D3E833C845E0}"/>
    <cellStyle name="Good" xfId="9" xr:uid="{CA00816C-3EB8-4B91-BF5F-1A5BBCC8EA99}"/>
    <cellStyle name="Heading" xfId="10" xr:uid="{0E9BFB69-702B-4868-A6C4-6659F4DC2466}"/>
    <cellStyle name="Heading 1" xfId="11" xr:uid="{92F95306-C5A4-4602-BCEC-7B198504A3DE}"/>
    <cellStyle name="Heading 2" xfId="12" xr:uid="{D5B5F0CA-E168-4717-B6F2-93BFD7EA84A0}"/>
    <cellStyle name="Hyperlink" xfId="13" xr:uid="{F85997AE-0A59-4962-8DC4-E066C044B910}"/>
    <cellStyle name="Millares" xfId="20" builtinId="3"/>
    <cellStyle name="Neutral" xfId="1" builtinId="28" customBuiltin="1"/>
    <cellStyle name="Normal" xfId="0" builtinId="0" customBuiltin="1"/>
    <cellStyle name="Normal 2" xfId="19" xr:uid="{A7BB71C7-68F6-4DC5-ABC8-14A96076B641}"/>
    <cellStyle name="Note" xfId="14" xr:uid="{63E2157C-16D9-44F8-849E-9DA3B1493ECF}"/>
    <cellStyle name="Result" xfId="15" xr:uid="{30C31D9E-3E69-4DEE-84F7-C89840A9ED70}"/>
    <cellStyle name="Status" xfId="16" xr:uid="{37FE991E-E4F6-47B5-AA5F-219B61721C1A}"/>
    <cellStyle name="Text" xfId="17" xr:uid="{36C96C4D-1F64-47E8-AEFC-0CF0AF1722EC}"/>
    <cellStyle name="Warning" xfId="18" xr:uid="{E134DCDF-83DB-4F1F-B1B1-81F92BB796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0</xdr:row>
      <xdr:rowOff>22225</xdr:rowOff>
    </xdr:from>
    <xdr:to>
      <xdr:col>9</xdr:col>
      <xdr:colOff>189634</xdr:colOff>
      <xdr:row>5</xdr:row>
      <xdr:rowOff>56445</xdr:rowOff>
    </xdr:to>
    <xdr:sp macro="" textlink="">
      <xdr:nvSpPr>
        <xdr:cNvPr id="14" name="Cuadro de texto 2">
          <a:extLst>
            <a:ext uri="{FF2B5EF4-FFF2-40B4-BE49-F238E27FC236}">
              <a16:creationId xmlns:a16="http://schemas.microsoft.com/office/drawing/2014/main" id="{57D8A4B7-FD11-724C-8D19-63A926C98EAE}"/>
            </a:ext>
          </a:extLst>
        </xdr:cNvPr>
        <xdr:cNvSpPr txBox="1">
          <a:spLocks noChangeArrowheads="1"/>
        </xdr:cNvSpPr>
      </xdr:nvSpPr>
      <xdr:spPr bwMode="auto">
        <a:xfrm>
          <a:off x="4803775" y="352425"/>
          <a:ext cx="6155459" cy="17487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r>
            <a:rPr lang="es-CO" sz="1100" b="1">
              <a:effectLst/>
              <a:latin typeface="+mn-lt"/>
              <a:ea typeface="+mn-ea"/>
              <a:cs typeface="+mn-cs"/>
            </a:rPr>
            <a:t>INSTITUCION EDUCATIVA LA ARMONIA</a:t>
          </a:r>
          <a:endParaRPr lang="es-CO">
            <a:effectLst/>
          </a:endParaRPr>
        </a:p>
        <a:p>
          <a:r>
            <a:rPr lang="es-ES" sz="1100" b="1">
              <a:effectLst/>
              <a:latin typeface="+mn-lt"/>
              <a:ea typeface="+mn-ea"/>
              <a:cs typeface="+mn-cs"/>
            </a:rPr>
            <a:t>Resolución Número 473 del 04 de junio del 2015 - Código DANE IE LA ARMONIA 125473001028 – </a:t>
          </a:r>
          <a:endParaRPr lang="es-CO" sz="1100">
            <a:effectLst/>
            <a:latin typeface="+mn-lt"/>
            <a:ea typeface="+mn-ea"/>
            <a:cs typeface="+mn-cs"/>
          </a:endParaRPr>
        </a:p>
        <a:p>
          <a:r>
            <a:rPr lang="es-ES" sz="1100" b="1">
              <a:effectLst/>
              <a:latin typeface="+mn-lt"/>
              <a:ea typeface="+mn-ea"/>
              <a:cs typeface="+mn-cs"/>
            </a:rPr>
            <a:t>Resolución Número 198 del 07 de febrero de 2025 Código DANE Sede FRANCISCO DE PAULA SANTANDER 225473000069</a:t>
          </a:r>
          <a:endParaRPr lang="es-CO" sz="1100"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effectLst/>
              <a:latin typeface="+mn-lt"/>
              <a:ea typeface="+mn-ea"/>
              <a:cs typeface="+mn-cs"/>
            </a:rPr>
            <a:t>E-mail: </a:t>
          </a:r>
          <a:r>
            <a:rPr lang="en-US" sz="1100">
              <a:effectLst/>
              <a:latin typeface="+mn-lt"/>
              <a:ea typeface="+mn-ea"/>
              <a:cs typeface="+mn-cs"/>
            </a:rPr>
            <a:t>institucioneducativa@iearmonia.edu.co</a:t>
          </a:r>
          <a:r>
            <a:rPr lang="en-US" sz="1100" b="1">
              <a:effectLst/>
              <a:latin typeface="+mn-lt"/>
              <a:ea typeface="+mn-ea"/>
              <a:cs typeface="+mn-cs"/>
            </a:rPr>
            <a:t> – </a:t>
          </a:r>
          <a:r>
            <a:rPr lang="en-US" sz="1100">
              <a:effectLst/>
              <a:latin typeface="+mn-lt"/>
              <a:ea typeface="+mn-ea"/>
              <a:cs typeface="+mn-cs"/>
            </a:rPr>
            <a:t>jayala@iearmonia.edu.co - pagaduriaielaarmonia@gmail.com</a:t>
          </a:r>
          <a:endParaRPr lang="es-CO" sz="1100"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effectLst/>
              <a:latin typeface="+mn-lt"/>
              <a:ea typeface="+mn-ea"/>
              <a:cs typeface="+mn-cs"/>
            </a:rPr>
            <a:t>NIT 900.900.742-3                                                      ICFES: 235986</a:t>
          </a:r>
          <a:endParaRPr lang="es-CO" sz="1100">
            <a:effectLst/>
            <a:latin typeface="+mn-lt"/>
            <a:ea typeface="+mn-ea"/>
            <a:cs typeface="+mn-cs"/>
          </a:endParaRPr>
        </a:p>
        <a:p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1422398</xdr:colOff>
      <xdr:row>0</xdr:row>
      <xdr:rowOff>247196</xdr:rowOff>
    </xdr:from>
    <xdr:to>
      <xdr:col>1</xdr:col>
      <xdr:colOff>2896876</xdr:colOff>
      <xdr:row>9</xdr:row>
      <xdr:rowOff>208641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F285FCC-1F2F-3145-94A5-3262DB817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698" y="247196"/>
          <a:ext cx="1474478" cy="1485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8108E-2D55-4A96-A804-BB01E0AFA44B}">
  <dimension ref="A1:L52"/>
  <sheetViews>
    <sheetView tabSelected="1" zoomScaleNormal="100" workbookViewId="0">
      <selection activeCell="L19" sqref="L19"/>
    </sheetView>
  </sheetViews>
  <sheetFormatPr baseColWidth="10" defaultColWidth="24.796875" defaultRowHeight="13"/>
  <cols>
    <col min="1" max="1" width="8" style="3" customWidth="1"/>
    <col min="2" max="2" width="61" style="22" customWidth="1"/>
    <col min="3" max="3" width="20.19921875" style="3" customWidth="1"/>
    <col min="4" max="4" width="11.19921875" style="1" customWidth="1"/>
    <col min="5" max="7" width="21.19921875" style="1" customWidth="1"/>
    <col min="8" max="8" width="11.19921875" style="1" customWidth="1"/>
    <col min="9" max="9" width="24.3984375" style="1" customWidth="1"/>
    <col min="10" max="10" width="11.19921875" style="1" customWidth="1"/>
    <col min="11" max="11" width="18.19921875" style="1" customWidth="1"/>
    <col min="12" max="16384" width="24.796875" style="1"/>
  </cols>
  <sheetData>
    <row r="1" spans="1:12" ht="15">
      <c r="A1" s="9"/>
      <c r="B1" s="9"/>
      <c r="C1" s="9"/>
      <c r="D1" s="17"/>
      <c r="E1" s="17"/>
      <c r="F1" s="17"/>
      <c r="G1" s="17"/>
      <c r="H1" s="18"/>
      <c r="I1" s="18"/>
      <c r="J1" s="10"/>
      <c r="K1" s="11"/>
    </row>
    <row r="2" spans="1:12" ht="15">
      <c r="A2" s="37"/>
      <c r="B2" s="37"/>
      <c r="C2" s="37"/>
      <c r="D2" s="37"/>
      <c r="E2" s="37"/>
      <c r="F2" s="37"/>
      <c r="G2" s="37"/>
      <c r="H2" s="37"/>
      <c r="I2" s="37"/>
      <c r="J2" s="37"/>
      <c r="K2" s="11"/>
    </row>
    <row r="3" spans="1:12" ht="15">
      <c r="A3" s="37"/>
      <c r="B3" s="37"/>
      <c r="C3" s="37"/>
      <c r="D3" s="37"/>
      <c r="E3" s="37"/>
      <c r="F3" s="37"/>
      <c r="G3" s="37"/>
      <c r="H3" s="37"/>
      <c r="I3" s="37"/>
      <c r="J3" s="37"/>
      <c r="K3" s="11"/>
    </row>
    <row r="4" spans="1:12" ht="15">
      <c r="A4" s="37"/>
      <c r="B4" s="37"/>
      <c r="C4" s="37"/>
      <c r="D4" s="37"/>
      <c r="E4" s="37"/>
      <c r="F4" s="37"/>
      <c r="G4" s="37"/>
      <c r="H4" s="37"/>
      <c r="I4" s="37"/>
      <c r="J4" s="37"/>
      <c r="K4" s="11"/>
    </row>
    <row r="5" spans="1:12" ht="15">
      <c r="A5" s="37"/>
      <c r="B5" s="37"/>
      <c r="C5" s="37"/>
      <c r="D5" s="37"/>
      <c r="E5" s="37"/>
      <c r="F5" s="37"/>
      <c r="G5" s="37"/>
      <c r="H5" s="37"/>
      <c r="I5" s="37"/>
      <c r="J5" s="37"/>
      <c r="K5" s="11"/>
    </row>
    <row r="6" spans="1:12" ht="15">
      <c r="A6" s="37"/>
      <c r="B6" s="37"/>
      <c r="C6" s="37"/>
      <c r="D6" s="37"/>
      <c r="E6" s="37"/>
      <c r="F6" s="37"/>
      <c r="G6" s="37"/>
      <c r="H6" s="37"/>
      <c r="I6" s="37"/>
      <c r="J6" s="37"/>
      <c r="K6" s="11"/>
    </row>
    <row r="7" spans="1:12">
      <c r="A7" s="12"/>
      <c r="B7" s="9"/>
      <c r="C7" s="17"/>
      <c r="D7" s="17"/>
      <c r="E7" s="17"/>
      <c r="F7" s="17"/>
      <c r="G7" s="17"/>
      <c r="H7" s="18"/>
      <c r="I7" s="18"/>
      <c r="J7" s="14"/>
      <c r="K7" s="14"/>
    </row>
    <row r="8" spans="1:12" ht="16">
      <c r="A8" s="9"/>
      <c r="B8" s="19"/>
      <c r="C8" s="38" t="s">
        <v>9</v>
      </c>
      <c r="D8" s="38"/>
      <c r="E8" s="38"/>
      <c r="F8" s="38"/>
      <c r="G8" s="38"/>
      <c r="H8" s="38"/>
      <c r="I8" s="38"/>
      <c r="J8" s="38"/>
      <c r="K8" s="38"/>
    </row>
    <row r="9" spans="1:12" ht="16">
      <c r="A9" s="15"/>
      <c r="B9" s="20"/>
      <c r="C9" s="20"/>
      <c r="D9" s="20"/>
      <c r="E9" s="20"/>
      <c r="F9" s="20"/>
      <c r="G9" s="20"/>
      <c r="H9" s="21"/>
      <c r="I9" s="21"/>
      <c r="J9" s="16"/>
      <c r="K9" s="14"/>
    </row>
    <row r="10" spans="1:12" ht="28" customHeight="1">
      <c r="A10" s="39" t="s">
        <v>10</v>
      </c>
      <c r="B10" s="39"/>
      <c r="C10" s="40" t="s">
        <v>44</v>
      </c>
      <c r="D10" s="40"/>
      <c r="E10" s="40"/>
      <c r="F10" s="40"/>
      <c r="G10" s="40"/>
      <c r="H10" s="40"/>
      <c r="I10" s="40"/>
      <c r="J10" s="40"/>
      <c r="K10" s="14"/>
    </row>
    <row r="11" spans="1:12">
      <c r="A11" s="13"/>
      <c r="B11" s="9"/>
      <c r="C11" s="9"/>
      <c r="D11" s="17"/>
      <c r="E11" s="17"/>
      <c r="F11" s="17"/>
      <c r="G11" s="17"/>
      <c r="H11" s="18"/>
      <c r="I11" s="18"/>
      <c r="J11" s="14"/>
      <c r="K11" s="14"/>
    </row>
    <row r="12" spans="1:12" ht="16">
      <c r="A12" s="39" t="s">
        <v>11</v>
      </c>
      <c r="B12" s="39"/>
      <c r="C12" s="41" t="s">
        <v>45</v>
      </c>
      <c r="D12" s="41"/>
      <c r="E12" s="41"/>
      <c r="F12" s="41"/>
      <c r="G12" s="41"/>
      <c r="H12" s="41"/>
      <c r="I12" s="41"/>
      <c r="J12" s="41"/>
      <c r="K12" s="41"/>
    </row>
    <row r="14" spans="1:12" ht="26.25" customHeight="1">
      <c r="A14" s="35" t="s">
        <v>46</v>
      </c>
      <c r="B14" s="36"/>
      <c r="C14" s="36"/>
      <c r="D14" s="62" t="s">
        <v>41</v>
      </c>
      <c r="E14" s="62"/>
      <c r="F14" s="62" t="s">
        <v>42</v>
      </c>
      <c r="G14" s="62"/>
      <c r="H14" s="62" t="s">
        <v>43</v>
      </c>
      <c r="I14" s="62"/>
      <c r="J14" s="63" t="s">
        <v>6</v>
      </c>
      <c r="K14" s="63"/>
    </row>
    <row r="15" spans="1:12" customFormat="1" ht="25.5" customHeight="1">
      <c r="A15" s="4" t="s">
        <v>0</v>
      </c>
      <c r="B15" s="23" t="s">
        <v>1</v>
      </c>
      <c r="C15" s="24" t="s">
        <v>2</v>
      </c>
      <c r="D15" s="25" t="s">
        <v>3</v>
      </c>
      <c r="E15" s="26" t="s">
        <v>4</v>
      </c>
      <c r="F15" s="60" t="s">
        <v>3</v>
      </c>
      <c r="G15" s="61" t="s">
        <v>4</v>
      </c>
      <c r="H15" s="25" t="s">
        <v>3</v>
      </c>
      <c r="I15" s="26" t="s">
        <v>4</v>
      </c>
      <c r="J15" s="5" t="s">
        <v>3</v>
      </c>
      <c r="K15" s="6" t="s">
        <v>4</v>
      </c>
    </row>
    <row r="16" spans="1:12" customFormat="1" ht="30" customHeight="1">
      <c r="A16" s="42">
        <v>1</v>
      </c>
      <c r="B16" s="43" t="s">
        <v>12</v>
      </c>
      <c r="C16" s="42">
        <v>1</v>
      </c>
      <c r="D16" s="55">
        <v>24500</v>
      </c>
      <c r="E16" s="28">
        <f>D16</f>
        <v>24500</v>
      </c>
      <c r="F16" s="55">
        <v>25000</v>
      </c>
      <c r="G16" s="28">
        <f>F16</f>
        <v>25000</v>
      </c>
      <c r="H16" s="27">
        <v>23000</v>
      </c>
      <c r="I16" s="28">
        <f>H16</f>
        <v>23000</v>
      </c>
      <c r="J16" s="7">
        <f>AVERAGE(E16,G16,I16)</f>
        <v>24166.666666666668</v>
      </c>
      <c r="K16" s="7">
        <f>J16</f>
        <v>24166.666666666668</v>
      </c>
      <c r="L16" s="64"/>
    </row>
    <row r="17" spans="1:12" customFormat="1" ht="30" customHeight="1">
      <c r="A17" s="42">
        <v>2</v>
      </c>
      <c r="B17" s="43" t="s">
        <v>13</v>
      </c>
      <c r="C17" s="42">
        <v>1</v>
      </c>
      <c r="D17" s="55">
        <v>8500</v>
      </c>
      <c r="E17" s="28">
        <f t="shared" ref="E17:E44" si="0">D17</f>
        <v>8500</v>
      </c>
      <c r="F17" s="55">
        <v>8500</v>
      </c>
      <c r="G17" s="28">
        <f t="shared" ref="G17:G44" si="1">F17</f>
        <v>8500</v>
      </c>
      <c r="H17" s="27">
        <v>8000</v>
      </c>
      <c r="I17" s="28">
        <f t="shared" ref="I17:J44" si="2">H17</f>
        <v>8000</v>
      </c>
      <c r="J17" s="7">
        <f t="shared" ref="J17:J44" si="3">AVERAGE(E17,G17,I17)</f>
        <v>8333.3333333333339</v>
      </c>
      <c r="K17" s="7">
        <f t="shared" ref="K17:K44" si="4">J17</f>
        <v>8333.3333333333339</v>
      </c>
      <c r="L17" s="64"/>
    </row>
    <row r="18" spans="1:12" customFormat="1" ht="25" customHeight="1">
      <c r="A18" s="42">
        <v>3</v>
      </c>
      <c r="B18" s="43" t="s">
        <v>14</v>
      </c>
      <c r="C18" s="42">
        <v>1</v>
      </c>
      <c r="D18" s="55">
        <v>6500</v>
      </c>
      <c r="E18" s="28">
        <f t="shared" si="0"/>
        <v>6500</v>
      </c>
      <c r="F18" s="55">
        <v>6500</v>
      </c>
      <c r="G18" s="28">
        <f t="shared" si="1"/>
        <v>6500</v>
      </c>
      <c r="H18" s="27">
        <v>6000</v>
      </c>
      <c r="I18" s="28">
        <f t="shared" si="2"/>
        <v>6000</v>
      </c>
      <c r="J18" s="7">
        <f t="shared" si="3"/>
        <v>6333.333333333333</v>
      </c>
      <c r="K18" s="7">
        <f t="shared" si="4"/>
        <v>6333.333333333333</v>
      </c>
    </row>
    <row r="19" spans="1:12" customFormat="1" ht="25" customHeight="1">
      <c r="A19" s="42">
        <v>4</v>
      </c>
      <c r="B19" s="43" t="s">
        <v>15</v>
      </c>
      <c r="C19" s="42">
        <v>1</v>
      </c>
      <c r="D19" s="55">
        <v>8500</v>
      </c>
      <c r="E19" s="28">
        <f t="shared" si="0"/>
        <v>8500</v>
      </c>
      <c r="F19" s="55">
        <v>8500</v>
      </c>
      <c r="G19" s="28">
        <f t="shared" si="1"/>
        <v>8500</v>
      </c>
      <c r="H19" s="27">
        <v>8000</v>
      </c>
      <c r="I19" s="28">
        <f t="shared" si="2"/>
        <v>8000</v>
      </c>
      <c r="J19" s="7">
        <f t="shared" si="3"/>
        <v>8333.3333333333339</v>
      </c>
      <c r="K19" s="7">
        <f t="shared" si="4"/>
        <v>8333.3333333333339</v>
      </c>
    </row>
    <row r="20" spans="1:12" customFormat="1" ht="25" customHeight="1">
      <c r="A20" s="42">
        <v>5</v>
      </c>
      <c r="B20" s="43" t="s">
        <v>16</v>
      </c>
      <c r="C20" s="42">
        <v>1</v>
      </c>
      <c r="D20" s="55">
        <v>140000</v>
      </c>
      <c r="E20" s="28">
        <f t="shared" si="0"/>
        <v>140000</v>
      </c>
      <c r="F20" s="55">
        <v>160000</v>
      </c>
      <c r="G20" s="28">
        <f t="shared" si="1"/>
        <v>160000</v>
      </c>
      <c r="H20" s="27">
        <v>140000</v>
      </c>
      <c r="I20" s="28">
        <f t="shared" si="2"/>
        <v>140000</v>
      </c>
      <c r="J20" s="7">
        <f t="shared" si="3"/>
        <v>146666.66666666666</v>
      </c>
      <c r="K20" s="7">
        <f t="shared" si="4"/>
        <v>146666.66666666666</v>
      </c>
    </row>
    <row r="21" spans="1:12" customFormat="1" ht="25" customHeight="1">
      <c r="A21" s="42">
        <v>6</v>
      </c>
      <c r="B21" s="43" t="s">
        <v>17</v>
      </c>
      <c r="C21" s="42">
        <v>1</v>
      </c>
      <c r="D21" s="55">
        <v>320000</v>
      </c>
      <c r="E21" s="28">
        <f t="shared" si="0"/>
        <v>320000</v>
      </c>
      <c r="F21" s="55">
        <v>325000</v>
      </c>
      <c r="G21" s="28">
        <f t="shared" si="1"/>
        <v>325000</v>
      </c>
      <c r="H21" s="27">
        <v>320000</v>
      </c>
      <c r="I21" s="28">
        <f t="shared" si="2"/>
        <v>320000</v>
      </c>
      <c r="J21" s="7">
        <f t="shared" si="3"/>
        <v>321666.66666666669</v>
      </c>
      <c r="K21" s="7">
        <f t="shared" si="4"/>
        <v>321666.66666666669</v>
      </c>
    </row>
    <row r="22" spans="1:12" customFormat="1" ht="25" customHeight="1">
      <c r="A22" s="42">
        <v>7</v>
      </c>
      <c r="B22" s="43" t="s">
        <v>18</v>
      </c>
      <c r="C22" s="42">
        <v>1</v>
      </c>
      <c r="D22" s="55">
        <v>100000</v>
      </c>
      <c r="E22" s="28">
        <f t="shared" si="0"/>
        <v>100000</v>
      </c>
      <c r="F22" s="55">
        <v>120000</v>
      </c>
      <c r="G22" s="28">
        <f t="shared" si="1"/>
        <v>120000</v>
      </c>
      <c r="H22" s="27">
        <v>100000</v>
      </c>
      <c r="I22" s="28">
        <f t="shared" si="2"/>
        <v>100000</v>
      </c>
      <c r="J22" s="7">
        <f>AVERAGE(E22,G22,I22)</f>
        <v>106666.66666666667</v>
      </c>
      <c r="K22" s="7">
        <f t="shared" si="4"/>
        <v>106666.66666666667</v>
      </c>
    </row>
    <row r="23" spans="1:12" customFormat="1" ht="25" customHeight="1">
      <c r="A23" s="42">
        <v>8</v>
      </c>
      <c r="B23" s="43" t="s">
        <v>19</v>
      </c>
      <c r="C23" s="42">
        <v>1</v>
      </c>
      <c r="D23" s="55">
        <v>150000</v>
      </c>
      <c r="E23" s="28">
        <f t="shared" si="0"/>
        <v>150000</v>
      </c>
      <c r="F23" s="55">
        <v>155000</v>
      </c>
      <c r="G23" s="28">
        <f t="shared" si="1"/>
        <v>155000</v>
      </c>
      <c r="H23" s="27">
        <v>150000</v>
      </c>
      <c r="I23" s="28">
        <f t="shared" si="2"/>
        <v>150000</v>
      </c>
      <c r="J23" s="7">
        <f t="shared" si="3"/>
        <v>151666.66666666666</v>
      </c>
      <c r="K23" s="7">
        <f>J23</f>
        <v>151666.66666666666</v>
      </c>
    </row>
    <row r="24" spans="1:12" customFormat="1" ht="25" customHeight="1">
      <c r="A24" s="42">
        <v>9</v>
      </c>
      <c r="B24" s="43" t="s">
        <v>20</v>
      </c>
      <c r="C24" s="42">
        <v>1</v>
      </c>
      <c r="D24" s="55">
        <v>40000</v>
      </c>
      <c r="E24" s="28">
        <f t="shared" si="0"/>
        <v>40000</v>
      </c>
      <c r="F24" s="55">
        <v>50000</v>
      </c>
      <c r="G24" s="28">
        <f t="shared" si="1"/>
        <v>50000</v>
      </c>
      <c r="H24" s="27">
        <v>38000</v>
      </c>
      <c r="I24" s="28">
        <f t="shared" si="2"/>
        <v>38000</v>
      </c>
      <c r="J24" s="7">
        <f t="shared" si="3"/>
        <v>42666.666666666664</v>
      </c>
      <c r="K24" s="7">
        <f t="shared" si="4"/>
        <v>42666.666666666664</v>
      </c>
    </row>
    <row r="25" spans="1:12" customFormat="1" ht="25" customHeight="1">
      <c r="A25" s="42">
        <v>10</v>
      </c>
      <c r="B25" s="43" t="s">
        <v>21</v>
      </c>
      <c r="C25" s="42">
        <v>1</v>
      </c>
      <c r="D25" s="55">
        <v>39000</v>
      </c>
      <c r="E25" s="28">
        <f t="shared" si="0"/>
        <v>39000</v>
      </c>
      <c r="F25" s="55">
        <v>45000</v>
      </c>
      <c r="G25" s="28">
        <f t="shared" si="1"/>
        <v>45000</v>
      </c>
      <c r="H25" s="27">
        <v>39000</v>
      </c>
      <c r="I25" s="28">
        <f t="shared" si="2"/>
        <v>39000</v>
      </c>
      <c r="J25" s="7">
        <f t="shared" si="3"/>
        <v>41000</v>
      </c>
      <c r="K25" s="7">
        <f t="shared" si="4"/>
        <v>41000</v>
      </c>
    </row>
    <row r="26" spans="1:12" customFormat="1" ht="25" customHeight="1">
      <c r="A26" s="42">
        <v>11</v>
      </c>
      <c r="B26" s="43" t="s">
        <v>22</v>
      </c>
      <c r="C26" s="42">
        <v>1</v>
      </c>
      <c r="D26" s="55">
        <v>39000</v>
      </c>
      <c r="E26" s="28">
        <f t="shared" si="0"/>
        <v>39000</v>
      </c>
      <c r="F26" s="55">
        <v>45000</v>
      </c>
      <c r="G26" s="28">
        <f t="shared" si="1"/>
        <v>45000</v>
      </c>
      <c r="H26" s="27">
        <v>39000</v>
      </c>
      <c r="I26" s="28">
        <f t="shared" si="2"/>
        <v>39000</v>
      </c>
      <c r="J26" s="7">
        <f t="shared" si="3"/>
        <v>41000</v>
      </c>
      <c r="K26" s="7">
        <f t="shared" si="4"/>
        <v>41000</v>
      </c>
    </row>
    <row r="27" spans="1:12" customFormat="1" ht="25" customHeight="1">
      <c r="A27" s="42">
        <v>12</v>
      </c>
      <c r="B27" s="43" t="s">
        <v>23</v>
      </c>
      <c r="C27" s="42">
        <v>1</v>
      </c>
      <c r="D27" s="55">
        <v>95000</v>
      </c>
      <c r="E27" s="28">
        <f t="shared" si="0"/>
        <v>95000</v>
      </c>
      <c r="F27" s="55">
        <v>105000</v>
      </c>
      <c r="G27" s="28">
        <f t="shared" si="1"/>
        <v>105000</v>
      </c>
      <c r="H27" s="27">
        <v>95000</v>
      </c>
      <c r="I27" s="28">
        <f t="shared" si="2"/>
        <v>95000</v>
      </c>
      <c r="J27" s="7">
        <f t="shared" si="3"/>
        <v>98333.333333333328</v>
      </c>
      <c r="K27" s="7">
        <f t="shared" si="4"/>
        <v>98333.333333333328</v>
      </c>
    </row>
    <row r="28" spans="1:12" customFormat="1" ht="25" customHeight="1">
      <c r="A28" s="42">
        <v>13</v>
      </c>
      <c r="B28" s="43" t="s">
        <v>24</v>
      </c>
      <c r="C28" s="42">
        <v>1</v>
      </c>
      <c r="D28" s="56">
        <v>95000</v>
      </c>
      <c r="E28" s="28">
        <f t="shared" si="0"/>
        <v>95000</v>
      </c>
      <c r="F28" s="56">
        <v>120000</v>
      </c>
      <c r="G28" s="28">
        <f t="shared" si="1"/>
        <v>120000</v>
      </c>
      <c r="H28" s="27">
        <v>90000</v>
      </c>
      <c r="I28" s="28">
        <f t="shared" si="2"/>
        <v>90000</v>
      </c>
      <c r="J28" s="7">
        <f t="shared" si="3"/>
        <v>101666.66666666667</v>
      </c>
      <c r="K28" s="7">
        <f t="shared" si="4"/>
        <v>101666.66666666667</v>
      </c>
    </row>
    <row r="29" spans="1:12" customFormat="1" ht="25" customHeight="1">
      <c r="A29" s="42">
        <v>14</v>
      </c>
      <c r="B29" s="43" t="s">
        <v>25</v>
      </c>
      <c r="C29" s="42">
        <v>1</v>
      </c>
      <c r="D29" s="56">
        <v>15000</v>
      </c>
      <c r="E29" s="28">
        <f t="shared" si="0"/>
        <v>15000</v>
      </c>
      <c r="F29" s="56">
        <v>15000</v>
      </c>
      <c r="G29" s="28">
        <f t="shared" si="1"/>
        <v>15000</v>
      </c>
      <c r="H29" s="27">
        <v>12500</v>
      </c>
      <c r="I29" s="28">
        <f t="shared" si="2"/>
        <v>12500</v>
      </c>
      <c r="J29" s="7">
        <f t="shared" si="3"/>
        <v>14166.666666666666</v>
      </c>
      <c r="K29" s="7">
        <f t="shared" si="4"/>
        <v>14166.666666666666</v>
      </c>
    </row>
    <row r="30" spans="1:12" customFormat="1" ht="25" customHeight="1">
      <c r="A30" s="42">
        <v>15</v>
      </c>
      <c r="B30" s="43" t="s">
        <v>26</v>
      </c>
      <c r="C30" s="42">
        <v>1</v>
      </c>
      <c r="D30" s="55">
        <v>5000</v>
      </c>
      <c r="E30" s="28">
        <f t="shared" si="0"/>
        <v>5000</v>
      </c>
      <c r="F30" s="55">
        <v>6000</v>
      </c>
      <c r="G30" s="28">
        <f t="shared" si="1"/>
        <v>6000</v>
      </c>
      <c r="H30" s="27">
        <v>5500</v>
      </c>
      <c r="I30" s="28">
        <f t="shared" si="2"/>
        <v>5500</v>
      </c>
      <c r="J30" s="7">
        <f t="shared" si="3"/>
        <v>5500</v>
      </c>
      <c r="K30" s="7">
        <f t="shared" si="4"/>
        <v>5500</v>
      </c>
    </row>
    <row r="31" spans="1:12" customFormat="1" ht="25" customHeight="1">
      <c r="A31" s="42">
        <v>16</v>
      </c>
      <c r="B31" s="43" t="s">
        <v>27</v>
      </c>
      <c r="C31" s="42">
        <v>1</v>
      </c>
      <c r="D31" s="55">
        <v>23000</v>
      </c>
      <c r="E31" s="28">
        <f t="shared" si="0"/>
        <v>23000</v>
      </c>
      <c r="F31" s="55">
        <v>24500</v>
      </c>
      <c r="G31" s="28">
        <f t="shared" si="1"/>
        <v>24500</v>
      </c>
      <c r="H31" s="27">
        <v>22000</v>
      </c>
      <c r="I31" s="28">
        <f t="shared" si="2"/>
        <v>22000</v>
      </c>
      <c r="J31" s="7">
        <f t="shared" si="3"/>
        <v>23166.666666666668</v>
      </c>
      <c r="K31" s="7">
        <f t="shared" si="4"/>
        <v>23166.666666666668</v>
      </c>
    </row>
    <row r="32" spans="1:12" customFormat="1" ht="25" customHeight="1">
      <c r="A32" s="42">
        <v>17</v>
      </c>
      <c r="B32" s="43" t="s">
        <v>28</v>
      </c>
      <c r="C32" s="42">
        <v>1</v>
      </c>
      <c r="D32" s="55">
        <v>60000</v>
      </c>
      <c r="E32" s="28">
        <f t="shared" si="0"/>
        <v>60000</v>
      </c>
      <c r="F32" s="55">
        <v>65000</v>
      </c>
      <c r="G32" s="28">
        <f t="shared" si="1"/>
        <v>65000</v>
      </c>
      <c r="H32" s="27">
        <v>58000</v>
      </c>
      <c r="I32" s="28">
        <f t="shared" si="2"/>
        <v>58000</v>
      </c>
      <c r="J32" s="7">
        <f t="shared" si="3"/>
        <v>61000</v>
      </c>
      <c r="K32" s="7">
        <f t="shared" si="4"/>
        <v>61000</v>
      </c>
    </row>
    <row r="33" spans="1:11" customFormat="1" ht="25" customHeight="1">
      <c r="A33" s="42">
        <v>18</v>
      </c>
      <c r="B33" s="43" t="s">
        <v>29</v>
      </c>
      <c r="C33" s="42">
        <v>1</v>
      </c>
      <c r="D33" s="55">
        <v>180000</v>
      </c>
      <c r="E33" s="28">
        <f t="shared" si="0"/>
        <v>180000</v>
      </c>
      <c r="F33" s="55">
        <v>185000</v>
      </c>
      <c r="G33" s="28">
        <f t="shared" si="1"/>
        <v>185000</v>
      </c>
      <c r="H33" s="27">
        <v>180000</v>
      </c>
      <c r="I33" s="28">
        <f t="shared" si="2"/>
        <v>180000</v>
      </c>
      <c r="J33" s="7">
        <f t="shared" si="3"/>
        <v>181666.66666666666</v>
      </c>
      <c r="K33" s="7">
        <f t="shared" si="4"/>
        <v>181666.66666666666</v>
      </c>
    </row>
    <row r="34" spans="1:11" customFormat="1" ht="25" customHeight="1">
      <c r="A34" s="42">
        <v>19</v>
      </c>
      <c r="B34" s="43" t="s">
        <v>30</v>
      </c>
      <c r="C34" s="42">
        <v>1</v>
      </c>
      <c r="D34" s="55">
        <v>200000</v>
      </c>
      <c r="E34" s="28">
        <f t="shared" si="0"/>
        <v>200000</v>
      </c>
      <c r="F34" s="55">
        <v>205000</v>
      </c>
      <c r="G34" s="28">
        <f t="shared" si="1"/>
        <v>205000</v>
      </c>
      <c r="H34" s="27">
        <v>200000</v>
      </c>
      <c r="I34" s="28">
        <f t="shared" si="2"/>
        <v>200000</v>
      </c>
      <c r="J34" s="7">
        <f>AVERAGE(E34,G34,I34)</f>
        <v>201666.66666666666</v>
      </c>
      <c r="K34" s="7">
        <f t="shared" si="4"/>
        <v>201666.66666666666</v>
      </c>
    </row>
    <row r="35" spans="1:11" customFormat="1" ht="33" customHeight="1">
      <c r="A35" s="42">
        <v>20</v>
      </c>
      <c r="B35" s="44" t="s">
        <v>31</v>
      </c>
      <c r="C35" s="45">
        <v>1</v>
      </c>
      <c r="D35" s="57">
        <v>2500</v>
      </c>
      <c r="E35" s="28">
        <f t="shared" si="0"/>
        <v>2500</v>
      </c>
      <c r="F35" s="57">
        <v>2700</v>
      </c>
      <c r="G35" s="28">
        <f t="shared" si="1"/>
        <v>2700</v>
      </c>
      <c r="H35" s="27">
        <v>2500</v>
      </c>
      <c r="I35" s="28">
        <f t="shared" si="2"/>
        <v>2500</v>
      </c>
      <c r="J35" s="7">
        <f t="shared" si="3"/>
        <v>2566.6666666666665</v>
      </c>
      <c r="K35" s="7">
        <f t="shared" si="4"/>
        <v>2566.6666666666665</v>
      </c>
    </row>
    <row r="36" spans="1:11" customFormat="1" ht="27.75" customHeight="1">
      <c r="A36" s="46">
        <v>21</v>
      </c>
      <c r="B36" s="47" t="s">
        <v>32</v>
      </c>
      <c r="C36" s="42">
        <v>1</v>
      </c>
      <c r="D36" s="58">
        <v>18000</v>
      </c>
      <c r="E36" s="28">
        <f t="shared" si="0"/>
        <v>18000</v>
      </c>
      <c r="F36" s="58">
        <v>22000</v>
      </c>
      <c r="G36" s="28">
        <f t="shared" si="1"/>
        <v>22000</v>
      </c>
      <c r="H36" s="27">
        <v>20000</v>
      </c>
      <c r="I36" s="28">
        <f t="shared" si="2"/>
        <v>20000</v>
      </c>
      <c r="J36" s="7">
        <f t="shared" si="3"/>
        <v>20000</v>
      </c>
      <c r="K36" s="7">
        <f t="shared" si="4"/>
        <v>20000</v>
      </c>
    </row>
    <row r="37" spans="1:11" customFormat="1" ht="25" customHeight="1">
      <c r="A37" s="48">
        <v>22</v>
      </c>
      <c r="B37" s="49" t="s">
        <v>33</v>
      </c>
      <c r="C37" s="50">
        <v>1</v>
      </c>
      <c r="D37" s="58">
        <v>20000</v>
      </c>
      <c r="E37" s="28">
        <f t="shared" si="0"/>
        <v>20000</v>
      </c>
      <c r="F37" s="58">
        <v>22000</v>
      </c>
      <c r="G37" s="28">
        <f t="shared" si="1"/>
        <v>22000</v>
      </c>
      <c r="H37" s="27">
        <v>19000</v>
      </c>
      <c r="I37" s="28">
        <f t="shared" si="2"/>
        <v>19000</v>
      </c>
      <c r="J37" s="7">
        <f t="shared" si="3"/>
        <v>20333.333333333332</v>
      </c>
      <c r="K37" s="7">
        <f t="shared" si="4"/>
        <v>20333.333333333332</v>
      </c>
    </row>
    <row r="38" spans="1:11" customFormat="1" ht="25" customHeight="1">
      <c r="A38" s="51">
        <v>23</v>
      </c>
      <c r="B38" s="49" t="s">
        <v>34</v>
      </c>
      <c r="C38" s="48">
        <v>1</v>
      </c>
      <c r="D38" s="59">
        <v>25000</v>
      </c>
      <c r="E38" s="28">
        <f t="shared" si="0"/>
        <v>25000</v>
      </c>
      <c r="F38" s="59">
        <v>25000</v>
      </c>
      <c r="G38" s="28">
        <f t="shared" si="1"/>
        <v>25000</v>
      </c>
      <c r="H38" s="27">
        <v>25000</v>
      </c>
      <c r="I38" s="28">
        <f t="shared" si="2"/>
        <v>25000</v>
      </c>
      <c r="J38" s="7">
        <f t="shared" si="3"/>
        <v>25000</v>
      </c>
      <c r="K38" s="7">
        <f t="shared" si="4"/>
        <v>25000</v>
      </c>
    </row>
    <row r="39" spans="1:11" customFormat="1" ht="25" customHeight="1">
      <c r="A39" s="51">
        <v>24</v>
      </c>
      <c r="B39" s="52" t="s">
        <v>35</v>
      </c>
      <c r="C39" s="51">
        <v>1</v>
      </c>
      <c r="D39" s="58">
        <v>15000</v>
      </c>
      <c r="E39" s="28">
        <f t="shared" si="0"/>
        <v>15000</v>
      </c>
      <c r="F39" s="58">
        <v>17000</v>
      </c>
      <c r="G39" s="28">
        <f t="shared" si="1"/>
        <v>17000</v>
      </c>
      <c r="H39" s="27">
        <v>14000</v>
      </c>
      <c r="I39" s="28">
        <f t="shared" si="2"/>
        <v>14000</v>
      </c>
      <c r="J39" s="7">
        <f t="shared" si="3"/>
        <v>15333.333333333334</v>
      </c>
      <c r="K39" s="7">
        <f t="shared" si="4"/>
        <v>15333.333333333334</v>
      </c>
    </row>
    <row r="40" spans="1:11" customFormat="1" ht="25" customHeight="1">
      <c r="A40" s="51">
        <v>25</v>
      </c>
      <c r="B40" s="52" t="s">
        <v>36</v>
      </c>
      <c r="C40" s="51">
        <v>1</v>
      </c>
      <c r="D40" s="58">
        <v>18000</v>
      </c>
      <c r="E40" s="28">
        <f t="shared" si="0"/>
        <v>18000</v>
      </c>
      <c r="F40" s="58">
        <v>20000</v>
      </c>
      <c r="G40" s="28">
        <f t="shared" si="1"/>
        <v>20000</v>
      </c>
      <c r="H40" s="27">
        <v>18000</v>
      </c>
      <c r="I40" s="28">
        <f t="shared" si="2"/>
        <v>18000</v>
      </c>
      <c r="J40" s="7">
        <f t="shared" si="3"/>
        <v>18666.666666666668</v>
      </c>
      <c r="K40" s="7">
        <f t="shared" si="4"/>
        <v>18666.666666666668</v>
      </c>
    </row>
    <row r="41" spans="1:11" customFormat="1" ht="25" customHeight="1">
      <c r="A41" s="53">
        <v>26</v>
      </c>
      <c r="B41" s="52" t="s">
        <v>37</v>
      </c>
      <c r="C41" s="51">
        <v>1</v>
      </c>
      <c r="D41" s="58">
        <v>22000</v>
      </c>
      <c r="E41" s="28">
        <f t="shared" si="0"/>
        <v>22000</v>
      </c>
      <c r="F41" s="58">
        <v>25000</v>
      </c>
      <c r="G41" s="28">
        <f t="shared" si="1"/>
        <v>25000</v>
      </c>
      <c r="H41" s="27">
        <v>20000</v>
      </c>
      <c r="I41" s="28">
        <f t="shared" si="2"/>
        <v>20000</v>
      </c>
      <c r="J41" s="7">
        <f t="shared" si="3"/>
        <v>22333.333333333332</v>
      </c>
      <c r="K41" s="7">
        <f t="shared" si="4"/>
        <v>22333.333333333332</v>
      </c>
    </row>
    <row r="42" spans="1:11" customFormat="1" ht="25" customHeight="1">
      <c r="A42" s="51">
        <v>27</v>
      </c>
      <c r="B42" s="52" t="s">
        <v>38</v>
      </c>
      <c r="C42" s="51">
        <v>1</v>
      </c>
      <c r="D42" s="58">
        <v>12500</v>
      </c>
      <c r="E42" s="28">
        <f t="shared" si="0"/>
        <v>12500</v>
      </c>
      <c r="F42" s="58">
        <v>15000</v>
      </c>
      <c r="G42" s="28">
        <f t="shared" si="1"/>
        <v>15000</v>
      </c>
      <c r="H42" s="27">
        <v>11000</v>
      </c>
      <c r="I42" s="28">
        <f t="shared" si="2"/>
        <v>11000</v>
      </c>
      <c r="J42" s="7">
        <f t="shared" si="3"/>
        <v>12833.333333333334</v>
      </c>
      <c r="K42" s="7">
        <f t="shared" si="4"/>
        <v>12833.333333333334</v>
      </c>
    </row>
    <row r="43" spans="1:11" s="2" customFormat="1" ht="25" customHeight="1">
      <c r="A43" s="51">
        <v>28</v>
      </c>
      <c r="B43" s="52" t="s">
        <v>39</v>
      </c>
      <c r="C43" s="51">
        <v>1</v>
      </c>
      <c r="D43" s="58">
        <v>10000</v>
      </c>
      <c r="E43" s="28">
        <f t="shared" si="0"/>
        <v>10000</v>
      </c>
      <c r="F43" s="58">
        <v>12000</v>
      </c>
      <c r="G43" s="28">
        <f t="shared" si="1"/>
        <v>12000</v>
      </c>
      <c r="H43" s="27">
        <v>9000</v>
      </c>
      <c r="I43" s="28">
        <f t="shared" si="2"/>
        <v>9000</v>
      </c>
      <c r="J43" s="7">
        <f t="shared" si="3"/>
        <v>10333.333333333334</v>
      </c>
      <c r="K43" s="7">
        <f t="shared" si="4"/>
        <v>10333.333333333334</v>
      </c>
    </row>
    <row r="44" spans="1:11" customFormat="1" ht="25" customHeight="1">
      <c r="A44" s="51">
        <v>29</v>
      </c>
      <c r="B44" s="52" t="s">
        <v>40</v>
      </c>
      <c r="C44" s="51">
        <v>1</v>
      </c>
      <c r="D44" s="58">
        <v>350000</v>
      </c>
      <c r="E44" s="28">
        <f t="shared" si="0"/>
        <v>350000</v>
      </c>
      <c r="F44" s="58">
        <v>335000</v>
      </c>
      <c r="G44" s="28">
        <f t="shared" si="1"/>
        <v>335000</v>
      </c>
      <c r="H44" s="27">
        <v>330000</v>
      </c>
      <c r="I44" s="28">
        <f t="shared" si="2"/>
        <v>330000</v>
      </c>
      <c r="J44" s="7">
        <f>AVERAGE(E44,G44,I44)</f>
        <v>338333.33333333331</v>
      </c>
      <c r="K44" s="7">
        <f t="shared" si="4"/>
        <v>338333.33333333331</v>
      </c>
    </row>
    <row r="45" spans="1:11">
      <c r="A45" s="31" t="s">
        <v>7</v>
      </c>
      <c r="B45" s="31"/>
      <c r="C45" s="31"/>
      <c r="D45" s="31"/>
      <c r="E45" s="29">
        <f>SUM(E16:E44)</f>
        <v>2042000</v>
      </c>
      <c r="F45" s="54"/>
      <c r="G45" s="54">
        <f>SUM(G16:G44)</f>
        <v>2169700</v>
      </c>
      <c r="I45" s="29">
        <f>SUM(I16:I44)</f>
        <v>2002500</v>
      </c>
      <c r="K45" s="8">
        <f>SUM(K16:K44)</f>
        <v>2071400</v>
      </c>
    </row>
    <row r="46" spans="1:11">
      <c r="A46" s="32" t="s">
        <v>5</v>
      </c>
      <c r="B46" s="33"/>
      <c r="C46" s="33"/>
      <c r="D46" s="34"/>
      <c r="E46" s="29"/>
      <c r="F46" s="54"/>
      <c r="G46" s="54"/>
      <c r="I46" s="29"/>
      <c r="K46" s="8"/>
    </row>
    <row r="47" spans="1:11">
      <c r="A47" s="31" t="s">
        <v>8</v>
      </c>
      <c r="B47" s="31"/>
      <c r="C47" s="31"/>
      <c r="D47" s="31"/>
      <c r="E47" s="29">
        <f>E45+E46</f>
        <v>2042000</v>
      </c>
      <c r="F47" s="54"/>
      <c r="G47" s="54">
        <f>G45</f>
        <v>2169700</v>
      </c>
      <c r="I47" s="29">
        <f>I45+I46</f>
        <v>2002500</v>
      </c>
      <c r="K47" s="8">
        <f>K45+K46</f>
        <v>2071400</v>
      </c>
    </row>
    <row r="51" spans="8:8">
      <c r="H51" s="30"/>
    </row>
    <row r="52" spans="8:8">
      <c r="H52" s="30"/>
    </row>
  </sheetData>
  <sheetProtection sheet="1" objects="1" scenarios="1"/>
  <mergeCells count="18">
    <mergeCell ref="C8:K8"/>
    <mergeCell ref="A10:B10"/>
    <mergeCell ref="C10:J10"/>
    <mergeCell ref="A12:B12"/>
    <mergeCell ref="C12:K12"/>
    <mergeCell ref="A2:J2"/>
    <mergeCell ref="A3:J3"/>
    <mergeCell ref="A4:J4"/>
    <mergeCell ref="A5:J5"/>
    <mergeCell ref="A6:J6"/>
    <mergeCell ref="H14:I14"/>
    <mergeCell ref="J14:K14"/>
    <mergeCell ref="A45:D45"/>
    <mergeCell ref="A46:D46"/>
    <mergeCell ref="A47:D47"/>
    <mergeCell ref="A14:C14"/>
    <mergeCell ref="D14:E14"/>
    <mergeCell ref="F14:G14"/>
  </mergeCells>
  <pageMargins left="0.70866141732283472" right="0.70866141732283472" top="0.74803149606299213" bottom="0.74803149606299213" header="0.31496062992125984" footer="0.31496062992125984"/>
  <pageSetup paperSize="41" scale="90" fitToWidth="0" fitToHeight="0" orientation="landscape" r:id="rId1"/>
  <headerFooter>
    <oddHeader>&amp;C</oddHeader>
    <oddFooter>&amp;CPágina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Macintosh Excel</Application>
  <DocSecurity>2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Sierra</dc:creator>
  <cp:lastModifiedBy>Lorena Bustos Molano</cp:lastModifiedBy>
  <cp:revision>2</cp:revision>
  <cp:lastPrinted>2026-09-09T00:24:33Z</cp:lastPrinted>
  <dcterms:created xsi:type="dcterms:W3CDTF">2023-03-23T15:51:47Z</dcterms:created>
  <dcterms:modified xsi:type="dcterms:W3CDTF">2026-09-09T00:31:20Z</dcterms:modified>
</cp:coreProperties>
</file>