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30"/>
  <workbookPr/>
  <mc:AlternateContent xmlns:mc="http://schemas.openxmlformats.org/markup-compatibility/2006">
    <mc:Choice Requires="x15">
      <x15ac:absPath xmlns:x15ac="http://schemas.microsoft.com/office/spreadsheetml/2010/11/ac" url="/Users/daissylilianachivatalopez/Documents/ASESORIAS /IDERMETA/AÑO 2026/1. PROCESOS DE CONVOCATORIA PUBLICA /4. CONCURSO DE MERITOS/"/>
    </mc:Choice>
  </mc:AlternateContent>
  <xr:revisionPtr revIDLastSave="0" documentId="13_ncr:1_{EB28C2D9-8AFD-A448-8CE9-FEABA9D9901D}" xr6:coauthVersionLast="47" xr6:coauthVersionMax="47" xr10:uidLastSave="{00000000-0000-0000-0000-000000000000}"/>
  <bookViews>
    <workbookView xWindow="0" yWindow="740" windowWidth="29400" windowHeight="17240" xr2:uid="{00000000-000D-0000-FFFF-FFFF00000000}"/>
  </bookViews>
  <sheets>
    <sheet name="FORMULARIO 1" sheetId="1" r:id="rId1"/>
  </sheets>
  <definedNames>
    <definedName name="_Fill" localSheetId="0" hidden="1">#REF!</definedName>
    <definedName name="_Fill" hidden="1">#REF!</definedName>
    <definedName name="_xlnm._FilterDatabase" hidden="1">#REF!</definedName>
    <definedName name="_Kay1" localSheetId="0" hidden="1">#REF!</definedName>
    <definedName name="_Kay1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ccessDatabase" hidden="1">"C:\C-314\VOLUMENES\volfin4.mdb"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_xlnm.Print_Area" localSheetId="0">'FORMULARIO 1'!$A$1:$H$60</definedName>
    <definedName name="CBWorkbookPriority" hidden="1">-1935235038</definedName>
    <definedName name="DADADAD" localSheetId="0" hidden="1">{#N/A,#N/A,TRUE,"CODIGO DEPENDENCIA"}</definedName>
    <definedName name="DADADAD" hidden="1">{#N/A,#N/A,TRUE,"CODIGO DEPENDENCIA"}</definedName>
    <definedName name="DERF" localSheetId="0" hidden="1">{#N/A,#N/A,FALSE,"310.1";#N/A,#N/A,FALSE,"321.1";#N/A,#N/A,FALSE,"320.3";#N/A,#N/A,FALSE,"330.1"}</definedName>
    <definedName name="DERF" hidden="1">{#N/A,#N/A,FALSE,"310.1";#N/A,#N/A,FALSE,"321.1";#N/A,#N/A,FALSE,"320.3";#N/A,#N/A,FALSE,"330.1"}</definedName>
    <definedName name="EE" localSheetId="0" hidden="1">{#N/A,#N/A,FALSE,"310.1";#N/A,#N/A,FALSE,"321.1";#N/A,#N/A,FALSE,"320.3";#N/A,#N/A,FALSE,"330.1"}</definedName>
    <definedName name="EE" hidden="1">{#N/A,#N/A,FALSE,"310.1";#N/A,#N/A,FALSE,"321.1";#N/A,#N/A,FALSE,"320.3";#N/A,#N/A,FALSE,"330.1"}</definedName>
    <definedName name="fdadsfa" hidden="1">{"PRES REHAB ARM-PER POR ITEMS  KM A KM",#N/A,TRUE,"Rehabilitacion Arm-Per"}</definedName>
    <definedName name="fdadsfa_1" hidden="1">{"PRES REHAB ARM-PER POR ITEMS  KM A KM",#N/A,TRUE,"Rehabilitacion Arm-Per"}</definedName>
    <definedName name="fdadsfa_1_1" hidden="1">{"PRES REHAB ARM-PER POR ITEMS  KM A KM",#N/A,TRUE,"Rehabilitacion Arm-Per"}</definedName>
    <definedName name="fffff" hidden="1">#REF!</definedName>
    <definedName name="fhg" localSheetId="0" hidden="1">{#N/A,#N/A,FALSE,"310.1";#N/A,#N/A,FALSE,"321.1";#N/A,#N/A,FALSE,"320.3";#N/A,#N/A,FALSE,"330.1"}</definedName>
    <definedName name="fhg" hidden="1">{#N/A,#N/A,FALSE,"310.1";#N/A,#N/A,FALSE,"321.1";#N/A,#N/A,FALSE,"320.3";#N/A,#N/A,FALSE,"330.1"}</definedName>
    <definedName name="FORMULARIO" hidden="1">#REF!</definedName>
    <definedName name="HTML_CodePage" hidden="1">1252</definedName>
    <definedName name="HTML_Control" hidden="1">{"'Sheet1'!$A$1:$G$85"}</definedName>
    <definedName name="HTML_Control_1" hidden="1">{"'Sheet1'!$A$1:$G$85"}</definedName>
    <definedName name="HTML_Control_1_1" hidden="1">{"'Sheet1'!$A$1:$G$85"}</definedName>
    <definedName name="HTML_Description" hidden="1">""</definedName>
    <definedName name="HTML_Email" hidden="1">""</definedName>
    <definedName name="HTML_Header" hidden="1">"Sheet1"</definedName>
    <definedName name="HTML_LastUpdate" hidden="1">"2/24/99"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Mac" hidden="1">"Macintosh HD:HomePageStuff:New_Home_Page:datafile:histret.html"</definedName>
    <definedName name="HTML_Title" hidden="1">"Historical Returns on Stocks, Bonds and Bills"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KO" localSheetId="0" hidden="1">#REF!</definedName>
    <definedName name="KO" hidden="1">#REF!</definedName>
    <definedName name="OSCAR" hidden="1">#REF!</definedName>
    <definedName name="PERSONAL" localSheetId="0" hidden="1">{#N/A,#N/A,FALSE,"310.1";#N/A,#N/A,FALSE,"321.1";#N/A,#N/A,FALSE,"320.3";#N/A,#N/A,FALSE,"330.1"}</definedName>
    <definedName name="PERSONAL" hidden="1">{#N/A,#N/A,FALSE,"310.1";#N/A,#N/A,FALSE,"321.1";#N/A,#N/A,FALSE,"320.3";#N/A,#N/A,FALSE,"330.1"}</definedName>
    <definedName name="prs" localSheetId="0" hidden="1">{#N/A,#N/A,FALSE,"310.1";#N/A,#N/A,FALSE,"321.1";#N/A,#N/A,FALSE,"320.3";#N/A,#N/A,FALSE,"330.1"}</definedName>
    <definedName name="prs" hidden="1">{#N/A,#N/A,FALSE,"310.1";#N/A,#N/A,FALSE,"321.1";#N/A,#N/A,FALSE,"320.3";#N/A,#N/A,FALSE,"330.1"}</definedName>
    <definedName name="rr" localSheetId="0" hidden="1">{#N/A,#N/A,FALSE,"310.1";#N/A,#N/A,FALSE,"321.1";#N/A,#N/A,FALSE,"320.3";#N/A,#N/A,FALSE,"330.1"}</definedName>
    <definedName name="rr" hidden="1">{#N/A,#N/A,FALSE,"310.1";#N/A,#N/A,FALSE,"321.1";#N/A,#N/A,FALSE,"320.3";#N/A,#N/A,FALSE,"330.1"}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w" localSheetId="0" hidden="1">#REF!</definedName>
    <definedName name="w" hidden="1">#REF!</definedName>
    <definedName name="wrn.ar." localSheetId="0" hidden="1">{#N/A,#N/A,TRUE,"CODIGO DEPENDENCIA"}</definedName>
    <definedName name="wrn.ar." hidden="1">{#N/A,#N/A,TRUE,"CODIGO DEPENDENCIA"}</definedName>
    <definedName name="wrn.ESTADO._.REHABILITACION." hidden="1">{"PRES REHAB ARM-PER POR ITEMS  KM A KM",#N/A,TRUE,"Rehabilitacion Arm-Per"}</definedName>
    <definedName name="wrn.ESTADO._.REHABILITACION._1" hidden="1">{"PRES REHAB ARM-PER POR ITEMS  KM A KM",#N/A,TRUE,"Rehabilitacion Arm-Per"}</definedName>
    <definedName name="wrn.ESTADO._.REHABILITACION._1_1" hidden="1">{"PRES REHAB ARM-PER POR ITEMS  KM A KM",#N/A,TRUE,"Rehabilitacion Arm-Per"}</definedName>
    <definedName name="wrn.GENERAL." hidden="1">{"TAB1",#N/A,TRUE,"GENERAL";"TAB2",#N/A,TRUE,"GENERAL";"TAB3",#N/A,TRUE,"GENERAL";"TAB4",#N/A,TRUE,"GENERAL";"TAB5",#N/A,TRUE,"GENERAL"}</definedName>
    <definedName name="wrn.julio24." localSheetId="0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via." hidden="1">{"via1",#N/A,TRUE,"general";"via2",#N/A,TRUE,"general";"via3",#N/A,TRUE,"general"}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2" i="1" l="1"/>
  <c r="H39" i="1"/>
  <c r="H38" i="1"/>
  <c r="H37" i="1" l="1"/>
  <c r="H36" i="1"/>
  <c r="U53" i="1" l="1"/>
  <c r="V53" i="1" s="1"/>
  <c r="W53" i="1" s="1"/>
  <c r="H48" i="1"/>
  <c r="H41" i="1"/>
  <c r="H49" i="1" s="1"/>
  <c r="H50" i="1" s="1"/>
  <c r="H51" i="1" s="1"/>
  <c r="H52" i="1" s="1"/>
  <c r="H53" i="1" s="1"/>
  <c r="F29" i="1"/>
  <c r="C29" i="1"/>
  <c r="H28" i="1"/>
  <c r="F28" i="1"/>
  <c r="F27" i="1"/>
  <c r="H27" i="1" s="1"/>
  <c r="E27" i="1"/>
  <c r="F26" i="1"/>
  <c r="H26" i="1" s="1"/>
  <c r="E26" i="1"/>
  <c r="AC24" i="1"/>
  <c r="AD24" i="1" s="1"/>
  <c r="AE24" i="1" s="1"/>
  <c r="AC23" i="1"/>
  <c r="F20" i="1"/>
  <c r="E20" i="1"/>
  <c r="C20" i="1"/>
  <c r="F19" i="1"/>
  <c r="E19" i="1"/>
  <c r="F15" i="1"/>
  <c r="E15" i="1"/>
  <c r="C15" i="1"/>
  <c r="C19" i="1" s="1"/>
  <c r="AC12" i="1"/>
  <c r="AD12" i="1" s="1"/>
  <c r="AE12" i="1" s="1"/>
  <c r="AC9" i="1"/>
  <c r="AD9" i="1" s="1"/>
  <c r="AE9" i="1" s="1"/>
  <c r="AC7" i="1"/>
  <c r="AD7" i="1" s="1"/>
  <c r="AE7" i="1" s="1"/>
  <c r="H15" i="1" l="1"/>
  <c r="H20" i="1"/>
  <c r="H29" i="1"/>
  <c r="H19" i="1"/>
</calcChain>
</file>

<file path=xl/sharedStrings.xml><?xml version="1.0" encoding="utf-8"?>
<sst xmlns="http://schemas.openxmlformats.org/spreadsheetml/2006/main" count="69" uniqueCount="64">
  <si>
    <t>SUELDO Y/O</t>
  </si>
  <si>
    <t>TIEMPO</t>
  </si>
  <si>
    <t>PARTICIPACIÓN</t>
  </si>
  <si>
    <t>VALOR</t>
  </si>
  <si>
    <t>TECNOLOGO EN AREAS DE INGENIERIA</t>
  </si>
  <si>
    <t>CANTIDAD</t>
  </si>
  <si>
    <t>CARGO / OFICIO</t>
  </si>
  <si>
    <t>JORNAL MENSUAL</t>
  </si>
  <si>
    <t>DURACIÓN</t>
  </si>
  <si>
    <r>
      <rPr>
        <b/>
        <sz val="8"/>
        <rFont val="Arial"/>
        <family val="2"/>
      </rPr>
      <t>TOTAL</t>
    </r>
    <r>
      <rPr>
        <sz val="8"/>
        <rFont val="Arial"/>
        <family val="2"/>
      </rPr>
      <t xml:space="preserve"> (%-mes)</t>
    </r>
  </si>
  <si>
    <r>
      <rPr>
        <b/>
        <sz val="8"/>
        <rFont val="Arial"/>
        <family val="2"/>
      </rPr>
      <t>PARCIAL</t>
    </r>
    <r>
      <rPr>
        <sz val="8"/>
        <rFont val="Arial"/>
        <family val="2"/>
      </rPr>
      <t xml:space="preserve"> ($)</t>
    </r>
  </si>
  <si>
    <t>(1)</t>
  </si>
  <si>
    <t>(2)</t>
  </si>
  <si>
    <t>(mes) (3)</t>
  </si>
  <si>
    <t>(4)</t>
  </si>
  <si>
    <t>(1)*((2)*(3))*(4)=(5)</t>
  </si>
  <si>
    <t>TOPOGRAFO INSPECTOR</t>
  </si>
  <si>
    <t>COSTOS DIRECTOS DE PERSONAL</t>
  </si>
  <si>
    <t>PERSONAL PROFESIONAL</t>
  </si>
  <si>
    <t>AUXILIAR DE INGENIERIA</t>
  </si>
  <si>
    <t>3</t>
  </si>
  <si>
    <t>PERSONAL ESPECIALISTA</t>
  </si>
  <si>
    <t>Especialista estructural</t>
  </si>
  <si>
    <t>4</t>
  </si>
  <si>
    <t>Especialista en suelos</t>
  </si>
  <si>
    <t>Profesional salud ocupacional</t>
  </si>
  <si>
    <t>PERSONAL TECNICO Y AUXILIAR</t>
  </si>
  <si>
    <t>N/A</t>
  </si>
  <si>
    <t>CADENERO 1</t>
  </si>
  <si>
    <t xml:space="preserve">OTROS PERSONAL </t>
  </si>
  <si>
    <t>Secretaria</t>
  </si>
  <si>
    <t>Dibujante 1</t>
  </si>
  <si>
    <t>Auxiliar de Ingeniería</t>
  </si>
  <si>
    <t>Conductor</t>
  </si>
  <si>
    <t>TOTAL COSTOS DE PERSONAL = SUMATORIA DE (A)</t>
  </si>
  <si>
    <t>COSTO</t>
  </si>
  <si>
    <t>TIEMPO DE</t>
  </si>
  <si>
    <t>CANT.</t>
  </si>
  <si>
    <t>CONCEPTO</t>
  </si>
  <si>
    <t>UNIDAD</t>
  </si>
  <si>
    <t>($)</t>
  </si>
  <si>
    <t>UTILIZACIÓN</t>
  </si>
  <si>
    <t>PARCIAL ($)</t>
  </si>
  <si>
    <t>(9)</t>
  </si>
  <si>
    <t>(10)</t>
  </si>
  <si>
    <t>TOTAL (11)</t>
  </si>
  <si>
    <t>(9) * (10) * (11) = (12)</t>
  </si>
  <si>
    <t>GASTOS ADMINISTRATIVOS</t>
  </si>
  <si>
    <t>mes</t>
  </si>
  <si>
    <t>GASTOS GENERALES</t>
  </si>
  <si>
    <t>Campero, pick-Up, Camioneta</t>
  </si>
  <si>
    <t>Otros gastos Directos</t>
  </si>
  <si>
    <t>GLB</t>
  </si>
  <si>
    <t>TOTAL ADMINITRACCIÓN = SUMATORIA (B)</t>
  </si>
  <si>
    <t>COSTO BÁSICO = (A) + (B) = ( C)</t>
  </si>
  <si>
    <t>COSTO BASICO + UTILIDAD CONSULTOR = (E)</t>
  </si>
  <si>
    <t>INSTITUTO DE DEPORTE Y RECREACIÓN DEL META</t>
  </si>
  <si>
    <t>UTILIDAD CONSULTOR (10%) = (D)</t>
  </si>
  <si>
    <t>FORMULARIO N° 1</t>
  </si>
  <si>
    <t>OBJETO:</t>
  </si>
  <si>
    <t>COSTO TOTAL AJUSTADO AL PESO INCLUIDOS TODOS LOS DESCUENTOS DE LEY</t>
  </si>
  <si>
    <t>PROPONENTE:</t>
  </si>
  <si>
    <t>REPRESENTANTE LEGAL:</t>
  </si>
  <si>
    <t>IDERMETA-CM-001-2026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</si>
</sst>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(* #,##0.0_);_(* \(#,##0.0\);_(* &quot;-&quot;??_);_(@_)"/>
    <numFmt numFmtId="166" formatCode="&quot;$&quot;\ #,##0.00;&quot;$&quot;\ \-#,##0.00"/>
    <numFmt numFmtId="167" formatCode="_(* #,##0.00_);_(* \(#,##0.00\);_(* &quot;-&quot;??_);_(@_)"/>
    <numFmt numFmtId="168" formatCode="_(* #,##0_);_(* \(#,##0\);_(* &quot;-&quot;??_);_(@_)"/>
    <numFmt numFmtId="169" formatCode="0.0"/>
    <numFmt numFmtId="170" formatCode="_-* #,##0_-;\-* #,##0_-;_-* &quot;-&quot;??_-;_-@_-"/>
    <numFmt numFmtId="171" formatCode="[$$-500A]#,##0.00"/>
    <numFmt numFmtId="172" formatCode="[$$-500A]\ #,##0.00"/>
    <numFmt numFmtId="173" formatCode="&quot;$&quot;\ #,##0.00"/>
    <numFmt numFmtId="174" formatCode="_(&quot;$&quot;\ * #,##0.00_);_(&quot;$&quot;\ * \(#,##0.00\);_(&quot;$&quot;\ 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8"/>
      <name val="Century Gothic"/>
      <family val="2"/>
    </font>
    <font>
      <sz val="8"/>
      <name val="Century Gothic"/>
      <family val="2"/>
    </font>
    <font>
      <b/>
      <sz val="8"/>
      <name val="Arial"/>
      <family val="2"/>
    </font>
    <font>
      <sz val="12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64" fontId="12" fillId="0" borderId="0" applyFont="0" applyFill="0" applyBorder="0" applyAlignment="0" applyProtection="0"/>
    <xf numFmtId="0" fontId="1" fillId="0" borderId="0"/>
    <xf numFmtId="0" fontId="3" fillId="0" borderId="0"/>
    <xf numFmtId="0" fontId="5" fillId="0" borderId="0"/>
    <xf numFmtId="0" fontId="3" fillId="0" borderId="0"/>
    <xf numFmtId="0" fontId="1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74" fontId="1" fillId="0" borderId="0" applyFont="0" applyFill="0" applyBorder="0" applyAlignment="0" applyProtection="0"/>
  </cellStyleXfs>
  <cellXfs count="204">
    <xf numFmtId="0" fontId="0" fillId="0" borderId="0" xfId="0"/>
    <xf numFmtId="0" fontId="4" fillId="0" borderId="0" xfId="3" applyFont="1" applyAlignment="1">
      <alignment vertical="center"/>
    </xf>
    <xf numFmtId="0" fontId="6" fillId="0" borderId="0" xfId="4" applyFont="1" applyAlignment="1">
      <alignment vertical="center"/>
    </xf>
    <xf numFmtId="165" fontId="3" fillId="0" borderId="0" xfId="5" applyNumberFormat="1" applyAlignment="1">
      <alignment vertical="center" wrapText="1"/>
    </xf>
    <xf numFmtId="0" fontId="3" fillId="0" borderId="0" xfId="5" applyAlignment="1">
      <alignment vertical="center" wrapText="1"/>
    </xf>
    <xf numFmtId="0" fontId="9" fillId="0" borderId="9" xfId="5" applyFont="1" applyBorder="1" applyAlignment="1">
      <alignment horizontal="left" vertical="center" wrapText="1"/>
    </xf>
    <xf numFmtId="166" fontId="10" fillId="0" borderId="10" xfId="5" applyNumberFormat="1" applyFont="1" applyBorder="1" applyAlignment="1">
      <alignment horizontal="left" vertical="center" wrapText="1"/>
    </xf>
    <xf numFmtId="0" fontId="11" fillId="0" borderId="11" xfId="5" applyFont="1" applyBorder="1" applyAlignment="1">
      <alignment horizontal="center"/>
    </xf>
    <xf numFmtId="0" fontId="11" fillId="0" borderId="12" xfId="5" applyFont="1" applyBorder="1" applyAlignment="1">
      <alignment horizontal="center"/>
    </xf>
    <xf numFmtId="0" fontId="11" fillId="0" borderId="15" xfId="5" applyFont="1" applyBorder="1" applyAlignment="1">
      <alignment horizontal="center"/>
    </xf>
    <xf numFmtId="0" fontId="1" fillId="0" borderId="0" xfId="6"/>
    <xf numFmtId="164" fontId="1" fillId="0" borderId="0" xfId="1" applyFont="1"/>
    <xf numFmtId="0" fontId="11" fillId="0" borderId="9" xfId="5" applyFont="1" applyBorder="1" applyAlignment="1">
      <alignment horizontal="center"/>
    </xf>
    <xf numFmtId="0" fontId="11" fillId="0" borderId="16" xfId="5" applyFont="1" applyBorder="1" applyAlignment="1">
      <alignment horizontal="center"/>
    </xf>
    <xf numFmtId="0" fontId="4" fillId="0" borderId="16" xfId="5" applyFont="1" applyBorder="1" applyAlignment="1">
      <alignment horizontal="center"/>
    </xf>
    <xf numFmtId="0" fontId="4" fillId="0" borderId="18" xfId="5" applyFont="1" applyBorder="1" applyAlignment="1">
      <alignment horizontal="center"/>
    </xf>
    <xf numFmtId="164" fontId="1" fillId="0" borderId="0" xfId="1" applyFont="1" applyAlignment="1">
      <alignment vertical="center"/>
    </xf>
    <xf numFmtId="0" fontId="4" fillId="0" borderId="19" xfId="5" quotePrefix="1" applyFont="1" applyBorder="1" applyAlignment="1">
      <alignment horizontal="center"/>
    </xf>
    <xf numFmtId="0" fontId="4" fillId="0" borderId="20" xfId="5" applyFont="1" applyBorder="1" applyAlignment="1">
      <alignment horizontal="center"/>
    </xf>
    <xf numFmtId="0" fontId="4" fillId="0" borderId="20" xfId="5" quotePrefix="1" applyFont="1" applyBorder="1" applyAlignment="1">
      <alignment horizontal="center"/>
    </xf>
    <xf numFmtId="0" fontId="4" fillId="0" borderId="23" xfId="5" applyFont="1" applyBorder="1" applyAlignment="1">
      <alignment horizontal="center"/>
    </xf>
    <xf numFmtId="0" fontId="2" fillId="0" borderId="24" xfId="5" applyFont="1" applyBorder="1" applyAlignment="1">
      <alignment horizontal="center"/>
    </xf>
    <xf numFmtId="0" fontId="2" fillId="0" borderId="25" xfId="5" applyFont="1" applyBorder="1"/>
    <xf numFmtId="10" fontId="4" fillId="0" borderId="25" xfId="7" applyNumberFormat="1" applyFont="1" applyFill="1" applyBorder="1" applyAlignment="1">
      <alignment horizontal="right"/>
    </xf>
    <xf numFmtId="168" fontId="4" fillId="0" borderId="28" xfId="7" applyNumberFormat="1" applyFont="1" applyFill="1" applyBorder="1" applyAlignment="1">
      <alignment horizontal="center"/>
    </xf>
    <xf numFmtId="0" fontId="3" fillId="0" borderId="29" xfId="5" applyBorder="1" applyAlignment="1">
      <alignment horizontal="center"/>
    </xf>
    <xf numFmtId="0" fontId="2" fillId="0" borderId="3" xfId="5" applyFont="1" applyBorder="1"/>
    <xf numFmtId="10" fontId="3" fillId="0" borderId="3" xfId="7" applyNumberFormat="1" applyFont="1" applyFill="1" applyBorder="1" applyAlignment="1">
      <alignment horizontal="right"/>
    </xf>
    <xf numFmtId="168" fontId="3" fillId="0" borderId="30" xfId="7" applyNumberFormat="1" applyFont="1" applyFill="1" applyBorder="1"/>
    <xf numFmtId="0" fontId="2" fillId="0" borderId="29" xfId="5" applyFont="1" applyBorder="1" applyAlignment="1">
      <alignment horizontal="center"/>
    </xf>
    <xf numFmtId="164" fontId="7" fillId="0" borderId="3" xfId="1" applyFont="1" applyFill="1" applyBorder="1" applyAlignment="1">
      <alignment horizontal="center"/>
    </xf>
    <xf numFmtId="49" fontId="7" fillId="0" borderId="3" xfId="7" applyNumberFormat="1" applyFont="1" applyFill="1" applyBorder="1" applyAlignment="1">
      <alignment horizontal="center"/>
    </xf>
    <xf numFmtId="10" fontId="7" fillId="0" borderId="3" xfId="8" applyNumberFormat="1" applyFont="1" applyFill="1" applyBorder="1" applyAlignment="1">
      <alignment horizontal="right"/>
    </xf>
    <xf numFmtId="164" fontId="7" fillId="0" borderId="30" xfId="1" applyFont="1" applyFill="1" applyBorder="1"/>
    <xf numFmtId="167" fontId="3" fillId="0" borderId="0" xfId="5" applyNumberFormat="1" applyAlignment="1">
      <alignment vertical="center" wrapText="1"/>
    </xf>
    <xf numFmtId="0" fontId="13" fillId="0" borderId="0" xfId="6" applyFont="1"/>
    <xf numFmtId="0" fontId="2" fillId="0" borderId="29" xfId="5" applyFont="1" applyBorder="1" applyAlignment="1">
      <alignment horizontal="center" vertical="center"/>
    </xf>
    <xf numFmtId="168" fontId="7" fillId="0" borderId="3" xfId="7" applyNumberFormat="1" applyFont="1" applyFill="1" applyBorder="1" applyAlignment="1">
      <alignment horizontal="left" vertical="center" wrapText="1"/>
    </xf>
    <xf numFmtId="164" fontId="7" fillId="0" borderId="30" xfId="1" applyFont="1" applyFill="1" applyBorder="1" applyAlignment="1">
      <alignment vertical="center"/>
    </xf>
    <xf numFmtId="167" fontId="0" fillId="0" borderId="0" xfId="9" applyFont="1"/>
    <xf numFmtId="0" fontId="1" fillId="0" borderId="0" xfId="2"/>
    <xf numFmtId="168" fontId="7" fillId="0" borderId="3" xfId="8" applyNumberFormat="1" applyFont="1" applyFill="1" applyBorder="1" applyAlignment="1">
      <alignment horizontal="left"/>
    </xf>
    <xf numFmtId="168" fontId="7" fillId="0" borderId="3" xfId="7" applyNumberFormat="1" applyFont="1" applyFill="1" applyBorder="1" applyAlignment="1">
      <alignment horizontal="left"/>
    </xf>
    <xf numFmtId="0" fontId="13" fillId="2" borderId="0" xfId="6" applyFont="1" applyFill="1"/>
    <xf numFmtId="3" fontId="2" fillId="0" borderId="3" xfId="5" applyNumberFormat="1" applyFont="1" applyBorder="1" applyAlignment="1">
      <alignment horizontal="justify" vertical="center"/>
    </xf>
    <xf numFmtId="167" fontId="7" fillId="0" borderId="3" xfId="7" applyFont="1" applyFill="1" applyBorder="1" applyAlignment="1">
      <alignment horizontal="center"/>
    </xf>
    <xf numFmtId="0" fontId="13" fillId="0" borderId="0" xfId="6" applyFont="1" applyAlignment="1">
      <alignment vertical="center"/>
    </xf>
    <xf numFmtId="164" fontId="1" fillId="0" borderId="0" xfId="1" applyFont="1" applyFill="1"/>
    <xf numFmtId="167" fontId="7" fillId="0" borderId="3" xfId="9" applyFont="1" applyFill="1" applyBorder="1" applyAlignment="1">
      <alignment horizontal="center"/>
    </xf>
    <xf numFmtId="165" fontId="7" fillId="0" borderId="3" xfId="7" applyNumberFormat="1" applyFont="1" applyFill="1" applyBorder="1"/>
    <xf numFmtId="167" fontId="7" fillId="0" borderId="30" xfId="7" applyFont="1" applyFill="1" applyBorder="1"/>
    <xf numFmtId="0" fontId="7" fillId="0" borderId="31" xfId="5" applyFont="1" applyBorder="1" applyAlignment="1">
      <alignment horizontal="center"/>
    </xf>
    <xf numFmtId="0" fontId="8" fillId="0" borderId="32" xfId="5" applyFont="1" applyBorder="1" applyAlignment="1">
      <alignment vertical="center"/>
    </xf>
    <xf numFmtId="4" fontId="7" fillId="0" borderId="33" xfId="5" applyNumberFormat="1" applyFont="1" applyBorder="1"/>
    <xf numFmtId="0" fontId="7" fillId="0" borderId="33" xfId="5" applyFont="1" applyBorder="1"/>
    <xf numFmtId="2" fontId="7" fillId="0" borderId="33" xfId="5" applyNumberFormat="1" applyFont="1" applyBorder="1" applyAlignment="1">
      <alignment horizontal="right"/>
    </xf>
    <xf numFmtId="164" fontId="8" fillId="0" borderId="34" xfId="1" applyFont="1" applyFill="1" applyBorder="1" applyAlignment="1">
      <alignment vertical="center"/>
    </xf>
    <xf numFmtId="0" fontId="7" fillId="0" borderId="9" xfId="5" applyFont="1" applyBorder="1" applyAlignment="1">
      <alignment horizontal="center"/>
    </xf>
    <xf numFmtId="0" fontId="7" fillId="0" borderId="10" xfId="5" applyFont="1" applyBorder="1"/>
    <xf numFmtId="167" fontId="3" fillId="0" borderId="0" xfId="9" applyFont="1" applyFill="1" applyAlignment="1">
      <alignment vertical="center" wrapText="1"/>
    </xf>
    <xf numFmtId="0" fontId="2" fillId="0" borderId="12" xfId="5" applyFont="1" applyBorder="1" applyAlignment="1">
      <alignment horizontal="center"/>
    </xf>
    <xf numFmtId="0" fontId="2" fillId="0" borderId="35" xfId="5" applyFont="1" applyBorder="1" applyAlignment="1">
      <alignment horizontal="center"/>
    </xf>
    <xf numFmtId="0" fontId="2" fillId="0" borderId="15" xfId="5" applyFont="1" applyBorder="1" applyAlignment="1">
      <alignment horizontal="center"/>
    </xf>
    <xf numFmtId="170" fontId="3" fillId="0" borderId="0" xfId="9" applyNumberFormat="1" applyFont="1" applyFill="1" applyAlignment="1">
      <alignment vertical="center" wrapText="1"/>
    </xf>
    <xf numFmtId="0" fontId="2" fillId="0" borderId="16" xfId="5" applyFont="1" applyBorder="1" applyAlignment="1">
      <alignment horizontal="center"/>
    </xf>
    <xf numFmtId="0" fontId="2" fillId="0" borderId="18" xfId="5" applyFont="1" applyBorder="1" applyAlignment="1">
      <alignment horizontal="center"/>
    </xf>
    <xf numFmtId="0" fontId="7" fillId="0" borderId="22" xfId="5" quotePrefix="1" applyFont="1" applyBorder="1"/>
    <xf numFmtId="0" fontId="7" fillId="0" borderId="20" xfId="5" applyFont="1" applyBorder="1" applyAlignment="1">
      <alignment horizontal="center"/>
    </xf>
    <xf numFmtId="0" fontId="7" fillId="0" borderId="23" xfId="5" applyFont="1" applyBorder="1" applyAlignment="1">
      <alignment horizontal="center"/>
    </xf>
    <xf numFmtId="0" fontId="7" fillId="0" borderId="24" xfId="5" applyFont="1" applyBorder="1" applyAlignment="1">
      <alignment horizontal="center"/>
    </xf>
    <xf numFmtId="0" fontId="2" fillId="0" borderId="25" xfId="5" applyFont="1" applyBorder="1" applyAlignment="1">
      <alignment wrapText="1"/>
    </xf>
    <xf numFmtId="0" fontId="7" fillId="0" borderId="25" xfId="5" applyFont="1" applyBorder="1"/>
    <xf numFmtId="168" fontId="7" fillId="0" borderId="28" xfId="7" applyNumberFormat="1" applyFont="1" applyFill="1" applyBorder="1"/>
    <xf numFmtId="171" fontId="2" fillId="0" borderId="0" xfId="5" applyNumberFormat="1" applyFont="1"/>
    <xf numFmtId="0" fontId="7" fillId="0" borderId="3" xfId="5" applyFont="1" applyBorder="1" applyAlignment="1">
      <alignment horizontal="left" vertical="center" wrapText="1"/>
    </xf>
    <xf numFmtId="0" fontId="7" fillId="0" borderId="3" xfId="5" applyFont="1" applyBorder="1" applyAlignment="1">
      <alignment horizontal="center" vertical="center"/>
    </xf>
    <xf numFmtId="0" fontId="7" fillId="0" borderId="29" xfId="5" applyFont="1" applyBorder="1" applyAlignment="1">
      <alignment horizontal="center"/>
    </xf>
    <xf numFmtId="0" fontId="2" fillId="0" borderId="3" xfId="5" applyFont="1" applyBorder="1" applyAlignment="1">
      <alignment horizontal="justify" vertical="center" wrapText="1"/>
    </xf>
    <xf numFmtId="0" fontId="7" fillId="0" borderId="3" xfId="5" applyFont="1" applyBorder="1" applyAlignment="1">
      <alignment horizontal="center"/>
    </xf>
    <xf numFmtId="172" fontId="3" fillId="0" borderId="0" xfId="5" applyNumberFormat="1" applyAlignment="1">
      <alignment vertical="center" wrapText="1"/>
    </xf>
    <xf numFmtId="173" fontId="8" fillId="0" borderId="0" xfId="2" applyNumberFormat="1" applyFont="1" applyAlignment="1">
      <alignment horizontal="right" vertical="center" wrapText="1"/>
    </xf>
    <xf numFmtId="0" fontId="2" fillId="0" borderId="36" xfId="5" applyFont="1" applyBorder="1" applyAlignment="1">
      <alignment horizontal="center" vertical="center"/>
    </xf>
    <xf numFmtId="0" fontId="7" fillId="0" borderId="37" xfId="5" applyFont="1" applyBorder="1" applyAlignment="1">
      <alignment horizontal="left" vertical="center" wrapText="1"/>
    </xf>
    <xf numFmtId="0" fontId="7" fillId="0" borderId="37" xfId="5" applyFont="1" applyBorder="1" applyAlignment="1">
      <alignment horizontal="center" vertical="center"/>
    </xf>
    <xf numFmtId="167" fontId="7" fillId="0" borderId="40" xfId="7" applyFont="1" applyFill="1" applyBorder="1" applyAlignment="1">
      <alignment vertical="center"/>
    </xf>
    <xf numFmtId="0" fontId="3" fillId="0" borderId="19" xfId="5" applyBorder="1" applyAlignment="1">
      <alignment horizontal="center"/>
    </xf>
    <xf numFmtId="0" fontId="8" fillId="0" borderId="21" xfId="5" applyFont="1" applyBorder="1"/>
    <xf numFmtId="0" fontId="3" fillId="0" borderId="41" xfId="5" applyBorder="1"/>
    <xf numFmtId="0" fontId="3" fillId="0" borderId="41" xfId="5" applyBorder="1" applyAlignment="1">
      <alignment horizontal="right"/>
    </xf>
    <xf numFmtId="164" fontId="8" fillId="0" borderId="23" xfId="1" applyFont="1" applyFill="1" applyBorder="1"/>
    <xf numFmtId="0" fontId="3" fillId="0" borderId="9" xfId="5" applyBorder="1" applyAlignment="1">
      <alignment horizontal="center"/>
    </xf>
    <xf numFmtId="0" fontId="8" fillId="0" borderId="42" xfId="5" applyFont="1" applyBorder="1" applyAlignment="1">
      <alignment vertical="center"/>
    </xf>
    <xf numFmtId="0" fontId="3" fillId="0" borderId="43" xfId="5" applyBorder="1"/>
    <xf numFmtId="0" fontId="3" fillId="0" borderId="43" xfId="5" applyBorder="1" applyAlignment="1">
      <alignment horizontal="right"/>
    </xf>
    <xf numFmtId="164" fontId="8" fillId="0" borderId="44" xfId="1" applyFont="1" applyFill="1" applyBorder="1" applyAlignment="1">
      <alignment vertical="center"/>
    </xf>
    <xf numFmtId="171" fontId="3" fillId="0" borderId="0" xfId="5" applyNumberFormat="1" applyAlignment="1">
      <alignment vertical="center" wrapText="1"/>
    </xf>
    <xf numFmtId="174" fontId="3" fillId="0" borderId="0" xfId="10" applyFont="1" applyFill="1" applyAlignment="1">
      <alignment vertical="center" wrapText="1"/>
    </xf>
    <xf numFmtId="0" fontId="8" fillId="0" borderId="21" xfId="5" quotePrefix="1" applyFont="1" applyBorder="1" applyAlignment="1">
      <alignment vertical="center"/>
    </xf>
    <xf numFmtId="164" fontId="8" fillId="0" borderId="40" xfId="1" applyFont="1" applyFill="1" applyBorder="1" applyAlignment="1">
      <alignment vertical="center"/>
    </xf>
    <xf numFmtId="171" fontId="2" fillId="0" borderId="10" xfId="5" applyNumberFormat="1" applyFont="1" applyBorder="1"/>
    <xf numFmtId="171" fontId="14" fillId="0" borderId="45" xfId="5" applyNumberFormat="1" applyFont="1" applyBorder="1"/>
    <xf numFmtId="0" fontId="3" fillId="0" borderId="11" xfId="5" applyBorder="1" applyAlignment="1">
      <alignment horizontal="center"/>
    </xf>
    <xf numFmtId="0" fontId="3" fillId="0" borderId="46" xfId="5" applyBorder="1"/>
    <xf numFmtId="0" fontId="4" fillId="0" borderId="9" xfId="5" applyFont="1" applyBorder="1" applyAlignment="1">
      <alignment horizontal="left"/>
    </xf>
    <xf numFmtId="0" fontId="3" fillId="0" borderId="0" xfId="5"/>
    <xf numFmtId="3" fontId="3" fillId="0" borderId="10" xfId="5" applyNumberFormat="1" applyBorder="1"/>
    <xf numFmtId="0" fontId="3" fillId="0" borderId="0" xfId="5" applyAlignment="1">
      <alignment horizontal="center"/>
    </xf>
    <xf numFmtId="0" fontId="3" fillId="0" borderId="10" xfId="5" applyBorder="1"/>
    <xf numFmtId="0" fontId="3" fillId="0" borderId="0" xfId="5" applyAlignment="1">
      <alignment horizontal="right"/>
    </xf>
    <xf numFmtId="172" fontId="3" fillId="0" borderId="0" xfId="5" applyNumberFormat="1"/>
    <xf numFmtId="174" fontId="3" fillId="0" borderId="0" xfId="10" applyFont="1" applyFill="1"/>
    <xf numFmtId="174" fontId="3" fillId="0" borderId="0" xfId="5" applyNumberFormat="1"/>
    <xf numFmtId="44" fontId="7" fillId="0" borderId="30" xfId="1" applyNumberFormat="1" applyFont="1" applyFill="1" applyBorder="1" applyAlignment="1">
      <alignment vertical="center"/>
    </xf>
    <xf numFmtId="10" fontId="7" fillId="0" borderId="3" xfId="8" applyNumberFormat="1" applyFont="1" applyFill="1" applyBorder="1" applyAlignment="1">
      <alignment horizontal="center" vertical="center" wrapText="1"/>
    </xf>
    <xf numFmtId="0" fontId="2" fillId="0" borderId="28" xfId="2" applyFont="1" applyBorder="1" applyAlignment="1">
      <alignment horizontal="center" vertical="center" wrapText="1"/>
    </xf>
    <xf numFmtId="0" fontId="2" fillId="0" borderId="30" xfId="2" applyFont="1" applyBorder="1" applyAlignment="1">
      <alignment horizontal="center" vertical="center" wrapText="1"/>
    </xf>
    <xf numFmtId="0" fontId="9" fillId="0" borderId="0" xfId="5" applyFont="1" applyAlignment="1">
      <alignment horizontal="left" vertical="center" wrapText="1"/>
    </xf>
    <xf numFmtId="166" fontId="10" fillId="0" borderId="0" xfId="5" applyNumberFormat="1" applyFont="1" applyAlignment="1">
      <alignment horizontal="left" vertical="center" wrapText="1"/>
    </xf>
    <xf numFmtId="0" fontId="2" fillId="0" borderId="0" xfId="5" applyFont="1"/>
    <xf numFmtId="0" fontId="7" fillId="0" borderId="0" xfId="5" applyFont="1"/>
    <xf numFmtId="0" fontId="7" fillId="0" borderId="0" xfId="5" applyFont="1" applyAlignment="1">
      <alignment horizontal="right"/>
    </xf>
    <xf numFmtId="0" fontId="2" fillId="0" borderId="50" xfId="5" applyFont="1" applyBorder="1" applyAlignment="1">
      <alignment horizontal="center"/>
    </xf>
    <xf numFmtId="0" fontId="2" fillId="0" borderId="51" xfId="5" applyFont="1" applyBorder="1" applyAlignment="1">
      <alignment horizontal="center"/>
    </xf>
    <xf numFmtId="0" fontId="2" fillId="0" borderId="0" xfId="5" applyFont="1" applyAlignment="1">
      <alignment horizontal="center"/>
    </xf>
    <xf numFmtId="0" fontId="7" fillId="0" borderId="52" xfId="5" quotePrefix="1" applyFont="1" applyBorder="1" applyAlignment="1">
      <alignment horizontal="center"/>
    </xf>
    <xf numFmtId="0" fontId="8" fillId="0" borderId="0" xfId="5" applyFont="1" applyAlignment="1">
      <alignment horizontal="right"/>
    </xf>
    <xf numFmtId="0" fontId="3" fillId="0" borderId="41" xfId="5" applyBorder="1" applyAlignment="1">
      <alignment horizontal="center"/>
    </xf>
    <xf numFmtId="0" fontId="2" fillId="0" borderId="41" xfId="5" applyFont="1" applyBorder="1"/>
    <xf numFmtId="0" fontId="3" fillId="0" borderId="45" xfId="5" applyBorder="1"/>
    <xf numFmtId="0" fontId="2" fillId="0" borderId="1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0" borderId="7" xfId="2" applyFont="1" applyBorder="1" applyAlignment="1">
      <alignment horizontal="center" vertical="center" wrapText="1"/>
    </xf>
    <xf numFmtId="0" fontId="2" fillId="0" borderId="27" xfId="2" applyFont="1" applyBorder="1" applyAlignment="1">
      <alignment horizontal="center" vertical="center" wrapText="1"/>
    </xf>
    <xf numFmtId="0" fontId="2" fillId="0" borderId="25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 wrapText="1"/>
    </xf>
    <xf numFmtId="0" fontId="2" fillId="0" borderId="47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169" fontId="7" fillId="0" borderId="5" xfId="7" applyNumberFormat="1" applyFont="1" applyFill="1" applyBorder="1" applyAlignment="1">
      <alignment horizontal="center" vertical="center"/>
    </xf>
    <xf numFmtId="169" fontId="7" fillId="0" borderId="2" xfId="7" applyNumberFormat="1" applyFont="1" applyFill="1" applyBorder="1" applyAlignment="1">
      <alignment horizontal="center" vertical="center"/>
    </xf>
    <xf numFmtId="0" fontId="8" fillId="0" borderId="47" xfId="5" applyFont="1" applyBorder="1" applyAlignment="1">
      <alignment horizontal="center" vertical="center" wrapText="1"/>
    </xf>
    <xf numFmtId="0" fontId="8" fillId="0" borderId="6" xfId="5" applyFont="1" applyBorder="1" applyAlignment="1">
      <alignment horizontal="center" vertical="center" wrapText="1"/>
    </xf>
    <xf numFmtId="0" fontId="8" fillId="0" borderId="49" xfId="5" applyFont="1" applyBorder="1" applyAlignment="1">
      <alignment horizontal="center" vertical="center" wrapText="1"/>
    </xf>
    <xf numFmtId="0" fontId="11" fillId="0" borderId="13" xfId="5" applyFont="1" applyBorder="1" applyAlignment="1">
      <alignment horizontal="center"/>
    </xf>
    <xf numFmtId="0" fontId="11" fillId="0" borderId="14" xfId="5" applyFont="1" applyBorder="1" applyAlignment="1">
      <alignment horizontal="center"/>
    </xf>
    <xf numFmtId="0" fontId="11" fillId="0" borderId="8" xfId="5" applyFont="1" applyBorder="1" applyAlignment="1">
      <alignment horizontal="center"/>
    </xf>
    <xf numFmtId="0" fontId="11" fillId="0" borderId="17" xfId="5" applyFont="1" applyBorder="1" applyAlignment="1">
      <alignment horizontal="center"/>
    </xf>
    <xf numFmtId="0" fontId="4" fillId="0" borderId="21" xfId="5" applyFont="1" applyBorder="1" applyAlignment="1">
      <alignment horizontal="center"/>
    </xf>
    <xf numFmtId="0" fontId="4" fillId="0" borderId="22" xfId="5" applyFont="1" applyBorder="1" applyAlignment="1">
      <alignment horizontal="center"/>
    </xf>
    <xf numFmtId="168" fontId="4" fillId="0" borderId="26" xfId="7" applyNumberFormat="1" applyFont="1" applyFill="1" applyBorder="1" applyAlignment="1">
      <alignment horizontal="center"/>
    </xf>
    <xf numFmtId="168" fontId="4" fillId="0" borderId="27" xfId="7" applyNumberFormat="1" applyFont="1" applyFill="1" applyBorder="1" applyAlignment="1">
      <alignment horizontal="center"/>
    </xf>
    <xf numFmtId="168" fontId="3" fillId="0" borderId="5" xfId="7" applyNumberFormat="1" applyFont="1" applyFill="1" applyBorder="1" applyAlignment="1">
      <alignment horizontal="center"/>
    </xf>
    <xf numFmtId="168" fontId="3" fillId="0" borderId="2" xfId="7" applyNumberFormat="1" applyFont="1" applyFill="1" applyBorder="1" applyAlignment="1">
      <alignment horizontal="center"/>
    </xf>
    <xf numFmtId="169" fontId="7" fillId="0" borderId="5" xfId="7" applyNumberFormat="1" applyFont="1" applyFill="1" applyBorder="1" applyAlignment="1" applyProtection="1">
      <alignment horizontal="center" vertical="center" wrapText="1" readingOrder="1"/>
    </xf>
    <xf numFmtId="169" fontId="7" fillId="0" borderId="2" xfId="7" applyNumberFormat="1" applyFont="1" applyFill="1" applyBorder="1" applyAlignment="1" applyProtection="1">
      <alignment horizontal="center" vertical="center" wrapText="1" readingOrder="1"/>
    </xf>
    <xf numFmtId="0" fontId="2" fillId="0" borderId="13" xfId="5" applyFont="1" applyBorder="1" applyAlignment="1">
      <alignment horizontal="center"/>
    </xf>
    <xf numFmtId="0" fontId="2" fillId="0" borderId="14" xfId="5" applyFont="1" applyBorder="1" applyAlignment="1">
      <alignment horizontal="center"/>
    </xf>
    <xf numFmtId="167" fontId="2" fillId="0" borderId="13" xfId="5" applyNumberFormat="1" applyFont="1" applyBorder="1" applyAlignment="1">
      <alignment horizontal="center"/>
    </xf>
    <xf numFmtId="167" fontId="2" fillId="0" borderId="14" xfId="5" applyNumberFormat="1" applyFont="1" applyBorder="1" applyAlignment="1">
      <alignment horizontal="center"/>
    </xf>
    <xf numFmtId="0" fontId="2" fillId="0" borderId="8" xfId="5" applyFont="1" applyBorder="1" applyAlignment="1">
      <alignment horizontal="center"/>
    </xf>
    <xf numFmtId="0" fontId="2" fillId="0" borderId="17" xfId="5" applyFont="1" applyBorder="1" applyAlignment="1">
      <alignment horizontal="center"/>
    </xf>
    <xf numFmtId="167" fontId="2" fillId="0" borderId="8" xfId="5" applyNumberFormat="1" applyFont="1" applyBorder="1" applyAlignment="1">
      <alignment horizontal="center"/>
    </xf>
    <xf numFmtId="167" fontId="2" fillId="0" borderId="17" xfId="5" applyNumberFormat="1" applyFont="1" applyBorder="1" applyAlignment="1">
      <alignment horizontal="center"/>
    </xf>
    <xf numFmtId="0" fontId="7" fillId="0" borderId="21" xfId="5" quotePrefix="1" applyFont="1" applyBorder="1" applyAlignment="1">
      <alignment horizontal="center"/>
    </xf>
    <xf numFmtId="0" fontId="7" fillId="0" borderId="22" xfId="5" quotePrefix="1" applyFont="1" applyBorder="1" applyAlignment="1">
      <alignment horizontal="center"/>
    </xf>
    <xf numFmtId="167" fontId="7" fillId="0" borderId="21" xfId="5" applyNumberFormat="1" applyFont="1" applyBorder="1" applyAlignment="1">
      <alignment horizontal="center"/>
    </xf>
    <xf numFmtId="167" fontId="7" fillId="0" borderId="22" xfId="5" applyNumberFormat="1" applyFont="1" applyBorder="1" applyAlignment="1">
      <alignment horizontal="center"/>
    </xf>
    <xf numFmtId="0" fontId="7" fillId="0" borderId="26" xfId="5" applyFont="1" applyBorder="1"/>
    <xf numFmtId="0" fontId="7" fillId="0" borderId="27" xfId="5" applyFont="1" applyBorder="1"/>
    <xf numFmtId="168" fontId="7" fillId="0" borderId="26" xfId="7" applyNumberFormat="1" applyFont="1" applyFill="1" applyBorder="1"/>
    <xf numFmtId="168" fontId="7" fillId="0" borderId="27" xfId="7" applyNumberFormat="1" applyFont="1" applyFill="1" applyBorder="1"/>
    <xf numFmtId="164" fontId="7" fillId="0" borderId="5" xfId="1" applyFont="1" applyFill="1" applyBorder="1" applyAlignment="1">
      <alignment horizontal="center" vertical="center" wrapText="1"/>
    </xf>
    <xf numFmtId="164" fontId="7" fillId="0" borderId="2" xfId="1" applyFont="1" applyFill="1" applyBorder="1" applyAlignment="1">
      <alignment horizontal="center" vertical="center" wrapText="1"/>
    </xf>
    <xf numFmtId="2" fontId="7" fillId="0" borderId="5" xfId="5" applyNumberFormat="1" applyFont="1" applyBorder="1" applyAlignment="1">
      <alignment horizontal="center" vertical="center"/>
    </xf>
    <xf numFmtId="2" fontId="7" fillId="0" borderId="2" xfId="5" applyNumberFormat="1" applyFont="1" applyBorder="1" applyAlignment="1">
      <alignment horizontal="center" vertical="center"/>
    </xf>
    <xf numFmtId="164" fontId="7" fillId="0" borderId="5" xfId="1" applyFont="1" applyFill="1" applyBorder="1" applyAlignment="1">
      <alignment horizontal="right" vertical="center" wrapText="1"/>
    </xf>
    <xf numFmtId="164" fontId="7" fillId="0" borderId="2" xfId="1" applyFont="1" applyFill="1" applyBorder="1" applyAlignment="1">
      <alignment horizontal="right" vertical="center" wrapText="1"/>
    </xf>
    <xf numFmtId="164" fontId="7" fillId="0" borderId="5" xfId="1" applyFont="1" applyFill="1" applyBorder="1" applyAlignment="1">
      <alignment horizontal="center"/>
    </xf>
    <xf numFmtId="164" fontId="7" fillId="0" borderId="2" xfId="1" applyFont="1" applyFill="1" applyBorder="1" applyAlignment="1">
      <alignment horizontal="center"/>
    </xf>
    <xf numFmtId="4" fontId="7" fillId="0" borderId="5" xfId="5" applyNumberFormat="1" applyFont="1" applyBorder="1" applyAlignment="1">
      <alignment horizontal="center"/>
    </xf>
    <xf numFmtId="4" fontId="7" fillId="0" borderId="2" xfId="5" applyNumberFormat="1" applyFont="1" applyBorder="1" applyAlignment="1">
      <alignment horizontal="center"/>
    </xf>
    <xf numFmtId="2" fontId="7" fillId="0" borderId="5" xfId="5" applyNumberFormat="1" applyFont="1" applyBorder="1" applyAlignment="1">
      <alignment horizontal="center"/>
    </xf>
    <xf numFmtId="2" fontId="7" fillId="0" borderId="2" xfId="5" applyNumberFormat="1" applyFont="1" applyBorder="1" applyAlignment="1">
      <alignment horizontal="center"/>
    </xf>
    <xf numFmtId="164" fontId="7" fillId="0" borderId="5" xfId="1" applyFont="1" applyFill="1" applyBorder="1" applyAlignment="1">
      <alignment horizontal="center" vertical="center"/>
    </xf>
    <xf numFmtId="164" fontId="7" fillId="0" borderId="2" xfId="1" applyFont="1" applyFill="1" applyBorder="1" applyAlignment="1">
      <alignment horizontal="center" vertical="center"/>
    </xf>
    <xf numFmtId="4" fontId="7" fillId="0" borderId="5" xfId="5" applyNumberFormat="1" applyFont="1" applyBorder="1" applyAlignment="1">
      <alignment horizontal="center" vertical="center"/>
    </xf>
    <xf numFmtId="4" fontId="7" fillId="0" borderId="2" xfId="5" applyNumberFormat="1" applyFont="1" applyBorder="1" applyAlignment="1">
      <alignment horizontal="center" vertical="center"/>
    </xf>
    <xf numFmtId="167" fontId="7" fillId="0" borderId="38" xfId="9" applyFont="1" applyFill="1" applyBorder="1" applyAlignment="1">
      <alignment horizontal="right" vertical="center" wrapText="1"/>
    </xf>
    <xf numFmtId="167" fontId="7" fillId="0" borderId="39" xfId="9" applyFont="1" applyFill="1" applyBorder="1" applyAlignment="1">
      <alignment horizontal="right" vertical="center" wrapText="1"/>
    </xf>
    <xf numFmtId="2" fontId="7" fillId="0" borderId="38" xfId="5" applyNumberFormat="1" applyFont="1" applyBorder="1" applyAlignment="1">
      <alignment vertical="center"/>
    </xf>
    <xf numFmtId="2" fontId="7" fillId="0" borderId="39" xfId="5" applyNumberFormat="1" applyFont="1" applyBorder="1" applyAlignment="1">
      <alignment vertical="center"/>
    </xf>
    <xf numFmtId="0" fontId="7" fillId="0" borderId="41" xfId="5" applyFont="1" applyBorder="1" applyAlignment="1">
      <alignment horizontal="center" vertical="center" wrapText="1"/>
    </xf>
    <xf numFmtId="0" fontId="8" fillId="0" borderId="41" xfId="5" applyFont="1" applyBorder="1" applyAlignment="1">
      <alignment horizontal="right"/>
    </xf>
    <xf numFmtId="0" fontId="8" fillId="0" borderId="35" xfId="5" applyFont="1" applyBorder="1" applyAlignment="1">
      <alignment horizontal="right"/>
    </xf>
    <xf numFmtId="0" fontId="7" fillId="0" borderId="0" xfId="5" applyFont="1" applyAlignment="1">
      <alignment horizontal="center"/>
    </xf>
    <xf numFmtId="0" fontId="4" fillId="0" borderId="48" xfId="5" applyFont="1" applyBorder="1" applyAlignment="1">
      <alignment horizontal="center" vertical="center"/>
    </xf>
    <xf numFmtId="0" fontId="4" fillId="0" borderId="43" xfId="5" applyFont="1" applyBorder="1" applyAlignment="1">
      <alignment horizontal="center" vertical="center"/>
    </xf>
    <xf numFmtId="0" fontId="4" fillId="0" borderId="9" xfId="5" applyFont="1" applyBorder="1" applyAlignment="1">
      <alignment horizontal="center"/>
    </xf>
    <xf numFmtId="0" fontId="4" fillId="0" borderId="0" xfId="5" applyFont="1" applyAlignment="1">
      <alignment horizontal="center"/>
    </xf>
    <xf numFmtId="0" fontId="4" fillId="0" borderId="19" xfId="5" applyFont="1" applyBorder="1" applyAlignment="1">
      <alignment horizontal="center"/>
    </xf>
    <xf numFmtId="0" fontId="4" fillId="0" borderId="41" xfId="5" applyFont="1" applyBorder="1" applyAlignment="1">
      <alignment horizontal="center"/>
    </xf>
    <xf numFmtId="0" fontId="4" fillId="0" borderId="21" xfId="5" quotePrefix="1" applyFont="1" applyBorder="1" applyAlignment="1">
      <alignment horizontal="center"/>
    </xf>
    <xf numFmtId="0" fontId="4" fillId="0" borderId="22" xfId="5" quotePrefix="1" applyFont="1" applyBorder="1" applyAlignment="1">
      <alignment horizontal="center"/>
    </xf>
    <xf numFmtId="0" fontId="3" fillId="0" borderId="0" xfId="5" applyBorder="1" applyAlignment="1">
      <alignment horizontal="center"/>
    </xf>
  </cellXfs>
  <cellStyles count="11">
    <cellStyle name="Millares 2" xfId="9" xr:uid="{00000000-0005-0000-0000-000000000000}"/>
    <cellStyle name="Millares 5 10 10" xfId="7" xr:uid="{00000000-0005-0000-0000-000001000000}"/>
    <cellStyle name="Millares 5 2 2" xfId="8" xr:uid="{00000000-0005-0000-0000-000002000000}"/>
    <cellStyle name="Moneda" xfId="1" builtinId="4"/>
    <cellStyle name="Moneda 3" xfId="10" xr:uid="{00000000-0005-0000-0000-000004000000}"/>
    <cellStyle name="Normal" xfId="0" builtinId="0"/>
    <cellStyle name="Normal 2 2" xfId="6" xr:uid="{00000000-0005-0000-0000-000006000000}"/>
    <cellStyle name="Normal 2 2 2 3" xfId="3" xr:uid="{00000000-0005-0000-0000-000007000000}"/>
    <cellStyle name="Normal 2 3 2 2" xfId="5" xr:uid="{00000000-0005-0000-0000-000008000000}"/>
    <cellStyle name="Normal 3 2" xfId="2" xr:uid="{00000000-0005-0000-0000-000009000000}"/>
    <cellStyle name="Normal_PRESUPUESTO Y APU FASE ÚLTIMO" xfId="4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42336</xdr:rowOff>
    </xdr:from>
    <xdr:ext cx="787239" cy="740833"/>
    <xdr:pic>
      <xdr:nvPicPr>
        <xdr:cNvPr id="3" name="image1.jpg">
          <a:extLst>
            <a:ext uri="{FF2B5EF4-FFF2-40B4-BE49-F238E27FC236}">
              <a16:creationId xmlns:a16="http://schemas.microsoft.com/office/drawing/2014/main" id="{AB9CF84A-9130-4F45-88A0-214EF7F485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0" y="42336"/>
          <a:ext cx="787239" cy="740833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AF70"/>
  <sheetViews>
    <sheetView tabSelected="1" view="pageBreakPreview" zoomScale="120" zoomScaleSheetLayoutView="120" workbookViewId="0">
      <selection activeCell="B3" sqref="B3:G3"/>
    </sheetView>
  </sheetViews>
  <sheetFormatPr baseColWidth="10" defaultColWidth="11.5" defaultRowHeight="13" x14ac:dyDescent="0.15"/>
  <cols>
    <col min="1" max="1" width="12.83203125" style="106" customWidth="1"/>
    <col min="2" max="2" width="30.6640625" style="104" customWidth="1"/>
    <col min="3" max="3" width="16.5" style="104" customWidth="1"/>
    <col min="4" max="4" width="11.1640625" style="104" customWidth="1"/>
    <col min="5" max="5" width="8.83203125" style="104" customWidth="1"/>
    <col min="6" max="6" width="10.33203125" style="104" customWidth="1"/>
    <col min="7" max="7" width="16" style="108" customWidth="1"/>
    <col min="8" max="8" width="18.5" style="104" customWidth="1"/>
    <col min="9" max="9" width="26" style="4" customWidth="1"/>
    <col min="10" max="10" width="17.5" style="4" customWidth="1"/>
    <col min="11" max="12" width="16.5" style="4" bestFit="1" customWidth="1"/>
    <col min="13" max="20" width="11.5" style="4"/>
    <col min="21" max="21" width="16.33203125" style="4" customWidth="1"/>
    <col min="22" max="22" width="14.83203125" style="4" customWidth="1"/>
    <col min="23" max="23" width="16.33203125" style="4" customWidth="1"/>
    <col min="24" max="28" width="11.5" style="4"/>
    <col min="29" max="29" width="16.1640625" style="4" customWidth="1"/>
    <col min="30" max="30" width="16.6640625" style="4" customWidth="1"/>
    <col min="31" max="31" width="16.5" style="4" customWidth="1"/>
    <col min="32" max="32" width="15.33203125" style="4" customWidth="1"/>
    <col min="33" max="16384" width="11.5" style="4"/>
  </cols>
  <sheetData>
    <row r="1" spans="1:32" s="2" customFormat="1" ht="39.75" customHeight="1" x14ac:dyDescent="0.2">
      <c r="A1" s="129"/>
      <c r="B1" s="132" t="s">
        <v>56</v>
      </c>
      <c r="C1" s="133"/>
      <c r="D1" s="133"/>
      <c r="E1" s="133"/>
      <c r="F1" s="133"/>
      <c r="G1" s="133"/>
      <c r="H1" s="114"/>
      <c r="I1" s="1"/>
    </row>
    <row r="2" spans="1:32" s="2" customFormat="1" ht="14" x14ac:dyDescent="0.2">
      <c r="A2" s="130"/>
      <c r="B2" s="134" t="s">
        <v>63</v>
      </c>
      <c r="C2" s="135"/>
      <c r="D2" s="135"/>
      <c r="E2" s="135"/>
      <c r="F2" s="135"/>
      <c r="G2" s="135"/>
      <c r="H2" s="115"/>
      <c r="I2" s="1"/>
    </row>
    <row r="3" spans="1:32" s="2" customFormat="1" ht="13.5" customHeight="1" thickBot="1" x14ac:dyDescent="0.25">
      <c r="A3" s="131"/>
      <c r="B3" s="136" t="s">
        <v>58</v>
      </c>
      <c r="C3" s="137"/>
      <c r="D3" s="137"/>
      <c r="E3" s="137"/>
      <c r="F3" s="137"/>
      <c r="G3" s="134"/>
      <c r="H3" s="115"/>
      <c r="I3" s="1"/>
    </row>
    <row r="4" spans="1:32" ht="54" customHeight="1" x14ac:dyDescent="0.2">
      <c r="A4" s="140" t="s">
        <v>59</v>
      </c>
      <c r="B4" s="141"/>
      <c r="C4" s="141"/>
      <c r="D4" s="141"/>
      <c r="E4" s="141"/>
      <c r="F4" s="141"/>
      <c r="G4" s="141"/>
      <c r="H4" s="142"/>
      <c r="I4" s="3"/>
    </row>
    <row r="5" spans="1:32" ht="6" customHeight="1" thickBot="1" x14ac:dyDescent="0.25">
      <c r="A5" s="5"/>
      <c r="B5" s="116"/>
      <c r="C5" s="116"/>
      <c r="D5" s="116"/>
      <c r="E5" s="116"/>
      <c r="F5" s="117"/>
      <c r="G5" s="117"/>
      <c r="H5" s="6"/>
      <c r="I5" s="3"/>
    </row>
    <row r="6" spans="1:32" ht="15.75" customHeight="1" x14ac:dyDescent="0.2">
      <c r="A6" s="7"/>
      <c r="B6" s="8"/>
      <c r="C6" s="143" t="s">
        <v>0</v>
      </c>
      <c r="D6" s="144"/>
      <c r="E6" s="143" t="s">
        <v>1</v>
      </c>
      <c r="F6" s="144"/>
      <c r="G6" s="8" t="s">
        <v>2</v>
      </c>
      <c r="H6" s="9" t="s">
        <v>3</v>
      </c>
      <c r="AC6" s="10" t="s">
        <v>4</v>
      </c>
      <c r="AD6" s="10"/>
      <c r="AE6" s="11">
        <v>2209845</v>
      </c>
      <c r="AF6" s="11"/>
    </row>
    <row r="7" spans="1:32" ht="15" x14ac:dyDescent="0.2">
      <c r="A7" s="12" t="s">
        <v>5</v>
      </c>
      <c r="B7" s="13" t="s">
        <v>6</v>
      </c>
      <c r="C7" s="145" t="s">
        <v>7</v>
      </c>
      <c r="D7" s="146"/>
      <c r="E7" s="145" t="s">
        <v>8</v>
      </c>
      <c r="F7" s="146"/>
      <c r="G7" s="14" t="s">
        <v>9</v>
      </c>
      <c r="H7" s="15" t="s">
        <v>10</v>
      </c>
      <c r="AC7" s="16">
        <f>ROUND((AE6*4.09%)+AE6,0)</f>
        <v>2300228</v>
      </c>
      <c r="AD7" s="16">
        <f>ROUND((AC7*3.18%)+AC7,0)</f>
        <v>2373375</v>
      </c>
      <c r="AE7" s="16">
        <f>ROUND((AD7*3.8%)+AD7,0)</f>
        <v>2463563</v>
      </c>
      <c r="AF7" s="10"/>
    </row>
    <row r="8" spans="1:32" ht="16.5" customHeight="1" thickBot="1" x14ac:dyDescent="0.25">
      <c r="A8" s="17" t="s">
        <v>11</v>
      </c>
      <c r="B8" s="18"/>
      <c r="C8" s="201" t="s">
        <v>12</v>
      </c>
      <c r="D8" s="202"/>
      <c r="E8" s="147" t="s">
        <v>13</v>
      </c>
      <c r="F8" s="148"/>
      <c r="G8" s="19" t="s">
        <v>14</v>
      </c>
      <c r="H8" s="20" t="s">
        <v>15</v>
      </c>
      <c r="AC8" s="10" t="s">
        <v>16</v>
      </c>
      <c r="AD8" s="10"/>
      <c r="AE8" s="11">
        <v>2302915</v>
      </c>
      <c r="AF8" s="10"/>
    </row>
    <row r="9" spans="1:32" ht="15.75" customHeight="1" x14ac:dyDescent="0.2">
      <c r="A9" s="21"/>
      <c r="B9" s="22" t="s">
        <v>17</v>
      </c>
      <c r="C9" s="149"/>
      <c r="D9" s="150"/>
      <c r="E9" s="149"/>
      <c r="F9" s="150"/>
      <c r="G9" s="23"/>
      <c r="H9" s="24"/>
      <c r="AC9" s="16">
        <f>ROUND((AE8*4.09%)+AE8,0)</f>
        <v>2397104</v>
      </c>
      <c r="AD9" s="16">
        <f>ROUND((AC9*3.18%)+AC9,0)</f>
        <v>2473332</v>
      </c>
      <c r="AE9" s="16">
        <f>ROUND((AD9*3.8%)+AD9,0)</f>
        <v>2567319</v>
      </c>
      <c r="AF9" s="10"/>
    </row>
    <row r="10" spans="1:32" ht="15" x14ac:dyDescent="0.2">
      <c r="A10" s="25"/>
      <c r="B10" s="26" t="s">
        <v>18</v>
      </c>
      <c r="C10" s="151"/>
      <c r="D10" s="152"/>
      <c r="E10" s="151"/>
      <c r="F10" s="152"/>
      <c r="G10" s="27"/>
      <c r="H10" s="28"/>
      <c r="AC10" s="10" t="s">
        <v>19</v>
      </c>
      <c r="AD10" s="10"/>
      <c r="AE10" s="11">
        <v>1943120</v>
      </c>
      <c r="AF10" s="10"/>
    </row>
    <row r="11" spans="1:32" ht="15" x14ac:dyDescent="0.2">
      <c r="B11" s="37"/>
      <c r="C11" s="171"/>
      <c r="D11" s="172"/>
      <c r="E11" s="153"/>
      <c r="F11" s="154"/>
      <c r="G11" s="113"/>
      <c r="H11" s="33"/>
      <c r="AC11" s="10"/>
      <c r="AD11" s="10"/>
      <c r="AE11" s="11"/>
      <c r="AF11" s="10"/>
    </row>
    <row r="12" spans="1:32" ht="15" x14ac:dyDescent="0.15">
      <c r="A12" s="29"/>
      <c r="C12" s="171"/>
      <c r="D12" s="172"/>
      <c r="E12" s="153"/>
      <c r="F12" s="154"/>
      <c r="G12" s="113"/>
      <c r="H12" s="33"/>
      <c r="J12" s="34"/>
      <c r="AC12" s="16">
        <f>ROUND((AE10*4.09%)+AE10,0)</f>
        <v>2022594</v>
      </c>
      <c r="AD12" s="16">
        <f>ROUND((AC12*3.18%)+AC12,0)</f>
        <v>2086912</v>
      </c>
      <c r="AE12" s="16">
        <f>ROUND((AD12*3.8%)+AD12,0)</f>
        <v>2166215</v>
      </c>
      <c r="AF12" s="35"/>
    </row>
    <row r="13" spans="1:32" ht="24" customHeight="1" x14ac:dyDescent="0.15">
      <c r="A13" s="29"/>
      <c r="B13" s="37"/>
      <c r="C13" s="171"/>
      <c r="D13" s="172"/>
      <c r="E13" s="138"/>
      <c r="F13" s="139"/>
      <c r="G13" s="113"/>
      <c r="H13" s="33"/>
      <c r="AC13" s="35"/>
      <c r="AD13" s="35"/>
      <c r="AE13" s="35"/>
      <c r="AF13" s="35"/>
    </row>
    <row r="14" spans="1:32" s="40" customFormat="1" ht="15" x14ac:dyDescent="0.2">
      <c r="A14" s="29"/>
      <c r="B14" s="26" t="s">
        <v>21</v>
      </c>
      <c r="C14" s="177"/>
      <c r="D14" s="178"/>
      <c r="E14" s="138"/>
      <c r="F14" s="139"/>
      <c r="G14" s="32"/>
      <c r="H14" s="33"/>
      <c r="I14" s="4"/>
      <c r="J14" s="4"/>
      <c r="K14" s="39"/>
      <c r="AC14" s="35"/>
      <c r="AD14" s="35"/>
      <c r="AE14" s="35"/>
      <c r="AF14" s="35"/>
    </row>
    <row r="15" spans="1:32" s="40" customFormat="1" ht="15" hidden="1" x14ac:dyDescent="0.2">
      <c r="A15" s="29">
        <v>0</v>
      </c>
      <c r="B15" s="41" t="s">
        <v>22</v>
      </c>
      <c r="C15" s="30">
        <f>ROUND((5874760/1.6),0)</f>
        <v>3671725</v>
      </c>
      <c r="D15" s="31" t="s">
        <v>23</v>
      </c>
      <c r="E15" s="138">
        <f t="shared" ref="E15:F29" si="0">$F$12</f>
        <v>0</v>
      </c>
      <c r="F15" s="139">
        <f t="shared" si="0"/>
        <v>0</v>
      </c>
      <c r="G15" s="32">
        <v>0.5</v>
      </c>
      <c r="H15" s="33">
        <f>ROUND(A15*C15*F15*G15,0)</f>
        <v>0</v>
      </c>
      <c r="I15" s="4"/>
      <c r="J15" s="4"/>
      <c r="K15" s="39"/>
      <c r="AC15" s="35"/>
      <c r="AD15" s="35"/>
      <c r="AE15" s="35"/>
      <c r="AF15" s="35"/>
    </row>
    <row r="16" spans="1:32" x14ac:dyDescent="0.15">
      <c r="A16" s="29"/>
      <c r="B16" s="42"/>
      <c r="C16" s="177"/>
      <c r="D16" s="178"/>
      <c r="E16" s="138"/>
      <c r="F16" s="139"/>
      <c r="G16" s="32"/>
      <c r="H16" s="33"/>
      <c r="AC16" s="43"/>
      <c r="AD16" s="43"/>
      <c r="AE16" s="43"/>
      <c r="AF16" s="43"/>
    </row>
    <row r="17" spans="1:32" hidden="1" x14ac:dyDescent="0.15">
      <c r="A17" s="29"/>
      <c r="B17" s="42"/>
      <c r="C17" s="30"/>
      <c r="D17" s="31"/>
      <c r="E17" s="138"/>
      <c r="F17" s="139"/>
      <c r="G17" s="32"/>
      <c r="H17" s="33"/>
      <c r="AC17" s="35"/>
      <c r="AD17" s="35"/>
      <c r="AE17" s="35"/>
      <c r="AF17" s="35"/>
    </row>
    <row r="18" spans="1:32" x14ac:dyDescent="0.15">
      <c r="A18" s="29"/>
      <c r="B18" s="42"/>
      <c r="C18" s="177"/>
      <c r="D18" s="178"/>
      <c r="E18" s="138"/>
      <c r="F18" s="139"/>
      <c r="G18" s="32"/>
      <c r="H18" s="33"/>
      <c r="AC18" s="43"/>
      <c r="AD18" s="43"/>
      <c r="AE18" s="43"/>
      <c r="AF18" s="43"/>
    </row>
    <row r="19" spans="1:32" hidden="1" x14ac:dyDescent="0.15">
      <c r="A19" s="29">
        <v>0</v>
      </c>
      <c r="B19" s="42" t="s">
        <v>24</v>
      </c>
      <c r="C19" s="30">
        <f>$C$15</f>
        <v>3671725</v>
      </c>
      <c r="D19" s="31" t="s">
        <v>20</v>
      </c>
      <c r="E19" s="138">
        <f t="shared" si="0"/>
        <v>0</v>
      </c>
      <c r="F19" s="139">
        <f t="shared" si="0"/>
        <v>0</v>
      </c>
      <c r="G19" s="32">
        <v>1</v>
      </c>
      <c r="H19" s="33">
        <f>ROUND(A19*C19*F19*G19,0)</f>
        <v>0</v>
      </c>
      <c r="AC19" s="35"/>
      <c r="AD19" s="35"/>
      <c r="AE19" s="35"/>
      <c r="AF19" s="35"/>
    </row>
    <row r="20" spans="1:32" hidden="1" x14ac:dyDescent="0.15">
      <c r="A20" s="29">
        <v>0</v>
      </c>
      <c r="B20" s="42" t="s">
        <v>25</v>
      </c>
      <c r="C20" s="30">
        <f>ROUND((5874760/1.6),0)</f>
        <v>3671725</v>
      </c>
      <c r="D20" s="31" t="s">
        <v>23</v>
      </c>
      <c r="E20" s="138">
        <f t="shared" si="0"/>
        <v>0</v>
      </c>
      <c r="F20" s="139">
        <f t="shared" si="0"/>
        <v>0</v>
      </c>
      <c r="G20" s="32">
        <v>0.5</v>
      </c>
      <c r="H20" s="33">
        <f>ROUND(A20*C20*F20*G20,0)</f>
        <v>0</v>
      </c>
      <c r="AC20" s="43"/>
      <c r="AD20" s="43"/>
      <c r="AE20" s="43"/>
      <c r="AF20" s="43"/>
    </row>
    <row r="21" spans="1:32" x14ac:dyDescent="0.15">
      <c r="A21" s="29"/>
      <c r="B21" s="44" t="s">
        <v>26</v>
      </c>
      <c r="C21" s="177"/>
      <c r="D21" s="178"/>
      <c r="E21" s="138"/>
      <c r="F21" s="139"/>
      <c r="G21" s="32"/>
      <c r="H21" s="33"/>
      <c r="AC21" s="46"/>
      <c r="AD21" s="46"/>
      <c r="AE21" s="46"/>
      <c r="AF21" s="46"/>
    </row>
    <row r="22" spans="1:32" ht="15" x14ac:dyDescent="0.2">
      <c r="A22" s="29"/>
      <c r="B22" s="42"/>
      <c r="C22" s="177"/>
      <c r="D22" s="178"/>
      <c r="E22" s="138"/>
      <c r="F22" s="139"/>
      <c r="G22" s="32"/>
      <c r="H22" s="33"/>
      <c r="AC22" s="10" t="s">
        <v>28</v>
      </c>
      <c r="AD22" s="47">
        <v>1428965</v>
      </c>
      <c r="AE22" s="35"/>
      <c r="AF22" s="35"/>
    </row>
    <row r="23" spans="1:32" ht="15" hidden="1" x14ac:dyDescent="0.15">
      <c r="A23" s="29"/>
      <c r="B23" s="42"/>
      <c r="C23" s="30"/>
      <c r="D23" s="45"/>
      <c r="E23" s="138"/>
      <c r="F23" s="139"/>
      <c r="G23" s="32"/>
      <c r="H23" s="33"/>
      <c r="AC23" s="16">
        <f>ROUND((2302915*4.09%)+2209845,0)</f>
        <v>2304034</v>
      </c>
      <c r="AD23" s="43"/>
      <c r="AE23" s="43"/>
      <c r="AF23" s="43"/>
    </row>
    <row r="24" spans="1:32" ht="16" thickBot="1" x14ac:dyDescent="0.2">
      <c r="A24" s="29"/>
      <c r="B24" s="42"/>
      <c r="C24" s="177"/>
      <c r="D24" s="178"/>
      <c r="E24" s="138"/>
      <c r="F24" s="139"/>
      <c r="G24" s="32"/>
      <c r="H24" s="33"/>
      <c r="AC24" s="16">
        <f>ROUND((AD22*4.09%)+AD22,0)</f>
        <v>1487410</v>
      </c>
      <c r="AD24" s="16">
        <f>ROUND((AC24*3.18%)+AC24,0)</f>
        <v>1534710</v>
      </c>
      <c r="AE24" s="16">
        <f>ROUND((AD24*3.8%)+AD24,0)</f>
        <v>1593029</v>
      </c>
      <c r="AF24" s="43"/>
    </row>
    <row r="25" spans="1:32" ht="14" hidden="1" thickBot="1" x14ac:dyDescent="0.2">
      <c r="A25" s="29"/>
      <c r="B25" s="44" t="s">
        <v>29</v>
      </c>
      <c r="C25" s="30"/>
      <c r="D25" s="45"/>
      <c r="E25" s="138"/>
      <c r="F25" s="139"/>
      <c r="G25" s="32"/>
      <c r="H25" s="33"/>
      <c r="AC25" s="43"/>
      <c r="AD25" s="43"/>
      <c r="AE25" s="43"/>
      <c r="AF25" s="43"/>
    </row>
    <row r="26" spans="1:32" ht="14" hidden="1" thickBot="1" x14ac:dyDescent="0.2">
      <c r="A26" s="29">
        <v>0</v>
      </c>
      <c r="B26" s="42" t="s">
        <v>30</v>
      </c>
      <c r="C26" s="30">
        <v>0</v>
      </c>
      <c r="D26" s="45" t="s">
        <v>27</v>
      </c>
      <c r="E26" s="138">
        <f t="shared" si="0"/>
        <v>0</v>
      </c>
      <c r="F26" s="139">
        <f t="shared" si="0"/>
        <v>0</v>
      </c>
      <c r="G26" s="32">
        <v>1</v>
      </c>
      <c r="H26" s="33">
        <f>ROUND(A26*C26*F26*G26,0)</f>
        <v>0</v>
      </c>
      <c r="AC26" s="43"/>
      <c r="AD26" s="43"/>
      <c r="AE26" s="43"/>
      <c r="AF26" s="43"/>
    </row>
    <row r="27" spans="1:32" ht="14" hidden="1" thickBot="1" x14ac:dyDescent="0.2">
      <c r="A27" s="29">
        <v>0</v>
      </c>
      <c r="B27" s="42" t="s">
        <v>31</v>
      </c>
      <c r="C27" s="30">
        <v>0</v>
      </c>
      <c r="D27" s="45" t="s">
        <v>27</v>
      </c>
      <c r="E27" s="138">
        <f t="shared" si="0"/>
        <v>0</v>
      </c>
      <c r="F27" s="139">
        <f t="shared" si="0"/>
        <v>0</v>
      </c>
      <c r="G27" s="32">
        <v>1</v>
      </c>
      <c r="H27" s="33">
        <f>ROUND(A27*C27*F27*G27,0)</f>
        <v>0</v>
      </c>
      <c r="AC27" s="43"/>
      <c r="AD27" s="43"/>
      <c r="AE27" s="43"/>
      <c r="AF27" s="43"/>
    </row>
    <row r="28" spans="1:32" ht="14" hidden="1" thickBot="1" x14ac:dyDescent="0.2">
      <c r="A28" s="29">
        <v>0</v>
      </c>
      <c r="B28" s="42" t="s">
        <v>32</v>
      </c>
      <c r="C28" s="30">
        <v>2166215</v>
      </c>
      <c r="D28" s="45" t="s">
        <v>27</v>
      </c>
      <c r="E28" s="138">
        <v>6</v>
      </c>
      <c r="F28" s="139">
        <f t="shared" si="0"/>
        <v>0</v>
      </c>
      <c r="G28" s="32">
        <v>1</v>
      </c>
      <c r="H28" s="33">
        <f>ROUND(A28*C28*E28*G28,0)</f>
        <v>0</v>
      </c>
      <c r="AC28" s="43"/>
      <c r="AD28" s="43"/>
      <c r="AE28" s="43"/>
      <c r="AF28" s="43"/>
    </row>
    <row r="29" spans="1:32" ht="15" hidden="1" customHeight="1" thickBot="1" x14ac:dyDescent="0.2">
      <c r="A29" s="29">
        <v>0</v>
      </c>
      <c r="B29" s="42" t="s">
        <v>33</v>
      </c>
      <c r="C29" s="45">
        <f>C26</f>
        <v>0</v>
      </c>
      <c r="D29" s="45" t="s">
        <v>27</v>
      </c>
      <c r="E29" s="48">
        <v>1</v>
      </c>
      <c r="F29" s="49">
        <f t="shared" si="0"/>
        <v>0</v>
      </c>
      <c r="G29" s="32">
        <v>1</v>
      </c>
      <c r="H29" s="50">
        <f>ROUND(A29*C29*F29*G29,0)</f>
        <v>0</v>
      </c>
      <c r="AC29" s="43"/>
      <c r="AD29" s="43"/>
      <c r="AE29" s="43"/>
      <c r="AF29" s="43"/>
    </row>
    <row r="30" spans="1:32" ht="18" customHeight="1" thickBot="1" x14ac:dyDescent="0.2">
      <c r="A30" s="51"/>
      <c r="B30" s="52" t="s">
        <v>34</v>
      </c>
      <c r="C30" s="53"/>
      <c r="D30" s="53"/>
      <c r="E30" s="54"/>
      <c r="F30" s="54"/>
      <c r="G30" s="55"/>
      <c r="H30" s="56"/>
      <c r="AC30" s="43"/>
      <c r="AD30" s="43"/>
      <c r="AE30" s="43"/>
      <c r="AF30" s="43"/>
    </row>
    <row r="31" spans="1:32" ht="10.5" customHeight="1" thickBot="1" x14ac:dyDescent="0.2">
      <c r="A31" s="57"/>
      <c r="B31" s="118"/>
      <c r="C31" s="119"/>
      <c r="D31" s="119"/>
      <c r="E31" s="119"/>
      <c r="F31" s="119"/>
      <c r="G31" s="120"/>
      <c r="H31" s="58"/>
      <c r="K31" s="59"/>
      <c r="L31" s="59"/>
      <c r="AC31" s="35"/>
      <c r="AD31" s="35"/>
      <c r="AE31" s="35"/>
      <c r="AF31" s="35"/>
    </row>
    <row r="32" spans="1:32" ht="12" customHeight="1" x14ac:dyDescent="0.15">
      <c r="A32" s="121"/>
      <c r="B32" s="61"/>
      <c r="C32" s="60"/>
      <c r="D32" s="155" t="s">
        <v>35</v>
      </c>
      <c r="E32" s="156"/>
      <c r="F32" s="157" t="s">
        <v>36</v>
      </c>
      <c r="G32" s="158"/>
      <c r="H32" s="62" t="s">
        <v>3</v>
      </c>
      <c r="J32" s="63"/>
      <c r="K32" s="59"/>
      <c r="L32" s="59"/>
      <c r="AF32" s="35"/>
    </row>
    <row r="33" spans="1:32" ht="15" customHeight="1" x14ac:dyDescent="0.15">
      <c r="A33" s="122" t="s">
        <v>37</v>
      </c>
      <c r="B33" s="123" t="s">
        <v>38</v>
      </c>
      <c r="C33" s="64" t="s">
        <v>39</v>
      </c>
      <c r="D33" s="159" t="s">
        <v>40</v>
      </c>
      <c r="E33" s="160"/>
      <c r="F33" s="161" t="s">
        <v>41</v>
      </c>
      <c r="G33" s="162"/>
      <c r="H33" s="65" t="s">
        <v>42</v>
      </c>
      <c r="AC33" s="35"/>
      <c r="AD33" s="35"/>
      <c r="AE33" s="35"/>
      <c r="AF33" s="35"/>
    </row>
    <row r="34" spans="1:32" ht="15.75" customHeight="1" thickBot="1" x14ac:dyDescent="0.2">
      <c r="A34" s="124" t="s">
        <v>43</v>
      </c>
      <c r="B34" s="66"/>
      <c r="C34" s="67"/>
      <c r="D34" s="163" t="s">
        <v>44</v>
      </c>
      <c r="E34" s="164"/>
      <c r="F34" s="165" t="s">
        <v>45</v>
      </c>
      <c r="G34" s="166"/>
      <c r="H34" s="68" t="s">
        <v>46</v>
      </c>
    </row>
    <row r="35" spans="1:32" ht="15" customHeight="1" x14ac:dyDescent="0.15">
      <c r="A35" s="69"/>
      <c r="B35" s="70" t="s">
        <v>47</v>
      </c>
      <c r="C35" s="71"/>
      <c r="D35" s="167"/>
      <c r="E35" s="168"/>
      <c r="F35" s="169"/>
      <c r="G35" s="170"/>
      <c r="H35" s="72"/>
      <c r="J35" s="73"/>
    </row>
    <row r="36" spans="1:32" ht="29.25" customHeight="1" x14ac:dyDescent="0.15">
      <c r="A36" s="36">
        <v>1</v>
      </c>
      <c r="B36" s="74"/>
      <c r="C36" s="75"/>
      <c r="D36" s="171"/>
      <c r="E36" s="172"/>
      <c r="F36" s="173"/>
      <c r="G36" s="174"/>
      <c r="H36" s="112">
        <f>A36*D36*F36</f>
        <v>0</v>
      </c>
      <c r="J36" s="73"/>
    </row>
    <row r="37" spans="1:32" ht="36" customHeight="1" x14ac:dyDescent="0.15">
      <c r="A37" s="36">
        <v>1</v>
      </c>
      <c r="B37" s="74"/>
      <c r="C37" s="75"/>
      <c r="D37" s="171"/>
      <c r="E37" s="172"/>
      <c r="F37" s="173"/>
      <c r="G37" s="174"/>
      <c r="H37" s="38">
        <f>A37*D37*F37</f>
        <v>0</v>
      </c>
      <c r="J37" s="73"/>
    </row>
    <row r="38" spans="1:32" ht="25" customHeight="1" x14ac:dyDescent="0.15">
      <c r="A38" s="36">
        <v>1</v>
      </c>
      <c r="B38" s="74"/>
      <c r="C38" s="75"/>
      <c r="D38" s="175"/>
      <c r="E38" s="176"/>
      <c r="F38" s="173"/>
      <c r="G38" s="174"/>
      <c r="H38" s="38">
        <f>F38*D38*A38</f>
        <v>0</v>
      </c>
      <c r="J38" s="73"/>
    </row>
    <row r="39" spans="1:32" ht="20" customHeight="1" x14ac:dyDescent="0.15">
      <c r="A39" s="36">
        <v>1</v>
      </c>
      <c r="B39" s="74"/>
      <c r="C39" s="75"/>
      <c r="D39" s="175"/>
      <c r="E39" s="176"/>
      <c r="F39" s="173"/>
      <c r="G39" s="174"/>
      <c r="H39" s="38">
        <f>F39*D39*A39</f>
        <v>0</v>
      </c>
      <c r="J39" s="73"/>
    </row>
    <row r="40" spans="1:32" ht="12.75" customHeight="1" x14ac:dyDescent="0.15">
      <c r="A40" s="76"/>
      <c r="B40" s="77" t="s">
        <v>49</v>
      </c>
      <c r="C40" s="78"/>
      <c r="D40" s="177"/>
      <c r="E40" s="178"/>
      <c r="F40" s="179"/>
      <c r="G40" s="180"/>
      <c r="H40" s="33"/>
      <c r="J40" s="59"/>
    </row>
    <row r="41" spans="1:32" ht="12.75" hidden="1" customHeight="1" x14ac:dyDescent="0.15">
      <c r="A41" s="36">
        <v>0</v>
      </c>
      <c r="B41" s="74" t="s">
        <v>50</v>
      </c>
      <c r="C41" s="78" t="s">
        <v>48</v>
      </c>
      <c r="D41" s="171">
        <v>5849422</v>
      </c>
      <c r="E41" s="172"/>
      <c r="F41" s="181">
        <v>6</v>
      </c>
      <c r="G41" s="182"/>
      <c r="H41" s="38">
        <f>ROUND(A41*D41*F41,0)</f>
        <v>0</v>
      </c>
    </row>
    <row r="42" spans="1:32" ht="24.75" customHeight="1" x14ac:dyDescent="0.2">
      <c r="A42" s="36">
        <v>1</v>
      </c>
      <c r="B42" s="74"/>
      <c r="C42" s="75"/>
      <c r="D42" s="175"/>
      <c r="E42" s="176"/>
      <c r="F42" s="173"/>
      <c r="G42" s="174"/>
      <c r="H42" s="38">
        <f>A42*D42*F42</f>
        <v>0</v>
      </c>
    </row>
    <row r="43" spans="1:32" hidden="1" x14ac:dyDescent="0.2">
      <c r="A43" s="36"/>
      <c r="B43" s="77"/>
      <c r="C43" s="75"/>
      <c r="D43" s="183"/>
      <c r="E43" s="184"/>
      <c r="F43" s="185"/>
      <c r="G43" s="186"/>
      <c r="H43" s="38"/>
      <c r="I43" s="79"/>
      <c r="J43" s="80"/>
    </row>
    <row r="44" spans="1:32" ht="201.75" hidden="1" customHeight="1" x14ac:dyDescent="0.2">
      <c r="A44" s="36"/>
      <c r="B44" s="74"/>
      <c r="C44" s="75"/>
      <c r="D44" s="171"/>
      <c r="E44" s="172"/>
      <c r="F44" s="173"/>
      <c r="G44" s="174"/>
      <c r="H44" s="38"/>
    </row>
    <row r="45" spans="1:32" ht="15" hidden="1" customHeight="1" x14ac:dyDescent="0.2">
      <c r="A45" s="36"/>
      <c r="B45" s="74"/>
      <c r="C45" s="75"/>
      <c r="D45" s="171"/>
      <c r="E45" s="172"/>
      <c r="F45" s="173"/>
      <c r="G45" s="174"/>
      <c r="H45" s="38"/>
    </row>
    <row r="46" spans="1:32" ht="24" hidden="1" customHeight="1" x14ac:dyDescent="0.2">
      <c r="A46" s="36"/>
      <c r="B46" s="74"/>
      <c r="C46" s="75"/>
      <c r="D46" s="171"/>
      <c r="E46" s="172"/>
      <c r="F46" s="173"/>
      <c r="G46" s="174"/>
      <c r="H46" s="38"/>
    </row>
    <row r="47" spans="1:32" ht="15" customHeight="1" x14ac:dyDescent="0.2">
      <c r="A47" s="36"/>
      <c r="B47" s="74"/>
      <c r="C47" s="75"/>
      <c r="D47" s="175"/>
      <c r="E47" s="176"/>
      <c r="F47" s="173"/>
      <c r="G47" s="174"/>
      <c r="H47" s="38"/>
    </row>
    <row r="48" spans="1:32" ht="15.75" hidden="1" customHeight="1" x14ac:dyDescent="0.2">
      <c r="A48" s="81">
        <v>0</v>
      </c>
      <c r="B48" s="82" t="s">
        <v>51</v>
      </c>
      <c r="C48" s="83" t="s">
        <v>52</v>
      </c>
      <c r="D48" s="187">
        <v>4504891.6671950882</v>
      </c>
      <c r="E48" s="188"/>
      <c r="F48" s="189">
        <v>1</v>
      </c>
      <c r="G48" s="190"/>
      <c r="H48" s="84">
        <f>ROUND(A48*D48*F48,2)</f>
        <v>0</v>
      </c>
    </row>
    <row r="49" spans="1:23" ht="14" thickBot="1" x14ac:dyDescent="0.2">
      <c r="A49" s="85"/>
      <c r="B49" s="86" t="s">
        <v>53</v>
      </c>
      <c r="C49" s="87"/>
      <c r="D49" s="87"/>
      <c r="E49" s="87"/>
      <c r="F49" s="87"/>
      <c r="G49" s="88"/>
      <c r="H49" s="89">
        <f>ROUND(SUM(H36:H48),2)</f>
        <v>0</v>
      </c>
      <c r="J49" s="59"/>
    </row>
    <row r="50" spans="1:23" ht="16.5" customHeight="1" x14ac:dyDescent="0.15">
      <c r="A50" s="90"/>
      <c r="B50" s="91" t="s">
        <v>54</v>
      </c>
      <c r="C50" s="92"/>
      <c r="D50" s="92"/>
      <c r="E50" s="92"/>
      <c r="F50" s="92"/>
      <c r="G50" s="93"/>
      <c r="H50" s="94">
        <f>ROUND(H30+H49,2)</f>
        <v>0</v>
      </c>
      <c r="J50" s="59"/>
    </row>
    <row r="51" spans="1:23" ht="16.5" customHeight="1" x14ac:dyDescent="0.15">
      <c r="A51" s="90"/>
      <c r="B51" s="91" t="s">
        <v>57</v>
      </c>
      <c r="C51" s="92"/>
      <c r="D51" s="92"/>
      <c r="E51" s="92"/>
      <c r="F51" s="92"/>
      <c r="G51" s="93"/>
      <c r="H51" s="94">
        <f>ROUND(H50*0.1,2)</f>
        <v>0</v>
      </c>
      <c r="J51" s="59"/>
    </row>
    <row r="52" spans="1:23" ht="16.5" customHeight="1" x14ac:dyDescent="0.15">
      <c r="A52" s="90"/>
      <c r="B52" s="91" t="s">
        <v>55</v>
      </c>
      <c r="C52" s="92"/>
      <c r="D52" s="92"/>
      <c r="E52" s="92"/>
      <c r="F52" s="92"/>
      <c r="G52" s="93"/>
      <c r="H52" s="94">
        <f>H50+H51</f>
        <v>0</v>
      </c>
      <c r="J52" s="59"/>
    </row>
    <row r="53" spans="1:23" ht="16.5" customHeight="1" thickBot="1" x14ac:dyDescent="0.2">
      <c r="A53" s="85"/>
      <c r="B53" s="97" t="s">
        <v>60</v>
      </c>
      <c r="C53" s="87"/>
      <c r="D53" s="87"/>
      <c r="E53" s="87"/>
      <c r="F53" s="87"/>
      <c r="G53" s="88"/>
      <c r="H53" s="98">
        <f>ROUND((SUM(H52:H52)),0)</f>
        <v>0</v>
      </c>
      <c r="J53" s="63"/>
      <c r="U53" s="16" t="e">
        <f>ROUND((#REF!*4.09%)+#REF!,0)</f>
        <v>#REF!</v>
      </c>
      <c r="V53" s="16" t="e">
        <f>ROUND((U53*3.18%)+U53,0)</f>
        <v>#REF!</v>
      </c>
      <c r="W53" s="16" t="e">
        <f>ROUND((V53*3.8%)+V53,0)</f>
        <v>#REF!</v>
      </c>
    </row>
    <row r="54" spans="1:23" x14ac:dyDescent="0.15">
      <c r="A54" s="90"/>
      <c r="B54" s="125"/>
      <c r="C54" s="125"/>
      <c r="D54" s="125"/>
      <c r="E54" s="125"/>
      <c r="F54" s="125"/>
      <c r="G54" s="125"/>
      <c r="H54" s="99"/>
    </row>
    <row r="55" spans="1:23" ht="15" thickBot="1" x14ac:dyDescent="0.2">
      <c r="A55" s="85"/>
      <c r="B55" s="192"/>
      <c r="C55" s="192"/>
      <c r="D55" s="192"/>
      <c r="E55" s="192"/>
      <c r="F55" s="192"/>
      <c r="G55" s="192"/>
      <c r="H55" s="100"/>
      <c r="I55" s="96"/>
      <c r="J55" s="96"/>
    </row>
    <row r="56" spans="1:23" x14ac:dyDescent="0.15">
      <c r="A56" s="101"/>
      <c r="B56" s="193"/>
      <c r="C56" s="193"/>
      <c r="D56" s="193"/>
      <c r="E56" s="193"/>
      <c r="F56" s="193"/>
      <c r="G56" s="193"/>
      <c r="H56" s="102"/>
      <c r="I56" s="95"/>
      <c r="J56" s="96"/>
    </row>
    <row r="57" spans="1:23" x14ac:dyDescent="0.15">
      <c r="A57" s="103"/>
      <c r="E57" s="203"/>
      <c r="F57" s="203"/>
      <c r="G57" s="203"/>
      <c r="H57" s="99"/>
      <c r="I57" s="96"/>
    </row>
    <row r="58" spans="1:23" ht="36" customHeight="1" x14ac:dyDescent="0.15">
      <c r="A58" s="195"/>
      <c r="B58" s="196"/>
      <c r="C58" s="4"/>
      <c r="D58" s="4"/>
      <c r="E58" s="203"/>
      <c r="F58" s="203"/>
      <c r="G58" s="203"/>
      <c r="H58" s="105"/>
      <c r="I58" s="96"/>
    </row>
    <row r="59" spans="1:23" ht="15" customHeight="1" x14ac:dyDescent="0.15">
      <c r="A59" s="197" t="s">
        <v>61</v>
      </c>
      <c r="B59" s="198"/>
      <c r="C59" s="106"/>
      <c r="D59" s="118"/>
      <c r="E59" s="194"/>
      <c r="F59" s="194"/>
      <c r="G59" s="194"/>
      <c r="H59" s="107"/>
    </row>
    <row r="60" spans="1:23" ht="14" customHeight="1" thickBot="1" x14ac:dyDescent="0.2">
      <c r="A60" s="199" t="s">
        <v>62</v>
      </c>
      <c r="B60" s="200"/>
      <c r="C60" s="126"/>
      <c r="D60" s="127"/>
      <c r="E60" s="191"/>
      <c r="F60" s="191"/>
      <c r="G60" s="191"/>
      <c r="H60" s="128"/>
    </row>
    <row r="62" spans="1:23" x14ac:dyDescent="0.15">
      <c r="H62" s="109"/>
    </row>
    <row r="64" spans="1:23" x14ac:dyDescent="0.15">
      <c r="H64" s="109"/>
    </row>
    <row r="65" spans="8:8" x14ac:dyDescent="0.15">
      <c r="H65" s="109"/>
    </row>
    <row r="66" spans="8:8" x14ac:dyDescent="0.15">
      <c r="H66" s="110"/>
    </row>
    <row r="67" spans="8:8" x14ac:dyDescent="0.15">
      <c r="H67" s="111"/>
    </row>
    <row r="70" spans="8:8" x14ac:dyDescent="0.15">
      <c r="H70" s="109"/>
    </row>
  </sheetData>
  <mergeCells count="84">
    <mergeCell ref="C22:D22"/>
    <mergeCell ref="C24:D24"/>
    <mergeCell ref="C13:D13"/>
    <mergeCell ref="C14:D14"/>
    <mergeCell ref="C16:D16"/>
    <mergeCell ref="C18:D18"/>
    <mergeCell ref="C21:D21"/>
    <mergeCell ref="C8:D8"/>
    <mergeCell ref="C9:D9"/>
    <mergeCell ref="C10:D10"/>
    <mergeCell ref="C11:D11"/>
    <mergeCell ref="C12:D12"/>
    <mergeCell ref="E60:G60"/>
    <mergeCell ref="B55:G55"/>
    <mergeCell ref="B56:G56"/>
    <mergeCell ref="E57:G58"/>
    <mergeCell ref="E59:G59"/>
    <mergeCell ref="A58:B58"/>
    <mergeCell ref="A59:B59"/>
    <mergeCell ref="A60:B60"/>
    <mergeCell ref="D46:E46"/>
    <mergeCell ref="F46:G46"/>
    <mergeCell ref="D47:E47"/>
    <mergeCell ref="F47:G47"/>
    <mergeCell ref="D48:E48"/>
    <mergeCell ref="F48:G48"/>
    <mergeCell ref="D43:E43"/>
    <mergeCell ref="F43:G43"/>
    <mergeCell ref="D44:E44"/>
    <mergeCell ref="F44:G44"/>
    <mergeCell ref="D45:E45"/>
    <mergeCell ref="F45:G45"/>
    <mergeCell ref="D40:E40"/>
    <mergeCell ref="F40:G40"/>
    <mergeCell ref="D41:E41"/>
    <mergeCell ref="F41:G41"/>
    <mergeCell ref="D42:E42"/>
    <mergeCell ref="F42:G42"/>
    <mergeCell ref="D37:E37"/>
    <mergeCell ref="F37:G37"/>
    <mergeCell ref="D38:E38"/>
    <mergeCell ref="F38:G38"/>
    <mergeCell ref="D39:E39"/>
    <mergeCell ref="F39:G39"/>
    <mergeCell ref="D34:E34"/>
    <mergeCell ref="F34:G34"/>
    <mergeCell ref="D35:E35"/>
    <mergeCell ref="F35:G35"/>
    <mergeCell ref="D36:E36"/>
    <mergeCell ref="F36:G36"/>
    <mergeCell ref="E27:F27"/>
    <mergeCell ref="E28:F28"/>
    <mergeCell ref="D32:E32"/>
    <mergeCell ref="F32:G32"/>
    <mergeCell ref="D33:E33"/>
    <mergeCell ref="F33:G33"/>
    <mergeCell ref="E26:F26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A1:A3"/>
    <mergeCell ref="B1:G1"/>
    <mergeCell ref="B2:G2"/>
    <mergeCell ref="B3:G3"/>
    <mergeCell ref="E14:F14"/>
    <mergeCell ref="A4:H4"/>
    <mergeCell ref="E6:F6"/>
    <mergeCell ref="E7:F7"/>
    <mergeCell ref="E8:F8"/>
    <mergeCell ref="E9:F9"/>
    <mergeCell ref="E10:F10"/>
    <mergeCell ref="E12:F12"/>
    <mergeCell ref="E13:F13"/>
    <mergeCell ref="E11:F11"/>
    <mergeCell ref="C6:D6"/>
    <mergeCell ref="C7:D7"/>
  </mergeCells>
  <printOptions horizontalCentered="1" verticalCentered="1"/>
  <pageMargins left="0.39370078740157483" right="0.11811023622047245" top="0" bottom="0" header="0" footer="0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</vt:lpstr>
      <vt:lpstr>'FORMULARIO 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</dc:creator>
  <cp:lastModifiedBy>daissy liliana chivata lopez</cp:lastModifiedBy>
  <cp:lastPrinted>2026-08-20T21:11:25Z</cp:lastPrinted>
  <dcterms:created xsi:type="dcterms:W3CDTF">2021-09-07T19:59:54Z</dcterms:created>
  <dcterms:modified xsi:type="dcterms:W3CDTF">2026-09-02T13:00:09Z</dcterms:modified>
</cp:coreProperties>
</file>