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D:\1. 2026\CONTRATOS BIENES Y SERVICIOS 2026\12. COMPRA DE INSUMOS CAMPESENA\ANALISIS DE COTIZACIÓN\"/>
    </mc:Choice>
  </mc:AlternateContent>
  <xr:revisionPtr revIDLastSave="0" documentId="13_ncr:1_{81BFEA6C-C6A9-4A14-85BF-192B6200472F}" xr6:coauthVersionLast="47" xr6:coauthVersionMax="47" xr10:uidLastSave="{00000000-0000-0000-0000-000000000000}"/>
  <bookViews>
    <workbookView xWindow="-120" yWindow="-120" windowWidth="29040" windowHeight="15720" tabRatio="906" xr2:uid="{00000000-000D-0000-FFFF-FFFF00000000}"/>
  </bookViews>
  <sheets>
    <sheet name="ANALISIS DE COTIZACIÓN " sheetId="6" r:id="rId1"/>
  </sheets>
  <definedNames>
    <definedName name="_xlnm._FilterDatabase" localSheetId="0" hidden="1">'ANALISIS DE COTIZACIÓN '!$A$9:$L$143</definedName>
    <definedName name="_xlnm.Print_Area" localSheetId="0">'ANALISIS DE COTIZACIÓN '!$A$1:$L$151</definedName>
    <definedName name="Print_Titles" localSheetId="0">'ANALISIS DE COTIZACIÓN '!$8:$9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44" i="6" l="1"/>
  <c r="L44" i="6" s="1"/>
  <c r="K65" i="6"/>
  <c r="L65" i="6" s="1"/>
  <c r="K82" i="6"/>
  <c r="L82" i="6" s="1"/>
  <c r="K99" i="6"/>
  <c r="K100" i="6"/>
  <c r="L100" i="6" s="1"/>
  <c r="K108" i="6"/>
  <c r="L108" i="6" s="1"/>
  <c r="K109" i="6"/>
  <c r="L109" i="6" s="1"/>
  <c r="K111" i="6"/>
  <c r="L111" i="6" s="1"/>
  <c r="K113" i="6"/>
  <c r="L113" i="6" s="1"/>
  <c r="K114" i="6"/>
  <c r="L114" i="6" s="1"/>
  <c r="K140" i="6"/>
  <c r="L140" i="6" s="1"/>
  <c r="K141" i="6"/>
  <c r="L141" i="6" s="1"/>
  <c r="K142" i="6"/>
  <c r="L142" i="6" s="1"/>
  <c r="K143" i="6"/>
  <c r="L143" i="6" s="1"/>
  <c r="K59" i="6"/>
  <c r="L59" i="6" s="1"/>
  <c r="K58" i="6"/>
  <c r="L58" i="6" s="1"/>
  <c r="K57" i="6"/>
  <c r="L57" i="6" s="1"/>
  <c r="K56" i="6"/>
  <c r="L56" i="6" s="1"/>
  <c r="K55" i="6"/>
  <c r="L55" i="6" s="1"/>
  <c r="K54" i="6"/>
  <c r="L54" i="6" s="1"/>
  <c r="K53" i="6"/>
  <c r="L53" i="6" s="1"/>
  <c r="K52" i="6"/>
  <c r="L52" i="6" s="1"/>
  <c r="K51" i="6"/>
  <c r="L51" i="6" s="1"/>
  <c r="K50" i="6"/>
  <c r="L50" i="6" s="1"/>
  <c r="K49" i="6"/>
  <c r="L49" i="6" s="1"/>
  <c r="K48" i="6"/>
  <c r="L48" i="6" s="1"/>
  <c r="K47" i="6"/>
  <c r="L47" i="6" s="1"/>
  <c r="K45" i="6"/>
  <c r="L45" i="6" s="1"/>
  <c r="K43" i="6"/>
  <c r="L43" i="6" s="1"/>
  <c r="K42" i="6"/>
  <c r="L42" i="6" s="1"/>
  <c r="K41" i="6"/>
  <c r="L41" i="6" s="1"/>
  <c r="K40" i="6"/>
  <c r="K38" i="6"/>
  <c r="L38" i="6" s="1"/>
  <c r="K37" i="6"/>
  <c r="L37" i="6" s="1"/>
  <c r="K36" i="6"/>
  <c r="K34" i="6"/>
  <c r="L34" i="6" s="1"/>
  <c r="K33" i="6"/>
  <c r="L33" i="6" s="1"/>
  <c r="K32" i="6"/>
  <c r="L32" i="6" s="1"/>
  <c r="K31" i="6"/>
  <c r="L31" i="6" s="1"/>
  <c r="K30" i="6"/>
  <c r="L30" i="6" s="1"/>
  <c r="K29" i="6"/>
  <c r="L29" i="6" s="1"/>
  <c r="K28" i="6"/>
  <c r="L28" i="6" s="1"/>
  <c r="K27" i="6"/>
  <c r="L27" i="6" s="1"/>
  <c r="K26" i="6"/>
  <c r="L26" i="6" s="1"/>
  <c r="K25" i="6"/>
  <c r="L25" i="6" s="1"/>
  <c r="K24" i="6"/>
  <c r="L24" i="6" s="1"/>
  <c r="K23" i="6"/>
  <c r="L23" i="6" s="1"/>
  <c r="K22" i="6"/>
  <c r="L22" i="6" s="1"/>
  <c r="K21" i="6"/>
  <c r="L21" i="6" s="1"/>
  <c r="K20" i="6"/>
  <c r="L20" i="6" s="1"/>
  <c r="K19" i="6"/>
  <c r="L19" i="6" s="1"/>
  <c r="K18" i="6"/>
  <c r="L18" i="6" s="1"/>
  <c r="K17" i="6"/>
  <c r="L17" i="6" s="1"/>
  <c r="K16" i="6"/>
  <c r="L16" i="6" s="1"/>
  <c r="K15" i="6"/>
  <c r="L15" i="6" s="1"/>
  <c r="K14" i="6"/>
  <c r="L14" i="6" s="1"/>
  <c r="K13" i="6"/>
  <c r="L13" i="6" s="1"/>
  <c r="K12" i="6"/>
  <c r="L12" i="6" s="1"/>
  <c r="K11" i="6"/>
  <c r="L11" i="6" s="1"/>
  <c r="K10" i="6"/>
  <c r="K35" i="6"/>
  <c r="L35" i="6" s="1"/>
  <c r="L36" i="6"/>
  <c r="K39" i="6"/>
  <c r="L39" i="6" s="1"/>
  <c r="L40" i="6"/>
  <c r="K46" i="6"/>
  <c r="L46" i="6" s="1"/>
  <c r="K60" i="6"/>
  <c r="L60" i="6" s="1"/>
  <c r="K61" i="6"/>
  <c r="L61" i="6" s="1"/>
  <c r="K62" i="6"/>
  <c r="L62" i="6" s="1"/>
  <c r="K63" i="6"/>
  <c r="L63" i="6" s="1"/>
  <c r="K64" i="6"/>
  <c r="L64" i="6" s="1"/>
  <c r="K66" i="6"/>
  <c r="L66" i="6" s="1"/>
  <c r="K67" i="6"/>
  <c r="L67" i="6" s="1"/>
  <c r="K68" i="6"/>
  <c r="L68" i="6" s="1"/>
  <c r="K69" i="6"/>
  <c r="L69" i="6" s="1"/>
  <c r="K70" i="6"/>
  <c r="L70" i="6" s="1"/>
  <c r="K71" i="6"/>
  <c r="L71" i="6" s="1"/>
  <c r="K72" i="6"/>
  <c r="L72" i="6" s="1"/>
  <c r="K73" i="6"/>
  <c r="L73" i="6" s="1"/>
  <c r="K74" i="6"/>
  <c r="L74" i="6" s="1"/>
  <c r="K75" i="6"/>
  <c r="L75" i="6" s="1"/>
  <c r="K76" i="6"/>
  <c r="L76" i="6" s="1"/>
  <c r="K77" i="6"/>
  <c r="L77" i="6" s="1"/>
  <c r="K78" i="6"/>
  <c r="L78" i="6" s="1"/>
  <c r="K79" i="6"/>
  <c r="L79" i="6" s="1"/>
  <c r="K80" i="6"/>
  <c r="L80" i="6" s="1"/>
  <c r="K81" i="6"/>
  <c r="L81" i="6" s="1"/>
  <c r="K83" i="6"/>
  <c r="L83" i="6" s="1"/>
  <c r="K84" i="6"/>
  <c r="L84" i="6" s="1"/>
  <c r="K85" i="6"/>
  <c r="L85" i="6" s="1"/>
  <c r="K86" i="6"/>
  <c r="L86" i="6" s="1"/>
  <c r="K87" i="6"/>
  <c r="L87" i="6" s="1"/>
  <c r="K88" i="6"/>
  <c r="L88" i="6" s="1"/>
  <c r="K89" i="6"/>
  <c r="L89" i="6" s="1"/>
  <c r="K90" i="6"/>
  <c r="L90" i="6" s="1"/>
  <c r="K91" i="6"/>
  <c r="L91" i="6" s="1"/>
  <c r="K92" i="6"/>
  <c r="L92" i="6" s="1"/>
  <c r="K93" i="6"/>
  <c r="L93" i="6" s="1"/>
  <c r="K94" i="6"/>
  <c r="L94" i="6" s="1"/>
  <c r="K95" i="6"/>
  <c r="L95" i="6" s="1"/>
  <c r="K96" i="6"/>
  <c r="L96" i="6" s="1"/>
  <c r="K97" i="6"/>
  <c r="L97" i="6" s="1"/>
  <c r="K98" i="6"/>
  <c r="L98" i="6" s="1"/>
  <c r="L99" i="6"/>
  <c r="K101" i="6"/>
  <c r="L101" i="6" s="1"/>
  <c r="K102" i="6"/>
  <c r="L102" i="6" s="1"/>
  <c r="K103" i="6"/>
  <c r="L103" i="6" s="1"/>
  <c r="K104" i="6"/>
  <c r="L104" i="6" s="1"/>
  <c r="K105" i="6"/>
  <c r="L105" i="6" s="1"/>
  <c r="K106" i="6"/>
  <c r="L106" i="6" s="1"/>
  <c r="K107" i="6"/>
  <c r="L107" i="6" s="1"/>
  <c r="K110" i="6"/>
  <c r="L110" i="6" s="1"/>
  <c r="K112" i="6"/>
  <c r="L112" i="6" s="1"/>
  <c r="K115" i="6"/>
  <c r="L115" i="6" s="1"/>
  <c r="K116" i="6"/>
  <c r="L116" i="6" s="1"/>
  <c r="K117" i="6"/>
  <c r="L117" i="6" s="1"/>
  <c r="K118" i="6"/>
  <c r="L118" i="6" s="1"/>
  <c r="K119" i="6"/>
  <c r="L119" i="6" s="1"/>
  <c r="K120" i="6"/>
  <c r="L120" i="6" s="1"/>
  <c r="K121" i="6"/>
  <c r="L121" i="6" s="1"/>
  <c r="K122" i="6"/>
  <c r="L122" i="6" s="1"/>
  <c r="K123" i="6"/>
  <c r="L123" i="6" s="1"/>
  <c r="K124" i="6"/>
  <c r="L124" i="6" s="1"/>
  <c r="K125" i="6"/>
  <c r="L125" i="6" s="1"/>
  <c r="K126" i="6"/>
  <c r="L126" i="6" s="1"/>
  <c r="K127" i="6"/>
  <c r="L127" i="6" s="1"/>
  <c r="K128" i="6"/>
  <c r="L128" i="6" s="1"/>
  <c r="K129" i="6"/>
  <c r="L129" i="6" s="1"/>
  <c r="K130" i="6"/>
  <c r="L130" i="6" s="1"/>
  <c r="K131" i="6"/>
  <c r="L131" i="6" s="1"/>
  <c r="K132" i="6"/>
  <c r="L132" i="6" s="1"/>
  <c r="K133" i="6"/>
  <c r="L133" i="6" s="1"/>
  <c r="K134" i="6"/>
  <c r="L134" i="6" s="1"/>
  <c r="K135" i="6"/>
  <c r="L135" i="6" s="1"/>
  <c r="K136" i="6"/>
  <c r="L136" i="6" s="1"/>
  <c r="K137" i="6"/>
  <c r="L137" i="6" s="1"/>
  <c r="K138" i="6"/>
  <c r="L138" i="6" s="1"/>
  <c r="K139" i="6"/>
  <c r="L139" i="6" s="1"/>
  <c r="J11" i="6"/>
  <c r="J12" i="6"/>
  <c r="J13" i="6"/>
  <c r="J14" i="6"/>
  <c r="J15" i="6"/>
  <c r="J16" i="6"/>
  <c r="J17" i="6"/>
  <c r="J18" i="6"/>
  <c r="J19" i="6"/>
  <c r="J20" i="6"/>
  <c r="J21" i="6"/>
  <c r="J22" i="6"/>
  <c r="J23" i="6"/>
  <c r="J24" i="6"/>
  <c r="J25" i="6"/>
  <c r="J26" i="6"/>
  <c r="J27" i="6"/>
  <c r="J28" i="6"/>
  <c r="J29" i="6"/>
  <c r="J30" i="6"/>
  <c r="J31" i="6"/>
  <c r="J32" i="6"/>
  <c r="J33" i="6"/>
  <c r="J34" i="6"/>
  <c r="J35" i="6"/>
  <c r="J36" i="6"/>
  <c r="J37" i="6"/>
  <c r="J38" i="6"/>
  <c r="J39" i="6"/>
  <c r="J40" i="6"/>
  <c r="J41" i="6"/>
  <c r="J42" i="6"/>
  <c r="J43" i="6"/>
  <c r="J44" i="6"/>
  <c r="J45" i="6"/>
  <c r="J46" i="6"/>
  <c r="J47" i="6"/>
  <c r="J48" i="6"/>
  <c r="J49" i="6"/>
  <c r="J50" i="6"/>
  <c r="J51" i="6"/>
  <c r="J52" i="6"/>
  <c r="J53" i="6"/>
  <c r="J54" i="6"/>
  <c r="J55" i="6"/>
  <c r="J56" i="6"/>
  <c r="J57" i="6"/>
  <c r="J58" i="6"/>
  <c r="J59" i="6"/>
  <c r="J60" i="6"/>
  <c r="J61" i="6"/>
  <c r="J62" i="6"/>
  <c r="J63" i="6"/>
  <c r="J64" i="6"/>
  <c r="J65" i="6"/>
  <c r="J66" i="6"/>
  <c r="J67" i="6"/>
  <c r="J68" i="6"/>
  <c r="J69" i="6"/>
  <c r="J70" i="6"/>
  <c r="J71" i="6"/>
  <c r="J72" i="6"/>
  <c r="J73" i="6"/>
  <c r="J74" i="6"/>
  <c r="J75" i="6"/>
  <c r="J76" i="6"/>
  <c r="J77" i="6"/>
  <c r="J78" i="6"/>
  <c r="J79" i="6"/>
  <c r="J80" i="6"/>
  <c r="J81" i="6"/>
  <c r="J82" i="6"/>
  <c r="J83" i="6"/>
  <c r="J84" i="6"/>
  <c r="J85" i="6"/>
  <c r="J86" i="6"/>
  <c r="J87" i="6"/>
  <c r="J88" i="6"/>
  <c r="J89" i="6"/>
  <c r="J90" i="6"/>
  <c r="J91" i="6"/>
  <c r="J92" i="6"/>
  <c r="J93" i="6"/>
  <c r="J94" i="6"/>
  <c r="J95" i="6"/>
  <c r="J96" i="6"/>
  <c r="J97" i="6"/>
  <c r="J98" i="6"/>
  <c r="J99" i="6"/>
  <c r="J100" i="6"/>
  <c r="J101" i="6"/>
  <c r="J102" i="6"/>
  <c r="J103" i="6"/>
  <c r="J104" i="6"/>
  <c r="J105" i="6"/>
  <c r="J106" i="6"/>
  <c r="J107" i="6"/>
  <c r="J108" i="6"/>
  <c r="J109" i="6"/>
  <c r="J110" i="6"/>
  <c r="J111" i="6"/>
  <c r="J112" i="6"/>
  <c r="J113" i="6"/>
  <c r="J114" i="6"/>
  <c r="J115" i="6"/>
  <c r="J116" i="6"/>
  <c r="J117" i="6"/>
  <c r="J118" i="6"/>
  <c r="J119" i="6"/>
  <c r="J120" i="6"/>
  <c r="J121" i="6"/>
  <c r="J122" i="6"/>
  <c r="J123" i="6"/>
  <c r="J124" i="6"/>
  <c r="J125" i="6"/>
  <c r="J126" i="6"/>
  <c r="J127" i="6"/>
  <c r="J128" i="6"/>
  <c r="J129" i="6"/>
  <c r="J130" i="6"/>
  <c r="J131" i="6"/>
  <c r="J132" i="6"/>
  <c r="J133" i="6"/>
  <c r="J134" i="6"/>
  <c r="J135" i="6"/>
  <c r="J136" i="6"/>
  <c r="J137" i="6"/>
  <c r="J138" i="6"/>
  <c r="J139" i="6"/>
  <c r="J140" i="6"/>
  <c r="J141" i="6"/>
  <c r="J142" i="6"/>
  <c r="J143" i="6"/>
  <c r="H66" i="6"/>
  <c r="H67" i="6"/>
  <c r="H68" i="6"/>
  <c r="H69" i="6"/>
  <c r="H70" i="6"/>
  <c r="H71" i="6"/>
  <c r="H72" i="6"/>
  <c r="H73" i="6"/>
  <c r="H74" i="6"/>
  <c r="H75" i="6"/>
  <c r="H76" i="6"/>
  <c r="H77" i="6"/>
  <c r="H78" i="6"/>
  <c r="H79" i="6"/>
  <c r="H80" i="6"/>
  <c r="H81" i="6"/>
  <c r="H82" i="6"/>
  <c r="H83" i="6"/>
  <c r="H84" i="6"/>
  <c r="H85" i="6"/>
  <c r="H86" i="6"/>
  <c r="H87" i="6"/>
  <c r="H88" i="6"/>
  <c r="H89" i="6"/>
  <c r="H90" i="6"/>
  <c r="H91" i="6"/>
  <c r="H92" i="6"/>
  <c r="H93" i="6"/>
  <c r="H94" i="6"/>
  <c r="H95" i="6"/>
  <c r="H96" i="6"/>
  <c r="H97" i="6"/>
  <c r="H98" i="6"/>
  <c r="H99" i="6"/>
  <c r="H100" i="6"/>
  <c r="H101" i="6"/>
  <c r="H102" i="6"/>
  <c r="H103" i="6"/>
  <c r="H104" i="6"/>
  <c r="H105" i="6"/>
  <c r="H106" i="6"/>
  <c r="H107" i="6"/>
  <c r="H108" i="6"/>
  <c r="H109" i="6"/>
  <c r="H110" i="6"/>
  <c r="H111" i="6"/>
  <c r="H112" i="6"/>
  <c r="H113" i="6"/>
  <c r="H114" i="6"/>
  <c r="H115" i="6"/>
  <c r="H116" i="6"/>
  <c r="H117" i="6"/>
  <c r="H118" i="6"/>
  <c r="H119" i="6"/>
  <c r="H120" i="6"/>
  <c r="H121" i="6"/>
  <c r="H122" i="6"/>
  <c r="H123" i="6"/>
  <c r="H124" i="6"/>
  <c r="H125" i="6"/>
  <c r="H126" i="6"/>
  <c r="H127" i="6"/>
  <c r="H128" i="6"/>
  <c r="H129" i="6"/>
  <c r="H130" i="6"/>
  <c r="H131" i="6"/>
  <c r="H132" i="6"/>
  <c r="H133" i="6"/>
  <c r="H134" i="6"/>
  <c r="H135" i="6"/>
  <c r="H136" i="6"/>
  <c r="H137" i="6"/>
  <c r="H138" i="6"/>
  <c r="H139" i="6"/>
  <c r="H140" i="6"/>
  <c r="H141" i="6"/>
  <c r="H142" i="6"/>
  <c r="H143" i="6"/>
  <c r="F65" i="6"/>
  <c r="F66" i="6"/>
  <c r="F67" i="6"/>
  <c r="F68" i="6"/>
  <c r="F69" i="6"/>
  <c r="F70" i="6"/>
  <c r="F71" i="6"/>
  <c r="F72" i="6"/>
  <c r="F73" i="6"/>
  <c r="F74" i="6"/>
  <c r="F75" i="6"/>
  <c r="F76" i="6"/>
  <c r="F77" i="6"/>
  <c r="F78" i="6"/>
  <c r="F79" i="6"/>
  <c r="F80" i="6"/>
  <c r="F81" i="6"/>
  <c r="F82" i="6"/>
  <c r="F83" i="6"/>
  <c r="F84" i="6"/>
  <c r="F85" i="6"/>
  <c r="F86" i="6"/>
  <c r="F87" i="6"/>
  <c r="F88" i="6"/>
  <c r="F89" i="6"/>
  <c r="F90" i="6"/>
  <c r="F91" i="6"/>
  <c r="F92" i="6"/>
  <c r="F93" i="6"/>
  <c r="F94" i="6"/>
  <c r="F95" i="6"/>
  <c r="F96" i="6"/>
  <c r="F97" i="6"/>
  <c r="F98" i="6"/>
  <c r="F99" i="6"/>
  <c r="F100" i="6"/>
  <c r="F101" i="6"/>
  <c r="F102" i="6"/>
  <c r="F103" i="6"/>
  <c r="F104" i="6"/>
  <c r="F105" i="6"/>
  <c r="F106" i="6"/>
  <c r="F107" i="6"/>
  <c r="F108" i="6"/>
  <c r="F109" i="6"/>
  <c r="F110" i="6"/>
  <c r="F111" i="6"/>
  <c r="F112" i="6"/>
  <c r="F113" i="6"/>
  <c r="F114" i="6"/>
  <c r="F115" i="6"/>
  <c r="F116" i="6"/>
  <c r="F117" i="6"/>
  <c r="F118" i="6"/>
  <c r="F119" i="6"/>
  <c r="F120" i="6"/>
  <c r="F121" i="6"/>
  <c r="F122" i="6"/>
  <c r="F123" i="6"/>
  <c r="F124" i="6"/>
  <c r="F125" i="6"/>
  <c r="F126" i="6"/>
  <c r="F127" i="6"/>
  <c r="F128" i="6"/>
  <c r="F129" i="6"/>
  <c r="F130" i="6"/>
  <c r="F131" i="6"/>
  <c r="F132" i="6"/>
  <c r="F133" i="6"/>
  <c r="F134" i="6"/>
  <c r="F135" i="6"/>
  <c r="F136" i="6"/>
  <c r="F137" i="6"/>
  <c r="F138" i="6"/>
  <c r="F139" i="6"/>
  <c r="F140" i="6"/>
  <c r="F141" i="6"/>
  <c r="F142" i="6"/>
  <c r="F143" i="6"/>
  <c r="L10" i="6" l="1"/>
  <c r="H65" i="6"/>
  <c r="H64" i="6"/>
  <c r="F64" i="6"/>
  <c r="H63" i="6"/>
  <c r="F63" i="6"/>
  <c r="H62" i="6"/>
  <c r="F62" i="6"/>
  <c r="H61" i="6"/>
  <c r="F61" i="6"/>
  <c r="H60" i="6"/>
  <c r="F60" i="6"/>
  <c r="H59" i="6"/>
  <c r="F59" i="6"/>
  <c r="H58" i="6"/>
  <c r="F58" i="6"/>
  <c r="H57" i="6"/>
  <c r="F57" i="6"/>
  <c r="H56" i="6"/>
  <c r="F56" i="6"/>
  <c r="H55" i="6"/>
  <c r="F55" i="6"/>
  <c r="H54" i="6"/>
  <c r="F54" i="6"/>
  <c r="H53" i="6"/>
  <c r="F53" i="6"/>
  <c r="H52" i="6"/>
  <c r="F52" i="6"/>
  <c r="H51" i="6"/>
  <c r="F51" i="6"/>
  <c r="H50" i="6"/>
  <c r="F50" i="6"/>
  <c r="H49" i="6"/>
  <c r="F49" i="6"/>
  <c r="H48" i="6"/>
  <c r="F48" i="6"/>
  <c r="H47" i="6"/>
  <c r="F47" i="6"/>
  <c r="H46" i="6"/>
  <c r="F46" i="6"/>
  <c r="H45" i="6"/>
  <c r="F45" i="6"/>
  <c r="H44" i="6"/>
  <c r="F44" i="6"/>
  <c r="H43" i="6"/>
  <c r="F43" i="6"/>
  <c r="H42" i="6"/>
  <c r="F42" i="6"/>
  <c r="H41" i="6"/>
  <c r="F41" i="6"/>
  <c r="H40" i="6"/>
  <c r="F40" i="6"/>
  <c r="H39" i="6"/>
  <c r="F39" i="6"/>
  <c r="H38" i="6"/>
  <c r="F38" i="6"/>
  <c r="H37" i="6"/>
  <c r="F37" i="6"/>
  <c r="H36" i="6"/>
  <c r="F36" i="6"/>
  <c r="H35" i="6"/>
  <c r="F35" i="6"/>
  <c r="H34" i="6"/>
  <c r="F34" i="6"/>
  <c r="H33" i="6"/>
  <c r="F33" i="6"/>
  <c r="H32" i="6"/>
  <c r="F32" i="6"/>
  <c r="H31" i="6"/>
  <c r="F31" i="6"/>
  <c r="H30" i="6"/>
  <c r="F30" i="6"/>
  <c r="H29" i="6"/>
  <c r="F29" i="6"/>
  <c r="H28" i="6"/>
  <c r="F28" i="6"/>
  <c r="H27" i="6"/>
  <c r="F27" i="6"/>
  <c r="H26" i="6"/>
  <c r="F26" i="6"/>
  <c r="H25" i="6"/>
  <c r="F25" i="6"/>
  <c r="H24" i="6"/>
  <c r="F24" i="6"/>
  <c r="H23" i="6"/>
  <c r="F23" i="6"/>
  <c r="H22" i="6"/>
  <c r="F22" i="6"/>
  <c r="H21" i="6"/>
  <c r="F21" i="6"/>
  <c r="H20" i="6"/>
  <c r="F20" i="6"/>
  <c r="H19" i="6"/>
  <c r="F19" i="6"/>
  <c r="H18" i="6"/>
  <c r="F18" i="6"/>
  <c r="H17" i="6"/>
  <c r="F17" i="6"/>
  <c r="H16" i="6"/>
  <c r="F16" i="6"/>
  <c r="H15" i="6"/>
  <c r="F15" i="6"/>
  <c r="H14" i="6"/>
  <c r="F14" i="6"/>
  <c r="H13" i="6"/>
  <c r="F13" i="6"/>
  <c r="H12" i="6"/>
  <c r="F12" i="6"/>
  <c r="H11" i="6"/>
  <c r="F11" i="6"/>
  <c r="J10" i="6"/>
  <c r="H10" i="6"/>
  <c r="F10" i="6"/>
  <c r="J144" i="6" l="1"/>
  <c r="H144" i="6"/>
  <c r="F144" i="6"/>
  <c r="L144" i="6"/>
  <c r="A84" i="6" l="1" a="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<sst xmlns="http://schemas.openxmlformats.org/spreadsheetml/2006/main" count="223" uniqueCount="161">
  <si>
    <t>ITEM</t>
  </si>
  <si>
    <t>CANTIDAD</t>
  </si>
  <si>
    <t>UNIDAD DE MEDIDA</t>
  </si>
  <si>
    <t>OBSERVACIONES:</t>
  </si>
  <si>
    <t>Proyectó</t>
  </si>
  <si>
    <t>ANEXO No. 1</t>
  </si>
  <si>
    <t xml:space="preserve">VALOR UNITARIO CON IVA </t>
  </si>
  <si>
    <t>PRECIO UNITARIO PROMEDIO CON IVA</t>
  </si>
  <si>
    <t>PRECIO TOTAL PROMEDIO CON IVA</t>
  </si>
  <si>
    <t xml:space="preserve"> </t>
  </si>
  <si>
    <t>TOTAL</t>
  </si>
  <si>
    <t xml:space="preserve">VALOR TOTAL CON IVA </t>
  </si>
  <si>
    <t>UNIDAD</t>
  </si>
  <si>
    <t>ESPECIFICACIONES TÉCNICAS DE LOS BIENES</t>
  </si>
  <si>
    <t>Revisó del área Técnica</t>
  </si>
  <si>
    <t>Cándido Herrera González</t>
  </si>
  <si>
    <t xml:space="preserve">Coordinador Regional FPI, Empleo y SNFT  </t>
  </si>
  <si>
    <t xml:space="preserve">Angela Pamela Racedo Osorio </t>
  </si>
  <si>
    <t xml:space="preserve">Contratista- Area de contratación Dirección Regional </t>
  </si>
  <si>
    <t>Bloque de concreto tradicional No. 5, dimensiones aproximadas 11,5 x 23 x 32 cm, rendimiento promedio de 13 unidades/m².</t>
  </si>
  <si>
    <t>Cemento gris de uso general, presentación en bulto de 50 kg, resistencia mínima de 21 MPa, conforme a normativa técnica vigente.</t>
  </si>
  <si>
    <t>Electrodo para soldadura tipo E7018 de 3/32, presentación por kilogramo.</t>
  </si>
  <si>
    <t>Arena de río lavada, fina, libre de materia orgánica e impurezas. Cumple ASTM C33 o NTC 174.bulto de 40 kg (± 5 %).</t>
  </si>
  <si>
    <t>Teja arquitectónica metálica color rojo, 1,01 m x 6 m, calibre 31, espesor mínimo 0,25 mm.</t>
  </si>
  <si>
    <t>Tubo estructural cuadrado HR, 100 x 100 mm, espesor 2,0 mm, longitud 6 m.</t>
  </si>
  <si>
    <t>Tubo PVC presión para conducción de agua, diámetro 1/2", longitud 6 m, presión mínima 315 PSI.</t>
  </si>
  <si>
    <t>Tubo metálico rectangular 100 x 50 mm calibre 16.</t>
  </si>
  <si>
    <t>Perfil estructural rectangular galvanizado o negro 50 x 25 mm, espesor 1,1 mm, calibre 18, longitud 6 m.</t>
  </si>
  <si>
    <t>Varilla corrugada de acero grado 60, diámetro 1/2", longitud 6 m.</t>
  </si>
  <si>
    <t>Adhesivo solvente para tubería PVC, presentación 1/4 galón.</t>
  </si>
  <si>
    <t>Tanque plástico bicapa para almacenamiento de agua, capacidad 500 litros, con protección UV e incluye válvula flotadora de 1/2".</t>
  </si>
  <si>
    <t>Tubo PVC hidráulico para agua potable, diámetro 1", longitud 6 m, presión mínima 200 PSI.</t>
  </si>
  <si>
    <t>Malla para cerramiento avícola tipo gallinero, abertura de 1 1/4", dimensiones 1,5 m x 30 m.</t>
  </si>
  <si>
    <t>Polisombra negra 50%, dimensiones 4 m x 100 m.</t>
  </si>
  <si>
    <t>Alambre galvanizado calibre 12, resistente a la corrosión.Rollo de 25 kg.</t>
  </si>
  <si>
    <t>Alambre de púas galvanizado calibre 14, rollo de 500 m, peso aproximado 38 kg.</t>
  </si>
  <si>
    <t>Bebedero automático para aves tipo campana, capacidad mínima de 7,5 litros.</t>
  </si>
  <si>
    <t>Comedero tipo tolva para aves, capacidad de 7 kg, apto para 20 a 30 aves.</t>
  </si>
  <si>
    <t>Refractómetro análogo portátil para sólidos solubles. Rango de medición: 0 a 32 °Brix. Resolución mínima: 0,2 °Brix. Compensación automática de temperatura (ATC) entre 10 °C y 30 °C o superior. Lectura directa en escala óptica. Fabricado en estructura metálica o material de alta resistencia. Incluye estuche de protección, gotero y elemento de calibración.</t>
  </si>
  <si>
    <t>Termómetro digital interior/exterior con medición de humedad relativa. Rango de temperatura interior de -10 °C a 50 °C o superior. Rango de temperatura exterior de -50 °C a 90 °C o superior. Medición de humedad entre 10 % y 99 %. Pantalla digital LCD. Incluye sensor externo con cable. Función de memoria de máximos y mínimos, visualización de hora y fecha, y selección de unidades °C/°F.</t>
  </si>
  <si>
    <t>Caneca plástica para fermentación de café. Capacidad nominal de 250 litros. Fabricada en polietileno de alta densidad (PEAD) o material equivalente de uso alimentario. Incluye tapa removible y aro de cierre. Resistente a impactos, humedad, rayos UV y procesos de fermentación. Apta para almacenamiento de líquidos y sólidos agroindustriales.</t>
  </si>
  <si>
    <t>Recipiente plástico con tapa para almacenamiento de alimentos o insumos. Capacidad nominal de 30 litros. Fabricado en polipropileno (PP), PEAD o material equivalente de alta resistencia. Diseño rectangular con tapa ajustable. Dimensiones aproximadas de 40 cm de alto × 30 cm de ancho × 30 cm de largo. Incluye manijas integradas para transporte seguro. Reutilizable y de fácil limpieza.</t>
  </si>
  <si>
    <t>Tina cafetera para fermentación y manejo de café. Capacidad nominal de 630 litros. Fabricada en polietileno 100 % virgen o material equivalente con protección UV. Diseño interior de superficie lisa y curvas redondeadas para facilitar limpieza y evitar daño al grano. Dimensiones aproximadas: 180 cm × 133 cm × 80 cm. Incluye sistema de evacuación de aguas mieles con rejilla en acero inoxidable y accesorios hidráulicos de 2 pulgadas.</t>
  </si>
  <si>
    <t>Bolsa hermética para fermentación y almacenamiento de café. Capacidad aproximada de 40 kg. Fabricada en material multicapa de alta barrera contra humedad, oxígeno y contaminantes. Resistente a temperaturas entre -30 °C y 90 °C o superiores. Apta para conservación de calidad física y sensorial del café. Material reciclable o reutilizable.</t>
  </si>
  <si>
    <t>Mesa de trabajo en acero inoxidable. Dimensiones aproximadas: 200 cm de largo × 60 cm de ancho × 90 cm de alto. Fabricada en acero inoxidable grado alimenticio. Incluye entrepaño inferior en acero inoxidable, estructura reforzada y niveladores plásticos o metálicos. Superficie lisa, resistente a la corrosión y de fácil limpieza.</t>
  </si>
  <si>
    <t>Mesa para catación de café. Dimensiones aproximadas de 0,80 m × 2,00 m. Superficie en tablero MDF de alta densidad o material equivalente con acabado lavable. Estructura metálica o en madera de alta resistencia. Diseño estable y apropiado para actividades de evaluación sensorial de café.</t>
  </si>
  <si>
    <t>Tablero borrable para capacitación. Dimensiones aproximadas de 1,20 m × 1,20 m. Superficie blanca borrable de alta resistencia. Marco en aluminio anodizado o material equivalente. Incluye porta- borrador y sistema de fijación para pared. Espaldar reforzado en tablex o material equivalente.</t>
  </si>
  <si>
    <t>Escalera tipo tijera de tres (3) peldaños. Fabricada en acero inoxidable o material metálico anticorrosivo. Altura máxima aproximada de trabajo: 1,20 m. Capacidad mínima de carga de 120 kg. Base antideslizante y sistema de bloqueo de seguridad. Uso industrial o institucional.</t>
  </si>
  <si>
    <t>Bandeja para germinación. Fabricada en polipropileno de alta resistencia. Capacidad de 50 cavidades. Reutilizable, resistente a rayos UV y apta para propagación de material vegetal.</t>
  </si>
  <si>
    <t>Malla plástica para cerramiento. Fabricada en polipropileno o polietileno de alta densidad con protección UV. Dimensiones mínimas de 1,8 m de altura × 50 m de longitud por rollo. Resistente a la intemperie, humedad y esfuerzos mecánicos de uso agropecuario.</t>
  </si>
  <si>
    <t>Cadena eslabonada galvanizada rollode 50 mts  para actividades de pesca artesanal, fabricada en acero al carbono de alta resistencia, diámetro nominal de 1/8" (3,2 mm), acabado galvanizado anticorrosivo, grado 30 o superior, apta para sistemas de lastre, fondeo y operación de artes de pesca en cuerpos de agua dulce.</t>
  </si>
  <si>
    <t>Malla para pesca artesanal tipo trasmallo o enmalle, fabricada en nylon de alta tenacidad o material sintético equivalente. Dimensiones mínimas de 1,5 m de altura por 180 m de longitud. Diámetro nominal del hilo de 0,35 mm o superior. Ojo de malla de 6 1/2 pulgadas. Incluye relinga superior e inferior de alta resistencia. Producto nuevo, libre de defectos, apto para actividades de pesca artesanal continental.</t>
  </si>
  <si>
    <t>Colmena tipo Langstroth estándar de 10 cuadros, incluye cámara de cría, dos alzas, 20 cuadros alambrados, 20 láminas de cera, base, tapa interior y techo metálico anticorrosivo. Fabricada en madera inmunizada.</t>
  </si>
  <si>
    <t>Trampa frontal o de piquera compatible con colmena Langstroth de 10 cuadros, con rejilla recolectora y cestilla ventilada desmontable.</t>
  </si>
  <si>
    <t>Ahumador fabricado en acero inoxidable o lámina calibre 18, con fuelle y protector térmico.</t>
  </si>
  <si>
    <t>Alimentador interno tipo cuadro para colmena Langstroth, capacidad mínima 2 litros.</t>
  </si>
  <si>
    <t>Espátula tipo gancho en acero inoxidable para manejo de cuadros y remoción de propóleo.</t>
  </si>
  <si>
    <t>Cepillo para manejo apícola con cerdas suaves y mango ergonómico.</t>
  </si>
  <si>
    <t>Overol integral para apicultura con careta desmontable y protección contra picaduras.</t>
  </si>
  <si>
    <t>Techo telescópico compatible con colmena Langstroth de 10 cuadros.</t>
  </si>
  <si>
    <t>Teja metálica ondulada para cubierta. Fabricada en acero galvanizado o acero con recubrimiento anticorrosivo equivalente. Longitud aproximada de 3,05 m, ancho total de 0,80 m, ancho útil mínimo de 0,72 m, calibre 35 y espesor mínimo de 0,17 mm. Perfil ondulado tipo P3 o equivalente. Resistente a la corrosión, humedad e intemperie. Compatible con estructuras metálicas o de madera.</t>
  </si>
  <si>
    <t>Varilla corrugada de acero grado 60 (G-60 W). Diámetro nominal de 3/8" (9,5 mm), longitud de 6 m. Resistencia mínima a la fluencia de 420 MPa y resistencia mínima a la tracción de 560 MPa. Fabricada conforme a NTC 2289, ASTM A706/A706M o norma técnica equivalente vigente. Producto nuevo y libre de corrosión o deformaciones.</t>
  </si>
  <si>
    <t>Varilla corrugada de acero grado 60 (G-60 W). Diámetro nominal de 1/2" (12,7 mm), longitud de 6 m. Resistencia mínima a la fluencia de 420 MPa y resistencia mínima a la tracción de 560 MPa. Fabricada conforme a NTC 2289, ASTM A706/A706M o norma técnica equivalente vigente. Producto nuevo y libre de corrosión o deformaciones.</t>
  </si>
  <si>
    <t>Cemento Portland gris tipo UG (Uso General). Presentación en bulto de 50 kg. Cumplimiento de la NTC 121 o norma técnica vigente. Producto homogéneo, libre de grumos y humedad, apto para la elaboración de concretos, morteros y obras civiles.</t>
  </si>
  <si>
    <t>Ladrillo cerámico hueco para mampostería. Fabricado en arcilla cocida de alta resistencia. Seis (6) perforaciones longitudinales. Dimensiones nominales aproximadas de 30 cm × 10 cm × 20 cm. Cumplimiento de NTC 4205 o norma equivalente vigente. Producto uniforme, libre de fisuras, grietas o deformaciones.</t>
  </si>
  <si>
    <t>Alambre galvanizado de acero de bajo carbono.Rollo de 50 kg, Calibre 12, diámetro aproximado de 2,77 mm. Presentación en rollo. Galvanizado en caliente o proceso equivalente que garantice resistencia a la corrosión. Apto para actividades de construcción, amarres, cerramientos y uso agropecuario.</t>
  </si>
  <si>
    <t>Binocular para observación terrestre. Aumento mínimo de 10x, objetivo de 42 mm, lentes multicapa, sistema de enfoque central, resistente al agua y apto para actividades de observación ambiental y ecoturismo. Incluye estuche de protección y correa de transporte.</t>
  </si>
  <si>
    <t>Kit portátil para análisis fisicoquímico de calidad de agua, diseñado para la determinación en campo de los principales parámetros de calidad del agua mediante técnicas de titulación, colorimetría y medición electrónica de pH, permitiendo como mínimo la medición de alcalinidad, cloruros, dureza, hierro, pH y sulfito. El kit deberá incluir reactivos para realizar mínimo 100 pruebas por cada parámetro (50 pruebas para hierro), medidor electrónico de pH, soluciones de calibración cuando sean requeridas, accesorios, estuche de transporte, manual de operación y todos los elementos necesarios para su funcionamiento y uso en campo</t>
  </si>
  <si>
    <t>Medidor digital portátil de pH. Rango de medición de 0 a 14 pH, precisión mínima de ±0,1 pH, calibración automática o semiautomática, pantalla digital y estuche de protección.</t>
  </si>
  <si>
    <t>Termómetro ambiental digital para monitoreo de temperatura. Rango mínimo de medición entre -10 °C y 50 °C, pantalla LCD y lectura en grados Celsius.</t>
  </si>
  <si>
    <t>Prensa botánica para recolección y preservación de muestras vegetales. Dimensiones aproximadas de 30 cm × 45 cm. Incluye correas de ajuste, cartón corrugado y papel absorbente o secante.</t>
  </si>
  <si>
    <t>Lupa de campo para observación de muestras biológicas y vegetales. Aumento mínimo de 10x y diámetro mínimo de lente de 5 cm.</t>
  </si>
  <si>
    <t>Malla antiinsectos tipo antitrips para invernadero. Tejido de alta densidad de 40 mesh o superior, fabricada en polietileno de alta densidad con protección UV. Ancho mínimo de 4 metros. Apta para exclusión de insectos y protección de cultivos.Rollo de 4 m × 100 m</t>
  </si>
  <si>
    <t>Cable de acero alquitranado. Diámetro nominal de 1/2 pulgada (12,7 mm), construcción 6x19 o equivalente, alma de acero, resistencia mínima a la ruptura de 11.000 kg y protección anticorrosiva mediante recubrimiento alquitranado o equivalente.</t>
  </si>
  <si>
    <t>Tubo estructural galvanizado cuadrado de 3" x 3", espesor mínimo de 1,5 mm, longitud de 6 m, apto para estructuras metálicas livianas y medianas.</t>
  </si>
  <si>
    <t>Tubo estructural galvanizado rectangular de 2" x 4", espesor mínimo de 1,5 mm, longitud de 6 m.</t>
  </si>
  <si>
    <t>Tubo estructural galvanizado cuadrado de 2" x 2", espesor mínimo de 1,5 mm, longitud de 6 m.</t>
  </si>
  <si>
    <t>Platina de acero estructural. Espesor 1/4" (6,35 mm), ancho aproximado de 38 mm y longitud de 6 m. Fabricada en acero estructural conforme a ASTM A36 o equivalente.</t>
  </si>
  <si>
    <t>Guaya de acero galvanizado 7x7. Diámetro nominal 1/16" (1,59 mm), resistente a corrosión y apta para tensado y soporte estructural liviano.presentación en rollo de 100 metros.</t>
  </si>
  <si>
    <t>Teja plástica para cubierta. Longitud aproximada de 3,60 m, fabricada en resina plástica de alta resistencia a radiación UV, humedad e intemperie.</t>
  </si>
  <si>
    <t>Cemento Portland gris tipo UG, presentación en bulto de 50 kg, conforme a NTC 121 o norma equivalente vigente.</t>
  </si>
  <si>
    <t>Perno de anclaje en acero galvanizado o acero estructural. Diámetro 1/2", longitud 30 cm, con tuerca y arandela compatibles.</t>
  </si>
  <si>
    <t>Tornillo autoperforante estructural para metal. Longitud aproximada de 2 1/2", cabeza hexagonal y protección anticorrosiva.</t>
  </si>
  <si>
    <t>Arena de río lavada para concreto estructural, libre de materia orgánica e impurezas, conforme a ASTM C33, NTC 174 o norma equivalente vigente.bulto de 40 kg (± 5 %).</t>
  </si>
  <si>
    <t>Gravilla o agregado pétreo grueso para concreto. Granulometría entre 4,76 mm y 25,4 mm, libre de materia orgánica y apta para mezclas estructurales.presentación por metro cúbico (m³).</t>
  </si>
  <si>
    <t>Tabla de madera plástica reciclada. Dimensiones aproximadas de 10,5 cm × 2,5 cm × 300 cm. Fabricada con polímeros reciclados, resistente a humedad, hongos, insectos y exposición exterior.</t>
  </si>
  <si>
    <t>Tubería fabricada en PVC para conducción, drenaje, ventilación o aplicaciones equivalentes en obras civiles. Diámetro nominal de 3 pulgadas. Longitud mínima de 3 metros por unidad. Resistente a corrosión, humedad y agentes ambientales propios de su uso. Compatible con accesorios comerciales del mismo diámetro. Producto nuevo y libre de defectos de fabricación.</t>
  </si>
  <si>
    <t>Tubería fabricada en PVC para conducción, drenaje, ventilación o aplicaciones equivalentes en obras civiles. Diámetro nominal de 4 pulgadas. Longitud mínima de 6 metros por unidad. Resistente a corrosión, humedad y agentes ambientales propios de su uso. Compatible con accesorios comerciales del mismo diámetro. Producto nuevo y libre de defectos de fabricación.</t>
  </si>
  <si>
    <t>Perfil metálico estructural conformado en acero al carbono o material equivalente para uso en estructuras livianas. Sección nominal de 1 x 2 pulgadas. Longitud de 6 metros por unidad. Espesor equivalente a calibre 18 o superior. Debe garantizar resistencia mecánica adecuada para aplicaciones estructurales livianas, cerramientos, cubiertas o sistemas constructivos afines. Producto nuevo y libre de corrosión o deformaciones.</t>
  </si>
  <si>
    <t>Barra corrugada de acero para refuerzo de concreto. Diámetro nominal de 3/8 pulgada. Longitud mínima de 6 metros por unidad. Debe cumplir con las normas técnicas aplicables para acero de refuerzo estructural. Producto nuevo y libre de defectos que afecten su desempeño estructural.</t>
  </si>
  <si>
    <t>Cemento hidráulico gris para uso general en actividades de construcción, elaboración de concretos, morteros y obras civiles. Presentacion en bulto de 50 kg. Debe cumplir con las normas técnicas colombianas aplicables vigentes para cemento hidráulico. Producto nuevo, en empaque original y correctamente identificado.</t>
  </si>
  <si>
    <t>Película plástica para cubierta de invernaderos o estructuras de protección agrícola, calibre 8 o equivalente funcional, resistente a la intemperie, humedad y radiación solar, con ancho mínimo de 6 metros, presentación en rollo de 6 metros de ancho por 50 metros de longitud. Se aceptarán materiales y tecnologías equivalentes que garanticen igual o mejor desempeño.</t>
  </si>
  <si>
    <t>Manguera flexible reforzada para conducción, succión o descarga de agua y otros fluidos compatibles. Diámetro nominal de 1 1/2 pulgadas. Presentación en rollo de 90 metros. Debe contar con refuerzo estructural que garantice resistencia mecánica, flexibilidad y desempeño adecuado para aplicaciones agrícolas, industriales o de construcción. Resistente a condiciones normales de operación, humedad e intemperie. Producto nuevo y libre de defectos de fabricación. Se aceptarán materiales y tecnologías equivalentes que garanticen igual o mejor desempeño funcional.</t>
  </si>
  <si>
    <t>Tanque para almacenamiento de agua con capacidad nominal mínima de 1.000 litros (1 m³). Fabricado en material polimérico, plástico o tecnología equivalente apta para almacenamiento de agua potable. Debe contar con tapa de cierre que proteja el contenido frente al ingreso de contaminantes externos. Resistente a la corrosión, humedad, radiación solar y condiciones ambientales propias de instalación exterior. Dimensiones y configuración podrán variar según el fabricante, siempre que garanticen la capacidad requerida y la funcionalidad prevista. Producto nuevo, libre de defectos de fabricación y apto para almacenamiento de agua para consumo humano conforme a la normativa aplicable. Se aceptarán configuraciones monocapa, bicapa, tricapa o equivalentes que cumplan las condiciones funcionales exigidas.</t>
  </si>
  <si>
    <t>Malla destinada a la reducción de radiación solar y protección de cultivos, viveros e infraestructura agropecuaria. Nivel de sombreo aproximado del 80 % (± 5 %) o equivalente funcional. Presentación en rollo con área mínima de cobertura de 400 m². Fabricada en material sintético apto para uso exterior, resistente a la intemperie y radiación solar. Debe permitir ventilación natural y paso de agua.</t>
  </si>
  <si>
    <t>Alambre metálico con protección anticorrosiva para actividades de amarre, fijación, cerramiento y soporte. Calibre 12 o equivalente funcional. Debe garantizar resistencia mecánica y flexibilidad adecuadas para uso exterior y exposición a humedad e intemperie.metro lineal</t>
  </si>
  <si>
    <t>Lámina metálica para cubiertas y cerramientos, con longitud aproximada de 6 metros. Debe contar con protección anticorrosiva mediante recubrimiento metálico, pintura industrial o tecnología equivalente. Resistente a lluvia, humedad y radiación solar. Compatible con accesorios comerciales de instalación.</t>
  </si>
  <si>
    <t>Red para captura y manejo de organismos hidrobiológicos. Dimensiones aproximadas de 20 m de longitud por 4 m de altura. Abertura de malla de 1 pulgada o equivalente funcional. Debe incluir elementos de flotación y lastre adecuados para operación eficiente en cuerpos de agua continentales.</t>
  </si>
  <si>
    <t>Red para captura, clasificación y manejo de peces juveniles en sistemas piscícolas. Dimensiones aproximadas de 10 m de longitud por 4 m de altura. Abertura de malla de ½ pulgada o equivalente funcional. Debe incluir elementos de flotación y hundimiento adecuados para la operación prevista.</t>
  </si>
  <si>
    <t>Equipo medidor digital portátil de oxígeno disuelto (OD) para medición de oxígeno disuelto, saturación de oxígeno y temperatura en agua, apto para actividades de piscicultura, acuicultura, monitoreo ambiental y control de calidad del agua. Debe permitir la medición de oxígeno disuelto en un rango mínimo de 0,00 a 20,00 mg/L (ppm), saturación de 0 a 200 % y temperatura de 0 a 50 °C. Resolución máxima de 0,01 mg/L para oxígeno disuelto y 0,1 °C para temperatura, con precisión de ±0,2 mg/L o mejor. Debe contar con compensación automática de temperatura (ATC), compensación de salinidad y presión atmosférica. La sonda deberá ser polarográfica, galvánica u óptica, reemplazable, con cable de mínimo 4 metros, apta para inmersión y trabajo en campo. El equipo deberá ser resistente al agua, con grado de protección mínimo IP67 o equivalente y la sonda con protección IP68 o equivalente. Deberá contar con pantalla digital de fácil lectura y funcionar con pilas AA o batería recargable. Permitirá calibración manual o automática. El kit deberá incluir como mínimo: medidor portátil de oxígeno disuelto, sonda con cable, membranas o sensor (según la tecnología), solución electrolítica (cuando aplique), soluciones de calibración, protector para la sonda, baterías o pilas, manual de usuario y estuche rígido para transporte. Se aceptarán equipos equivalentes de igual o superior desempeño.</t>
  </si>
  <si>
    <t>Mesa de trabajo apta para procesamiento de productos alimenticios. Fabricada en acero inoxidable o material equivalente apto para contacto con alimentos. Dimensiones mínimas aproximadas de 150 cm × 70 cm × 90 cm. Debe contar con superficie sanitaria, estructura resistente y facilidad de limpieza y desinfección.</t>
  </si>
  <si>
    <t>Red circular para captura, muestreo y manejo de peces. Debe contar con sistema de cierre, línea de recuperación y elementos de peso que permitan su correcta operación. Fabricada en material resistente a la humedad, abrasión y uso continuo en ambientes acuáticos.</t>
  </si>
  <si>
    <t>Manguera flexible para conducción de agua en sistemas de riego, drenaje o abastecimiento. Diámetro nominal de 4 pulgadas. Presentación en rollo de 50 metros. Resistente a radiación solar, humedad y condiciones normales de operación en exteriores. Compatible con accesorios comerciales del mismo diámetro.</t>
  </si>
  <si>
    <t>Perfil tubular estructural rectangular para aplicaciones constructivas y de soporte. Sección aproximada de 40 mm × 70 mm. Longitud de 6 metros. Debe presentar resistencia mecánica adecuada para estructuras livianas y medianas y protección anticorrosiva para uso exterior.</t>
  </si>
  <si>
    <t>Malla sintética para cerramiento y protección de áreas agropecuarias. Presentación en rollo de aproximadamente 1,5 m de altura por 50 m de longitud o equivalente funcional. Resistente a humedad, radiación solar y condiciones ambientales propias de uso exterior.</t>
  </si>
  <si>
    <t>Manguera flexible para conducción de agua en sistemas agrícolas, pecuarios o similares. Diámetro nominal de 4 pulgadas. Longitud aproximada de 50 metros. Debe garantizar flexibilidad, resistencia mecánica y compatibilidad con accesorios comerciales de conexión.</t>
  </si>
  <si>
    <t>Cemento hidráulico gris para elaboración de concretos, morteros y actividades generales de construcción. Presentación en bulto de 50 kg. Debe cumplir con la normativa técnica vigente aplicable para cemento de uso general. Producto en empaque original y correctamente identificado.</t>
  </si>
  <si>
    <t>Alambre metálico de alta resistencia mecánica para sistemas de cerca eléctrica de uso agropecuario. Debe garantizar adecuada conductividad eléctrica, resistencia a la tensión y estabilidad dimensional. Presentacion en rollo de aproximadamente 1.000 metros. Debe contar con protección anticorrosiva para uso exterior y ser compatible con accesorios comerciales para cercas eléctricas.</t>
  </si>
  <si>
    <t>Recipiente plástico para almacenamiento y transporte de líquidos o materiales compatibles. Capacidad nominal de 200 litros. Fabricado en material plástico de alta resistencia mecánica y química. Debe contar con sistema de cierre seguro que garantice la protección del contenido.</t>
  </si>
  <si>
    <t>Bebedero para uso pecuario con capacidad mínima de 500 litros. Debe permitir suministro continuo de agua mediante sistema automático de control de nivel o tecnología equivalente. Fabricado en material resistente a impactos, humedad y radiación solar. Fácil limpieza y mantenimiento.</t>
  </si>
  <si>
    <t>Recipiente plástico de almacenamiento con capacidad nominal aproximada de 250 litros, fabricado en material termoplástico de alta resistencia al impacto, humedad y agentes ambientales. Debe incluir tapa ajustable o sistema de cierre que proteja el contenido y facilite su almacenamiento de líquidos o sólidos. Color y diseño según disponibilidad del fabricante.</t>
  </si>
  <si>
    <t>Vaso para catación elaborado en vidrio templado, borosilicato o material equivalente de características superiores, con capacidad entre 200 ml y 250 ml. Debe presentar transparencia adecuada para inspección visual del contenido, borde uniforme sin fisuras ni imperfecciones y resistencia al uso frecuente en procesos de evaluación sensorial de bebidas.</t>
  </si>
  <si>
    <t>Tazón o pocillo para café elaborado en acero inoxidable, cerámica vitrificada, porcelana o material equivalente apto para contacto con alimentos. Capacidad aproximada entre 200 ml y 350 ml. Debe ser resistente al uso frecuente, lavado y cambios moderados de temperatura.</t>
  </si>
  <si>
    <t>Perfil tubular estructural de acero al carbono o equivalente para aplicaciones metálicas. Sección rectangular aproximada de 4 x 8 pulgadas, longitud nominal de 6 metros, espesor equivalente a calibre 16 o superior. Debe ser apto para conformación, soldadura y uso estructural en la fabricación de soportes, columnas, cerchas o estructuras metálicas.</t>
  </si>
  <si>
    <t>Perfil tubular estructural de acero al carbono o equivalente para aplicaciones metálicas. Sección cuadrada aproximada de 10 cm x 10 cm, longitud nominal de 6 metros, espesor equivalente a calibre 16 o superior. Debe ser apto para conformación, soldadura y uso estructural en sistemas de soporte o columnas metálicas.</t>
  </si>
  <si>
    <t>Lámina metálica galvanizada o con recubrimiento anticorrosivo equivalente, perfil trapezoidal o similar para cubiertas. Calibre entre 26 y 28, longitud entre 2 y 3 metros y ancho útil acorde al perfil del fabricante. Debe garantizar resistencia a la corrosión y aptitud para instalación en cubiertas o cerramientos.</t>
  </si>
  <si>
    <t>Teja metálica arquitectónica para cubierta, fabricada en acero galvanizado, galvanizado prepintado o material equivalente para techado. Longitud aproximada de 8 m, ancho útil aproximado de 1 m y espesor equivalente a calibre 28 o superior. Color rojo o equivalente solicitado por la entidad. Debe ofrecer resistencia a la intemperie, corrosión y radiación solar.</t>
  </si>
  <si>
    <t xml:space="preserve">Recubrimiento anticorrosivo para protección de superficies metálicas, apto para aplicación sobre estructuras de acero. Presentación en galón. Color negro o equivalente. Debe proporcionar adherencia adecuada, protección contra corrosión y compatibilidad con sistemas de acabado posteriores cuando se requiera.Galón de 4 Its </t>
  </si>
  <si>
    <t>Tambor plástico para almacenamiento y transporte de líquidos con capacidad nominal 208 litros (55 galones) o equivalente. Fabricado en material plástico de alta resistencia apto para uso industrial o agropecuario, resistente al impacto, corrosión y agentes químicos de uso común. Apto para exteriores. Configuración de boca cerrada con mínimo dos tapones roscados. Diseño cilíndrico. Libre de fisuras, deformaciones o defectos de fabricación.</t>
  </si>
  <si>
    <t>Teja metálica para cubierta con Longitud nominal 3,0 m. Ancho útil mínimo 0,80 m. Fabricada en lámina de acero galvanizada o material metálico con protección anticorrosiva equivalente. Espesor o calibre adecuado para uso en cubiertas livianas. Resistente a la intemperie y corrosión.</t>
  </si>
  <si>
    <t>Poste de madera inmunizada con longitud nominal 4,0 m. Sección aproximada 10 x 10 cm o diámetro equivalente. Madera tratada mediante preservación contra hongos, insectos y humedad. Apta para cerramientos y estructuras rurales. Libre de defectos que comprometan su resistencia.</t>
  </si>
  <si>
    <t>Alambre de púas acero galvanizado de alta resistencia mecánica. Galvanizado o con recubrimiento anticorrosivo equivalente. Doble hilo trenzado con púas distribuidas uniformemente. Calibre 12,5 o equivalente. Longitud mínima por rollo 400 m.</t>
  </si>
  <si>
    <t>Viga de madera para uso estructural liviano Sección aproximada 5 x 10 cm. Longitud nominal 4,0 m. Madera apta para uso estructural en construcciones rurales. Recta y libre de defectos que comprometan su resistencia.</t>
  </si>
  <si>
    <t>Viga o listón de madera Sección aproximada 5 x 5 cm. Longitud nominal 2,20 m. Madera apta para estructuras livianas, soportes y cerramientos. Recta y libre de defectos que afecten su resistencia o durabilidad.</t>
  </si>
  <si>
    <t>Alambre de acero de alta resistencia para cerca eléctrica de acero de alta resistencia apto para sistemas de cerca eléctrica. Calibre nominal No. 14 o equivalente. Longitud mínima por rollo: 1.000 metros. Presentación: rollo compacto industrial. Conductividad apta para transmisión eficiente de impulsos eléctricos. Resistencia mínima a la carga de ruptura: 440 kgf o equivalente. Alta resistencia a la tensión mecánica. Baja elongación o deformación permanente. Protección contra corrosión mediante galvanizado,recubrimiento o tecnología equivalente. Producto nuevo, sin uso y libre de defectos. Rollo de 1000 metros</t>
  </si>
  <si>
    <t>Estiba plástica industrial para almacenamiento y movilización de materiales de plástico de alta resistencia; dimensiones nominales 120x100 cm ±5%; altura entre 11 y 15 cm; acceso 4 vías; carga dinámica mínima 1.000 kg; carga estática mínima 3.000 kg; carga en rack mínima 500 kg cuando aplique; superficie antideslizante o equivalente; resistente a humedad y agentes químicos; reutilizable y reciclable; compatible con montacargas y estibadores.</t>
  </si>
  <si>
    <t>Vitrina horizontal para exhibición, organización y protección de productos de Estructura resistente a corrosión (aluminio, acero, inoxidable o equivalente); dimensiones nominales 1,20 m x 35 cm x 1,00 m ±10%; mínimo 4 niveles; entrepaños en vidrio de seguridad o material equivalente; capacidad mínima 15 kg por nivel; puertas corredizas, abatibles o equivalente; ruedas con mínimo dos frenos; fácil limpieza y mantenimiento.</t>
  </si>
  <si>
    <r>
      <rPr>
        <b/>
        <sz val="16"/>
        <rFont val="Calibri"/>
        <family val="2"/>
        <scheme val="minor"/>
      </rPr>
      <t>Tambor plástico de 200 litros (55 galones)</t>
    </r>
    <r>
      <rPr>
        <sz val="16"/>
        <rFont val="Calibri"/>
        <family val="2"/>
        <scheme val="minor"/>
      </rPr>
      <t xml:space="preserve">
Tambor plástico de 200 litros (55 galones), fabricado en polietileno de alta densidad (PEAD/HDPE), color azul, de forma cilíndrica, con tapa removible y sistema de cierre mediante aro metálico que garantice un cierre seguro y hermético.
El producto deberá cumplir con las siguientes características mínimas:
* Capacidad nominal: 200 litros (55 galones).
* Fabricado en polietileno de alta densidad (PEAD/HDPE).
* Color azul.
* Tapa removible con aro metálico de cierre.
* Empaque o sello que garantice la hermeticidad.
* Resistente a impactos, humedad, agentes químicos y radiación UV para uso en exteriores.
* Dimensiones aproximadas: altura entre 88 y 95 cm y diámetro entre 58 y 60 cm.
* Producto nuevo, libre de fisuras, deformaciones o defectos de fabricación.</t>
    </r>
  </si>
  <si>
    <r>
      <rPr>
        <b/>
        <sz val="16"/>
        <rFont val="Calibri"/>
        <family val="2"/>
        <scheme val="minor"/>
      </rPr>
      <t>Tanque plástico vertical de 500 litros</t>
    </r>
    <r>
      <rPr>
        <sz val="16"/>
        <rFont val="Calibri"/>
        <family val="2"/>
        <scheme val="minor"/>
      </rPr>
      <t xml:space="preserve">
Tanque plástico vertical con capacidad nominal de 500 litros, fabricado en polietileno de alta densidad (PEAD/HDPE) mediante proceso de rotomoldeo de una sola pieza, color negro, diseñado para el almacenamiento de agua y otros líquidos de uso agrícola.
</t>
    </r>
    <r>
      <rPr>
        <b/>
        <sz val="16"/>
        <rFont val="Calibri"/>
        <family val="2"/>
        <scheme val="minor"/>
      </rPr>
      <t>El producto deberá cumplir con las siguientes características mínimas:</t>
    </r>
    <r>
      <rPr>
        <sz val="16"/>
        <rFont val="Calibri"/>
        <family val="2"/>
        <scheme val="minor"/>
      </rPr>
      <t xml:space="preserve">
* Capacidad nominal: 500 litros.
* Fabricado en polietileno de alta densidad (PEAD/HDPE).
* Color negro.
* Diseño vertical de una sola pieza, libre de uniones o soldaduras.
* Tapa superior roscada con cierre seguro.
* Boca de acceso con diámetro mínimo de 35 cm.
* Resistente a impactos, humedad, agentes químicos de uso agrícola y radiación ultravioleta (UV) para uso en exteriores.
* Dimensiones aproximadas: altura entre 1,10 y 1,30 m y diámetro entre 0,80 y 0,95 m.
* Producto nuevo, libre de fisuras, deformaciones o defectos de fabricación.</t>
    </r>
  </si>
  <si>
    <r>
      <rPr>
        <b/>
        <sz val="16"/>
        <rFont val="Calibri"/>
        <family val="2"/>
        <scheme val="minor"/>
      </rPr>
      <t>Tambor plástico de 200 litros (55 galones)</t>
    </r>
    <r>
      <rPr>
        <sz val="16"/>
        <rFont val="Calibri"/>
        <family val="2"/>
        <scheme val="minor"/>
      </rPr>
      <t xml:space="preserve">
Tambor plástico de 200 litros (55 galones), fabricado en polietileno de alta densidad (PEAD/HDPE), color azul, de forma cilíndrica, con tapa removible y sistema de cierre mediante aro metálico que garantice un cierre seguro y hermético.
</t>
    </r>
    <r>
      <rPr>
        <b/>
        <sz val="16"/>
        <rFont val="Calibri"/>
        <family val="2"/>
        <scheme val="minor"/>
      </rPr>
      <t>El producto deberá cumplir con las siguientes características mínimas:</t>
    </r>
    <r>
      <rPr>
        <sz val="16"/>
        <rFont val="Calibri"/>
        <family val="2"/>
        <scheme val="minor"/>
      </rPr>
      <t xml:space="preserve">
* Capacidad nominal: 200 litros (55 galones).
* Fabricado en polietileno de alta densidad (PEAD/HDPE).
* Color azul.
* Tapa removible con aro metálico de cierre.
* Empaque o sello que garantice la hermeticidad.
* Resistente a impactos, humedad, agentes químicos y radiación UV para uso en exteriores.
* Dimensiones aproximadas: altura entre 88 y 95 cm y diámetro entre 58 y 60 cm.
* Producto nuevo, libre de fisuras, deformaciones o defectos de fabricación.</t>
    </r>
  </si>
  <si>
    <r>
      <rPr>
        <b/>
        <sz val="16"/>
        <rFont val="Calibri"/>
        <family val="2"/>
        <scheme val="minor"/>
      </rPr>
      <t>Tubo PVC rígido de 4 pulgadas (Ø 110 mm) x 3 metros</t>
    </r>
    <r>
      <rPr>
        <sz val="16"/>
        <rFont val="Calibri"/>
        <family val="2"/>
        <scheme val="minor"/>
      </rPr>
      <t xml:space="preserve">
Tubo de PVC rígido de 4 pulgadas (Ø 110 mm) y 3 metros de longitud, fabricado en policloruro de vinilo rígido (PVC-U) de alta resistencia, con unión tipo campana para soldadura mediante cemento solvente.
</t>
    </r>
    <r>
      <rPr>
        <b/>
        <sz val="16"/>
        <rFont val="Calibri"/>
        <family val="2"/>
        <scheme val="minor"/>
      </rPr>
      <t>El producto deberá cumplir como mínimo con las siguientes características:</t>
    </r>
    <r>
      <rPr>
        <sz val="16"/>
        <rFont val="Calibri"/>
        <family val="2"/>
        <scheme val="minor"/>
      </rPr>
      <t xml:space="preserve">
* Diámetro nominal: 4 pulgadas (110 mm).
* Longitud: 3 metros.
* Fabricado en PVC-U.
* Color blanco o gris, según fabricante.
* Unión tipo campana.
* Superficie lisa, libre de fisuras, deformaciones o imperfecciones.
* Resistente al impacto, corrosión y productos de uso agrícola.
* Compatible con accesorios PVC del mismo diámetro.
* Producto nuevo, libre de defectos de fabricación.</t>
    </r>
  </si>
  <si>
    <r>
      <rPr>
        <b/>
        <sz val="16"/>
        <rFont val="Calibri"/>
        <family val="2"/>
        <scheme val="minor"/>
      </rPr>
      <t>Codo PVC presión de 90° radio largo de 4 pulgadas (Ø 110 mm)</t>
    </r>
    <r>
      <rPr>
        <sz val="16"/>
        <rFont val="Calibri"/>
        <family val="2"/>
        <scheme val="minor"/>
      </rPr>
      <t xml:space="preserve">
Codo PVC presión de 90°, radio largo, de 4 pulgadas (Ø 110 mm), fabricado en policloruro de vinilo rígido (PVC-U) de alta resistencia.
</t>
    </r>
    <r>
      <rPr>
        <b/>
        <sz val="16"/>
        <rFont val="Calibri"/>
        <family val="2"/>
        <scheme val="minor"/>
      </rPr>
      <t>El producto deberá cumplir como mínimo con las siguientes características:</t>
    </r>
    <r>
      <rPr>
        <sz val="16"/>
        <rFont val="Calibri"/>
        <family val="2"/>
        <scheme val="minor"/>
      </rPr>
      <t xml:space="preserve">
* Diámetro nominal: 4 pulgadas (110 mm).
* Ángulo de 90°.
* Radio largo.
* Conexión campana × campana (C × C).
* Compatible con tubería PVC presión RDE 41 (100 PSI) o equivalente.
* Color blanco o gris, según fabricante.
* Superficie lisa, libre de fisuras, rebabas o deformaciones.
* Resistente al impacto, corrosión y productos de uso agrícola.
* Producto nuevo, libre de defectos de fabricación</t>
    </r>
  </si>
  <si>
    <r>
      <rPr>
        <b/>
        <sz val="16"/>
        <rFont val="Calibri"/>
        <family val="2"/>
        <scheme val="minor"/>
      </rPr>
      <t>Piedra volcánica natural para uso agrícola</t>
    </r>
    <r>
      <rPr>
        <sz val="16"/>
        <rFont val="Calibri"/>
        <family val="2"/>
        <scheme val="minor"/>
      </rPr>
      <t xml:space="preserve">
Piedra volcánica natural de origen ígneo, seleccionada y clasificada, para uso agrícola, presentada en bulto de 40 kg (± 5 %).
</t>
    </r>
    <r>
      <rPr>
        <b/>
        <sz val="16"/>
        <rFont val="Calibri"/>
        <family val="2"/>
        <scheme val="minor"/>
      </rPr>
      <t>El producto deberá cumplir como mínimo con las siguientes características:</t>
    </r>
    <r>
      <rPr>
        <sz val="16"/>
        <rFont val="Calibri"/>
        <family val="2"/>
        <scheme val="minor"/>
      </rPr>
      <t xml:space="preserve">
* Presentación: bulto de 40 kg (± 5 %).
* Material: roca volcánica natural de origen ígneo.
* Color negro, gris oscuro o rojo, según el yacimiento de origen.
* Granulometría entre 10 y 30 mm (1 a 3 cm), uniforme y libre de finos.
* pH neutro, entre 6,5 y 7,5.
* Libre de arcillas, materia orgánica, residuos vegetales y otros contaminantes.
* Alta porosidad, con buena capacidad de aireación, drenaje y retención de humedad.
* Alta resistencia mecánica, al desgaste y a la humedad permanente.
* Material reutilizable y que conserve sus propiedades físicas durante su vida útil.</t>
    </r>
  </si>
  <si>
    <r>
      <rPr>
        <b/>
        <sz val="16"/>
        <rFont val="Calibri"/>
        <family val="2"/>
        <scheme val="minor"/>
      </rPr>
      <t>Piedra triturada de ¾ de pulgada (19 mm)</t>
    </r>
    <r>
      <rPr>
        <sz val="16"/>
        <rFont val="Calibri"/>
        <family val="2"/>
        <scheme val="minor"/>
      </rPr>
      <t xml:space="preserve">
Piedra triturada de ¾ de pulgada (19 mm), obtenida mediante trituración mecánica de roca de cantera (granítica, basáltica, caliza o material de resistencia equivalente), para uso agrícola.
</t>
    </r>
    <r>
      <rPr>
        <b/>
        <sz val="16"/>
        <rFont val="Calibri"/>
        <family val="2"/>
        <scheme val="minor"/>
      </rPr>
      <t>El producto deberá cumplir como mínimo con las siguientes características:</t>
    </r>
    <r>
      <rPr>
        <sz val="16"/>
        <rFont val="Calibri"/>
        <family val="2"/>
        <scheme val="minor"/>
      </rPr>
      <t xml:space="preserve">
* Granulometría nominal: ¾ de pulgada (19 mm).
* Presentación: bulto o saco de 40 kg (± 5 %) 
* Material pétreo natural triturado.
* Color natural, según el tipo de roca.
* Partículas angulares, uniformes y libres de finos.
* Material limpio, libre de polvo, arcillas, materia orgánica e impurezas.
* Baja absorción de agua.
* Alta resistencia a la abrasión, compresión e impacto.
* Resistente a la intemperie, humedad y cambios de temperatura.
* Producto nuevo, libre de contaminantes y defectos que afecten su desempeño.</t>
    </r>
  </si>
  <si>
    <r>
      <rPr>
        <b/>
        <sz val="16"/>
        <rFont val="Calibri"/>
        <family val="2"/>
        <scheme val="minor"/>
      </rPr>
      <t>Piedra triturada de ½ pulgada (12,7 mm)</t>
    </r>
    <r>
      <rPr>
        <sz val="16"/>
        <rFont val="Calibri"/>
        <family val="2"/>
        <scheme val="minor"/>
      </rPr>
      <t xml:space="preserve">
Piedra triturada de ½ pulgada (12,7 mm), obtenida mediante trituración mecánica de roca de cantera (granítica, basáltica, caliza o material de resistencia equivalente), para uso agrícola.
</t>
    </r>
    <r>
      <rPr>
        <b/>
        <sz val="16"/>
        <rFont val="Calibri"/>
        <family val="2"/>
        <scheme val="minor"/>
      </rPr>
      <t xml:space="preserve">El producto deberá cumplir como mínimo con las siguientes características:
</t>
    </r>
    <r>
      <rPr>
        <sz val="16"/>
        <rFont val="Calibri"/>
        <family val="2"/>
        <scheme val="minor"/>
      </rPr>
      <t xml:space="preserve">
* Granulometría nominal: ½ pulgada (12,7 mm).
* Presentación: bulto de 40 kg (± 5 %).
* Material pétreo natural triturado.
* Color natural, según el origen de la roca.
* Partículas angulares, uniformes y libres de finos.
* Material limpio, libre de polvo, arcillas, materia orgánica e impurezas.
* Baja absorción de agua.
* Alta resistencia a la compresión, abrasión e impacto.
* Resistente a la humedad, la intemperie y la degradación física.
* Producto nuevo, libre de contaminantes y defectos que afecten su desempeño.</t>
    </r>
  </si>
  <si>
    <r>
      <rPr>
        <b/>
        <sz val="16"/>
        <rFont val="Calibri"/>
        <family val="2"/>
        <scheme val="minor"/>
      </rPr>
      <t>Arena de río lavada para uso agrícola y sistemas de biofiltración</t>
    </r>
    <r>
      <rPr>
        <sz val="16"/>
        <rFont val="Calibri"/>
        <family val="2"/>
        <scheme val="minor"/>
      </rPr>
      <t xml:space="preserve">
Arena silícea natural proveniente de río, sometida a proceso de lavado y clasificación granulométrica, apta para uso agrícola y sistemas de biofiltración.
</t>
    </r>
    <r>
      <rPr>
        <b/>
        <sz val="16"/>
        <rFont val="Calibri"/>
        <family val="2"/>
        <scheme val="minor"/>
      </rPr>
      <t>El producto deberá cumplir como mínimo con las siguientes características:</t>
    </r>
    <r>
      <rPr>
        <sz val="16"/>
        <rFont val="Calibri"/>
        <family val="2"/>
        <scheme val="minor"/>
      </rPr>
      <t xml:space="preserve">
* Presentación: bulto de 40 kg (± 5 %).
* Granulometría fina a media, entre 0,15 mm y 2,0 mm.
* Material de origen natural, lavado y clasificado.
* Color beige, gris claro o amarillo natural, según el origen del material.
* Bajo contenido de humedad al momento de la entrega.
* Libre de exceso de limos, arcillas, materia orgánica, raíces, residuos vegetales y demás impurezas.
* pH neutro, entre 6,5 y 7,5.
* Alta permeabilidad y estabilidad física.
* Compatible con sistemas de biofiltración y drenaje agrícola.
* Producto nuevo, libre de contaminantes que afecten su desempeño.</t>
    </r>
  </si>
  <si>
    <r>
      <rPr>
        <b/>
        <sz val="16"/>
        <rFont val="Calibri"/>
        <family val="2"/>
        <scheme val="minor"/>
      </rPr>
      <t>Carbón activado granular para sistemas de filtración y tratamiento de aguas</t>
    </r>
    <r>
      <rPr>
        <sz val="16"/>
        <rFont val="Calibri"/>
        <family val="2"/>
        <scheme val="minor"/>
      </rPr>
      <t xml:space="preserve">
Carbón activado granular para sistemas de filtración y tratamiento de aguas, de origen vegetal (cáscara de coco o madera) o mineral, activado física o químicamente.
</t>
    </r>
    <r>
      <rPr>
        <b/>
        <sz val="16"/>
        <rFont val="Calibri"/>
        <family val="2"/>
        <scheme val="minor"/>
      </rPr>
      <t>El producto deberá cumplir como mínimo con las siguientes características:</t>
    </r>
    <r>
      <rPr>
        <sz val="16"/>
        <rFont val="Calibri"/>
        <family val="2"/>
        <scheme val="minor"/>
      </rPr>
      <t xml:space="preserve">
* Presentación: bulto de 25 kg.
* Granulometría entre 2 y 5 mm (8 × 30 mallas o equivalente).
* Color negro.
* Gránulos irregulares de alta dureza.
* Área superficial mínima de 800 m²/g.
* Humedad máxima del 10 %.
* Contenido de cenizas máximo del 15 %.
* Densidad aparente entre 450 y 650 kg/m³.
* Insoluble en agua y resistente a la abrasión, con baja generación de finos.
* Producto nuevo, libre de contaminantes y apto para sistemas de filtración y tratamiento de aguas.</t>
    </r>
  </si>
  <si>
    <r>
      <rPr>
        <b/>
        <sz val="16"/>
        <rFont val="Calibri"/>
        <family val="2"/>
        <scheme val="minor"/>
      </rPr>
      <t>Teja de zinc ondulada de 3,048 m x 0,80 m calibre 35</t>
    </r>
    <r>
      <rPr>
        <sz val="16"/>
        <rFont val="Calibri"/>
        <family val="2"/>
        <scheme val="minor"/>
      </rPr>
      <t xml:space="preserve">
Teja de zinc ondulada de 3,048 m de longitud x 0,80 m de ancho, fabricada en acero estructural galvanizado con recubrimiento de aluminio, zinc y silicio (Aluzinc/Metalum) o galvanizado equivalente, para cubiertas.
</t>
    </r>
    <r>
      <rPr>
        <b/>
        <sz val="16"/>
        <rFont val="Calibri"/>
        <family val="2"/>
        <scheme val="minor"/>
      </rPr>
      <t>El producto deberá cumplir como mínimo con las siguientes características:</t>
    </r>
    <r>
      <rPr>
        <sz val="16"/>
        <rFont val="Calibri"/>
        <family val="2"/>
        <scheme val="minor"/>
      </rPr>
      <t xml:space="preserve">
* Longitud: 3,048 m.
* Ancho total: 0,80 m.
* Calibre: 35.
* Espesor aproximado: 0,17 mm.
* Perfil ondulado tipo P3 o equivalente.
* Recubrimiento galvanizado o Aluzinc con protección anticorrosiva.
* Color galvanizado natural (plateado).
* Alta resistencia a la corrosión, humedad e intemperie.
* Compatible con estructuras metálicas o de madera.
* Producto nuevo, libre de deformaciones, perforaciones o defectos de fabricación.</t>
    </r>
  </si>
  <si>
    <r>
      <rPr>
        <b/>
        <sz val="16"/>
        <rFont val="Calibri"/>
        <family val="2"/>
        <scheme val="minor"/>
      </rPr>
      <t>Delantal plástico impermeable en PVC, calibre 25</t>
    </r>
    <r>
      <rPr>
        <sz val="16"/>
        <rFont val="Calibri"/>
        <family val="2"/>
        <scheme val="minor"/>
      </rPr>
      <t xml:space="preserve">
Delantal plástico impermeable de cuerpo completo, fabricado en policloruro de vinilo (PVC) de alta resistencia, calibre 25 (espesor aproximado de 0,55 mm), con soporte interno en poliéster de alta tenacidad.
</t>
    </r>
    <r>
      <rPr>
        <b/>
        <sz val="16"/>
        <rFont val="Calibri"/>
        <family val="2"/>
        <scheme val="minor"/>
      </rPr>
      <t>El producto deberá cumplir como mínimo con las siguientes características:</t>
    </r>
    <r>
      <rPr>
        <sz val="16"/>
        <rFont val="Calibri"/>
        <family val="2"/>
        <scheme val="minor"/>
      </rPr>
      <t xml:space="preserve">
* Material: policloruro de vinilo (PVC) con soporte interno en poliéster.
* Calibre: 25 (espesor aproximado de 0,55 mm).
* Dimensiones aproximadas: 82 cm × 115 cm (ancho × largo).
* Color amarillo, blanco o negro.
* Delantal de cuerpo completo.
* Correa superior ajustable para cuello y correas laterales para cintura con sistema de ajuste.
* 100 % impermeable.
* Resistente a salpicaduras de biofertilizantes, bioles, microorganismos, fertilizantes líquidos, detergentes y productos químicos de baja concentración.
* Alta resistencia al desgarro, abrasión y perforación.
* Producto nuevo, libre de defectos de fabricación.</t>
    </r>
  </si>
  <si>
    <r>
      <rPr>
        <b/>
        <sz val="16"/>
        <rFont val="Calibri"/>
        <family val="2"/>
        <scheme val="minor"/>
      </rPr>
      <t>Cemento Portland gris Tipo UG (Uso General)</t>
    </r>
    <r>
      <rPr>
        <sz val="16"/>
        <rFont val="Calibri"/>
        <family val="2"/>
        <scheme val="minor"/>
      </rPr>
      <t xml:space="preserve">
Cemento Portland gris Tipo UG (Uso General), para la elaboración de concretos y morteros, elaborado conforme a la normatividad técnica vigente.
</t>
    </r>
    <r>
      <rPr>
        <b/>
        <sz val="16"/>
        <rFont val="Calibri"/>
        <family val="2"/>
        <scheme val="minor"/>
      </rPr>
      <t>El producto deberá cumplir como mínimo con las siguientes características:</t>
    </r>
    <r>
      <rPr>
        <sz val="16"/>
        <rFont val="Calibri"/>
        <family val="2"/>
        <scheme val="minor"/>
      </rPr>
      <t xml:space="preserve">
* Presentación: bulto o saco de 50 kg.
* Cemento Portland gris Tipo UG (Uso General).
* Elaborado a partir de clínker Portland, yeso y adiciones minerales permitidas por la normatividad vigente.
* Cumplir con los requisitos de resistencia mecánica para cemento Tipo UG.
* Tiempo de fraguado conforme a la NTC 121 o norma técnica equivalente.
* Estado físico: polvo fino, homogéneo, libre de grumos y humedad.
* Producto nuevo, en su empaque original, debidamente identificado por el fabricante y libre de roturas o contaminación.</t>
    </r>
  </si>
  <si>
    <r>
      <rPr>
        <b/>
        <sz val="16"/>
        <rFont val="Calibri"/>
        <family val="2"/>
        <scheme val="minor"/>
      </rPr>
      <t>Cemento Portland gris Tipo UG (Uso General)</t>
    </r>
    <r>
      <rPr>
        <sz val="16"/>
        <rFont val="Calibri"/>
        <family val="2"/>
        <scheme val="minor"/>
      </rPr>
      <t xml:space="preserve">
Cemento Portland gris Tipo UG (Uso General), para la elaboración de concretos y morteros, elaborado conforme a la normatividad técnica vigente.
El producto deberá cumplir como mínimo con las siguientes características:
* Presentación: bulto o saco de 50 kg.
* Cemento Portland gris Tipo UG (Uso General).
* Elaborado a partir de clínker Portland, yeso y adiciones minerales permitidas por la normatividad vigente.
* Cumplir con los requisitos de resistencia mecánica para cemento Tipo UG.
* Tiempo de fraguado conforme a la NTC 121 o norma técnica equivalente.
* Estado físico: polvo fino, homogéneo, libre de grumos y humedad.
* Producto nuevo, en su empaque original, debidamente identificado por el fabricante y libre de roturas o contaminación.</t>
    </r>
  </si>
  <si>
    <r>
      <rPr>
        <b/>
        <sz val="16"/>
        <rFont val="Calibri"/>
        <family val="2"/>
        <scheme val="minor"/>
      </rPr>
      <t>Teja arquitectónica C28 de 1,01 × 6,00 m calibre 28</t>
    </r>
    <r>
      <rPr>
        <sz val="16"/>
        <rFont val="Calibri"/>
        <family val="2"/>
        <scheme val="minor"/>
      </rPr>
      <t xml:space="preserve">
Teja arquitectónica perfil C28, de 1,01 m de ancho x 6,00 m de longitud, calibre 28, fabricada en acero galvanizado o acero con recubrimiento Aluzinc (aleación aluminio-zinc) o equivalente.
El producto deberá cumplir como mínimo con las siguientes características:
* Dimensiones: 1,01 m × 6,00 m.
* Perfil arquitectónico C28.
* Calibre 28.
* Fabricada en acero galvanizado o Aluzinc.
* Recubrimiento anticorrosivo para uso en exteriores.
* Superficie uniforme, libre de deformaciones o defectos de fabricación.
* Compatible con estructuras metálicas o de madera.
* Producto nuevo.</t>
    </r>
  </si>
  <si>
    <r>
      <rPr>
        <b/>
        <sz val="16"/>
        <rFont val="Calibri"/>
        <family val="2"/>
        <scheme val="minor"/>
      </rPr>
      <t>Teja arquitectónica C28 de 1,01 × 4,00 m calibre 28</t>
    </r>
    <r>
      <rPr>
        <sz val="16"/>
        <rFont val="Calibri"/>
        <family val="2"/>
        <scheme val="minor"/>
      </rPr>
      <t xml:space="preserve">
Teja arquitectónica perfil C28, de 1,01 m de ancho x 4,00 m de longitud, calibre 28, fabricada en acero galvanizado o acero con recubrimiento Aluzinc (aleación aluminio-zinc) o equivalente.
El producto deberá cumplir como mínimo con las siguientes características:
* Dimensiones: 1,01 m × 4,00 m.
* Perfil arquitectónico C28.
* Calibre 28.
* Fabricada en acero galvanizado o Aluzinc.
* Recubrimiento anticorrosivo para uso en exteriores.
* Superficie uniforme, libre de deformaciones o defectos de fabricación.
* Compatible con estructuras metálicas o de madera.
* Producto nuevo.</t>
    </r>
  </si>
  <si>
    <r>
      <rPr>
        <b/>
        <sz val="16"/>
        <rFont val="Calibri"/>
        <family val="2"/>
        <scheme val="minor"/>
      </rPr>
      <t>Perfil metálico rectangular de 60 × 40 mm, calibre 18, longitud 6 m</t>
    </r>
    <r>
      <rPr>
        <sz val="16"/>
        <rFont val="Calibri"/>
        <family val="2"/>
        <scheme val="minor"/>
      </rPr>
      <t xml:space="preserve">
Perfil metálico rectangular de 60 × 40 mm, calibre 18, con 6 metros de longitud, fabricado en acero estructural al carbono de alta resistencia, apto para la construcción de estructuras metálicas livianas.
El producto deberá cumplir como mínimo con las siguientes características:
* Sección rectangular de 60 × 40 mm.
* Longitud: 6 metros.
* Calibre: 18.
* Fabricado en acero estructural al carbono de alta resistencia.
* Superficie uniforme, libre de corrosión, deformaciones o defectos de fabricación.
* Apto para procesos de corte, perforación, soldadura y ensamble.
* Resistente a la humedad y condiciones normales de uso en exteriores.
* Producto nuevo, libre de defectos de fabricación.</t>
    </r>
  </si>
  <si>
    <r>
      <rPr>
        <b/>
        <sz val="16"/>
        <rFont val="Calibri"/>
        <family val="2"/>
        <scheme val="minor"/>
      </rPr>
      <t>Caneca metálica de 200 litros con tapa</t>
    </r>
    <r>
      <rPr>
        <sz val="16"/>
        <rFont val="Calibri"/>
        <family val="2"/>
        <scheme val="minor"/>
      </rPr>
      <t xml:space="preserve">
Caneca metálica con capacidad nominal de 200 litros, fabricada en acero galvanizado o acero con recubrimiento anticorrosivo, con tapa removible y cierre seguro, apta para uso rudo.
El producto deberá cumplir como mínimo con las siguientes características:
* Capacidad nominal: 200 litros.
* Fabricada en acero galvanizado o acero con tratamiento anticorrosivo.
* Tapa removible con sistema de cierre seguro.
* Cuerpo cilíndrico y estructura reforzada.
* Superficie uniforme, libre de corrosión, perforaciones, abolladuras o defectos de fabricación.
* Resistente a impactos, humedad e intemperie.
* Producto nuevo y sin uso previo.</t>
    </r>
  </si>
  <si>
    <r>
      <rPr>
        <b/>
        <sz val="16"/>
        <rFont val="Calibri"/>
        <family val="2"/>
        <scheme val="minor"/>
      </rPr>
      <t>Rollo plástico negro para cubiertas</t>
    </r>
    <r>
      <rPr>
        <sz val="16"/>
        <rFont val="Calibri"/>
        <family val="2"/>
        <scheme val="minor"/>
      </rPr>
      <t xml:space="preserve">
Rollo plástico negro fabricado en polietileno de alta resistencia, apto para cubiertas y protección en aplicaciones agropecuarias.
El producto deberá cumplir como mínimo con las siguientes características:
* Material: polietileno de alta resistencia.
* Color negro.
* Calibre mínimo 4.
* Ancho: 4 metros.
* Longitud: 50 metros por rollo.
* Resistente a la intemperie, humedad y radiación ultravioleta (UV).
* Alta resistencia al rasgado y perforación.
* Producto nuevo, libre de perforaciones, roturas o defectos de fabricación.</t>
    </r>
  </si>
  <si>
    <r>
      <rPr>
        <b/>
        <sz val="16"/>
        <rFont val="Calibri"/>
        <family val="2"/>
        <scheme val="minor"/>
      </rPr>
      <t>Piso cerámico de 60 × 60 cm, primera calidad</t>
    </r>
    <r>
      <rPr>
        <sz val="16"/>
        <rFont val="Calibri"/>
        <family val="2"/>
        <scheme val="minor"/>
      </rPr>
      <t xml:space="preserve">
Piso cerámico de 60 × 60 cm, suministrado por caja, de primera calidad, apto para uso en pisos interiores y exteriores cubiertos.
El producto deberá cumplir como mínimo con las siguientes características:
* Dimensiones: 60 × 60 cm.
* Primera calidad.
* Acabado uniforme, libre de fisuras, grietas, desprendimientos o defectos de fabricación.
* Alta resistencia al desgaste, humedad y limpieza frecuente.
* Bordes uniformes que permitan una adecuada instalación.
* Compatible con adhesivos para pisos cerámicos.
* Producto nuevo, en su empaque original.</t>
    </r>
  </si>
  <si>
    <r>
      <rPr>
        <b/>
        <sz val="16"/>
        <rFont val="Calibri"/>
        <family val="2"/>
        <scheme val="minor"/>
      </rPr>
      <t>Varilla corrugada de acero de 11 mm x 6 metros</t>
    </r>
    <r>
      <rPr>
        <sz val="16"/>
        <rFont val="Calibri"/>
        <family val="2"/>
        <scheme val="minor"/>
      </rPr>
      <t xml:space="preserve">
Varilla corrugada de acero para refuerzo de concreto, con diámetro nominal de 11 mm y longitud de 6 metros.
El producto deberá cumplir como mínimo con las siguientes características:
* Diámetro nominal: 11 mm.
* Longitud: 6 metros.
* Acero corrugado de alta resistencia, calidad 60W o equivalente.
* Corrugas uniformes para garantizar la adherencia al concreto.
* Cumplimiento de la NTC 2289 o norma técnica equivalente vigente.
* Superficie libre de fisuras, deformaciones y corrosión excesiva.
* Producto nuevo e identificado por el fabricante.</t>
    </r>
  </si>
  <si>
    <r>
      <rPr>
        <b/>
        <sz val="16"/>
        <rFont val="Calibri"/>
        <family val="2"/>
        <scheme val="minor"/>
      </rPr>
      <t>Ladrillo farol N.° 4 de 10 × 20 × 30 cm</t>
    </r>
    <r>
      <rPr>
        <sz val="16"/>
        <rFont val="Calibri"/>
        <family val="2"/>
        <scheme val="minor"/>
      </rPr>
      <t xml:space="preserve">
Ladrillo cerámico hueco tipo farol N.° 4, fabricado en arcilla cocida, apto para la construcción de muros divisorios y cerramientos livianos.
El producto deberá cumplir como mínimo con las siguientes características:
* Dimensiones nominales: 10 cm × 20 cm × 30 cm.
* Tipo: ladrillo farol N.° 4.
* Material: arcilla cocida.
* Forma rectangular con perforaciones uniformes.
* Superficie íntegra, libre de fisuras, fracturas o deformaciones excesivas.
* Cocción uniforme y adecuada resistencia para mampostería no estructural.
* Producto nuevo, limpio y libre de defectos que afecten su instalación.</t>
    </r>
  </si>
  <si>
    <r>
      <rPr>
        <b/>
        <sz val="16"/>
        <rFont val="Calibri"/>
        <family val="2"/>
        <scheme val="minor"/>
      </rPr>
      <t>Geotextil no tejido NT 120G-1600 de 3,8 m × 110 m</t>
    </r>
    <r>
      <rPr>
        <sz val="16"/>
        <rFont val="Calibri"/>
        <family val="2"/>
        <scheme val="minor"/>
      </rPr>
      <t xml:space="preserve">
Geotextil no tejido NT 120G-1600, en rollo de 3,8 metros de ancho por 110 metros de longitud, fabricado en fibras sintéticas de alta resistencia, apto para aplicaciones de separación, filtración y drenaje.
El producto deberá cumplir como mínimo con las siguientes características:
* Tipo: geotextil no tejido NT 120G-1600 o equivalente.
* Ancho: 3,8 metros.
* Longitud: 110 metros.
* Fabricado en fibras sintéticas de alta resistencia.
* Alta resistencia a la tracción, perforación y desgarro.
* Resistente a la humedad, agentes químicos y degradación biológica.
* Apto para aplicaciones de filtración, separación y drenaje.
* Producto nuevo, en su empaque original y libre de defectos de fabricación.</t>
    </r>
  </si>
  <si>
    <r>
      <rPr>
        <b/>
        <sz val="16"/>
        <rFont val="Calibri"/>
        <family val="2"/>
        <scheme val="minor"/>
      </rPr>
      <t>Canal en PVC de 16 × 14 cm × 3 m</t>
    </r>
    <r>
      <rPr>
        <sz val="16"/>
        <rFont val="Calibri"/>
        <family val="2"/>
        <scheme val="minor"/>
      </rPr>
      <t xml:space="preserve">
Canal para recolección de aguas lluvias, fabricada en PVC de alta resistencia, de 16 cm × 14 cm y 3 metros de longitud, apta para instalación en cubiertas.
El producto deberá cumplir como mínimo con las siguientes características:
* Material: policloruro de vinilo (PVC).
* Dimensiones: 16 cm × 14 cm.
* Longitud: 3 metros.
* Compatible con accesorios y bajantes del mismo sistema.
* Uniones con sellado que garanticen la hermeticidad.
* Resistente a la radiación ultravioleta (UV), humedad e intemperie.
* Material autoextinguible y resistente a la corrosión.
* Producto nuevo, libre de deformaciones o defectos de fabricación.</t>
    </r>
  </si>
  <si>
    <r>
      <rPr>
        <b/>
        <sz val="16"/>
        <rFont val="Calibri"/>
        <family val="2"/>
        <scheme val="minor"/>
      </rPr>
      <t>Bolsa Doypack Kraft de 500 g con válvula y zipper</t>
    </r>
    <r>
      <rPr>
        <sz val="16"/>
        <rFont val="Calibri"/>
        <family val="2"/>
        <scheme val="minor"/>
      </rPr>
      <t xml:space="preserve">
Bolsa tipo doypack fabricada en papel kraft con barrera interior compostable o laminado de barrera ecológica, con capacidad de 500 g, válvula desgasificadora y cierre tipo zipper, apta para el empaque y conservación de productos.
El producto deberá cumplir como mínimo con las siguientes características:
* Capacidad: 500 g (1 libra).
* Dimensiones aproximadas: 13,5 × 26 + 7,5 cm (fuelle inferior).
* Formato tipo Doypack (Stand Up Pouch).
* Exterior en papel kraft ecológico.
* Interior en PLA (bioplástico compostable) o laminado con barrera ecológica.
* Válvula desgasificadora unidireccional.
* Cierre tipo zipper (abre y cierra).
* Compatible con sellado térmico hermético.
* Producto nuevo, libre de perforaciones, roturas o defectos de fabricación.</t>
    </r>
  </si>
  <si>
    <t xml:space="preserve">COTIZACIÓN No. 2                                   Brew M&amp;D Business S.A.S                                                                                                                           </t>
  </si>
  <si>
    <t xml:space="preserve">COTIZACIÓN No. 1                   GRUPO AGROMARKET S.A.S.                                                                                                                                            </t>
  </si>
  <si>
    <r>
      <rPr>
        <b/>
        <sz val="16"/>
        <rFont val="Calibri"/>
        <family val="2"/>
        <scheme val="minor"/>
      </rPr>
      <t xml:space="preserve">COTIZACIÓN No. 3                                  LUISA FERNANDA ACOSTA   </t>
    </r>
    <r>
      <rPr>
        <b/>
        <sz val="16"/>
        <color rgb="FFFF0000"/>
        <rFont val="Calibri"/>
        <family val="2"/>
        <scheme val="minor"/>
      </rPr>
      <t xml:space="preserve">                                                                                                      </t>
    </r>
  </si>
  <si>
    <t xml:space="preserve">Para este proceso, se publicó el día 11 de agosto de 2026 la solicitud de información a proveedores con No. SIP-HIL-025-2026 a través de la plataforma del SECOP II, la cual estuvo vigente hasta el día 20 de agosto de 2026, invitando al proveedor a presentar su cotización, estableciendo expresamente que ni la formulación de la solicitud ni la presentación de la cotización generan compromiso u obligación por parte del SENA, pues no corresponden a un procedimiento de selección, para lo cual a través de la plataforma SECOP II, se recibió cotizaciones por parte de las empresas  GRUPO AGROMARKET S.A.S., Brew M&amp;D Business S.A.S, DOTACIONES ACOSTA, las cuales fueron objeto de análisis de precios a través de promedio aritmético, como se muestra en el documento denominado “ANALSIS DE COTIZACION No.1”
Una vez revisado el documento denominado “ANALSIS DE COTIZACION No.1” por parte del área técnica concluyen los siguiente:
1.	Que los valores entregados por las empresas en algunos ítems no se encuentran de acuerdo con los precios del mercado, evidenciándose una dispersión significativa.
2.	Que una vez revisada las descripciones de cada uno de los ítems se realizan ajustes a las mismas dejando una descripción más detallada en 50 ítems de los 134. 
3.	Que se encuentras ítems duplicados los cuales son objeto de unificación quedando finalmente en total 115 ítems. </t>
  </si>
  <si>
    <t xml:space="preserve"> Juan Pablo Rojas González,</t>
  </si>
  <si>
    <t>Jhon Jorge Castrillón Mosquera</t>
  </si>
  <si>
    <t xml:space="preserve"> Gestor Regional CampeSENA</t>
  </si>
  <si>
    <t>Dinamizador Regional CAMPESENA</t>
  </si>
  <si>
    <r>
      <rPr>
        <b/>
        <sz val="14"/>
        <color theme="1"/>
        <rFont val="Calibri"/>
        <family val="2"/>
        <scheme val="minor"/>
      </rPr>
      <t>OBJETO:</t>
    </r>
    <r>
      <rPr>
        <sz val="14"/>
        <color theme="1"/>
        <rFont val="Calibri"/>
        <family val="2"/>
        <scheme val="minor"/>
      </rPr>
      <t xml:space="preserve"> Adquisición  de elementos, materiales e insumos requeridos para la ejecución de proyectos técnicos agroecológicos y comunitarios, así como de agroindustria campesina en los Núcleos Campesinos, en el marco de la estrategia CampeSENA de la Regional Huila..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</si>
</sst>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2" formatCode="_-&quot;$&quot;\ * #,##0_-;\-&quot;$&quot;\ * #,##0_-;_-&quot;$&quot;\ * &quot;-&quot;_-;_-@_-"/>
    <numFmt numFmtId="44" formatCode="_-&quot;$&quot;\ * #,##0.00_-;\-&quot;$&quot;\ * #,##0.00_-;_-&quot;$&quot;\ * &quot;-&quot;??_-;_-@_-"/>
    <numFmt numFmtId="164" formatCode="_-&quot;$&quot;\ * #,##0_-;\-&quot;$&quot;\ * #,##0_-;_-&quot;$&quot;\ * &quot;-&quot;??_-;_-@_-"/>
  </numFmts>
  <fonts count="23" x14ac:knownFonts="1">
    <font>
      <sz val="11"/>
      <color theme="1"/>
      <name val="Calibri"/>
      <family val="2"/>
      <scheme val="minor"/>
    </font>
    <font>
      <sz val="11"/>
      <color theme="1"/>
      <name val="Calibri"/>
      <family val="2"/>
      <scheme val="minor"/>
    </font>
    <font>
      <sz val="10"/>
      <color rgb="FF000000"/>
      <name val="Times New Roman"/>
      <family val="1"/>
    </font>
    <font>
      <sz val="11"/>
      <color rgb="FF000000"/>
      <name val="Arial Narrow"/>
      <family val="2"/>
    </font>
    <font>
      <sz val="8"/>
      <color theme="1"/>
      <name val="Tahoma"/>
      <family val="2"/>
    </font>
    <font>
      <sz val="11"/>
      <color theme="1"/>
      <name val="Arial Narrow"/>
      <family val="2"/>
    </font>
    <font>
      <b/>
      <sz val="11"/>
      <color theme="1"/>
      <name val="Arial Narrow"/>
      <family val="2"/>
    </font>
    <font>
      <sz val="10"/>
      <color theme="1"/>
      <name val="Arial"/>
      <family val="2"/>
    </font>
    <font>
      <b/>
      <sz val="16"/>
      <color theme="1"/>
      <name val="Arial Narrow"/>
      <family val="2"/>
    </font>
    <font>
      <b/>
      <sz val="14"/>
      <color theme="1"/>
      <name val="Calibri"/>
      <family val="2"/>
      <scheme val="minor"/>
    </font>
    <font>
      <sz val="14"/>
      <color theme="1"/>
      <name val="Calibri"/>
      <family val="2"/>
      <scheme val="minor"/>
    </font>
    <font>
      <b/>
      <sz val="12"/>
      <color theme="1"/>
      <name val="Arial Narrow"/>
      <family val="2"/>
    </font>
    <font>
      <sz val="12"/>
      <color theme="1"/>
      <name val="Arial Narrow"/>
      <family val="2"/>
    </font>
    <font>
      <b/>
      <sz val="16"/>
      <color theme="1"/>
      <name val="Calibri"/>
      <family val="2"/>
      <scheme val="minor"/>
    </font>
    <font>
      <sz val="11"/>
      <color theme="1"/>
      <name val="Arial"/>
      <family val="2"/>
    </font>
    <font>
      <sz val="16"/>
      <color theme="1"/>
      <name val="Calibri"/>
      <family val="2"/>
      <scheme val="minor"/>
    </font>
    <font>
      <sz val="16"/>
      <name val="Calibri"/>
      <family val="2"/>
      <scheme val="minor"/>
    </font>
    <font>
      <sz val="16"/>
      <color rgb="FF000000"/>
      <name val="Calibri"/>
      <family val="2"/>
      <scheme val="minor"/>
    </font>
    <font>
      <b/>
      <sz val="16"/>
      <name val="Calibri"/>
      <family val="2"/>
      <scheme val="minor"/>
    </font>
    <font>
      <b/>
      <sz val="16"/>
      <color rgb="FFFF0000"/>
      <name val="Calibri"/>
      <family val="2"/>
      <scheme val="minor"/>
    </font>
    <font>
      <sz val="11"/>
      <color theme="1"/>
      <name val="Calibri"/>
      <family val="2"/>
      <scheme val="minor"/>
    </font>
    <font>
      <b/>
      <sz val="16"/>
      <color theme="1"/>
      <name val="Arial"/>
      <family val="2"/>
    </font>
    <font>
      <sz val="16"/>
      <color theme="1"/>
      <name val="Arial"/>
      <family val="2"/>
    </font>
  </fonts>
  <fills count="6">
    <fill>
      <patternFill patternType="none"/>
    </fill>
    <fill>
      <patternFill patternType="gray125"/>
    </fill>
    <fill>
      <patternFill patternType="solid">
        <fgColor theme="0"/>
        <bgColor indexed="64"/>
      </patternFill>
    </fill>
    <fill>
      <patternFill patternType="solid">
        <fgColor theme="7" tint="0.79998168889431442"/>
        <bgColor indexed="64"/>
      </patternFill>
    </fill>
    <fill>
      <patternFill patternType="solid">
        <fgColor theme="0"/>
        <bgColor rgb="FF000000"/>
      </patternFill>
    </fill>
    <fill>
      <patternFill patternType="solid">
        <fgColor theme="9" tint="0.79998168889431442"/>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medium">
        <color indexed="64"/>
      </left>
      <right style="thin">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style="thin">
        <color indexed="64"/>
      </right>
      <top/>
      <bottom style="thin">
        <color indexed="64"/>
      </bottom>
      <diagonal/>
    </border>
    <border>
      <left/>
      <right style="medium">
        <color indexed="64"/>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bottom/>
      <diagonal/>
    </border>
    <border>
      <left style="medium">
        <color indexed="64"/>
      </left>
      <right style="medium">
        <color indexed="64"/>
      </right>
      <top style="thin">
        <color indexed="64"/>
      </top>
      <bottom/>
      <diagonal/>
    </border>
    <border>
      <left style="thin">
        <color indexed="64"/>
      </left>
      <right style="medium">
        <color indexed="64"/>
      </right>
      <top/>
      <bottom style="thin">
        <color indexed="64"/>
      </bottom>
      <diagonal/>
    </border>
    <border>
      <left/>
      <right style="medium">
        <color indexed="64"/>
      </right>
      <top/>
      <bottom style="medium">
        <color indexed="64"/>
      </bottom>
      <diagonal/>
    </border>
    <border>
      <left style="medium">
        <color indexed="64"/>
      </left>
      <right style="medium">
        <color indexed="64"/>
      </right>
      <top/>
      <bottom style="thin">
        <color indexed="64"/>
      </bottom>
      <diagonal/>
    </border>
    <border>
      <left/>
      <right style="medium">
        <color indexed="64"/>
      </right>
      <top style="medium">
        <color indexed="64"/>
      </top>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diagonal/>
    </border>
    <border>
      <left style="medium">
        <color indexed="64"/>
      </left>
      <right style="thin">
        <color indexed="64"/>
      </right>
      <top/>
      <bottom/>
      <diagonal/>
    </border>
    <border>
      <left/>
      <right style="medium">
        <color indexed="64"/>
      </right>
      <top/>
      <bottom style="thin">
        <color indexed="64"/>
      </bottom>
      <diagonal/>
    </border>
    <border>
      <left style="thin">
        <color indexed="64"/>
      </left>
      <right/>
      <top/>
      <bottom style="thin">
        <color indexed="64"/>
      </bottom>
      <diagonal/>
    </border>
  </borders>
  <cellStyleXfs count="7">
    <xf numFmtId="0" fontId="0" fillId="0" borderId="0"/>
    <xf numFmtId="0" fontId="2" fillId="0" borderId="0"/>
    <xf numFmtId="42" fontId="1" fillId="0" borderId="0" applyFont="0" applyFill="0" applyBorder="0" applyAlignment="0" applyProtection="0"/>
    <xf numFmtId="44" fontId="4" fillId="0" borderId="0" applyFont="0" applyFill="0" applyBorder="0" applyAlignment="0" applyProtection="0"/>
    <xf numFmtId="0" fontId="20" fillId="0" borderId="0"/>
    <xf numFmtId="44" fontId="20" fillId="0" borderId="0" applyFont="0" applyFill="0" applyBorder="0" applyAlignment="0" applyProtection="0"/>
    <xf numFmtId="0" fontId="1" fillId="0" borderId="0"/>
  </cellStyleXfs>
  <cellXfs count="92">
    <xf numFmtId="0" fontId="0" fillId="0" borderId="0" xfId="0"/>
    <xf numFmtId="3" fontId="5" fillId="0" borderId="0" xfId="0" applyNumberFormat="1" applyFont="1" applyAlignment="1">
      <alignment vertical="center"/>
    </xf>
    <xf numFmtId="0" fontId="5" fillId="2" borderId="0" xfId="0" applyFont="1" applyFill="1" applyAlignment="1">
      <alignment horizontal="center" vertical="center"/>
    </xf>
    <xf numFmtId="0" fontId="5" fillId="2" borderId="0" xfId="0" applyFont="1" applyFill="1"/>
    <xf numFmtId="0" fontId="5" fillId="2" borderId="0" xfId="0" applyFont="1" applyFill="1" applyAlignment="1">
      <alignment vertical="center"/>
    </xf>
    <xf numFmtId="0" fontId="5" fillId="0" borderId="0" xfId="0" applyFont="1" applyAlignment="1">
      <alignment vertical="center"/>
    </xf>
    <xf numFmtId="3" fontId="5" fillId="3" borderId="0" xfId="0" applyNumberFormat="1" applyFont="1" applyFill="1" applyAlignment="1">
      <alignment vertical="center"/>
    </xf>
    <xf numFmtId="0" fontId="5" fillId="2" borderId="2" xfId="0" applyFont="1" applyFill="1" applyBorder="1" applyAlignment="1">
      <alignment vertical="center"/>
    </xf>
    <xf numFmtId="0" fontId="5" fillId="2" borderId="4" xfId="0" applyFont="1" applyFill="1" applyBorder="1" applyAlignment="1">
      <alignment vertical="center"/>
    </xf>
    <xf numFmtId="0" fontId="6" fillId="2" borderId="4" xfId="0" applyFont="1" applyFill="1" applyBorder="1" applyAlignment="1">
      <alignment vertical="center"/>
    </xf>
    <xf numFmtId="3" fontId="5" fillId="2" borderId="0" xfId="0" applyNumberFormat="1" applyFont="1" applyFill="1" applyAlignment="1">
      <alignment vertical="center"/>
    </xf>
    <xf numFmtId="0" fontId="5" fillId="2" borderId="4" xfId="0" applyFont="1" applyFill="1" applyBorder="1"/>
    <xf numFmtId="0" fontId="6" fillId="2" borderId="6" xfId="0" applyFont="1" applyFill="1" applyBorder="1"/>
    <xf numFmtId="0" fontId="7" fillId="0" borderId="0" xfId="0" applyFont="1"/>
    <xf numFmtId="0" fontId="6" fillId="0" borderId="0" xfId="0" applyFont="1"/>
    <xf numFmtId="3" fontId="0" fillId="0" borderId="0" xfId="0" applyNumberFormat="1"/>
    <xf numFmtId="0" fontId="5" fillId="2" borderId="3" xfId="0" applyFont="1" applyFill="1" applyBorder="1" applyAlignment="1">
      <alignment vertical="center" wrapText="1"/>
    </xf>
    <xf numFmtId="0" fontId="6" fillId="2" borderId="3" xfId="0" applyFont="1" applyFill="1" applyBorder="1" applyAlignment="1">
      <alignment horizontal="center" vertical="center" wrapText="1"/>
    </xf>
    <xf numFmtId="3" fontId="5" fillId="2" borderId="17" xfId="0" applyNumberFormat="1" applyFont="1" applyFill="1" applyBorder="1" applyAlignment="1">
      <alignment vertical="center" wrapText="1"/>
    </xf>
    <xf numFmtId="0" fontId="6" fillId="2" borderId="0" xfId="0" applyFont="1" applyFill="1" applyAlignment="1">
      <alignment vertical="center"/>
    </xf>
    <xf numFmtId="0" fontId="5" fillId="2" borderId="9" xfId="0" applyFont="1" applyFill="1" applyBorder="1" applyAlignment="1">
      <alignment vertical="center"/>
    </xf>
    <xf numFmtId="0" fontId="5" fillId="2" borderId="9" xfId="0" applyFont="1" applyFill="1" applyBorder="1" applyAlignment="1">
      <alignment horizontal="center" vertical="center"/>
    </xf>
    <xf numFmtId="0" fontId="6" fillId="2" borderId="9" xfId="0" applyFont="1" applyFill="1" applyBorder="1" applyAlignment="1">
      <alignment vertical="center"/>
    </xf>
    <xf numFmtId="0" fontId="8" fillId="2" borderId="2" xfId="0" applyFont="1" applyFill="1" applyBorder="1" applyAlignment="1">
      <alignment vertical="center"/>
    </xf>
    <xf numFmtId="0" fontId="5" fillId="2" borderId="3" xfId="0" applyFont="1" applyFill="1" applyBorder="1" applyAlignment="1">
      <alignment vertical="center"/>
    </xf>
    <xf numFmtId="0" fontId="3" fillId="2" borderId="3" xfId="0" applyFont="1" applyFill="1" applyBorder="1" applyAlignment="1">
      <alignment horizontal="center" vertical="center" wrapText="1"/>
    </xf>
    <xf numFmtId="164" fontId="5" fillId="2" borderId="3" xfId="0" applyNumberFormat="1" applyFont="1" applyFill="1" applyBorder="1" applyAlignment="1">
      <alignment vertical="center"/>
    </xf>
    <xf numFmtId="0" fontId="11" fillId="2" borderId="3" xfId="0" applyFont="1" applyFill="1" applyBorder="1" applyAlignment="1">
      <alignment horizontal="left" vertical="center" wrapText="1"/>
    </xf>
    <xf numFmtId="0" fontId="11" fillId="2" borderId="0" xfId="0" applyFont="1" applyFill="1" applyAlignment="1">
      <alignment horizontal="left" vertical="center" wrapText="1"/>
    </xf>
    <xf numFmtId="0" fontId="12" fillId="2" borderId="3" xfId="0" applyFont="1" applyFill="1" applyBorder="1" applyAlignment="1">
      <alignment horizontal="left" vertical="center" wrapText="1"/>
    </xf>
    <xf numFmtId="0" fontId="11" fillId="2" borderId="0" xfId="0" applyFont="1" applyFill="1" applyAlignment="1">
      <alignment horizontal="left" wrapText="1"/>
    </xf>
    <xf numFmtId="0" fontId="12" fillId="2" borderId="0" xfId="0" applyFont="1" applyFill="1" applyAlignment="1">
      <alignment horizontal="left" wrapText="1"/>
    </xf>
    <xf numFmtId="0" fontId="12" fillId="2" borderId="7" xfId="0" applyFont="1" applyFill="1" applyBorder="1" applyAlignment="1">
      <alignment horizontal="left" wrapText="1"/>
    </xf>
    <xf numFmtId="0" fontId="12" fillId="0" borderId="0" xfId="0" applyFont="1" applyAlignment="1">
      <alignment horizontal="left" vertical="center" wrapText="1"/>
    </xf>
    <xf numFmtId="3" fontId="8" fillId="2" borderId="17" xfId="0" applyNumberFormat="1" applyFont="1" applyFill="1" applyBorder="1" applyAlignment="1">
      <alignment vertical="center"/>
    </xf>
    <xf numFmtId="0" fontId="14" fillId="0" borderId="0" xfId="0" applyFont="1"/>
    <xf numFmtId="3" fontId="13" fillId="2" borderId="8" xfId="0" applyNumberFormat="1" applyFont="1" applyFill="1" applyBorder="1" applyAlignment="1">
      <alignment horizontal="center" vertical="center" wrapText="1"/>
    </xf>
    <xf numFmtId="3" fontId="13" fillId="2" borderId="1" xfId="0" applyNumberFormat="1" applyFont="1" applyFill="1" applyBorder="1" applyAlignment="1">
      <alignment horizontal="center" vertical="center" wrapText="1"/>
    </xf>
    <xf numFmtId="0" fontId="15" fillId="0" borderId="1" xfId="0" applyFont="1" applyBorder="1" applyAlignment="1">
      <alignment horizontal="center" vertical="center" wrapText="1"/>
    </xf>
    <xf numFmtId="0" fontId="16" fillId="0" borderId="1" xfId="0" applyFont="1" applyBorder="1" applyAlignment="1">
      <alignment horizontal="left" vertical="center" wrapText="1"/>
    </xf>
    <xf numFmtId="3" fontId="13" fillId="2" borderId="14" xfId="0" applyNumberFormat="1" applyFont="1" applyFill="1" applyBorder="1" applyAlignment="1">
      <alignment horizontal="center" vertical="center" wrapText="1"/>
    </xf>
    <xf numFmtId="0" fontId="16" fillId="2" borderId="1" xfId="0" applyFont="1" applyFill="1" applyBorder="1" applyAlignment="1">
      <alignment horizontal="left" vertical="center" wrapText="1"/>
    </xf>
    <xf numFmtId="3" fontId="15" fillId="2" borderId="8" xfId="0" applyNumberFormat="1" applyFont="1" applyFill="1" applyBorder="1" applyAlignment="1">
      <alignment horizontal="right" vertical="center" wrapText="1"/>
    </xf>
    <xf numFmtId="0" fontId="16" fillId="0" borderId="1" xfId="0" applyFont="1" applyBorder="1" applyAlignment="1">
      <alignment vertical="center" wrapText="1"/>
    </xf>
    <xf numFmtId="0" fontId="16" fillId="4" borderId="1" xfId="0" applyFont="1" applyFill="1" applyBorder="1" applyAlignment="1">
      <alignment vertical="center" wrapText="1"/>
    </xf>
    <xf numFmtId="0" fontId="16" fillId="2" borderId="1" xfId="0" applyFont="1" applyFill="1" applyBorder="1" applyAlignment="1">
      <alignment vertical="center" wrapText="1"/>
    </xf>
    <xf numFmtId="0" fontId="15" fillId="0" borderId="10" xfId="0" applyFont="1" applyBorder="1" applyAlignment="1">
      <alignment vertical="center"/>
    </xf>
    <xf numFmtId="42" fontId="13" fillId="0" borderId="1" xfId="2" applyFont="1" applyFill="1" applyBorder="1" applyAlignment="1">
      <alignment vertical="center"/>
    </xf>
    <xf numFmtId="3" fontId="15" fillId="2" borderId="1" xfId="0" applyNumberFormat="1" applyFont="1" applyFill="1" applyBorder="1" applyAlignment="1">
      <alignment horizontal="right" vertical="center" wrapText="1"/>
    </xf>
    <xf numFmtId="0" fontId="15" fillId="2" borderId="1" xfId="0" applyFont="1" applyFill="1" applyBorder="1" applyAlignment="1">
      <alignment horizontal="center" vertical="center" wrapText="1"/>
    </xf>
    <xf numFmtId="3" fontId="13" fillId="0" borderId="22" xfId="0" applyNumberFormat="1" applyFont="1" applyBorder="1" applyAlignment="1">
      <alignment horizontal="center" vertical="center" wrapText="1"/>
    </xf>
    <xf numFmtId="3" fontId="13" fillId="5" borderId="8" xfId="0" applyNumberFormat="1" applyFont="1" applyFill="1" applyBorder="1" applyAlignment="1">
      <alignment horizontal="center" vertical="center" wrapText="1"/>
    </xf>
    <xf numFmtId="1" fontId="16" fillId="2" borderId="1" xfId="0" applyNumberFormat="1" applyFont="1" applyFill="1" applyBorder="1" applyAlignment="1">
      <alignment horizontal="center" vertical="center" wrapText="1"/>
    </xf>
    <xf numFmtId="3" fontId="18" fillId="2" borderId="8" xfId="0" applyNumberFormat="1" applyFont="1" applyFill="1" applyBorder="1" applyAlignment="1">
      <alignment horizontal="center" vertical="center" wrapText="1"/>
    </xf>
    <xf numFmtId="0" fontId="17" fillId="2" borderId="0" xfId="0" applyFont="1" applyFill="1" applyAlignment="1">
      <alignment vertical="center" wrapText="1"/>
    </xf>
    <xf numFmtId="0" fontId="17" fillId="2" borderId="1" xfId="0" applyFont="1" applyFill="1" applyBorder="1" applyAlignment="1">
      <alignment horizontal="center" vertical="center" wrapText="1"/>
    </xf>
    <xf numFmtId="164" fontId="17" fillId="2" borderId="1" xfId="5" applyNumberFormat="1" applyFont="1" applyFill="1" applyBorder="1" applyAlignment="1">
      <alignment horizontal="center" vertical="center"/>
    </xf>
    <xf numFmtId="0" fontId="13" fillId="2" borderId="11" xfId="0" applyFont="1" applyFill="1" applyBorder="1" applyAlignment="1">
      <alignment horizontal="left" vertical="center"/>
    </xf>
    <xf numFmtId="3" fontId="13" fillId="2" borderId="11" xfId="0" applyNumberFormat="1" applyFont="1" applyFill="1" applyBorder="1" applyAlignment="1">
      <alignment horizontal="left" vertical="center"/>
    </xf>
    <xf numFmtId="0" fontId="21" fillId="2" borderId="0" xfId="0" applyFont="1" applyFill="1" applyAlignment="1">
      <alignment horizontal="center" wrapText="1"/>
    </xf>
    <xf numFmtId="0" fontId="21" fillId="2" borderId="0" xfId="0" applyFont="1" applyFill="1" applyAlignment="1">
      <alignment horizontal="left" wrapText="1"/>
    </xf>
    <xf numFmtId="0" fontId="22" fillId="0" borderId="0" xfId="0" applyFont="1" applyAlignment="1">
      <alignment horizontal="center"/>
    </xf>
    <xf numFmtId="0" fontId="22" fillId="0" borderId="0" xfId="0" applyFont="1"/>
    <xf numFmtId="0" fontId="21" fillId="0" borderId="0" xfId="0" applyFont="1"/>
    <xf numFmtId="0" fontId="22" fillId="0" borderId="7" xfId="0" applyFont="1" applyBorder="1" applyAlignment="1">
      <alignment vertical="center"/>
    </xf>
    <xf numFmtId="0" fontId="21" fillId="0" borderId="0" xfId="0" applyFont="1" applyAlignment="1">
      <alignment horizontal="left"/>
    </xf>
    <xf numFmtId="0" fontId="22" fillId="0" borderId="0" xfId="0" applyFont="1" applyAlignment="1">
      <alignment horizontal="left"/>
    </xf>
    <xf numFmtId="0" fontId="10" fillId="2" borderId="4" xfId="0" applyFont="1" applyFill="1" applyBorder="1" applyAlignment="1">
      <alignment horizontal="left" vertical="top" wrapText="1"/>
    </xf>
    <xf numFmtId="0" fontId="10" fillId="2" borderId="0" xfId="0" applyFont="1" applyFill="1" applyAlignment="1">
      <alignment horizontal="left" vertical="top" wrapText="1"/>
    </xf>
    <xf numFmtId="0" fontId="10" fillId="2" borderId="9" xfId="0" applyFont="1" applyFill="1" applyBorder="1" applyAlignment="1">
      <alignment horizontal="left" vertical="top" wrapText="1"/>
    </xf>
    <xf numFmtId="0" fontId="10" fillId="2" borderId="6" xfId="0" applyFont="1" applyFill="1" applyBorder="1" applyAlignment="1">
      <alignment horizontal="center" vertical="center" wrapText="1"/>
    </xf>
    <xf numFmtId="0" fontId="10" fillId="2" borderId="7" xfId="0" applyFont="1" applyFill="1" applyBorder="1" applyAlignment="1">
      <alignment horizontal="center" vertical="center" wrapText="1"/>
    </xf>
    <xf numFmtId="0" fontId="10" fillId="2" borderId="15" xfId="0" applyFont="1" applyFill="1" applyBorder="1" applyAlignment="1">
      <alignment horizontal="center" vertical="center" wrapText="1"/>
    </xf>
    <xf numFmtId="0" fontId="13" fillId="2" borderId="16" xfId="0" applyFont="1" applyFill="1" applyBorder="1" applyAlignment="1">
      <alignment horizontal="center" vertical="center" wrapText="1"/>
    </xf>
    <xf numFmtId="0" fontId="13" fillId="2" borderId="13" xfId="0" applyFont="1" applyFill="1" applyBorder="1" applyAlignment="1">
      <alignment horizontal="center" vertical="center" wrapText="1"/>
    </xf>
    <xf numFmtId="0" fontId="13" fillId="2" borderId="17" xfId="0" applyFont="1" applyFill="1" applyBorder="1" applyAlignment="1">
      <alignment horizontal="center" vertical="center" wrapText="1"/>
    </xf>
    <xf numFmtId="0" fontId="13" fillId="2" borderId="21" xfId="0" applyFont="1" applyFill="1" applyBorder="1" applyAlignment="1">
      <alignment horizontal="center" vertical="center" wrapText="1"/>
    </xf>
    <xf numFmtId="0" fontId="15" fillId="2" borderId="13" xfId="0" applyFont="1" applyFill="1" applyBorder="1" applyAlignment="1">
      <alignment horizontal="center" vertical="center" wrapText="1"/>
    </xf>
    <xf numFmtId="0" fontId="15" fillId="2" borderId="19" xfId="0" applyFont="1" applyFill="1" applyBorder="1" applyAlignment="1">
      <alignment horizontal="center" vertical="center" wrapText="1"/>
    </xf>
    <xf numFmtId="3" fontId="18" fillId="2" borderId="20" xfId="0" applyNumberFormat="1" applyFont="1" applyFill="1" applyBorder="1" applyAlignment="1">
      <alignment horizontal="center" vertical="center" wrapText="1"/>
    </xf>
    <xf numFmtId="3" fontId="18" fillId="2" borderId="12" xfId="0" applyNumberFormat="1" applyFont="1" applyFill="1" applyBorder="1" applyAlignment="1">
      <alignment horizontal="center" vertical="center" wrapText="1"/>
    </xf>
    <xf numFmtId="3" fontId="13" fillId="2" borderId="8" xfId="0" applyNumberFormat="1" applyFont="1" applyFill="1" applyBorder="1" applyAlignment="1">
      <alignment horizontal="center" vertical="center" wrapText="1"/>
    </xf>
    <xf numFmtId="3" fontId="13" fillId="2" borderId="1" xfId="0" applyNumberFormat="1" applyFont="1" applyFill="1" applyBorder="1" applyAlignment="1">
      <alignment horizontal="center" vertical="center" wrapText="1"/>
    </xf>
    <xf numFmtId="3" fontId="19" fillId="2" borderId="20" xfId="0" applyNumberFormat="1" applyFont="1" applyFill="1" applyBorder="1" applyAlignment="1">
      <alignment horizontal="center" vertical="center" wrapText="1"/>
    </xf>
    <xf numFmtId="3" fontId="19" fillId="2" borderId="12" xfId="0" applyNumberFormat="1" applyFont="1" applyFill="1" applyBorder="1" applyAlignment="1">
      <alignment horizontal="center" vertical="center" wrapText="1"/>
    </xf>
    <xf numFmtId="0" fontId="13" fillId="0" borderId="11" xfId="0" applyFont="1" applyBorder="1" applyAlignment="1">
      <alignment horizontal="left" vertical="center"/>
    </xf>
    <xf numFmtId="0" fontId="15" fillId="2" borderId="5" xfId="0" applyFont="1" applyFill="1" applyBorder="1" applyAlignment="1">
      <alignment horizontal="left" vertical="top" wrapText="1"/>
    </xf>
    <xf numFmtId="0" fontId="15" fillId="2" borderId="1" xfId="0" applyFont="1" applyFill="1" applyBorder="1" applyAlignment="1">
      <alignment horizontal="left" vertical="top" wrapText="1"/>
    </xf>
    <xf numFmtId="0" fontId="15" fillId="2" borderId="18" xfId="0" applyFont="1" applyFill="1" applyBorder="1" applyAlignment="1">
      <alignment horizontal="left" vertical="top" wrapText="1"/>
    </xf>
    <xf numFmtId="0" fontId="21" fillId="2" borderId="0" xfId="0" applyFont="1" applyFill="1" applyAlignment="1">
      <alignment horizontal="left" vertical="center" wrapText="1"/>
    </xf>
    <xf numFmtId="0" fontId="21" fillId="2" borderId="0" xfId="0" applyFont="1" applyFill="1" applyAlignment="1">
      <alignment horizontal="left" wrapText="1"/>
    </xf>
    <xf numFmtId="0" fontId="22" fillId="0" borderId="0" xfId="0" applyFont="1" applyAlignment="1">
      <alignment horizontal="center"/>
    </xf>
  </cellXfs>
  <cellStyles count="7">
    <cellStyle name="Moneda [0]" xfId="2" builtinId="7"/>
    <cellStyle name="Moneda 2" xfId="3" xr:uid="{00000000-0005-0000-0000-000002000000}"/>
    <cellStyle name="Moneda 3" xfId="5" xr:uid="{EF2A8E7C-79D0-4BC0-867C-0A3F1C1A79F7}"/>
    <cellStyle name="Normal" xfId="0" builtinId="0"/>
    <cellStyle name="Normal 2" xfId="1" xr:uid="{00000000-0005-0000-0000-000004000000}"/>
    <cellStyle name="Normal 2 2" xfId="6" xr:uid="{22C6E21B-4BC8-4218-9CD5-C3191A6E686D}"/>
    <cellStyle name="Normal 3" xfId="4" xr:uid="{6C5FD1B5-6A01-4ECA-8189-9D3BD3BE1387}"/>
  </cellStyles>
  <dxfs count="3">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s>
  <tableStyles count="0" defaultTableStyle="TableStyleMedium2" defaultPivotStyle="PivotStyleLight16"/>
  <colors>
    <mruColors>
      <color rgb="FFFFFF66"/>
      <color rgb="FFFF99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eetMetadata" Target="metadata.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jpe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147</xdr:row>
      <xdr:rowOff>154780</xdr:rowOff>
    </xdr:from>
    <xdr:to>
      <xdr:col>1</xdr:col>
      <xdr:colOff>2362810</xdr:colOff>
      <xdr:row>148</xdr:row>
      <xdr:rowOff>357187</xdr:rowOff>
    </xdr:to>
    <xdr:pic>
      <xdr:nvPicPr>
        <xdr:cNvPr id="2" name="Imagen 1">
          <a:extLst>
            <a:ext uri="{FF2B5EF4-FFF2-40B4-BE49-F238E27FC236}">
              <a16:creationId xmlns:a16="http://schemas.microsoft.com/office/drawing/2014/main" id="{FB66DB92-09DD-437C-BF81-D65454798943}"/>
            </a:ext>
          </a:extLst>
        </xdr:cNvPr>
        <xdr:cNvPicPr>
          <a:picLocks noChangeAspect="1"/>
        </xdr:cNvPicPr>
      </xdr:nvPicPr>
      <xdr:blipFill>
        <a:blip xmlns:r="http://schemas.openxmlformats.org/officeDocument/2006/relationships" r:embed="rId1"/>
        <a:stretch>
          <a:fillRect/>
        </a:stretch>
      </xdr:blipFill>
      <xdr:spPr>
        <a:xfrm>
          <a:off x="809625" y="83831905"/>
          <a:ext cx="2362810" cy="464345"/>
        </a:xfrm>
        <a:prstGeom prst="rect">
          <a:avLst/>
        </a:prstGeom>
      </xdr:spPr>
    </xdr:pic>
    <xdr:clientData/>
  </xdr:twoCellAnchor>
  <xdr:twoCellAnchor editAs="oneCell">
    <xdr:from>
      <xdr:col>0</xdr:col>
      <xdr:colOff>22225</xdr:colOff>
      <xdr:row>0</xdr:row>
      <xdr:rowOff>47625</xdr:rowOff>
    </xdr:from>
    <xdr:to>
      <xdr:col>0</xdr:col>
      <xdr:colOff>725994</xdr:colOff>
      <xdr:row>2</xdr:row>
      <xdr:rowOff>120076</xdr:rowOff>
    </xdr:to>
    <xdr:pic>
      <xdr:nvPicPr>
        <xdr:cNvPr id="3" name="Imagen 2">
          <a:extLst>
            <a:ext uri="{FF2B5EF4-FFF2-40B4-BE49-F238E27FC236}">
              <a16:creationId xmlns:a16="http://schemas.microsoft.com/office/drawing/2014/main" id="{7115803B-3F14-4D38-B8A2-83D74EDE5746}"/>
            </a:ext>
          </a:extLst>
        </xdr:cNvPr>
        <xdr:cNvPicPr>
          <a:picLocks noChangeAspect="1"/>
        </xdr:cNvPicPr>
      </xdr:nvPicPr>
      <xdr:blipFill>
        <a:blip xmlns:r="http://schemas.openxmlformats.org/officeDocument/2006/relationships" r:embed="rId2"/>
        <a:stretch>
          <a:fillRect/>
        </a:stretch>
      </xdr:blipFill>
      <xdr:spPr>
        <a:xfrm>
          <a:off x="22225" y="47625"/>
          <a:ext cx="703769" cy="701101"/>
        </a:xfrm>
        <a:prstGeom prst="rect">
          <a:avLst/>
        </a:prstGeom>
      </xdr:spPr>
    </xdr:pic>
    <xdr:clientData/>
  </xdr:twoCellAnchor>
  <xdr:oneCellAnchor>
    <xdr:from>
      <xdr:col>10</xdr:col>
      <xdr:colOff>0</xdr:colOff>
      <xdr:row>146</xdr:row>
      <xdr:rowOff>350520</xdr:rowOff>
    </xdr:from>
    <xdr:ext cx="3230880" cy="264560"/>
    <xdr:sp macro="" textlink="">
      <xdr:nvSpPr>
        <xdr:cNvPr id="4" name="CuadroTexto 3">
          <a:extLst>
            <a:ext uri="{FF2B5EF4-FFF2-40B4-BE49-F238E27FC236}">
              <a16:creationId xmlns:a16="http://schemas.microsoft.com/office/drawing/2014/main" id="{6BAA36D3-B1F5-47E5-A37A-40B701FBBB4D}"/>
            </a:ext>
          </a:extLst>
        </xdr:cNvPr>
        <xdr:cNvSpPr txBox="1"/>
      </xdr:nvSpPr>
      <xdr:spPr>
        <a:xfrm>
          <a:off x="16783050" y="47613570"/>
          <a:ext cx="323088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es-CO" sz="1100"/>
        </a:p>
      </xdr:txBody>
    </xdr:sp>
    <xdr:clientData/>
  </xdr:oneCellAnchor>
  <xdr:oneCellAnchor>
    <xdr:from>
      <xdr:col>10</xdr:col>
      <xdr:colOff>0</xdr:colOff>
      <xdr:row>146</xdr:row>
      <xdr:rowOff>350520</xdr:rowOff>
    </xdr:from>
    <xdr:ext cx="3230880" cy="264560"/>
    <xdr:sp macro="" textlink="">
      <xdr:nvSpPr>
        <xdr:cNvPr id="5" name="CuadroTexto 4">
          <a:extLst>
            <a:ext uri="{FF2B5EF4-FFF2-40B4-BE49-F238E27FC236}">
              <a16:creationId xmlns:a16="http://schemas.microsoft.com/office/drawing/2014/main" id="{C6A47023-5788-47A0-ACE8-33AF531E8E44}"/>
            </a:ext>
          </a:extLst>
        </xdr:cNvPr>
        <xdr:cNvSpPr txBox="1"/>
      </xdr:nvSpPr>
      <xdr:spPr>
        <a:xfrm>
          <a:off x="16783050" y="47613570"/>
          <a:ext cx="323088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es-CO" sz="1100"/>
        </a:p>
      </xdr:txBody>
    </xdr:sp>
    <xdr:clientData/>
  </xdr:oneCellAnchor>
  <xdr:twoCellAnchor editAs="oneCell">
    <xdr:from>
      <xdr:col>7</xdr:col>
      <xdr:colOff>381000</xdr:colOff>
      <xdr:row>146</xdr:row>
      <xdr:rowOff>285750</xdr:rowOff>
    </xdr:from>
    <xdr:to>
      <xdr:col>8</xdr:col>
      <xdr:colOff>745923</xdr:colOff>
      <xdr:row>148</xdr:row>
      <xdr:rowOff>288833</xdr:rowOff>
    </xdr:to>
    <xdr:pic>
      <xdr:nvPicPr>
        <xdr:cNvPr id="7" name="Imagen 6">
          <a:extLst>
            <a:ext uri="{FF2B5EF4-FFF2-40B4-BE49-F238E27FC236}">
              <a16:creationId xmlns:a16="http://schemas.microsoft.com/office/drawing/2014/main" id="{AE1C2E8D-BD4E-5696-F4DD-5038E8E83FBC}"/>
            </a:ext>
          </a:extLst>
        </xdr:cNvPr>
        <xdr:cNvPicPr>
          <a:picLocks noChangeAspect="1"/>
        </xdr:cNvPicPr>
      </xdr:nvPicPr>
      <xdr:blipFill>
        <a:blip xmlns:r="http://schemas.openxmlformats.org/officeDocument/2006/relationships" r:embed="rId3"/>
        <a:stretch>
          <a:fillRect/>
        </a:stretch>
      </xdr:blipFill>
      <xdr:spPr>
        <a:xfrm>
          <a:off x="17621250" y="279098375"/>
          <a:ext cx="1619048" cy="733333"/>
        </a:xfrm>
        <a:prstGeom prst="rect">
          <a:avLst/>
        </a:prstGeom>
      </xdr:spPr>
    </xdr:pic>
    <xdr:clientData/>
  </xdr:twoCellAnchor>
  <xdr:twoCellAnchor editAs="oneCell">
    <xdr:from>
      <xdr:col>10</xdr:col>
      <xdr:colOff>593724</xdr:colOff>
      <xdr:row>146</xdr:row>
      <xdr:rowOff>184047</xdr:rowOff>
    </xdr:from>
    <xdr:to>
      <xdr:col>11</xdr:col>
      <xdr:colOff>1412874</xdr:colOff>
      <xdr:row>150</xdr:row>
      <xdr:rowOff>165245</xdr:rowOff>
    </xdr:to>
    <xdr:pic>
      <xdr:nvPicPr>
        <xdr:cNvPr id="9" name="Imagen 8">
          <a:extLst>
            <a:ext uri="{FF2B5EF4-FFF2-40B4-BE49-F238E27FC236}">
              <a16:creationId xmlns:a16="http://schemas.microsoft.com/office/drawing/2014/main" id="{F9A5CEE4-699F-4F8A-DB33-B36FE0CAB09E}"/>
            </a:ext>
          </a:extLst>
        </xdr:cNvPr>
        <xdr:cNvPicPr>
          <a:picLocks noChangeAspect="1"/>
        </xdr:cNvPicPr>
      </xdr:nvPicPr>
      <xdr:blipFill>
        <a:blip xmlns:r="http://schemas.openxmlformats.org/officeDocument/2006/relationships" r:embed="rId4"/>
        <a:stretch>
          <a:fillRect/>
        </a:stretch>
      </xdr:blipFill>
      <xdr:spPr>
        <a:xfrm>
          <a:off x="21707474" y="278996672"/>
          <a:ext cx="2120900" cy="1632198"/>
        </a:xfrm>
        <a:prstGeom prst="rect">
          <a:avLst/>
        </a:prstGeom>
      </xdr:spPr>
    </xdr:pic>
    <xdr:clientData/>
  </xdr:twoCellAnchor>
  <xdr:twoCellAnchor editAs="oneCell">
    <xdr:from>
      <xdr:col>2</xdr:col>
      <xdr:colOff>531539</xdr:colOff>
      <xdr:row>146</xdr:row>
      <xdr:rowOff>444500</xdr:rowOff>
    </xdr:from>
    <xdr:to>
      <xdr:col>4</xdr:col>
      <xdr:colOff>31750</xdr:colOff>
      <xdr:row>148</xdr:row>
      <xdr:rowOff>409574</xdr:rowOff>
    </xdr:to>
    <xdr:pic>
      <xdr:nvPicPr>
        <xdr:cNvPr id="10" name="Imagen 9">
          <a:extLst>
            <a:ext uri="{FF2B5EF4-FFF2-40B4-BE49-F238E27FC236}">
              <a16:creationId xmlns:a16="http://schemas.microsoft.com/office/drawing/2014/main" id="{321AE031-BDF5-1E7D-67AC-4B055E502CE4}"/>
            </a:ext>
          </a:extLst>
        </xdr:cNvPr>
        <xdr:cNvPicPr>
          <a:picLocks noChangeAspect="1"/>
        </xdr:cNvPicPr>
      </xdr:nvPicPr>
      <xdr:blipFill>
        <a:blip xmlns:r="http://schemas.openxmlformats.org/officeDocument/2006/relationships" r:embed="rId5"/>
        <a:stretch>
          <a:fillRect/>
        </a:stretch>
      </xdr:blipFill>
      <xdr:spPr>
        <a:xfrm>
          <a:off x="11802789" y="279257125"/>
          <a:ext cx="1595711" cy="695324"/>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9A7AE7-CC2C-4E8A-A285-53BA1F3A8AA1}">
  <dimension ref="A1:L155"/>
  <sheetViews>
    <sheetView tabSelected="1" view="pageBreakPreview" zoomScale="60" zoomScaleNormal="60" workbookViewId="0">
      <selection activeCell="A5" sqref="A5:L6"/>
    </sheetView>
  </sheetViews>
  <sheetFormatPr baseColWidth="10" defaultColWidth="11.42578125" defaultRowHeight="16.5" x14ac:dyDescent="0.25"/>
  <cols>
    <col min="1" max="1" width="12.140625" style="5" customWidth="1"/>
    <col min="2" max="2" width="157" style="33" customWidth="1"/>
    <col min="3" max="3" width="15.7109375" style="2" bestFit="1" customWidth="1"/>
    <col min="4" max="4" width="15.7109375" style="5" customWidth="1"/>
    <col min="5" max="5" width="19.42578125" style="5" customWidth="1"/>
    <col min="6" max="6" width="18.85546875" style="5" bestFit="1" customWidth="1"/>
    <col min="7" max="7" width="19.85546875" style="5" bestFit="1" customWidth="1"/>
    <col min="8" max="8" width="18.85546875" style="5" bestFit="1" customWidth="1"/>
    <col min="9" max="9" width="16.140625" style="5" customWidth="1"/>
    <col min="10" max="10" width="23" style="5" customWidth="1"/>
    <col min="11" max="11" width="19.5703125" style="6" customWidth="1"/>
    <col min="12" max="12" width="35" style="1" customWidth="1"/>
    <col min="13" max="16384" width="11.42578125" style="5"/>
  </cols>
  <sheetData>
    <row r="1" spans="1:12" ht="33" customHeight="1" x14ac:dyDescent="0.25">
      <c r="A1" s="7"/>
      <c r="B1" s="27"/>
      <c r="C1" s="16"/>
      <c r="D1" s="17" t="s">
        <v>5</v>
      </c>
      <c r="E1" s="17"/>
      <c r="F1" s="17"/>
      <c r="G1" s="17"/>
      <c r="H1" s="17"/>
      <c r="I1" s="17"/>
      <c r="J1" s="17"/>
      <c r="K1" s="17"/>
      <c r="L1" s="18"/>
    </row>
    <row r="2" spans="1:12" ht="17.100000000000001" customHeight="1" x14ac:dyDescent="0.25">
      <c r="A2" s="8"/>
      <c r="B2" s="28"/>
      <c r="C2" s="4"/>
      <c r="D2" s="4"/>
      <c r="E2" s="4"/>
      <c r="F2" s="4"/>
      <c r="G2" s="4"/>
      <c r="H2" s="4"/>
      <c r="I2" s="4"/>
      <c r="J2" s="4"/>
      <c r="K2" s="4"/>
      <c r="L2" s="20"/>
    </row>
    <row r="3" spans="1:12" ht="17.100000000000001" customHeight="1" x14ac:dyDescent="0.25">
      <c r="A3" s="8"/>
      <c r="B3" s="28"/>
      <c r="C3" s="4"/>
      <c r="D3" s="4"/>
      <c r="E3" s="4"/>
      <c r="F3" s="4"/>
      <c r="G3" s="4"/>
      <c r="H3" s="4"/>
      <c r="I3" s="4"/>
      <c r="J3" s="4"/>
      <c r="K3" s="4"/>
      <c r="L3" s="21"/>
    </row>
    <row r="4" spans="1:12" ht="15" customHeight="1" x14ac:dyDescent="0.25">
      <c r="A4" s="9"/>
      <c r="B4" s="28"/>
      <c r="C4" s="19"/>
      <c r="D4" s="19"/>
      <c r="E4" s="19"/>
      <c r="F4" s="19"/>
      <c r="G4" s="19"/>
      <c r="H4" s="19"/>
      <c r="I4" s="19"/>
      <c r="J4" s="19"/>
      <c r="K4" s="19"/>
      <c r="L4" s="22"/>
    </row>
    <row r="5" spans="1:12" ht="13.5" customHeight="1" x14ac:dyDescent="0.25">
      <c r="A5" s="67" t="s">
        <v>160</v>
      </c>
      <c r="B5" s="68"/>
      <c r="C5" s="68"/>
      <c r="D5" s="68"/>
      <c r="E5" s="68"/>
      <c r="F5" s="68"/>
      <c r="G5" s="68"/>
      <c r="H5" s="68"/>
      <c r="I5" s="68"/>
      <c r="J5" s="68"/>
      <c r="K5" s="68"/>
      <c r="L5" s="69"/>
    </row>
    <row r="6" spans="1:12" ht="25.5" customHeight="1" x14ac:dyDescent="0.25">
      <c r="A6" s="67"/>
      <c r="B6" s="68"/>
      <c r="C6" s="68"/>
      <c r="D6" s="68"/>
      <c r="E6" s="68"/>
      <c r="F6" s="68"/>
      <c r="G6" s="68"/>
      <c r="H6" s="68"/>
      <c r="I6" s="68"/>
      <c r="J6" s="68"/>
      <c r="K6" s="68"/>
      <c r="L6" s="69"/>
    </row>
    <row r="7" spans="1:12" ht="14.25" customHeight="1" thickBot="1" x14ac:dyDescent="0.3">
      <c r="A7" s="70" t="s">
        <v>9</v>
      </c>
      <c r="B7" s="71"/>
      <c r="C7" s="71"/>
      <c r="D7" s="71"/>
      <c r="E7" s="71"/>
      <c r="F7" s="71"/>
      <c r="G7" s="71"/>
      <c r="H7" s="71"/>
      <c r="I7" s="71"/>
      <c r="J7" s="71"/>
      <c r="K7" s="71"/>
      <c r="L7" s="72"/>
    </row>
    <row r="8" spans="1:12" ht="90" customHeight="1" x14ac:dyDescent="0.25">
      <c r="A8" s="73" t="s">
        <v>0</v>
      </c>
      <c r="B8" s="75" t="s">
        <v>13</v>
      </c>
      <c r="C8" s="73" t="s">
        <v>2</v>
      </c>
      <c r="D8" s="73" t="s">
        <v>1</v>
      </c>
      <c r="E8" s="79" t="s">
        <v>153</v>
      </c>
      <c r="F8" s="80"/>
      <c r="G8" s="79" t="s">
        <v>152</v>
      </c>
      <c r="H8" s="80"/>
      <c r="I8" s="83" t="s">
        <v>154</v>
      </c>
      <c r="J8" s="84"/>
      <c r="K8" s="81" t="s">
        <v>7</v>
      </c>
      <c r="L8" s="81" t="s">
        <v>8</v>
      </c>
    </row>
    <row r="9" spans="1:12" ht="90.75" customHeight="1" x14ac:dyDescent="0.25">
      <c r="A9" s="74"/>
      <c r="B9" s="76"/>
      <c r="C9" s="77"/>
      <c r="D9" s="78"/>
      <c r="E9" s="37" t="s">
        <v>6</v>
      </c>
      <c r="F9" s="37" t="s">
        <v>11</v>
      </c>
      <c r="G9" s="37" t="s">
        <v>6</v>
      </c>
      <c r="H9" s="37" t="s">
        <v>11</v>
      </c>
      <c r="I9" s="37" t="s">
        <v>6</v>
      </c>
      <c r="J9" s="37" t="s">
        <v>11</v>
      </c>
      <c r="K9" s="82"/>
      <c r="L9" s="82"/>
    </row>
    <row r="10" spans="1:12" ht="369" customHeight="1" x14ac:dyDescent="0.25">
      <c r="A10" s="49">
        <v>1</v>
      </c>
      <c r="B10" s="39" t="s">
        <v>129</v>
      </c>
      <c r="C10" s="55" t="s">
        <v>12</v>
      </c>
      <c r="D10" s="52">
        <v>1</v>
      </c>
      <c r="E10" s="56">
        <v>1583067</v>
      </c>
      <c r="F10" s="36">
        <f>E10*D10</f>
        <v>1583067</v>
      </c>
      <c r="G10" s="56">
        <v>1921300</v>
      </c>
      <c r="H10" s="36">
        <f t="shared" ref="H10:H48" si="0">G10*D10</f>
        <v>1921300</v>
      </c>
      <c r="I10" s="48">
        <v>1696143</v>
      </c>
      <c r="J10" s="36">
        <f>I10*D10</f>
        <v>1696143</v>
      </c>
      <c r="K10" s="51">
        <f t="shared" ref="K10:K34" si="1">(ROUND(AVERAGE(E10,G10,I10),0))</f>
        <v>1733503</v>
      </c>
      <c r="L10" s="50">
        <f t="shared" ref="L10:L41" si="2">K10*D10</f>
        <v>1733503</v>
      </c>
    </row>
    <row r="11" spans="1:12" ht="409.6" customHeight="1" x14ac:dyDescent="0.25">
      <c r="A11" s="38">
        <v>2</v>
      </c>
      <c r="B11" s="41" t="s">
        <v>128</v>
      </c>
      <c r="C11" s="55" t="s">
        <v>12</v>
      </c>
      <c r="D11" s="52">
        <v>1</v>
      </c>
      <c r="E11" s="56">
        <v>702667</v>
      </c>
      <c r="F11" s="36">
        <f t="shared" ref="F11:F74" si="3">E11*D11</f>
        <v>702667</v>
      </c>
      <c r="G11" s="56">
        <v>857200</v>
      </c>
      <c r="H11" s="36">
        <f t="shared" si="0"/>
        <v>857200</v>
      </c>
      <c r="I11" s="42">
        <v>752857</v>
      </c>
      <c r="J11" s="36">
        <f t="shared" ref="J11:J74" si="4">I11*D11</f>
        <v>752857</v>
      </c>
      <c r="K11" s="51">
        <f t="shared" si="1"/>
        <v>770908</v>
      </c>
      <c r="L11" s="50">
        <f t="shared" si="2"/>
        <v>770908</v>
      </c>
    </row>
    <row r="12" spans="1:12" ht="409.5" customHeight="1" x14ac:dyDescent="0.25">
      <c r="A12" s="49">
        <v>3</v>
      </c>
      <c r="B12" s="41" t="s">
        <v>130</v>
      </c>
      <c r="C12" s="55" t="s">
        <v>12</v>
      </c>
      <c r="D12" s="52">
        <v>1</v>
      </c>
      <c r="E12" s="56">
        <v>66667</v>
      </c>
      <c r="F12" s="36">
        <f t="shared" si="3"/>
        <v>66667</v>
      </c>
      <c r="G12" s="56">
        <v>81300</v>
      </c>
      <c r="H12" s="36">
        <f t="shared" si="0"/>
        <v>81300</v>
      </c>
      <c r="I12" s="42">
        <v>71429</v>
      </c>
      <c r="J12" s="36">
        <f t="shared" si="4"/>
        <v>71429</v>
      </c>
      <c r="K12" s="51">
        <f t="shared" si="1"/>
        <v>73132</v>
      </c>
      <c r="L12" s="50">
        <f t="shared" si="2"/>
        <v>73132</v>
      </c>
    </row>
    <row r="13" spans="1:12" ht="409.6" customHeight="1" x14ac:dyDescent="0.25">
      <c r="A13" s="38">
        <v>4</v>
      </c>
      <c r="B13" s="41" t="s">
        <v>131</v>
      </c>
      <c r="C13" s="55" t="s">
        <v>12</v>
      </c>
      <c r="D13" s="52">
        <v>1</v>
      </c>
      <c r="E13" s="56">
        <v>119867</v>
      </c>
      <c r="F13" s="36">
        <f t="shared" si="3"/>
        <v>119867</v>
      </c>
      <c r="G13" s="56">
        <v>146200</v>
      </c>
      <c r="H13" s="36">
        <f t="shared" si="0"/>
        <v>146200</v>
      </c>
      <c r="I13" s="42">
        <v>128429</v>
      </c>
      <c r="J13" s="36">
        <f t="shared" si="4"/>
        <v>128429</v>
      </c>
      <c r="K13" s="51">
        <f t="shared" si="1"/>
        <v>131499</v>
      </c>
      <c r="L13" s="50">
        <f t="shared" si="2"/>
        <v>131499</v>
      </c>
    </row>
    <row r="14" spans="1:12" ht="409.5" customHeight="1" x14ac:dyDescent="0.25">
      <c r="A14" s="49">
        <v>5</v>
      </c>
      <c r="B14" s="41" t="s">
        <v>132</v>
      </c>
      <c r="C14" s="55" t="s">
        <v>12</v>
      </c>
      <c r="D14" s="52">
        <v>1</v>
      </c>
      <c r="E14" s="56">
        <v>640000</v>
      </c>
      <c r="F14" s="36">
        <f t="shared" si="3"/>
        <v>640000</v>
      </c>
      <c r="G14" s="56">
        <v>780800</v>
      </c>
      <c r="H14" s="36">
        <f t="shared" si="0"/>
        <v>780800</v>
      </c>
      <c r="I14" s="42">
        <v>685714</v>
      </c>
      <c r="J14" s="36">
        <f t="shared" si="4"/>
        <v>685714</v>
      </c>
      <c r="K14" s="51">
        <f t="shared" si="1"/>
        <v>702171</v>
      </c>
      <c r="L14" s="50">
        <f t="shared" si="2"/>
        <v>702171</v>
      </c>
    </row>
    <row r="15" spans="1:12" ht="409.5" customHeight="1" x14ac:dyDescent="0.25">
      <c r="A15" s="38">
        <v>6</v>
      </c>
      <c r="B15" s="41" t="s">
        <v>133</v>
      </c>
      <c r="C15" s="55" t="s">
        <v>12</v>
      </c>
      <c r="D15" s="52">
        <v>1</v>
      </c>
      <c r="E15" s="56">
        <v>12000</v>
      </c>
      <c r="F15" s="36">
        <f t="shared" si="3"/>
        <v>12000</v>
      </c>
      <c r="G15" s="56">
        <v>14600</v>
      </c>
      <c r="H15" s="36">
        <f t="shared" si="0"/>
        <v>14600</v>
      </c>
      <c r="I15" s="42">
        <v>12857</v>
      </c>
      <c r="J15" s="36">
        <f t="shared" si="4"/>
        <v>12857</v>
      </c>
      <c r="K15" s="51">
        <f t="shared" si="1"/>
        <v>13152</v>
      </c>
      <c r="L15" s="50">
        <f t="shared" si="2"/>
        <v>13152</v>
      </c>
    </row>
    <row r="16" spans="1:12" ht="409.6" customHeight="1" x14ac:dyDescent="0.25">
      <c r="A16" s="49">
        <v>7</v>
      </c>
      <c r="B16" s="41" t="s">
        <v>134</v>
      </c>
      <c r="C16" s="55" t="s">
        <v>12</v>
      </c>
      <c r="D16" s="52">
        <v>1</v>
      </c>
      <c r="E16" s="56">
        <v>33333</v>
      </c>
      <c r="F16" s="36">
        <f t="shared" si="3"/>
        <v>33333</v>
      </c>
      <c r="G16" s="56">
        <v>40600</v>
      </c>
      <c r="H16" s="36">
        <f t="shared" si="0"/>
        <v>40600</v>
      </c>
      <c r="I16" s="42">
        <v>35714</v>
      </c>
      <c r="J16" s="36">
        <f t="shared" si="4"/>
        <v>35714</v>
      </c>
      <c r="K16" s="51">
        <f t="shared" si="1"/>
        <v>36549</v>
      </c>
      <c r="L16" s="50">
        <f t="shared" si="2"/>
        <v>36549</v>
      </c>
    </row>
    <row r="17" spans="1:12" ht="409.6" customHeight="1" x14ac:dyDescent="0.25">
      <c r="A17" s="38">
        <v>8</v>
      </c>
      <c r="B17" s="45" t="s">
        <v>135</v>
      </c>
      <c r="C17" s="55" t="s">
        <v>12</v>
      </c>
      <c r="D17" s="52">
        <v>1</v>
      </c>
      <c r="E17" s="56">
        <v>24000</v>
      </c>
      <c r="F17" s="36">
        <f t="shared" si="3"/>
        <v>24000</v>
      </c>
      <c r="G17" s="56">
        <v>29200</v>
      </c>
      <c r="H17" s="36">
        <f t="shared" si="0"/>
        <v>29200</v>
      </c>
      <c r="I17" s="42">
        <v>25714</v>
      </c>
      <c r="J17" s="36">
        <f t="shared" si="4"/>
        <v>25714</v>
      </c>
      <c r="K17" s="51">
        <f t="shared" si="1"/>
        <v>26305</v>
      </c>
      <c r="L17" s="50">
        <f t="shared" si="2"/>
        <v>26305</v>
      </c>
    </row>
    <row r="18" spans="1:12" ht="409.6" customHeight="1" x14ac:dyDescent="0.25">
      <c r="A18" s="49">
        <v>9</v>
      </c>
      <c r="B18" s="45" t="s">
        <v>136</v>
      </c>
      <c r="C18" s="55" t="s">
        <v>12</v>
      </c>
      <c r="D18" s="52">
        <v>1</v>
      </c>
      <c r="E18" s="56">
        <v>866667</v>
      </c>
      <c r="F18" s="36">
        <f t="shared" si="3"/>
        <v>866667</v>
      </c>
      <c r="G18" s="56">
        <v>1057300</v>
      </c>
      <c r="H18" s="36">
        <f t="shared" si="0"/>
        <v>1057300</v>
      </c>
      <c r="I18" s="42">
        <v>928571</v>
      </c>
      <c r="J18" s="36">
        <f t="shared" si="4"/>
        <v>928571</v>
      </c>
      <c r="K18" s="51">
        <f t="shared" si="1"/>
        <v>950846</v>
      </c>
      <c r="L18" s="50">
        <f t="shared" si="2"/>
        <v>950846</v>
      </c>
    </row>
    <row r="19" spans="1:12" ht="409.6" customHeight="1" x14ac:dyDescent="0.25">
      <c r="A19" s="38">
        <v>10</v>
      </c>
      <c r="B19" s="45" t="s">
        <v>136</v>
      </c>
      <c r="C19" s="55" t="s">
        <v>12</v>
      </c>
      <c r="D19" s="52">
        <v>1</v>
      </c>
      <c r="E19" s="56">
        <v>866667</v>
      </c>
      <c r="F19" s="36">
        <f t="shared" si="3"/>
        <v>866667</v>
      </c>
      <c r="G19" s="56">
        <v>1057300</v>
      </c>
      <c r="H19" s="36">
        <f t="shared" si="0"/>
        <v>1057300</v>
      </c>
      <c r="I19" s="42">
        <v>928571</v>
      </c>
      <c r="J19" s="36">
        <f t="shared" si="4"/>
        <v>928571</v>
      </c>
      <c r="K19" s="51">
        <f t="shared" si="1"/>
        <v>950846</v>
      </c>
      <c r="L19" s="50">
        <f t="shared" si="2"/>
        <v>950846</v>
      </c>
    </row>
    <row r="20" spans="1:12" ht="409.5" customHeight="1" x14ac:dyDescent="0.25">
      <c r="A20" s="49">
        <v>11</v>
      </c>
      <c r="B20" s="44" t="s">
        <v>137</v>
      </c>
      <c r="C20" s="55" t="s">
        <v>12</v>
      </c>
      <c r="D20" s="52">
        <v>1</v>
      </c>
      <c r="E20" s="56">
        <v>40000</v>
      </c>
      <c r="F20" s="36">
        <f t="shared" si="3"/>
        <v>40000</v>
      </c>
      <c r="G20" s="56">
        <v>48800</v>
      </c>
      <c r="H20" s="36">
        <f t="shared" si="0"/>
        <v>48800</v>
      </c>
      <c r="I20" s="42">
        <v>42857</v>
      </c>
      <c r="J20" s="36">
        <f t="shared" si="4"/>
        <v>42857</v>
      </c>
      <c r="K20" s="51">
        <f t="shared" si="1"/>
        <v>43886</v>
      </c>
      <c r="L20" s="50">
        <f t="shared" si="2"/>
        <v>43886</v>
      </c>
    </row>
    <row r="21" spans="1:12" ht="409.6" customHeight="1" x14ac:dyDescent="0.25">
      <c r="A21" s="38">
        <v>12</v>
      </c>
      <c r="B21" s="44" t="s">
        <v>138</v>
      </c>
      <c r="C21" s="55" t="s">
        <v>12</v>
      </c>
      <c r="D21" s="52">
        <v>1</v>
      </c>
      <c r="E21" s="56">
        <v>93333</v>
      </c>
      <c r="F21" s="36">
        <f t="shared" si="3"/>
        <v>93333</v>
      </c>
      <c r="G21" s="56">
        <v>113800</v>
      </c>
      <c r="H21" s="53">
        <f t="shared" si="0"/>
        <v>113800</v>
      </c>
      <c r="I21" s="42">
        <v>100000</v>
      </c>
      <c r="J21" s="36">
        <f t="shared" si="4"/>
        <v>100000</v>
      </c>
      <c r="K21" s="51">
        <f t="shared" si="1"/>
        <v>102378</v>
      </c>
      <c r="L21" s="50">
        <f t="shared" si="2"/>
        <v>102378</v>
      </c>
    </row>
    <row r="22" spans="1:12" ht="386.25" customHeight="1" x14ac:dyDescent="0.25">
      <c r="A22" s="49">
        <v>13</v>
      </c>
      <c r="B22" s="44" t="s">
        <v>139</v>
      </c>
      <c r="C22" s="55" t="s">
        <v>12</v>
      </c>
      <c r="D22" s="52">
        <v>1</v>
      </c>
      <c r="E22" s="56">
        <v>43333</v>
      </c>
      <c r="F22" s="36">
        <f t="shared" si="3"/>
        <v>43333</v>
      </c>
      <c r="G22" s="56">
        <v>52800</v>
      </c>
      <c r="H22" s="36">
        <f t="shared" si="0"/>
        <v>52800</v>
      </c>
      <c r="I22" s="42">
        <v>46429</v>
      </c>
      <c r="J22" s="36">
        <f t="shared" si="4"/>
        <v>46429</v>
      </c>
      <c r="K22" s="51">
        <f t="shared" si="1"/>
        <v>47521</v>
      </c>
      <c r="L22" s="50">
        <f t="shared" si="2"/>
        <v>47521</v>
      </c>
    </row>
    <row r="23" spans="1:12" ht="69.95" customHeight="1" x14ac:dyDescent="0.25">
      <c r="A23" s="38">
        <v>14</v>
      </c>
      <c r="B23" s="45" t="s">
        <v>19</v>
      </c>
      <c r="C23" s="55" t="s">
        <v>12</v>
      </c>
      <c r="D23" s="52">
        <v>1</v>
      </c>
      <c r="E23" s="56">
        <v>2667</v>
      </c>
      <c r="F23" s="36">
        <f t="shared" si="3"/>
        <v>2667</v>
      </c>
      <c r="G23" s="56">
        <v>3200</v>
      </c>
      <c r="H23" s="36">
        <f t="shared" si="0"/>
        <v>3200</v>
      </c>
      <c r="I23" s="42">
        <v>2857</v>
      </c>
      <c r="J23" s="36">
        <f t="shared" si="4"/>
        <v>2857</v>
      </c>
      <c r="K23" s="51">
        <f t="shared" si="1"/>
        <v>2908</v>
      </c>
      <c r="L23" s="50">
        <f t="shared" si="2"/>
        <v>2908</v>
      </c>
    </row>
    <row r="24" spans="1:12" ht="69.95" customHeight="1" x14ac:dyDescent="0.25">
      <c r="A24" s="49">
        <v>15</v>
      </c>
      <c r="B24" s="45" t="s">
        <v>20</v>
      </c>
      <c r="C24" s="55" t="s">
        <v>12</v>
      </c>
      <c r="D24" s="52">
        <v>1</v>
      </c>
      <c r="E24" s="56">
        <v>43333</v>
      </c>
      <c r="F24" s="36">
        <f t="shared" si="3"/>
        <v>43333</v>
      </c>
      <c r="G24" s="56">
        <v>52800</v>
      </c>
      <c r="H24" s="36">
        <f t="shared" si="0"/>
        <v>52800</v>
      </c>
      <c r="I24" s="42">
        <v>46429</v>
      </c>
      <c r="J24" s="36">
        <f t="shared" si="4"/>
        <v>46429</v>
      </c>
      <c r="K24" s="51">
        <f t="shared" si="1"/>
        <v>47521</v>
      </c>
      <c r="L24" s="50">
        <f t="shared" si="2"/>
        <v>47521</v>
      </c>
    </row>
    <row r="25" spans="1:12" ht="69.95" customHeight="1" x14ac:dyDescent="0.25">
      <c r="A25" s="38">
        <v>16</v>
      </c>
      <c r="B25" s="45" t="s">
        <v>21</v>
      </c>
      <c r="C25" s="55" t="s">
        <v>12</v>
      </c>
      <c r="D25" s="52">
        <v>1</v>
      </c>
      <c r="E25" s="56">
        <v>40000</v>
      </c>
      <c r="F25" s="36">
        <f t="shared" si="3"/>
        <v>40000</v>
      </c>
      <c r="G25" s="56">
        <v>48800</v>
      </c>
      <c r="H25" s="36">
        <f t="shared" si="0"/>
        <v>48800</v>
      </c>
      <c r="I25" s="42">
        <v>42857</v>
      </c>
      <c r="J25" s="36">
        <f t="shared" si="4"/>
        <v>42857</v>
      </c>
      <c r="K25" s="51">
        <f t="shared" si="1"/>
        <v>43886</v>
      </c>
      <c r="L25" s="50">
        <f t="shared" si="2"/>
        <v>43886</v>
      </c>
    </row>
    <row r="26" spans="1:12" ht="69.95" customHeight="1" x14ac:dyDescent="0.25">
      <c r="A26" s="49">
        <v>17</v>
      </c>
      <c r="B26" s="45" t="s">
        <v>22</v>
      </c>
      <c r="C26" s="55" t="s">
        <v>12</v>
      </c>
      <c r="D26" s="52">
        <v>1</v>
      </c>
      <c r="E26" s="56">
        <v>26667</v>
      </c>
      <c r="F26" s="36">
        <f t="shared" si="3"/>
        <v>26667</v>
      </c>
      <c r="G26" s="56">
        <v>32500</v>
      </c>
      <c r="H26" s="36">
        <f t="shared" si="0"/>
        <v>32500</v>
      </c>
      <c r="I26" s="42">
        <v>28571</v>
      </c>
      <c r="J26" s="36">
        <f t="shared" si="4"/>
        <v>28571</v>
      </c>
      <c r="K26" s="51">
        <f t="shared" si="1"/>
        <v>29246</v>
      </c>
      <c r="L26" s="50">
        <f t="shared" si="2"/>
        <v>29246</v>
      </c>
    </row>
    <row r="27" spans="1:12" ht="69.95" customHeight="1" x14ac:dyDescent="0.25">
      <c r="A27" s="38">
        <v>18</v>
      </c>
      <c r="B27" s="45" t="s">
        <v>23</v>
      </c>
      <c r="C27" s="55" t="s">
        <v>12</v>
      </c>
      <c r="D27" s="52">
        <v>1</v>
      </c>
      <c r="E27" s="56">
        <v>134000</v>
      </c>
      <c r="F27" s="36">
        <f t="shared" si="3"/>
        <v>134000</v>
      </c>
      <c r="G27" s="56">
        <v>163400</v>
      </c>
      <c r="H27" s="36">
        <f t="shared" si="0"/>
        <v>163400</v>
      </c>
      <c r="I27" s="42">
        <v>143571</v>
      </c>
      <c r="J27" s="36">
        <f t="shared" si="4"/>
        <v>143571</v>
      </c>
      <c r="K27" s="51">
        <f t="shared" si="1"/>
        <v>146990</v>
      </c>
      <c r="L27" s="50">
        <f t="shared" si="2"/>
        <v>146990</v>
      </c>
    </row>
    <row r="28" spans="1:12" ht="69.95" customHeight="1" x14ac:dyDescent="0.25">
      <c r="A28" s="49">
        <v>19</v>
      </c>
      <c r="B28" s="45" t="s">
        <v>24</v>
      </c>
      <c r="C28" s="55" t="s">
        <v>12</v>
      </c>
      <c r="D28" s="52">
        <v>1</v>
      </c>
      <c r="E28" s="56">
        <v>260000</v>
      </c>
      <c r="F28" s="36">
        <f t="shared" si="3"/>
        <v>260000</v>
      </c>
      <c r="G28" s="56">
        <v>317200</v>
      </c>
      <c r="H28" s="36">
        <f t="shared" si="0"/>
        <v>317200</v>
      </c>
      <c r="I28" s="42">
        <v>278571</v>
      </c>
      <c r="J28" s="36">
        <f t="shared" si="4"/>
        <v>278571</v>
      </c>
      <c r="K28" s="51">
        <f t="shared" si="1"/>
        <v>285257</v>
      </c>
      <c r="L28" s="50">
        <f t="shared" si="2"/>
        <v>285257</v>
      </c>
    </row>
    <row r="29" spans="1:12" ht="69.95" customHeight="1" x14ac:dyDescent="0.25">
      <c r="A29" s="38">
        <v>20</v>
      </c>
      <c r="B29" s="45" t="s">
        <v>25</v>
      </c>
      <c r="C29" s="55" t="s">
        <v>12</v>
      </c>
      <c r="D29" s="52">
        <v>1</v>
      </c>
      <c r="E29" s="56">
        <v>26667</v>
      </c>
      <c r="F29" s="36">
        <f t="shared" si="3"/>
        <v>26667</v>
      </c>
      <c r="G29" s="56">
        <v>32500</v>
      </c>
      <c r="H29" s="36">
        <f t="shared" si="0"/>
        <v>32500</v>
      </c>
      <c r="I29" s="42">
        <v>28571</v>
      </c>
      <c r="J29" s="36">
        <f t="shared" si="4"/>
        <v>28571</v>
      </c>
      <c r="K29" s="51">
        <f t="shared" si="1"/>
        <v>29246</v>
      </c>
      <c r="L29" s="50">
        <f t="shared" si="2"/>
        <v>29246</v>
      </c>
    </row>
    <row r="30" spans="1:12" ht="69.95" customHeight="1" x14ac:dyDescent="0.25">
      <c r="A30" s="49">
        <v>21</v>
      </c>
      <c r="B30" s="45" t="s">
        <v>26</v>
      </c>
      <c r="C30" s="55" t="s">
        <v>12</v>
      </c>
      <c r="D30" s="52">
        <v>1</v>
      </c>
      <c r="E30" s="56">
        <v>153333</v>
      </c>
      <c r="F30" s="36">
        <f t="shared" si="3"/>
        <v>153333</v>
      </c>
      <c r="G30" s="56">
        <v>187000</v>
      </c>
      <c r="H30" s="36">
        <f t="shared" si="0"/>
        <v>187000</v>
      </c>
      <c r="I30" s="42">
        <v>164286</v>
      </c>
      <c r="J30" s="36">
        <f t="shared" si="4"/>
        <v>164286</v>
      </c>
      <c r="K30" s="51">
        <f t="shared" si="1"/>
        <v>168206</v>
      </c>
      <c r="L30" s="50">
        <f t="shared" si="2"/>
        <v>168206</v>
      </c>
    </row>
    <row r="31" spans="1:12" ht="69.95" customHeight="1" x14ac:dyDescent="0.25">
      <c r="A31" s="38">
        <v>22</v>
      </c>
      <c r="B31" s="45" t="s">
        <v>27</v>
      </c>
      <c r="C31" s="55" t="s">
        <v>12</v>
      </c>
      <c r="D31" s="52">
        <v>1</v>
      </c>
      <c r="E31" s="56">
        <v>43867</v>
      </c>
      <c r="F31" s="36">
        <f t="shared" si="3"/>
        <v>43867</v>
      </c>
      <c r="G31" s="56">
        <v>53500</v>
      </c>
      <c r="H31" s="36">
        <f t="shared" si="0"/>
        <v>53500</v>
      </c>
      <c r="I31" s="42">
        <v>47000</v>
      </c>
      <c r="J31" s="36">
        <f t="shared" si="4"/>
        <v>47000</v>
      </c>
      <c r="K31" s="51">
        <f t="shared" si="1"/>
        <v>48122</v>
      </c>
      <c r="L31" s="50">
        <f t="shared" si="2"/>
        <v>48122</v>
      </c>
    </row>
    <row r="32" spans="1:12" ht="69.95" customHeight="1" x14ac:dyDescent="0.25">
      <c r="A32" s="49">
        <v>23</v>
      </c>
      <c r="B32" s="45" t="s">
        <v>28</v>
      </c>
      <c r="C32" s="55" t="s">
        <v>12</v>
      </c>
      <c r="D32" s="52">
        <v>1</v>
      </c>
      <c r="E32" s="56">
        <v>32267</v>
      </c>
      <c r="F32" s="36">
        <f t="shared" si="3"/>
        <v>32267</v>
      </c>
      <c r="G32" s="56">
        <v>39300</v>
      </c>
      <c r="H32" s="36">
        <f t="shared" si="0"/>
        <v>39300</v>
      </c>
      <c r="I32" s="42">
        <v>34571</v>
      </c>
      <c r="J32" s="36">
        <f t="shared" si="4"/>
        <v>34571</v>
      </c>
      <c r="K32" s="51">
        <f t="shared" si="1"/>
        <v>35379</v>
      </c>
      <c r="L32" s="50">
        <f t="shared" si="2"/>
        <v>35379</v>
      </c>
    </row>
    <row r="33" spans="1:12" ht="69.95" customHeight="1" x14ac:dyDescent="0.25">
      <c r="A33" s="38">
        <v>24</v>
      </c>
      <c r="B33" s="45" t="s">
        <v>29</v>
      </c>
      <c r="C33" s="55" t="s">
        <v>12</v>
      </c>
      <c r="D33" s="52">
        <v>1</v>
      </c>
      <c r="E33" s="56">
        <v>97200</v>
      </c>
      <c r="F33" s="36">
        <f t="shared" si="3"/>
        <v>97200</v>
      </c>
      <c r="G33" s="56">
        <v>118500</v>
      </c>
      <c r="H33" s="36">
        <f t="shared" si="0"/>
        <v>118500</v>
      </c>
      <c r="I33" s="42">
        <v>104143</v>
      </c>
      <c r="J33" s="36">
        <f t="shared" si="4"/>
        <v>104143</v>
      </c>
      <c r="K33" s="51">
        <f t="shared" si="1"/>
        <v>106614</v>
      </c>
      <c r="L33" s="50">
        <f t="shared" si="2"/>
        <v>106614</v>
      </c>
    </row>
    <row r="34" spans="1:12" ht="69.95" customHeight="1" x14ac:dyDescent="0.25">
      <c r="A34" s="49">
        <v>25</v>
      </c>
      <c r="B34" s="45" t="s">
        <v>30</v>
      </c>
      <c r="C34" s="55" t="s">
        <v>12</v>
      </c>
      <c r="D34" s="52">
        <v>1</v>
      </c>
      <c r="E34" s="56">
        <v>315952</v>
      </c>
      <c r="F34" s="36">
        <f t="shared" si="3"/>
        <v>315952</v>
      </c>
      <c r="G34" s="56">
        <v>385400</v>
      </c>
      <c r="H34" s="36">
        <f t="shared" si="0"/>
        <v>385400</v>
      </c>
      <c r="I34" s="42">
        <v>338520</v>
      </c>
      <c r="J34" s="36">
        <f t="shared" si="4"/>
        <v>338520</v>
      </c>
      <c r="K34" s="51">
        <f t="shared" si="1"/>
        <v>346624</v>
      </c>
      <c r="L34" s="50">
        <f t="shared" si="2"/>
        <v>346624</v>
      </c>
    </row>
    <row r="35" spans="1:12" ht="69.95" customHeight="1" x14ac:dyDescent="0.25">
      <c r="A35" s="38">
        <v>26</v>
      </c>
      <c r="B35" s="54" t="s">
        <v>31</v>
      </c>
      <c r="C35" s="55" t="s">
        <v>12</v>
      </c>
      <c r="D35" s="52">
        <v>1</v>
      </c>
      <c r="E35" s="56">
        <v>26667</v>
      </c>
      <c r="F35" s="36">
        <f t="shared" si="3"/>
        <v>26667</v>
      </c>
      <c r="G35" s="56">
        <v>32500</v>
      </c>
      <c r="H35" s="36">
        <f t="shared" si="0"/>
        <v>32500</v>
      </c>
      <c r="I35" s="42">
        <v>28571</v>
      </c>
      <c r="J35" s="36">
        <f t="shared" si="4"/>
        <v>28571</v>
      </c>
      <c r="K35" s="51">
        <f t="shared" ref="K35:K74" si="5">(ROUND(AVERAGE(E35,G35,I35),0))</f>
        <v>29246</v>
      </c>
      <c r="L35" s="50">
        <f t="shared" si="2"/>
        <v>29246</v>
      </c>
    </row>
    <row r="36" spans="1:12" ht="69.95" customHeight="1" x14ac:dyDescent="0.25">
      <c r="A36" s="49">
        <v>27</v>
      </c>
      <c r="B36" s="45" t="s">
        <v>32</v>
      </c>
      <c r="C36" s="55" t="s">
        <v>12</v>
      </c>
      <c r="D36" s="52">
        <v>1</v>
      </c>
      <c r="E36" s="56">
        <v>153867</v>
      </c>
      <c r="F36" s="36">
        <f t="shared" si="3"/>
        <v>153867</v>
      </c>
      <c r="G36" s="56">
        <v>187700</v>
      </c>
      <c r="H36" s="36">
        <f t="shared" si="0"/>
        <v>187700</v>
      </c>
      <c r="I36" s="42">
        <v>164857</v>
      </c>
      <c r="J36" s="36">
        <f t="shared" si="4"/>
        <v>164857</v>
      </c>
      <c r="K36" s="51">
        <f>(ROUND(AVERAGE(E36,G36,I36),0))</f>
        <v>168808</v>
      </c>
      <c r="L36" s="50">
        <f t="shared" si="2"/>
        <v>168808</v>
      </c>
    </row>
    <row r="37" spans="1:12" ht="69.95" customHeight="1" x14ac:dyDescent="0.25">
      <c r="A37" s="38">
        <v>28</v>
      </c>
      <c r="B37" s="45" t="s">
        <v>33</v>
      </c>
      <c r="C37" s="55" t="s">
        <v>12</v>
      </c>
      <c r="D37" s="52">
        <v>1</v>
      </c>
      <c r="E37" s="56">
        <v>988000</v>
      </c>
      <c r="F37" s="36">
        <f t="shared" si="3"/>
        <v>988000</v>
      </c>
      <c r="G37" s="56">
        <v>1200300</v>
      </c>
      <c r="H37" s="36">
        <f t="shared" si="0"/>
        <v>1200300</v>
      </c>
      <c r="I37" s="42">
        <v>1058571</v>
      </c>
      <c r="J37" s="36">
        <f t="shared" si="4"/>
        <v>1058571</v>
      </c>
      <c r="K37" s="51">
        <f>(ROUND(AVERAGE(E37,G37,I37),0))</f>
        <v>1082290</v>
      </c>
      <c r="L37" s="50">
        <f t="shared" si="2"/>
        <v>1082290</v>
      </c>
    </row>
    <row r="38" spans="1:12" ht="69.95" customHeight="1" x14ac:dyDescent="0.25">
      <c r="A38" s="49">
        <v>29</v>
      </c>
      <c r="B38" s="45" t="s">
        <v>34</v>
      </c>
      <c r="C38" s="55" t="s">
        <v>12</v>
      </c>
      <c r="D38" s="52">
        <v>1</v>
      </c>
      <c r="E38" s="56">
        <v>549333</v>
      </c>
      <c r="F38" s="36">
        <f t="shared" si="3"/>
        <v>549333</v>
      </c>
      <c r="G38" s="56">
        <v>670100</v>
      </c>
      <c r="H38" s="36">
        <f t="shared" si="0"/>
        <v>670100</v>
      </c>
      <c r="I38" s="42">
        <v>588571</v>
      </c>
      <c r="J38" s="36">
        <f t="shared" si="4"/>
        <v>588571</v>
      </c>
      <c r="K38" s="51">
        <f>(ROUND(AVERAGE(E38,G38,I38),0))</f>
        <v>602668</v>
      </c>
      <c r="L38" s="50">
        <f t="shared" si="2"/>
        <v>602668</v>
      </c>
    </row>
    <row r="39" spans="1:12" ht="69.95" customHeight="1" x14ac:dyDescent="0.25">
      <c r="A39" s="38">
        <v>30</v>
      </c>
      <c r="B39" s="45" t="s">
        <v>35</v>
      </c>
      <c r="C39" s="55" t="s">
        <v>12</v>
      </c>
      <c r="D39" s="52">
        <v>1</v>
      </c>
      <c r="E39" s="56">
        <v>440000</v>
      </c>
      <c r="F39" s="36">
        <f t="shared" si="3"/>
        <v>440000</v>
      </c>
      <c r="G39" s="56">
        <v>536800</v>
      </c>
      <c r="H39" s="36">
        <f t="shared" si="0"/>
        <v>536800</v>
      </c>
      <c r="I39" s="42">
        <v>471429</v>
      </c>
      <c r="J39" s="36">
        <f t="shared" si="4"/>
        <v>471429</v>
      </c>
      <c r="K39" s="51">
        <f t="shared" si="5"/>
        <v>482743</v>
      </c>
      <c r="L39" s="50">
        <f t="shared" si="2"/>
        <v>482743</v>
      </c>
    </row>
    <row r="40" spans="1:12" ht="69.95" customHeight="1" x14ac:dyDescent="0.25">
      <c r="A40" s="49">
        <v>31</v>
      </c>
      <c r="B40" s="45" t="s">
        <v>36</v>
      </c>
      <c r="C40" s="55" t="s">
        <v>12</v>
      </c>
      <c r="D40" s="52">
        <v>1</v>
      </c>
      <c r="E40" s="56">
        <v>80000</v>
      </c>
      <c r="F40" s="36">
        <f t="shared" si="3"/>
        <v>80000</v>
      </c>
      <c r="G40" s="56">
        <v>97600</v>
      </c>
      <c r="H40" s="36">
        <f t="shared" si="0"/>
        <v>97600</v>
      </c>
      <c r="I40" s="42">
        <v>85714</v>
      </c>
      <c r="J40" s="36">
        <f t="shared" si="4"/>
        <v>85714</v>
      </c>
      <c r="K40" s="51">
        <f>(ROUND(AVERAGE(E40,G40,I40),0))</f>
        <v>87771</v>
      </c>
      <c r="L40" s="50">
        <f t="shared" si="2"/>
        <v>87771</v>
      </c>
    </row>
    <row r="41" spans="1:12" ht="69.95" customHeight="1" x14ac:dyDescent="0.25">
      <c r="A41" s="38">
        <v>32</v>
      </c>
      <c r="B41" s="45" t="s">
        <v>37</v>
      </c>
      <c r="C41" s="55" t="s">
        <v>12</v>
      </c>
      <c r="D41" s="52">
        <v>1</v>
      </c>
      <c r="E41" s="56">
        <v>21333</v>
      </c>
      <c r="F41" s="36">
        <f t="shared" si="3"/>
        <v>21333</v>
      </c>
      <c r="G41" s="56">
        <v>26000</v>
      </c>
      <c r="H41" s="36">
        <f t="shared" si="0"/>
        <v>26000</v>
      </c>
      <c r="I41" s="42">
        <v>22857</v>
      </c>
      <c r="J41" s="36">
        <f t="shared" si="4"/>
        <v>22857</v>
      </c>
      <c r="K41" s="51">
        <f>(ROUND(AVERAGE(E41,G41,I41),0))</f>
        <v>23397</v>
      </c>
      <c r="L41" s="50">
        <f t="shared" si="2"/>
        <v>23397</v>
      </c>
    </row>
    <row r="42" spans="1:12" ht="102.75" customHeight="1" x14ac:dyDescent="0.25">
      <c r="A42" s="49">
        <v>33</v>
      </c>
      <c r="B42" s="45" t="s">
        <v>38</v>
      </c>
      <c r="C42" s="55" t="s">
        <v>12</v>
      </c>
      <c r="D42" s="52">
        <v>1</v>
      </c>
      <c r="E42" s="56">
        <v>480000</v>
      </c>
      <c r="F42" s="36">
        <f t="shared" si="3"/>
        <v>480000</v>
      </c>
      <c r="G42" s="56">
        <v>585600</v>
      </c>
      <c r="H42" s="36">
        <f t="shared" si="0"/>
        <v>585600</v>
      </c>
      <c r="I42" s="42">
        <v>514286</v>
      </c>
      <c r="J42" s="36">
        <f t="shared" si="4"/>
        <v>514286</v>
      </c>
      <c r="K42" s="51">
        <f>(ROUND(AVERAGE(E42,G42,I42),0))</f>
        <v>526629</v>
      </c>
      <c r="L42" s="50">
        <f t="shared" ref="L42:L73" si="6">K42*D42</f>
        <v>526629</v>
      </c>
    </row>
    <row r="43" spans="1:12" ht="102.75" customHeight="1" x14ac:dyDescent="0.25">
      <c r="A43" s="38">
        <v>34</v>
      </c>
      <c r="B43" s="45" t="s">
        <v>39</v>
      </c>
      <c r="C43" s="55" t="s">
        <v>12</v>
      </c>
      <c r="D43" s="52">
        <v>1</v>
      </c>
      <c r="E43" s="56">
        <v>213333</v>
      </c>
      <c r="F43" s="36">
        <f t="shared" si="3"/>
        <v>213333</v>
      </c>
      <c r="G43" s="56">
        <v>260200</v>
      </c>
      <c r="H43" s="36">
        <f t="shared" si="0"/>
        <v>260200</v>
      </c>
      <c r="I43" s="42">
        <v>228571</v>
      </c>
      <c r="J43" s="36">
        <f t="shared" si="4"/>
        <v>228571</v>
      </c>
      <c r="K43" s="51">
        <f>(ROUND(AVERAGE(E43,G43,I43),0))</f>
        <v>234035</v>
      </c>
      <c r="L43" s="50">
        <f t="shared" si="6"/>
        <v>234035</v>
      </c>
    </row>
    <row r="44" spans="1:12" ht="102.75" customHeight="1" x14ac:dyDescent="0.25">
      <c r="A44" s="49">
        <v>35</v>
      </c>
      <c r="B44" s="45" t="s">
        <v>40</v>
      </c>
      <c r="C44" s="55" t="s">
        <v>12</v>
      </c>
      <c r="D44" s="52">
        <v>1</v>
      </c>
      <c r="E44" s="56">
        <v>0</v>
      </c>
      <c r="F44" s="36">
        <f t="shared" si="3"/>
        <v>0</v>
      </c>
      <c r="G44" s="56">
        <v>463600</v>
      </c>
      <c r="H44" s="36">
        <f t="shared" si="0"/>
        <v>463600</v>
      </c>
      <c r="I44" s="42">
        <v>250000</v>
      </c>
      <c r="J44" s="36">
        <f t="shared" si="4"/>
        <v>250000</v>
      </c>
      <c r="K44" s="51">
        <f>(ROUND(AVERAGE(G44,I44),0))</f>
        <v>356800</v>
      </c>
      <c r="L44" s="50">
        <f t="shared" si="6"/>
        <v>356800</v>
      </c>
    </row>
    <row r="45" spans="1:12" ht="102.75" customHeight="1" x14ac:dyDescent="0.25">
      <c r="A45" s="38">
        <v>36</v>
      </c>
      <c r="B45" s="45" t="s">
        <v>41</v>
      </c>
      <c r="C45" s="55" t="s">
        <v>12</v>
      </c>
      <c r="D45" s="52">
        <v>1</v>
      </c>
      <c r="E45" s="56">
        <v>53200</v>
      </c>
      <c r="F45" s="36">
        <f t="shared" si="3"/>
        <v>53200</v>
      </c>
      <c r="G45" s="56">
        <v>64900</v>
      </c>
      <c r="H45" s="36">
        <f t="shared" si="0"/>
        <v>64900</v>
      </c>
      <c r="I45" s="42">
        <v>57000</v>
      </c>
      <c r="J45" s="36">
        <f t="shared" si="4"/>
        <v>57000</v>
      </c>
      <c r="K45" s="51">
        <f>(ROUND(AVERAGE(E45,G45,I45),0))</f>
        <v>58367</v>
      </c>
      <c r="L45" s="50">
        <f t="shared" si="6"/>
        <v>58367</v>
      </c>
    </row>
    <row r="46" spans="1:12" ht="102.75" customHeight="1" x14ac:dyDescent="0.25">
      <c r="A46" s="49">
        <v>37</v>
      </c>
      <c r="B46" s="45" t="s">
        <v>42</v>
      </c>
      <c r="C46" s="55" t="s">
        <v>12</v>
      </c>
      <c r="D46" s="52">
        <v>1</v>
      </c>
      <c r="E46" s="56">
        <v>957397</v>
      </c>
      <c r="F46" s="36">
        <f t="shared" si="3"/>
        <v>957397</v>
      </c>
      <c r="G46" s="56">
        <v>1168000</v>
      </c>
      <c r="H46" s="36">
        <f t="shared" si="0"/>
        <v>1168000</v>
      </c>
      <c r="I46" s="42">
        <v>1025783</v>
      </c>
      <c r="J46" s="36">
        <f t="shared" si="4"/>
        <v>1025783</v>
      </c>
      <c r="K46" s="51">
        <f t="shared" si="5"/>
        <v>1050393</v>
      </c>
      <c r="L46" s="50">
        <f t="shared" si="6"/>
        <v>1050393</v>
      </c>
    </row>
    <row r="47" spans="1:12" ht="102.75" customHeight="1" x14ac:dyDescent="0.25">
      <c r="A47" s="38">
        <v>38</v>
      </c>
      <c r="B47" s="45" t="s">
        <v>43</v>
      </c>
      <c r="C47" s="55" t="s">
        <v>12</v>
      </c>
      <c r="D47" s="52">
        <v>1</v>
      </c>
      <c r="E47" s="56">
        <v>84000</v>
      </c>
      <c r="F47" s="36">
        <f t="shared" si="3"/>
        <v>84000</v>
      </c>
      <c r="G47" s="56">
        <v>102400</v>
      </c>
      <c r="H47" s="36">
        <f t="shared" si="0"/>
        <v>102400</v>
      </c>
      <c r="I47" s="42">
        <v>90000</v>
      </c>
      <c r="J47" s="36">
        <f t="shared" si="4"/>
        <v>90000</v>
      </c>
      <c r="K47" s="51">
        <f t="shared" ref="K47:K59" si="7">(ROUND(AVERAGE(E47,G47,I47),0))</f>
        <v>92133</v>
      </c>
      <c r="L47" s="50">
        <f t="shared" si="6"/>
        <v>92133</v>
      </c>
    </row>
    <row r="48" spans="1:12" ht="102.75" customHeight="1" x14ac:dyDescent="0.25">
      <c r="A48" s="49">
        <v>39</v>
      </c>
      <c r="B48" s="45" t="s">
        <v>44</v>
      </c>
      <c r="C48" s="55" t="s">
        <v>12</v>
      </c>
      <c r="D48" s="52">
        <v>1</v>
      </c>
      <c r="E48" s="56">
        <v>2948387</v>
      </c>
      <c r="F48" s="36">
        <f t="shared" si="3"/>
        <v>2948387</v>
      </c>
      <c r="G48" s="56">
        <v>3597000</v>
      </c>
      <c r="H48" s="36">
        <f t="shared" si="0"/>
        <v>3597000</v>
      </c>
      <c r="I48" s="42">
        <v>3158986</v>
      </c>
      <c r="J48" s="36">
        <f t="shared" si="4"/>
        <v>3158986</v>
      </c>
      <c r="K48" s="51">
        <f t="shared" si="7"/>
        <v>3234791</v>
      </c>
      <c r="L48" s="50">
        <f t="shared" si="6"/>
        <v>3234791</v>
      </c>
    </row>
    <row r="49" spans="1:12" ht="102.75" customHeight="1" x14ac:dyDescent="0.25">
      <c r="A49" s="38">
        <v>40</v>
      </c>
      <c r="B49" s="45" t="s">
        <v>45</v>
      </c>
      <c r="C49" s="55" t="s">
        <v>12</v>
      </c>
      <c r="D49" s="52">
        <v>1</v>
      </c>
      <c r="E49" s="56">
        <v>3733333</v>
      </c>
      <c r="F49" s="36">
        <f t="shared" si="3"/>
        <v>3733333</v>
      </c>
      <c r="G49" s="56">
        <v>4554600</v>
      </c>
      <c r="H49" s="36">
        <f t="shared" ref="H49:H112" si="8">G49*D49</f>
        <v>4554600</v>
      </c>
      <c r="I49" s="42">
        <v>4000000</v>
      </c>
      <c r="J49" s="36">
        <f t="shared" si="4"/>
        <v>4000000</v>
      </c>
      <c r="K49" s="51">
        <f t="shared" si="7"/>
        <v>4095978</v>
      </c>
      <c r="L49" s="50">
        <f t="shared" si="6"/>
        <v>4095978</v>
      </c>
    </row>
    <row r="50" spans="1:12" ht="102.75" customHeight="1" x14ac:dyDescent="0.25">
      <c r="A50" s="49">
        <v>41</v>
      </c>
      <c r="B50" s="45" t="s">
        <v>46</v>
      </c>
      <c r="C50" s="55" t="s">
        <v>12</v>
      </c>
      <c r="D50" s="52">
        <v>1</v>
      </c>
      <c r="E50" s="56">
        <v>235867</v>
      </c>
      <c r="F50" s="36">
        <f t="shared" si="3"/>
        <v>235867</v>
      </c>
      <c r="G50" s="56">
        <v>287700</v>
      </c>
      <c r="H50" s="36">
        <f t="shared" si="8"/>
        <v>287700</v>
      </c>
      <c r="I50" s="42">
        <v>252714</v>
      </c>
      <c r="J50" s="36">
        <f t="shared" si="4"/>
        <v>252714</v>
      </c>
      <c r="K50" s="51">
        <f t="shared" si="7"/>
        <v>258760</v>
      </c>
      <c r="L50" s="50">
        <f t="shared" si="6"/>
        <v>258760</v>
      </c>
    </row>
    <row r="51" spans="1:12" ht="90" customHeight="1" x14ac:dyDescent="0.25">
      <c r="A51" s="38">
        <v>42</v>
      </c>
      <c r="B51" s="45" t="s">
        <v>47</v>
      </c>
      <c r="C51" s="55" t="s">
        <v>12</v>
      </c>
      <c r="D51" s="52">
        <v>1</v>
      </c>
      <c r="E51" s="56">
        <v>314417</v>
      </c>
      <c r="F51" s="36">
        <f t="shared" si="3"/>
        <v>314417</v>
      </c>
      <c r="G51" s="56">
        <v>383500</v>
      </c>
      <c r="H51" s="36">
        <f t="shared" si="8"/>
        <v>383500</v>
      </c>
      <c r="I51" s="42">
        <v>336857</v>
      </c>
      <c r="J51" s="36">
        <f t="shared" si="4"/>
        <v>336857</v>
      </c>
      <c r="K51" s="51">
        <f t="shared" si="7"/>
        <v>344925</v>
      </c>
      <c r="L51" s="50">
        <f t="shared" si="6"/>
        <v>344925</v>
      </c>
    </row>
    <row r="52" spans="1:12" ht="78.75" customHeight="1" x14ac:dyDescent="0.25">
      <c r="A52" s="49">
        <v>43</v>
      </c>
      <c r="B52" s="45" t="s">
        <v>48</v>
      </c>
      <c r="C52" s="55" t="s">
        <v>12</v>
      </c>
      <c r="D52" s="52">
        <v>1</v>
      </c>
      <c r="E52" s="56">
        <v>12000</v>
      </c>
      <c r="F52" s="36">
        <f t="shared" si="3"/>
        <v>12000</v>
      </c>
      <c r="G52" s="56">
        <v>14600</v>
      </c>
      <c r="H52" s="36">
        <f t="shared" si="8"/>
        <v>14600</v>
      </c>
      <c r="I52" s="42">
        <v>12857</v>
      </c>
      <c r="J52" s="36">
        <f t="shared" si="4"/>
        <v>12857</v>
      </c>
      <c r="K52" s="51">
        <f t="shared" si="7"/>
        <v>13152</v>
      </c>
      <c r="L52" s="50">
        <f t="shared" si="6"/>
        <v>13152</v>
      </c>
    </row>
    <row r="53" spans="1:12" ht="102.75" customHeight="1" x14ac:dyDescent="0.25">
      <c r="A53" s="38">
        <v>44</v>
      </c>
      <c r="B53" s="45" t="s">
        <v>49</v>
      </c>
      <c r="C53" s="55" t="s">
        <v>12</v>
      </c>
      <c r="D53" s="52">
        <v>1</v>
      </c>
      <c r="E53" s="56">
        <v>153200</v>
      </c>
      <c r="F53" s="36">
        <f t="shared" si="3"/>
        <v>153200</v>
      </c>
      <c r="G53" s="56">
        <v>186900</v>
      </c>
      <c r="H53" s="36">
        <f t="shared" si="8"/>
        <v>186900</v>
      </c>
      <c r="I53" s="42">
        <v>164143</v>
      </c>
      <c r="J53" s="36">
        <f t="shared" si="4"/>
        <v>164143</v>
      </c>
      <c r="K53" s="51">
        <f t="shared" si="7"/>
        <v>168081</v>
      </c>
      <c r="L53" s="50">
        <f t="shared" si="6"/>
        <v>168081</v>
      </c>
    </row>
    <row r="54" spans="1:12" ht="409.5" customHeight="1" x14ac:dyDescent="0.25">
      <c r="A54" s="49">
        <v>45</v>
      </c>
      <c r="B54" s="45" t="s">
        <v>140</v>
      </c>
      <c r="C54" s="55" t="s">
        <v>12</v>
      </c>
      <c r="D54" s="52">
        <v>1</v>
      </c>
      <c r="E54" s="56">
        <v>43333</v>
      </c>
      <c r="F54" s="36">
        <f t="shared" si="3"/>
        <v>43333</v>
      </c>
      <c r="G54" s="56">
        <v>52800</v>
      </c>
      <c r="H54" s="36">
        <f t="shared" si="8"/>
        <v>52800</v>
      </c>
      <c r="I54" s="42">
        <v>46429</v>
      </c>
      <c r="J54" s="36">
        <f t="shared" si="4"/>
        <v>46429</v>
      </c>
      <c r="K54" s="51">
        <f t="shared" si="7"/>
        <v>47521</v>
      </c>
      <c r="L54" s="50">
        <f t="shared" si="6"/>
        <v>47521</v>
      </c>
    </row>
    <row r="55" spans="1:12" ht="361.5" customHeight="1" x14ac:dyDescent="0.25">
      <c r="A55" s="38">
        <v>46</v>
      </c>
      <c r="B55" s="45" t="s">
        <v>141</v>
      </c>
      <c r="C55" s="55" t="s">
        <v>12</v>
      </c>
      <c r="D55" s="52">
        <v>1</v>
      </c>
      <c r="E55" s="56">
        <v>306667</v>
      </c>
      <c r="F55" s="36">
        <f t="shared" si="3"/>
        <v>306667</v>
      </c>
      <c r="G55" s="56">
        <v>374100</v>
      </c>
      <c r="H55" s="36">
        <f t="shared" si="8"/>
        <v>374100</v>
      </c>
      <c r="I55" s="42">
        <v>328571</v>
      </c>
      <c r="J55" s="36">
        <f t="shared" si="4"/>
        <v>328571</v>
      </c>
      <c r="K55" s="51">
        <f t="shared" si="7"/>
        <v>336446</v>
      </c>
      <c r="L55" s="50">
        <f t="shared" si="6"/>
        <v>336446</v>
      </c>
    </row>
    <row r="56" spans="1:12" ht="367.5" customHeight="1" x14ac:dyDescent="0.25">
      <c r="A56" s="49">
        <v>47</v>
      </c>
      <c r="B56" s="41" t="s">
        <v>142</v>
      </c>
      <c r="C56" s="55" t="s">
        <v>12</v>
      </c>
      <c r="D56" s="52">
        <v>1</v>
      </c>
      <c r="E56" s="56">
        <v>218667</v>
      </c>
      <c r="F56" s="36">
        <f t="shared" si="3"/>
        <v>218667</v>
      </c>
      <c r="G56" s="56">
        <v>266700</v>
      </c>
      <c r="H56" s="36">
        <f t="shared" si="8"/>
        <v>266700</v>
      </c>
      <c r="I56" s="42">
        <v>234286</v>
      </c>
      <c r="J56" s="36">
        <f t="shared" si="4"/>
        <v>234286</v>
      </c>
      <c r="K56" s="51">
        <f t="shared" si="7"/>
        <v>239884</v>
      </c>
      <c r="L56" s="50">
        <f t="shared" si="6"/>
        <v>239884</v>
      </c>
    </row>
    <row r="57" spans="1:12" ht="363.75" customHeight="1" x14ac:dyDescent="0.25">
      <c r="A57" s="38">
        <v>48</v>
      </c>
      <c r="B57" s="41" t="s">
        <v>143</v>
      </c>
      <c r="C57" s="55" t="s">
        <v>12</v>
      </c>
      <c r="D57" s="52">
        <v>1</v>
      </c>
      <c r="E57" s="56">
        <v>150365</v>
      </c>
      <c r="F57" s="36">
        <f t="shared" si="3"/>
        <v>150365</v>
      </c>
      <c r="G57" s="56">
        <v>183400</v>
      </c>
      <c r="H57" s="36">
        <f t="shared" si="8"/>
        <v>183400</v>
      </c>
      <c r="I57" s="42">
        <v>164286</v>
      </c>
      <c r="J57" s="36">
        <f t="shared" si="4"/>
        <v>164286</v>
      </c>
      <c r="K57" s="51">
        <f t="shared" si="7"/>
        <v>166017</v>
      </c>
      <c r="L57" s="50">
        <f t="shared" si="6"/>
        <v>166017</v>
      </c>
    </row>
    <row r="58" spans="1:12" ht="409.6" customHeight="1" x14ac:dyDescent="0.25">
      <c r="A58" s="49">
        <v>49</v>
      </c>
      <c r="B58" s="45" t="s">
        <v>127</v>
      </c>
      <c r="C58" s="55" t="s">
        <v>12</v>
      </c>
      <c r="D58" s="52">
        <v>1</v>
      </c>
      <c r="E58" s="56">
        <v>1584000</v>
      </c>
      <c r="F58" s="36">
        <f t="shared" si="3"/>
        <v>1584000</v>
      </c>
      <c r="G58" s="56">
        <v>1932000</v>
      </c>
      <c r="H58" s="36">
        <f t="shared" si="8"/>
        <v>1932000</v>
      </c>
      <c r="I58" s="42">
        <v>1697143</v>
      </c>
      <c r="J58" s="36">
        <f t="shared" si="4"/>
        <v>1697143</v>
      </c>
      <c r="K58" s="51">
        <f t="shared" si="7"/>
        <v>1737714</v>
      </c>
      <c r="L58" s="50">
        <f t="shared" si="6"/>
        <v>1737714</v>
      </c>
    </row>
    <row r="59" spans="1:12" ht="354" customHeight="1" x14ac:dyDescent="0.25">
      <c r="A59" s="38">
        <v>50</v>
      </c>
      <c r="B59" s="45" t="s">
        <v>144</v>
      </c>
      <c r="C59" s="55" t="s">
        <v>12</v>
      </c>
      <c r="D59" s="52">
        <v>1</v>
      </c>
      <c r="E59" s="56">
        <v>160000</v>
      </c>
      <c r="F59" s="36">
        <f t="shared" si="3"/>
        <v>160000</v>
      </c>
      <c r="G59" s="56">
        <v>195200</v>
      </c>
      <c r="H59" s="36">
        <f t="shared" si="8"/>
        <v>195200</v>
      </c>
      <c r="I59" s="42">
        <v>171429</v>
      </c>
      <c r="J59" s="36">
        <f t="shared" si="4"/>
        <v>171429</v>
      </c>
      <c r="K59" s="51">
        <f t="shared" si="7"/>
        <v>175543</v>
      </c>
      <c r="L59" s="50">
        <f t="shared" si="6"/>
        <v>175543</v>
      </c>
    </row>
    <row r="60" spans="1:12" ht="364.5" customHeight="1" x14ac:dyDescent="0.25">
      <c r="A60" s="49">
        <v>51</v>
      </c>
      <c r="B60" s="45" t="s">
        <v>145</v>
      </c>
      <c r="C60" s="55" t="s">
        <v>12</v>
      </c>
      <c r="D60" s="52">
        <v>1</v>
      </c>
      <c r="E60" s="56">
        <v>540000</v>
      </c>
      <c r="F60" s="36">
        <f t="shared" si="3"/>
        <v>540000</v>
      </c>
      <c r="G60" s="56">
        <v>658800</v>
      </c>
      <c r="H60" s="36">
        <f t="shared" si="8"/>
        <v>658800</v>
      </c>
      <c r="I60" s="42">
        <v>578571</v>
      </c>
      <c r="J60" s="36">
        <f t="shared" si="4"/>
        <v>578571</v>
      </c>
      <c r="K60" s="51">
        <f t="shared" si="5"/>
        <v>592457</v>
      </c>
      <c r="L60" s="50">
        <f t="shared" si="6"/>
        <v>592457</v>
      </c>
    </row>
    <row r="61" spans="1:12" ht="348" customHeight="1" x14ac:dyDescent="0.25">
      <c r="A61" s="38">
        <v>52</v>
      </c>
      <c r="B61" s="45" t="s">
        <v>146</v>
      </c>
      <c r="C61" s="55" t="s">
        <v>12</v>
      </c>
      <c r="D61" s="52">
        <v>1</v>
      </c>
      <c r="E61" s="56">
        <v>62667</v>
      </c>
      <c r="F61" s="36">
        <f t="shared" si="3"/>
        <v>62667</v>
      </c>
      <c r="G61" s="56">
        <v>76400</v>
      </c>
      <c r="H61" s="36">
        <f t="shared" si="8"/>
        <v>76400</v>
      </c>
      <c r="I61" s="42">
        <v>67143</v>
      </c>
      <c r="J61" s="36">
        <f t="shared" si="4"/>
        <v>67143</v>
      </c>
      <c r="K61" s="51">
        <f t="shared" si="5"/>
        <v>68737</v>
      </c>
      <c r="L61" s="50">
        <f t="shared" si="6"/>
        <v>68737</v>
      </c>
    </row>
    <row r="62" spans="1:12" ht="288.75" customHeight="1" x14ac:dyDescent="0.25">
      <c r="A62" s="49">
        <v>53</v>
      </c>
      <c r="B62" s="43" t="s">
        <v>147</v>
      </c>
      <c r="C62" s="55" t="s">
        <v>12</v>
      </c>
      <c r="D62" s="52">
        <v>1</v>
      </c>
      <c r="E62" s="56">
        <v>24133</v>
      </c>
      <c r="F62" s="36">
        <f t="shared" si="3"/>
        <v>24133</v>
      </c>
      <c r="G62" s="56">
        <v>29400</v>
      </c>
      <c r="H62" s="36">
        <f t="shared" si="8"/>
        <v>29400</v>
      </c>
      <c r="I62" s="42">
        <v>25857</v>
      </c>
      <c r="J62" s="36">
        <f t="shared" si="4"/>
        <v>25857</v>
      </c>
      <c r="K62" s="51">
        <f t="shared" si="5"/>
        <v>26463</v>
      </c>
      <c r="L62" s="50">
        <f t="shared" si="6"/>
        <v>26463</v>
      </c>
    </row>
    <row r="63" spans="1:12" ht="349.5" customHeight="1" x14ac:dyDescent="0.25">
      <c r="A63" s="38">
        <v>54</v>
      </c>
      <c r="B63" s="43" t="s">
        <v>148</v>
      </c>
      <c r="C63" s="55" t="s">
        <v>12</v>
      </c>
      <c r="D63" s="52">
        <v>1</v>
      </c>
      <c r="E63" s="56">
        <v>2333</v>
      </c>
      <c r="F63" s="36">
        <f t="shared" si="3"/>
        <v>2333</v>
      </c>
      <c r="G63" s="56">
        <v>2800</v>
      </c>
      <c r="H63" s="36">
        <f t="shared" si="8"/>
        <v>2800</v>
      </c>
      <c r="I63" s="42">
        <v>2500</v>
      </c>
      <c r="J63" s="36">
        <f t="shared" si="4"/>
        <v>2500</v>
      </c>
      <c r="K63" s="51">
        <f t="shared" si="5"/>
        <v>2544</v>
      </c>
      <c r="L63" s="50">
        <f t="shared" si="6"/>
        <v>2544</v>
      </c>
    </row>
    <row r="64" spans="1:12" ht="102.75" customHeight="1" x14ac:dyDescent="0.25">
      <c r="A64" s="49">
        <v>55</v>
      </c>
      <c r="B64" s="43" t="s">
        <v>50</v>
      </c>
      <c r="C64" s="55" t="s">
        <v>12</v>
      </c>
      <c r="D64" s="52">
        <v>1</v>
      </c>
      <c r="E64" s="56">
        <v>200000</v>
      </c>
      <c r="F64" s="36">
        <f t="shared" si="3"/>
        <v>200000</v>
      </c>
      <c r="G64" s="56">
        <v>244000</v>
      </c>
      <c r="H64" s="36">
        <f t="shared" si="8"/>
        <v>244000</v>
      </c>
      <c r="I64" s="42">
        <v>214286</v>
      </c>
      <c r="J64" s="36">
        <f t="shared" si="4"/>
        <v>214286</v>
      </c>
      <c r="K64" s="51">
        <f t="shared" si="5"/>
        <v>219429</v>
      </c>
      <c r="L64" s="50">
        <f t="shared" si="6"/>
        <v>219429</v>
      </c>
    </row>
    <row r="65" spans="1:12" ht="131.25" customHeight="1" x14ac:dyDescent="0.25">
      <c r="A65" s="38">
        <v>56</v>
      </c>
      <c r="B65" s="43" t="s">
        <v>51</v>
      </c>
      <c r="C65" s="55" t="s">
        <v>12</v>
      </c>
      <c r="D65" s="52">
        <v>1</v>
      </c>
      <c r="E65" s="56">
        <v>0</v>
      </c>
      <c r="F65" s="36">
        <f t="shared" si="3"/>
        <v>0</v>
      </c>
      <c r="G65" s="56">
        <v>968600</v>
      </c>
      <c r="H65" s="36">
        <f t="shared" si="8"/>
        <v>968600</v>
      </c>
      <c r="I65" s="42">
        <v>928571</v>
      </c>
      <c r="J65" s="36">
        <f t="shared" si="4"/>
        <v>928571</v>
      </c>
      <c r="K65" s="51">
        <f>(ROUND(AVERAGE(G65,I65),0))</f>
        <v>948586</v>
      </c>
      <c r="L65" s="50">
        <f t="shared" si="6"/>
        <v>948586</v>
      </c>
    </row>
    <row r="66" spans="1:12" ht="66" customHeight="1" x14ac:dyDescent="0.25">
      <c r="A66" s="49">
        <v>57</v>
      </c>
      <c r="B66" s="43" t="s">
        <v>52</v>
      </c>
      <c r="C66" s="55"/>
      <c r="D66" s="52">
        <v>1</v>
      </c>
      <c r="E66" s="56">
        <v>933333</v>
      </c>
      <c r="F66" s="36">
        <f t="shared" si="3"/>
        <v>933333</v>
      </c>
      <c r="G66" s="56">
        <v>1138600</v>
      </c>
      <c r="H66" s="36">
        <f t="shared" si="8"/>
        <v>1138600</v>
      </c>
      <c r="I66" s="42">
        <v>1000000</v>
      </c>
      <c r="J66" s="36">
        <f t="shared" si="4"/>
        <v>1000000</v>
      </c>
      <c r="K66" s="51">
        <f t="shared" si="5"/>
        <v>1023978</v>
      </c>
      <c r="L66" s="50">
        <f t="shared" si="6"/>
        <v>1023978</v>
      </c>
    </row>
    <row r="67" spans="1:12" ht="66" customHeight="1" x14ac:dyDescent="0.25">
      <c r="A67" s="38">
        <v>58</v>
      </c>
      <c r="B67" s="43" t="s">
        <v>53</v>
      </c>
      <c r="C67" s="55"/>
      <c r="D67" s="52">
        <v>1</v>
      </c>
      <c r="E67" s="56">
        <v>1066667</v>
      </c>
      <c r="F67" s="36">
        <f t="shared" si="3"/>
        <v>1066667</v>
      </c>
      <c r="G67" s="56">
        <v>1301300</v>
      </c>
      <c r="H67" s="36">
        <f t="shared" si="8"/>
        <v>1301300</v>
      </c>
      <c r="I67" s="42">
        <v>1142857</v>
      </c>
      <c r="J67" s="36">
        <f t="shared" si="4"/>
        <v>1142857</v>
      </c>
      <c r="K67" s="51">
        <f t="shared" si="5"/>
        <v>1170275</v>
      </c>
      <c r="L67" s="50">
        <f t="shared" si="6"/>
        <v>1170275</v>
      </c>
    </row>
    <row r="68" spans="1:12" ht="69.95" customHeight="1" x14ac:dyDescent="0.25">
      <c r="A68" s="49">
        <v>59</v>
      </c>
      <c r="B68" s="43" t="s">
        <v>54</v>
      </c>
      <c r="C68" s="55"/>
      <c r="D68" s="52">
        <v>1</v>
      </c>
      <c r="E68" s="56">
        <v>277333</v>
      </c>
      <c r="F68" s="36">
        <f t="shared" si="3"/>
        <v>277333</v>
      </c>
      <c r="G68" s="56">
        <v>338300</v>
      </c>
      <c r="H68" s="36">
        <f t="shared" si="8"/>
        <v>338300</v>
      </c>
      <c r="I68" s="42">
        <v>297143</v>
      </c>
      <c r="J68" s="36">
        <f t="shared" si="4"/>
        <v>297143</v>
      </c>
      <c r="K68" s="51">
        <f t="shared" si="5"/>
        <v>304259</v>
      </c>
      <c r="L68" s="50">
        <f t="shared" si="6"/>
        <v>304259</v>
      </c>
    </row>
    <row r="69" spans="1:12" ht="69.95" customHeight="1" x14ac:dyDescent="0.25">
      <c r="A69" s="38">
        <v>60</v>
      </c>
      <c r="B69" s="43" t="s">
        <v>55</v>
      </c>
      <c r="C69" s="55"/>
      <c r="D69" s="52">
        <v>1</v>
      </c>
      <c r="E69" s="56">
        <v>56000</v>
      </c>
      <c r="F69" s="36">
        <f t="shared" si="3"/>
        <v>56000</v>
      </c>
      <c r="G69" s="56">
        <v>68300</v>
      </c>
      <c r="H69" s="36">
        <f t="shared" si="8"/>
        <v>68300</v>
      </c>
      <c r="I69" s="42">
        <v>60000</v>
      </c>
      <c r="J69" s="36">
        <f t="shared" si="4"/>
        <v>60000</v>
      </c>
      <c r="K69" s="51">
        <f t="shared" si="5"/>
        <v>61433</v>
      </c>
      <c r="L69" s="50">
        <f t="shared" si="6"/>
        <v>61433</v>
      </c>
    </row>
    <row r="70" spans="1:12" ht="69.95" customHeight="1" x14ac:dyDescent="0.25">
      <c r="A70" s="49">
        <v>61</v>
      </c>
      <c r="B70" s="43" t="s">
        <v>56</v>
      </c>
      <c r="C70" s="55"/>
      <c r="D70" s="52">
        <v>1</v>
      </c>
      <c r="E70" s="56">
        <v>33333</v>
      </c>
      <c r="F70" s="36">
        <f t="shared" si="3"/>
        <v>33333</v>
      </c>
      <c r="G70" s="56">
        <v>40600</v>
      </c>
      <c r="H70" s="36">
        <f t="shared" si="8"/>
        <v>40600</v>
      </c>
      <c r="I70" s="42">
        <v>35714</v>
      </c>
      <c r="J70" s="36">
        <f t="shared" si="4"/>
        <v>35714</v>
      </c>
      <c r="K70" s="51">
        <f t="shared" si="5"/>
        <v>36549</v>
      </c>
      <c r="L70" s="50">
        <f t="shared" si="6"/>
        <v>36549</v>
      </c>
    </row>
    <row r="71" spans="1:12" ht="69.95" customHeight="1" x14ac:dyDescent="0.25">
      <c r="A71" s="38">
        <v>62</v>
      </c>
      <c r="B71" s="43" t="s">
        <v>57</v>
      </c>
      <c r="C71" s="55"/>
      <c r="D71" s="52">
        <v>1</v>
      </c>
      <c r="E71" s="56">
        <v>26667</v>
      </c>
      <c r="F71" s="36">
        <f t="shared" si="3"/>
        <v>26667</v>
      </c>
      <c r="G71" s="56">
        <v>32500</v>
      </c>
      <c r="H71" s="36">
        <f t="shared" si="8"/>
        <v>32500</v>
      </c>
      <c r="I71" s="42">
        <v>28571</v>
      </c>
      <c r="J71" s="36">
        <f t="shared" si="4"/>
        <v>28571</v>
      </c>
      <c r="K71" s="51">
        <f t="shared" si="5"/>
        <v>29246</v>
      </c>
      <c r="L71" s="50">
        <f t="shared" si="6"/>
        <v>29246</v>
      </c>
    </row>
    <row r="72" spans="1:12" ht="69.95" customHeight="1" x14ac:dyDescent="0.25">
      <c r="A72" s="49">
        <v>63</v>
      </c>
      <c r="B72" s="43" t="s">
        <v>58</v>
      </c>
      <c r="C72" s="55"/>
      <c r="D72" s="52">
        <v>1</v>
      </c>
      <c r="E72" s="56">
        <v>200000</v>
      </c>
      <c r="F72" s="36">
        <f t="shared" si="3"/>
        <v>200000</v>
      </c>
      <c r="G72" s="56">
        <v>244000</v>
      </c>
      <c r="H72" s="36">
        <f t="shared" si="8"/>
        <v>244000</v>
      </c>
      <c r="I72" s="42">
        <v>214286</v>
      </c>
      <c r="J72" s="36">
        <f t="shared" si="4"/>
        <v>214286</v>
      </c>
      <c r="K72" s="51">
        <f t="shared" si="5"/>
        <v>219429</v>
      </c>
      <c r="L72" s="50">
        <f t="shared" si="6"/>
        <v>219429</v>
      </c>
    </row>
    <row r="73" spans="1:12" ht="69.95" customHeight="1" x14ac:dyDescent="0.25">
      <c r="A73" s="38">
        <v>64</v>
      </c>
      <c r="B73" s="43" t="s">
        <v>59</v>
      </c>
      <c r="C73" s="55"/>
      <c r="D73" s="52">
        <v>1</v>
      </c>
      <c r="E73" s="56">
        <v>346667</v>
      </c>
      <c r="F73" s="36">
        <f t="shared" si="3"/>
        <v>346667</v>
      </c>
      <c r="G73" s="56">
        <v>422900</v>
      </c>
      <c r="H73" s="36">
        <f t="shared" si="8"/>
        <v>422900</v>
      </c>
      <c r="I73" s="42">
        <v>371429</v>
      </c>
      <c r="J73" s="36">
        <f t="shared" si="4"/>
        <v>371429</v>
      </c>
      <c r="K73" s="51">
        <f t="shared" si="5"/>
        <v>380332</v>
      </c>
      <c r="L73" s="50">
        <f t="shared" si="6"/>
        <v>380332</v>
      </c>
    </row>
    <row r="74" spans="1:12" ht="135" customHeight="1" x14ac:dyDescent="0.25">
      <c r="A74" s="49">
        <v>65</v>
      </c>
      <c r="B74" s="43" t="s">
        <v>60</v>
      </c>
      <c r="C74" s="55"/>
      <c r="D74" s="52">
        <v>1</v>
      </c>
      <c r="E74" s="56">
        <v>50000</v>
      </c>
      <c r="F74" s="36">
        <f t="shared" si="3"/>
        <v>50000</v>
      </c>
      <c r="G74" s="56">
        <v>61000</v>
      </c>
      <c r="H74" s="36">
        <f t="shared" si="8"/>
        <v>61000</v>
      </c>
      <c r="I74" s="42">
        <v>53571</v>
      </c>
      <c r="J74" s="36">
        <f t="shared" si="4"/>
        <v>53571</v>
      </c>
      <c r="K74" s="51">
        <f t="shared" si="5"/>
        <v>54857</v>
      </c>
      <c r="L74" s="50">
        <f t="shared" ref="L74:L105" si="9">K74*D74</f>
        <v>54857</v>
      </c>
    </row>
    <row r="75" spans="1:12" ht="122.25" customHeight="1" x14ac:dyDescent="0.25">
      <c r="A75" s="38">
        <v>66</v>
      </c>
      <c r="B75" s="43" t="s">
        <v>61</v>
      </c>
      <c r="C75" s="55"/>
      <c r="D75" s="52">
        <v>1</v>
      </c>
      <c r="E75" s="56">
        <v>21333</v>
      </c>
      <c r="F75" s="36">
        <f t="shared" ref="F75:F138" si="10">E75*D75</f>
        <v>21333</v>
      </c>
      <c r="G75" s="56">
        <v>26000</v>
      </c>
      <c r="H75" s="36">
        <f t="shared" si="8"/>
        <v>26000</v>
      </c>
      <c r="I75" s="42">
        <v>22857</v>
      </c>
      <c r="J75" s="36">
        <f t="shared" ref="J75:J138" si="11">I75*D75</f>
        <v>22857</v>
      </c>
      <c r="K75" s="51">
        <f t="shared" ref="K75:K138" si="12">(ROUND(AVERAGE(E75,G75,I75),0))</f>
        <v>23397</v>
      </c>
      <c r="L75" s="50">
        <f t="shared" si="9"/>
        <v>23397</v>
      </c>
    </row>
    <row r="76" spans="1:12" ht="114.75" customHeight="1" x14ac:dyDescent="0.25">
      <c r="A76" s="49">
        <v>67</v>
      </c>
      <c r="B76" s="43" t="s">
        <v>62</v>
      </c>
      <c r="C76" s="55"/>
      <c r="D76" s="52">
        <v>1</v>
      </c>
      <c r="E76" s="56">
        <v>33333</v>
      </c>
      <c r="F76" s="36">
        <f t="shared" si="10"/>
        <v>33333</v>
      </c>
      <c r="G76" s="56">
        <v>40600</v>
      </c>
      <c r="H76" s="36">
        <f t="shared" si="8"/>
        <v>40600</v>
      </c>
      <c r="I76" s="42">
        <v>35714</v>
      </c>
      <c r="J76" s="36">
        <f t="shared" si="11"/>
        <v>35714</v>
      </c>
      <c r="K76" s="51">
        <f t="shared" si="12"/>
        <v>36549</v>
      </c>
      <c r="L76" s="50">
        <f t="shared" si="9"/>
        <v>36549</v>
      </c>
    </row>
    <row r="77" spans="1:12" ht="120" customHeight="1" x14ac:dyDescent="0.25">
      <c r="A77" s="38">
        <v>68</v>
      </c>
      <c r="B77" s="43" t="s">
        <v>63</v>
      </c>
      <c r="C77" s="55"/>
      <c r="D77" s="52">
        <v>1</v>
      </c>
      <c r="E77" s="56">
        <v>43333</v>
      </c>
      <c r="F77" s="36">
        <f t="shared" si="10"/>
        <v>43333</v>
      </c>
      <c r="G77" s="56">
        <v>52800</v>
      </c>
      <c r="H77" s="36">
        <f t="shared" si="8"/>
        <v>52800</v>
      </c>
      <c r="I77" s="42">
        <v>46429</v>
      </c>
      <c r="J77" s="36">
        <f t="shared" si="11"/>
        <v>46429</v>
      </c>
      <c r="K77" s="51">
        <f t="shared" si="12"/>
        <v>47521</v>
      </c>
      <c r="L77" s="50">
        <f t="shared" si="9"/>
        <v>47521</v>
      </c>
    </row>
    <row r="78" spans="1:12" ht="109.5" customHeight="1" x14ac:dyDescent="0.25">
      <c r="A78" s="49">
        <v>69</v>
      </c>
      <c r="B78" s="43" t="s">
        <v>64</v>
      </c>
      <c r="C78" s="55"/>
      <c r="D78" s="52">
        <v>1</v>
      </c>
      <c r="E78" s="56">
        <v>2000</v>
      </c>
      <c r="F78" s="36">
        <f t="shared" si="10"/>
        <v>2000</v>
      </c>
      <c r="G78" s="56">
        <v>2400</v>
      </c>
      <c r="H78" s="36">
        <f t="shared" si="8"/>
        <v>2400</v>
      </c>
      <c r="I78" s="42">
        <v>2143</v>
      </c>
      <c r="J78" s="36">
        <f t="shared" si="11"/>
        <v>2143</v>
      </c>
      <c r="K78" s="51">
        <f t="shared" si="12"/>
        <v>2181</v>
      </c>
      <c r="L78" s="50">
        <f t="shared" si="9"/>
        <v>2181</v>
      </c>
    </row>
    <row r="79" spans="1:12" ht="108" customHeight="1" x14ac:dyDescent="0.25">
      <c r="A79" s="38">
        <v>70</v>
      </c>
      <c r="B79" s="43" t="s">
        <v>65</v>
      </c>
      <c r="C79" s="55"/>
      <c r="D79" s="52">
        <v>1</v>
      </c>
      <c r="E79" s="56">
        <v>589333</v>
      </c>
      <c r="F79" s="36">
        <f t="shared" si="10"/>
        <v>589333</v>
      </c>
      <c r="G79" s="56">
        <v>718900</v>
      </c>
      <c r="H79" s="36">
        <f t="shared" si="8"/>
        <v>718900</v>
      </c>
      <c r="I79" s="42">
        <v>631429</v>
      </c>
      <c r="J79" s="36">
        <f t="shared" si="11"/>
        <v>631429</v>
      </c>
      <c r="K79" s="51">
        <f t="shared" si="12"/>
        <v>646554</v>
      </c>
      <c r="L79" s="50">
        <f t="shared" si="9"/>
        <v>646554</v>
      </c>
    </row>
    <row r="80" spans="1:12" ht="409.5" customHeight="1" x14ac:dyDescent="0.25">
      <c r="A80" s="49">
        <v>71</v>
      </c>
      <c r="B80" s="43" t="s">
        <v>149</v>
      </c>
      <c r="C80" s="55"/>
      <c r="D80" s="52">
        <v>1</v>
      </c>
      <c r="E80" s="56">
        <v>1390547</v>
      </c>
      <c r="F80" s="36">
        <f t="shared" si="10"/>
        <v>1390547</v>
      </c>
      <c r="G80" s="56">
        <v>1696400</v>
      </c>
      <c r="H80" s="36">
        <f t="shared" si="8"/>
        <v>1696400</v>
      </c>
      <c r="I80" s="42">
        <v>1489871</v>
      </c>
      <c r="J80" s="36">
        <f t="shared" si="11"/>
        <v>1489871</v>
      </c>
      <c r="K80" s="51">
        <f t="shared" si="12"/>
        <v>1525606</v>
      </c>
      <c r="L80" s="50">
        <f t="shared" si="9"/>
        <v>1525606</v>
      </c>
    </row>
    <row r="81" spans="1:12" ht="409.6" customHeight="1" x14ac:dyDescent="0.25">
      <c r="A81" s="38">
        <v>72</v>
      </c>
      <c r="B81" s="43" t="s">
        <v>150</v>
      </c>
      <c r="C81" s="55"/>
      <c r="D81" s="52">
        <v>1</v>
      </c>
      <c r="E81" s="56">
        <v>93200</v>
      </c>
      <c r="F81" s="36">
        <f t="shared" si="10"/>
        <v>93200</v>
      </c>
      <c r="G81" s="56">
        <v>113700</v>
      </c>
      <c r="H81" s="36">
        <f t="shared" si="8"/>
        <v>113700</v>
      </c>
      <c r="I81" s="42">
        <v>99857</v>
      </c>
      <c r="J81" s="36">
        <f t="shared" si="11"/>
        <v>99857</v>
      </c>
      <c r="K81" s="51">
        <f t="shared" si="12"/>
        <v>102252</v>
      </c>
      <c r="L81" s="50">
        <f t="shared" si="9"/>
        <v>102252</v>
      </c>
    </row>
    <row r="82" spans="1:12" ht="117" customHeight="1" x14ac:dyDescent="0.25">
      <c r="A82" s="49">
        <v>73</v>
      </c>
      <c r="B82" s="43" t="s">
        <v>66</v>
      </c>
      <c r="C82" s="55"/>
      <c r="D82" s="52">
        <v>1</v>
      </c>
      <c r="E82" s="56">
        <v>0</v>
      </c>
      <c r="F82" s="36">
        <f t="shared" si="10"/>
        <v>0</v>
      </c>
      <c r="G82" s="56">
        <v>414800</v>
      </c>
      <c r="H82" s="36">
        <f t="shared" si="8"/>
        <v>414800</v>
      </c>
      <c r="I82" s="42">
        <v>2642857</v>
      </c>
      <c r="J82" s="36">
        <f t="shared" si="11"/>
        <v>2642857</v>
      </c>
      <c r="K82" s="51">
        <f>(ROUND(AVERAGE(G82,I82),0))</f>
        <v>1528829</v>
      </c>
      <c r="L82" s="50">
        <f t="shared" si="9"/>
        <v>1528829</v>
      </c>
    </row>
    <row r="83" spans="1:12" ht="148.5" customHeight="1" x14ac:dyDescent="0.25">
      <c r="A83" s="38">
        <v>74</v>
      </c>
      <c r="B83" s="43" t="s">
        <v>67</v>
      </c>
      <c r="C83" s="55"/>
      <c r="D83" s="52">
        <v>1</v>
      </c>
      <c r="E83" s="56">
        <v>2880000</v>
      </c>
      <c r="F83" s="36">
        <f t="shared" si="10"/>
        <v>2880000</v>
      </c>
      <c r="G83" s="56">
        <v>3513600</v>
      </c>
      <c r="H83" s="36">
        <f t="shared" si="8"/>
        <v>3513600</v>
      </c>
      <c r="I83" s="42">
        <v>3085714</v>
      </c>
      <c r="J83" s="36">
        <f t="shared" si="11"/>
        <v>3085714</v>
      </c>
      <c r="K83" s="51">
        <f t="shared" si="12"/>
        <v>3159771</v>
      </c>
      <c r="L83" s="50">
        <f t="shared" si="9"/>
        <v>3159771</v>
      </c>
    </row>
    <row r="84" spans="1:12" ht="93" customHeight="1" x14ac:dyDescent="0.25">
      <c r="A84" s="49" cm="1">
        <f t="array" aca="1" ref="A84" ca="1">84:106</f>
        <v>0</v>
      </c>
      <c r="B84" s="43" t="s">
        <v>68</v>
      </c>
      <c r="C84" s="55"/>
      <c r="D84" s="52">
        <v>1</v>
      </c>
      <c r="E84" s="56">
        <v>66667</v>
      </c>
      <c r="F84" s="36">
        <f t="shared" si="10"/>
        <v>66667</v>
      </c>
      <c r="G84" s="56">
        <v>81300</v>
      </c>
      <c r="H84" s="36">
        <f t="shared" si="8"/>
        <v>81300</v>
      </c>
      <c r="I84" s="42">
        <v>71429</v>
      </c>
      <c r="J84" s="36">
        <f t="shared" si="11"/>
        <v>71429</v>
      </c>
      <c r="K84" s="51">
        <f t="shared" si="12"/>
        <v>73132</v>
      </c>
      <c r="L84" s="50">
        <f t="shared" si="9"/>
        <v>73132</v>
      </c>
    </row>
    <row r="85" spans="1:12" ht="66" customHeight="1" x14ac:dyDescent="0.25">
      <c r="A85" s="38">
        <v>76</v>
      </c>
      <c r="B85" s="43" t="s">
        <v>69</v>
      </c>
      <c r="C85" s="55"/>
      <c r="D85" s="52">
        <v>1</v>
      </c>
      <c r="E85" s="56">
        <v>333333</v>
      </c>
      <c r="F85" s="36">
        <f t="shared" si="10"/>
        <v>333333</v>
      </c>
      <c r="G85" s="56">
        <v>406600</v>
      </c>
      <c r="H85" s="36">
        <f t="shared" si="8"/>
        <v>406600</v>
      </c>
      <c r="I85" s="42">
        <v>357143</v>
      </c>
      <c r="J85" s="36">
        <f t="shared" si="11"/>
        <v>357143</v>
      </c>
      <c r="K85" s="51">
        <f t="shared" si="12"/>
        <v>365692</v>
      </c>
      <c r="L85" s="50">
        <f t="shared" si="9"/>
        <v>365692</v>
      </c>
    </row>
    <row r="86" spans="1:12" ht="66" customHeight="1" x14ac:dyDescent="0.25">
      <c r="A86" s="49">
        <v>77</v>
      </c>
      <c r="B86" s="43" t="s">
        <v>70</v>
      </c>
      <c r="C86" s="55"/>
      <c r="D86" s="52">
        <v>1</v>
      </c>
      <c r="E86" s="56">
        <v>1600000</v>
      </c>
      <c r="F86" s="36">
        <f t="shared" si="10"/>
        <v>1600000</v>
      </c>
      <c r="G86" s="56">
        <v>1952000</v>
      </c>
      <c r="H86" s="36">
        <f t="shared" si="8"/>
        <v>1952000</v>
      </c>
      <c r="I86" s="42">
        <v>1714286</v>
      </c>
      <c r="J86" s="36">
        <f t="shared" si="11"/>
        <v>1714286</v>
      </c>
      <c r="K86" s="51">
        <f t="shared" si="12"/>
        <v>1755429</v>
      </c>
      <c r="L86" s="50">
        <f t="shared" si="9"/>
        <v>1755429</v>
      </c>
    </row>
    <row r="87" spans="1:12" ht="66" customHeight="1" x14ac:dyDescent="0.25">
      <c r="A87" s="38">
        <v>78</v>
      </c>
      <c r="B87" s="43" t="s">
        <v>71</v>
      </c>
      <c r="C87" s="55"/>
      <c r="D87" s="52">
        <v>1</v>
      </c>
      <c r="E87" s="56">
        <v>1506667</v>
      </c>
      <c r="F87" s="36">
        <f t="shared" si="10"/>
        <v>1506667</v>
      </c>
      <c r="G87" s="56">
        <v>1838100</v>
      </c>
      <c r="H87" s="36">
        <f t="shared" si="8"/>
        <v>1838100</v>
      </c>
      <c r="I87" s="42">
        <v>1614286</v>
      </c>
      <c r="J87" s="36">
        <f t="shared" si="11"/>
        <v>1614286</v>
      </c>
      <c r="K87" s="51">
        <f t="shared" si="12"/>
        <v>1653018</v>
      </c>
      <c r="L87" s="50">
        <f t="shared" si="9"/>
        <v>1653018</v>
      </c>
    </row>
    <row r="88" spans="1:12" ht="107.25" customHeight="1" x14ac:dyDescent="0.25">
      <c r="A88" s="49">
        <v>79</v>
      </c>
      <c r="B88" s="43" t="s">
        <v>72</v>
      </c>
      <c r="C88" s="55"/>
      <c r="D88" s="52">
        <v>1</v>
      </c>
      <c r="E88" s="56">
        <v>2540000</v>
      </c>
      <c r="F88" s="36">
        <f t="shared" si="10"/>
        <v>2540000</v>
      </c>
      <c r="G88" s="56">
        <v>3098800</v>
      </c>
      <c r="H88" s="36">
        <f t="shared" si="8"/>
        <v>3098800</v>
      </c>
      <c r="I88" s="42">
        <v>2721429</v>
      </c>
      <c r="J88" s="36">
        <f t="shared" si="11"/>
        <v>2721429</v>
      </c>
      <c r="K88" s="51">
        <f t="shared" si="12"/>
        <v>2786743</v>
      </c>
      <c r="L88" s="50">
        <f t="shared" si="9"/>
        <v>2786743</v>
      </c>
    </row>
    <row r="89" spans="1:12" ht="66" customHeight="1" x14ac:dyDescent="0.25">
      <c r="A89" s="38">
        <v>80</v>
      </c>
      <c r="B89" s="43" t="s">
        <v>73</v>
      </c>
      <c r="C89" s="55"/>
      <c r="D89" s="52">
        <v>1</v>
      </c>
      <c r="E89" s="56">
        <v>4200000</v>
      </c>
      <c r="F89" s="36">
        <f t="shared" si="10"/>
        <v>4200000</v>
      </c>
      <c r="G89" s="56">
        <v>5124000</v>
      </c>
      <c r="H89" s="36">
        <f t="shared" si="8"/>
        <v>5124000</v>
      </c>
      <c r="I89" s="42">
        <v>4500000</v>
      </c>
      <c r="J89" s="36">
        <f t="shared" si="11"/>
        <v>4500000</v>
      </c>
      <c r="K89" s="51">
        <f t="shared" si="12"/>
        <v>4608000</v>
      </c>
      <c r="L89" s="50">
        <f t="shared" si="9"/>
        <v>4608000</v>
      </c>
    </row>
    <row r="90" spans="1:12" ht="66" customHeight="1" x14ac:dyDescent="0.25">
      <c r="A90" s="49">
        <v>81</v>
      </c>
      <c r="B90" s="43" t="s">
        <v>74</v>
      </c>
      <c r="C90" s="55"/>
      <c r="D90" s="52">
        <v>1</v>
      </c>
      <c r="E90" s="56">
        <v>150667</v>
      </c>
      <c r="F90" s="36">
        <f t="shared" si="10"/>
        <v>150667</v>
      </c>
      <c r="G90" s="56">
        <v>183800</v>
      </c>
      <c r="H90" s="36">
        <f t="shared" si="8"/>
        <v>183800</v>
      </c>
      <c r="I90" s="42">
        <v>161429</v>
      </c>
      <c r="J90" s="36">
        <f t="shared" si="11"/>
        <v>161429</v>
      </c>
      <c r="K90" s="51">
        <f t="shared" si="12"/>
        <v>165299</v>
      </c>
      <c r="L90" s="50">
        <f t="shared" si="9"/>
        <v>165299</v>
      </c>
    </row>
    <row r="91" spans="1:12" ht="66" customHeight="1" x14ac:dyDescent="0.25">
      <c r="A91" s="38">
        <v>82</v>
      </c>
      <c r="B91" s="43" t="s">
        <v>75</v>
      </c>
      <c r="C91" s="55"/>
      <c r="D91" s="52">
        <v>1</v>
      </c>
      <c r="E91" s="56">
        <v>186667</v>
      </c>
      <c r="F91" s="36">
        <f t="shared" si="10"/>
        <v>186667</v>
      </c>
      <c r="G91" s="56">
        <v>227700</v>
      </c>
      <c r="H91" s="36">
        <f t="shared" si="8"/>
        <v>227700</v>
      </c>
      <c r="I91" s="42">
        <v>200000</v>
      </c>
      <c r="J91" s="36">
        <f t="shared" si="11"/>
        <v>200000</v>
      </c>
      <c r="K91" s="51">
        <f t="shared" si="12"/>
        <v>204789</v>
      </c>
      <c r="L91" s="50">
        <f t="shared" si="9"/>
        <v>204789</v>
      </c>
    </row>
    <row r="92" spans="1:12" ht="66" customHeight="1" x14ac:dyDescent="0.25">
      <c r="A92" s="49">
        <v>83</v>
      </c>
      <c r="B92" s="43" t="s">
        <v>76</v>
      </c>
      <c r="C92" s="55"/>
      <c r="D92" s="52">
        <v>1</v>
      </c>
      <c r="E92" s="56">
        <v>120000</v>
      </c>
      <c r="F92" s="36">
        <f t="shared" si="10"/>
        <v>120000</v>
      </c>
      <c r="G92" s="56">
        <v>146400</v>
      </c>
      <c r="H92" s="36">
        <f t="shared" si="8"/>
        <v>146400</v>
      </c>
      <c r="I92" s="42">
        <v>128600</v>
      </c>
      <c r="J92" s="36">
        <f t="shared" si="11"/>
        <v>128600</v>
      </c>
      <c r="K92" s="51">
        <f t="shared" si="12"/>
        <v>131667</v>
      </c>
      <c r="L92" s="50">
        <f t="shared" si="9"/>
        <v>131667</v>
      </c>
    </row>
    <row r="93" spans="1:12" ht="66" customHeight="1" x14ac:dyDescent="0.25">
      <c r="A93" s="38">
        <v>84</v>
      </c>
      <c r="B93" s="43" t="s">
        <v>77</v>
      </c>
      <c r="C93" s="55"/>
      <c r="D93" s="52">
        <v>1</v>
      </c>
      <c r="E93" s="56">
        <v>94667</v>
      </c>
      <c r="F93" s="36">
        <f t="shared" si="10"/>
        <v>94667</v>
      </c>
      <c r="G93" s="56">
        <v>115400</v>
      </c>
      <c r="H93" s="36">
        <f t="shared" si="8"/>
        <v>115400</v>
      </c>
      <c r="I93" s="42">
        <v>101450</v>
      </c>
      <c r="J93" s="36">
        <f t="shared" si="11"/>
        <v>101450</v>
      </c>
      <c r="K93" s="51">
        <f t="shared" si="12"/>
        <v>103839</v>
      </c>
      <c r="L93" s="50">
        <f t="shared" si="9"/>
        <v>103839</v>
      </c>
    </row>
    <row r="94" spans="1:12" ht="66" customHeight="1" x14ac:dyDescent="0.25">
      <c r="A94" s="49">
        <v>85</v>
      </c>
      <c r="B94" s="43" t="s">
        <v>78</v>
      </c>
      <c r="C94" s="55"/>
      <c r="D94" s="52">
        <v>1</v>
      </c>
      <c r="E94" s="56">
        <v>73333</v>
      </c>
      <c r="F94" s="36">
        <f t="shared" si="10"/>
        <v>73333</v>
      </c>
      <c r="G94" s="56">
        <v>89400</v>
      </c>
      <c r="H94" s="36">
        <f t="shared" si="8"/>
        <v>89400</v>
      </c>
      <c r="I94" s="42">
        <v>78600</v>
      </c>
      <c r="J94" s="36">
        <f t="shared" si="11"/>
        <v>78600</v>
      </c>
      <c r="K94" s="51">
        <f t="shared" si="12"/>
        <v>80444</v>
      </c>
      <c r="L94" s="50">
        <f t="shared" si="9"/>
        <v>80444</v>
      </c>
    </row>
    <row r="95" spans="1:12" ht="66" customHeight="1" x14ac:dyDescent="0.25">
      <c r="A95" s="38">
        <v>86</v>
      </c>
      <c r="B95" s="43" t="s">
        <v>79</v>
      </c>
      <c r="C95" s="55"/>
      <c r="D95" s="52">
        <v>1</v>
      </c>
      <c r="E95" s="56">
        <v>230533</v>
      </c>
      <c r="F95" s="36">
        <f t="shared" si="10"/>
        <v>230533</v>
      </c>
      <c r="G95" s="56">
        <v>281200</v>
      </c>
      <c r="H95" s="36">
        <f t="shared" si="8"/>
        <v>281200</v>
      </c>
      <c r="I95" s="42">
        <v>247000</v>
      </c>
      <c r="J95" s="36">
        <f t="shared" si="11"/>
        <v>247000</v>
      </c>
      <c r="K95" s="51">
        <f t="shared" si="12"/>
        <v>252911</v>
      </c>
      <c r="L95" s="50">
        <f t="shared" si="9"/>
        <v>252911</v>
      </c>
    </row>
    <row r="96" spans="1:12" ht="66" customHeight="1" x14ac:dyDescent="0.25">
      <c r="A96" s="49">
        <v>87</v>
      </c>
      <c r="B96" s="43" t="s">
        <v>80</v>
      </c>
      <c r="C96" s="55"/>
      <c r="D96" s="52">
        <v>1</v>
      </c>
      <c r="E96" s="56">
        <v>44000</v>
      </c>
      <c r="F96" s="36">
        <f t="shared" si="10"/>
        <v>44000</v>
      </c>
      <c r="G96" s="56">
        <v>53600</v>
      </c>
      <c r="H96" s="36">
        <f t="shared" si="8"/>
        <v>53600</v>
      </c>
      <c r="I96" s="42">
        <v>47143</v>
      </c>
      <c r="J96" s="36">
        <f t="shared" si="11"/>
        <v>47143</v>
      </c>
      <c r="K96" s="51">
        <f t="shared" si="12"/>
        <v>48248</v>
      </c>
      <c r="L96" s="50">
        <f t="shared" si="9"/>
        <v>48248</v>
      </c>
    </row>
    <row r="97" spans="1:12" ht="66" customHeight="1" x14ac:dyDescent="0.25">
      <c r="A97" s="38">
        <v>88</v>
      </c>
      <c r="B97" s="43" t="s">
        <v>81</v>
      </c>
      <c r="C97" s="55"/>
      <c r="D97" s="52">
        <v>1</v>
      </c>
      <c r="E97" s="56">
        <v>31416</v>
      </c>
      <c r="F97" s="36">
        <f t="shared" si="10"/>
        <v>31416</v>
      </c>
      <c r="G97" s="56">
        <v>38300</v>
      </c>
      <c r="H97" s="36">
        <f t="shared" si="8"/>
        <v>38300</v>
      </c>
      <c r="I97" s="42">
        <v>33700</v>
      </c>
      <c r="J97" s="36">
        <f t="shared" si="11"/>
        <v>33700</v>
      </c>
      <c r="K97" s="51">
        <f t="shared" si="12"/>
        <v>34472</v>
      </c>
      <c r="L97" s="50">
        <f t="shared" si="9"/>
        <v>34472</v>
      </c>
    </row>
    <row r="98" spans="1:12" ht="66" customHeight="1" x14ac:dyDescent="0.25">
      <c r="A98" s="49">
        <v>89</v>
      </c>
      <c r="B98" s="43" t="s">
        <v>82</v>
      </c>
      <c r="C98" s="55"/>
      <c r="D98" s="52">
        <v>1</v>
      </c>
      <c r="E98" s="56">
        <v>2999</v>
      </c>
      <c r="F98" s="36">
        <f t="shared" si="10"/>
        <v>2999</v>
      </c>
      <c r="G98" s="56">
        <v>3600</v>
      </c>
      <c r="H98" s="36">
        <f t="shared" si="8"/>
        <v>3600</v>
      </c>
      <c r="I98" s="42">
        <v>3250</v>
      </c>
      <c r="J98" s="36">
        <f t="shared" si="11"/>
        <v>3250</v>
      </c>
      <c r="K98" s="51">
        <f t="shared" si="12"/>
        <v>3283</v>
      </c>
      <c r="L98" s="50">
        <f t="shared" si="9"/>
        <v>3283</v>
      </c>
    </row>
    <row r="99" spans="1:12" ht="66" customHeight="1" x14ac:dyDescent="0.25">
      <c r="A99" s="38">
        <v>90</v>
      </c>
      <c r="B99" s="43" t="s">
        <v>83</v>
      </c>
      <c r="C99" s="55"/>
      <c r="D99" s="52">
        <v>1</v>
      </c>
      <c r="E99" s="56">
        <v>0</v>
      </c>
      <c r="F99" s="36">
        <f t="shared" si="10"/>
        <v>0</v>
      </c>
      <c r="G99" s="56">
        <v>42700</v>
      </c>
      <c r="H99" s="36">
        <f t="shared" si="8"/>
        <v>42700</v>
      </c>
      <c r="I99" s="42">
        <v>42857</v>
      </c>
      <c r="J99" s="36">
        <f t="shared" si="11"/>
        <v>42857</v>
      </c>
      <c r="K99" s="51">
        <f>(ROUND(AVERAGE(G99,I99),0))</f>
        <v>42779</v>
      </c>
      <c r="L99" s="50">
        <f t="shared" si="9"/>
        <v>42779</v>
      </c>
    </row>
    <row r="100" spans="1:12" ht="66" customHeight="1" x14ac:dyDescent="0.25">
      <c r="A100" s="49">
        <v>91</v>
      </c>
      <c r="B100" s="43" t="s">
        <v>84</v>
      </c>
      <c r="C100" s="55"/>
      <c r="D100" s="52">
        <v>1</v>
      </c>
      <c r="E100" s="56">
        <v>0</v>
      </c>
      <c r="F100" s="36">
        <f t="shared" si="10"/>
        <v>0</v>
      </c>
      <c r="G100" s="56">
        <v>180500</v>
      </c>
      <c r="H100" s="36">
        <f t="shared" si="8"/>
        <v>180500</v>
      </c>
      <c r="I100" s="42">
        <v>214300</v>
      </c>
      <c r="J100" s="36">
        <f t="shared" si="11"/>
        <v>214300</v>
      </c>
      <c r="K100" s="51">
        <f>(ROUND(AVERAGE(G100,I100),0))</f>
        <v>197400</v>
      </c>
      <c r="L100" s="50">
        <f t="shared" si="9"/>
        <v>197400</v>
      </c>
    </row>
    <row r="101" spans="1:12" ht="66" customHeight="1" x14ac:dyDescent="0.25">
      <c r="A101" s="38">
        <v>92</v>
      </c>
      <c r="B101" s="43" t="s">
        <v>85</v>
      </c>
      <c r="C101" s="55"/>
      <c r="D101" s="52">
        <v>1</v>
      </c>
      <c r="E101" s="56">
        <v>68000</v>
      </c>
      <c r="F101" s="36">
        <f t="shared" si="10"/>
        <v>68000</v>
      </c>
      <c r="G101" s="56">
        <v>82900</v>
      </c>
      <c r="H101" s="36">
        <f t="shared" si="8"/>
        <v>82900</v>
      </c>
      <c r="I101" s="42">
        <v>72857</v>
      </c>
      <c r="J101" s="36">
        <f t="shared" si="11"/>
        <v>72857</v>
      </c>
      <c r="K101" s="51">
        <f t="shared" si="12"/>
        <v>74586</v>
      </c>
      <c r="L101" s="50">
        <f t="shared" si="9"/>
        <v>74586</v>
      </c>
    </row>
    <row r="102" spans="1:12" ht="409.5" customHeight="1" x14ac:dyDescent="0.25">
      <c r="A102" s="49">
        <v>93</v>
      </c>
      <c r="B102" s="43" t="s">
        <v>151</v>
      </c>
      <c r="C102" s="55"/>
      <c r="D102" s="52">
        <v>1</v>
      </c>
      <c r="E102" s="56">
        <v>2667</v>
      </c>
      <c r="F102" s="36">
        <f t="shared" si="10"/>
        <v>2667</v>
      </c>
      <c r="G102" s="56">
        <v>3200</v>
      </c>
      <c r="H102" s="36">
        <f t="shared" si="8"/>
        <v>3200</v>
      </c>
      <c r="I102" s="42">
        <v>2900</v>
      </c>
      <c r="J102" s="36">
        <f t="shared" si="11"/>
        <v>2900</v>
      </c>
      <c r="K102" s="51">
        <f t="shared" si="12"/>
        <v>2922</v>
      </c>
      <c r="L102" s="50">
        <f t="shared" si="9"/>
        <v>2922</v>
      </c>
    </row>
    <row r="103" spans="1:12" ht="123.75" customHeight="1" x14ac:dyDescent="0.25">
      <c r="A103" s="38">
        <v>94</v>
      </c>
      <c r="B103" s="43" t="s">
        <v>86</v>
      </c>
      <c r="C103" s="55"/>
      <c r="D103" s="52">
        <v>1</v>
      </c>
      <c r="E103" s="56">
        <v>98533</v>
      </c>
      <c r="F103" s="36">
        <f t="shared" si="10"/>
        <v>98533</v>
      </c>
      <c r="G103" s="56">
        <v>120200</v>
      </c>
      <c r="H103" s="36">
        <f t="shared" si="8"/>
        <v>120200</v>
      </c>
      <c r="I103" s="42">
        <v>105600</v>
      </c>
      <c r="J103" s="36">
        <f t="shared" si="11"/>
        <v>105600</v>
      </c>
      <c r="K103" s="51">
        <f t="shared" si="12"/>
        <v>108111</v>
      </c>
      <c r="L103" s="50">
        <f t="shared" si="9"/>
        <v>108111</v>
      </c>
    </row>
    <row r="104" spans="1:12" ht="151.5" customHeight="1" x14ac:dyDescent="0.25">
      <c r="A104" s="49">
        <v>95</v>
      </c>
      <c r="B104" s="43" t="s">
        <v>87</v>
      </c>
      <c r="C104" s="55"/>
      <c r="D104" s="52">
        <v>1</v>
      </c>
      <c r="E104" s="56">
        <v>151733</v>
      </c>
      <c r="F104" s="36">
        <f t="shared" si="10"/>
        <v>151733</v>
      </c>
      <c r="G104" s="56">
        <v>185100</v>
      </c>
      <c r="H104" s="36">
        <f t="shared" si="8"/>
        <v>185100</v>
      </c>
      <c r="I104" s="42">
        <v>162600</v>
      </c>
      <c r="J104" s="36">
        <f t="shared" si="11"/>
        <v>162600</v>
      </c>
      <c r="K104" s="51">
        <f t="shared" si="12"/>
        <v>166478</v>
      </c>
      <c r="L104" s="50">
        <f t="shared" si="9"/>
        <v>166478</v>
      </c>
    </row>
    <row r="105" spans="1:12" ht="129.75" customHeight="1" x14ac:dyDescent="0.25">
      <c r="A105" s="38">
        <v>96</v>
      </c>
      <c r="B105" s="43" t="s">
        <v>88</v>
      </c>
      <c r="C105" s="55"/>
      <c r="D105" s="52">
        <v>1</v>
      </c>
      <c r="E105" s="56">
        <v>43867</v>
      </c>
      <c r="F105" s="36">
        <f t="shared" si="10"/>
        <v>43867</v>
      </c>
      <c r="G105" s="56">
        <v>53500</v>
      </c>
      <c r="H105" s="36">
        <f t="shared" si="8"/>
        <v>53500</v>
      </c>
      <c r="I105" s="42">
        <v>47000</v>
      </c>
      <c r="J105" s="36">
        <f t="shared" si="11"/>
        <v>47000</v>
      </c>
      <c r="K105" s="51">
        <f t="shared" si="12"/>
        <v>48122</v>
      </c>
      <c r="L105" s="50">
        <f t="shared" si="9"/>
        <v>48122</v>
      </c>
    </row>
    <row r="106" spans="1:12" ht="135.75" customHeight="1" x14ac:dyDescent="0.25">
      <c r="A106" s="49">
        <v>97</v>
      </c>
      <c r="B106" s="43" t="s">
        <v>89</v>
      </c>
      <c r="C106" s="55"/>
      <c r="D106" s="52">
        <v>1</v>
      </c>
      <c r="E106" s="56">
        <v>19467</v>
      </c>
      <c r="F106" s="36">
        <f t="shared" si="10"/>
        <v>19467</v>
      </c>
      <c r="G106" s="56">
        <v>23700</v>
      </c>
      <c r="H106" s="36">
        <f t="shared" si="8"/>
        <v>23700</v>
      </c>
      <c r="I106" s="42">
        <v>20900</v>
      </c>
      <c r="J106" s="36">
        <f t="shared" si="11"/>
        <v>20900</v>
      </c>
      <c r="K106" s="51">
        <f t="shared" si="12"/>
        <v>21356</v>
      </c>
      <c r="L106" s="50">
        <f t="shared" ref="L106:L137" si="13">K106*D106</f>
        <v>21356</v>
      </c>
    </row>
    <row r="107" spans="1:12" ht="133.5" customHeight="1" x14ac:dyDescent="0.25">
      <c r="A107" s="38">
        <v>98</v>
      </c>
      <c r="B107" s="43" t="s">
        <v>90</v>
      </c>
      <c r="C107" s="55"/>
      <c r="D107" s="52">
        <v>1</v>
      </c>
      <c r="E107" s="56">
        <v>45333</v>
      </c>
      <c r="F107" s="36">
        <f t="shared" si="10"/>
        <v>45333</v>
      </c>
      <c r="G107" s="56">
        <v>55300</v>
      </c>
      <c r="H107" s="36">
        <f t="shared" si="8"/>
        <v>55300</v>
      </c>
      <c r="I107" s="42">
        <v>48600</v>
      </c>
      <c r="J107" s="36">
        <f t="shared" si="11"/>
        <v>48600</v>
      </c>
      <c r="K107" s="51">
        <f t="shared" si="12"/>
        <v>49744</v>
      </c>
      <c r="L107" s="50">
        <f t="shared" si="13"/>
        <v>49744</v>
      </c>
    </row>
    <row r="108" spans="1:12" ht="146.25" customHeight="1" x14ac:dyDescent="0.25">
      <c r="A108" s="49">
        <v>99</v>
      </c>
      <c r="B108" s="43" t="s">
        <v>91</v>
      </c>
      <c r="C108" s="55"/>
      <c r="D108" s="52">
        <v>1</v>
      </c>
      <c r="E108" s="56">
        <v>0</v>
      </c>
      <c r="F108" s="36">
        <f t="shared" si="10"/>
        <v>0</v>
      </c>
      <c r="G108" s="56">
        <v>1049200</v>
      </c>
      <c r="H108" s="36">
        <f t="shared" si="8"/>
        <v>1049200</v>
      </c>
      <c r="I108" s="42">
        <v>2642900</v>
      </c>
      <c r="J108" s="36">
        <f t="shared" si="11"/>
        <v>2642900</v>
      </c>
      <c r="K108" s="51">
        <f>(ROUND(AVERAGE(G108,I108),0))</f>
        <v>1846050</v>
      </c>
      <c r="L108" s="50">
        <f t="shared" si="13"/>
        <v>1846050</v>
      </c>
    </row>
    <row r="109" spans="1:12" ht="180.75" customHeight="1" x14ac:dyDescent="0.25">
      <c r="A109" s="38">
        <v>100</v>
      </c>
      <c r="B109" s="43" t="s">
        <v>92</v>
      </c>
      <c r="C109" s="55"/>
      <c r="D109" s="52">
        <v>1</v>
      </c>
      <c r="E109" s="56">
        <v>0</v>
      </c>
      <c r="F109" s="36">
        <f t="shared" si="10"/>
        <v>0</v>
      </c>
      <c r="G109" s="56">
        <v>317200</v>
      </c>
      <c r="H109" s="36">
        <f t="shared" si="8"/>
        <v>317200</v>
      </c>
      <c r="I109" s="42">
        <v>500000</v>
      </c>
      <c r="J109" s="36">
        <f t="shared" si="11"/>
        <v>500000</v>
      </c>
      <c r="K109" s="51">
        <f>(ROUND(AVERAGE(G109,I109),0))</f>
        <v>408600</v>
      </c>
      <c r="L109" s="50">
        <f t="shared" si="13"/>
        <v>408600</v>
      </c>
    </row>
    <row r="110" spans="1:12" ht="198.75" customHeight="1" x14ac:dyDescent="0.25">
      <c r="A110" s="49">
        <v>101</v>
      </c>
      <c r="B110" s="43" t="s">
        <v>93</v>
      </c>
      <c r="C110" s="55"/>
      <c r="D110" s="52">
        <v>1</v>
      </c>
      <c r="E110" s="56">
        <v>565333</v>
      </c>
      <c r="F110" s="36">
        <f t="shared" si="10"/>
        <v>565333</v>
      </c>
      <c r="G110" s="56">
        <v>689700</v>
      </c>
      <c r="H110" s="36">
        <f t="shared" si="8"/>
        <v>689700</v>
      </c>
      <c r="I110" s="42">
        <v>605750</v>
      </c>
      <c r="J110" s="36">
        <f t="shared" si="11"/>
        <v>605750</v>
      </c>
      <c r="K110" s="51">
        <f t="shared" si="12"/>
        <v>620261</v>
      </c>
      <c r="L110" s="50">
        <f t="shared" si="13"/>
        <v>620261</v>
      </c>
    </row>
    <row r="111" spans="1:12" ht="141.75" customHeight="1" x14ac:dyDescent="0.25">
      <c r="A111" s="38">
        <v>102</v>
      </c>
      <c r="B111" s="43" t="s">
        <v>94</v>
      </c>
      <c r="C111" s="55"/>
      <c r="D111" s="52">
        <v>1</v>
      </c>
      <c r="E111" s="56">
        <v>0</v>
      </c>
      <c r="F111" s="36">
        <f t="shared" si="10"/>
        <v>0</v>
      </c>
      <c r="G111" s="56">
        <v>549000</v>
      </c>
      <c r="H111" s="36">
        <f t="shared" si="8"/>
        <v>549000</v>
      </c>
      <c r="I111" s="42">
        <v>0</v>
      </c>
      <c r="J111" s="36">
        <f t="shared" si="11"/>
        <v>0</v>
      </c>
      <c r="K111" s="51">
        <f>(ROUND(AVERAGE(G111),0))</f>
        <v>549000</v>
      </c>
      <c r="L111" s="50">
        <f t="shared" si="13"/>
        <v>549000</v>
      </c>
    </row>
    <row r="112" spans="1:12" ht="66" customHeight="1" x14ac:dyDescent="0.25">
      <c r="A112" s="49">
        <v>103</v>
      </c>
      <c r="B112" s="43" t="s">
        <v>95</v>
      </c>
      <c r="C112" s="55"/>
      <c r="D112" s="52">
        <v>1</v>
      </c>
      <c r="E112" s="56">
        <v>16000</v>
      </c>
      <c r="F112" s="36">
        <f t="shared" si="10"/>
        <v>16000</v>
      </c>
      <c r="G112" s="56">
        <v>19500</v>
      </c>
      <c r="H112" s="36">
        <f t="shared" si="8"/>
        <v>19500</v>
      </c>
      <c r="I112" s="42">
        <v>17150</v>
      </c>
      <c r="J112" s="36">
        <f t="shared" si="11"/>
        <v>17150</v>
      </c>
      <c r="K112" s="51">
        <f t="shared" si="12"/>
        <v>17550</v>
      </c>
      <c r="L112" s="50">
        <f t="shared" si="13"/>
        <v>17550</v>
      </c>
    </row>
    <row r="113" spans="1:12" ht="116.25" customHeight="1" x14ac:dyDescent="0.25">
      <c r="A113" s="38">
        <v>104</v>
      </c>
      <c r="B113" s="43" t="s">
        <v>96</v>
      </c>
      <c r="C113" s="55"/>
      <c r="D113" s="52">
        <v>1</v>
      </c>
      <c r="E113" s="56">
        <v>0</v>
      </c>
      <c r="F113" s="36">
        <f t="shared" si="10"/>
        <v>0</v>
      </c>
      <c r="G113" s="56">
        <v>280600</v>
      </c>
      <c r="H113" s="36">
        <f t="shared" ref="H113:H143" si="14">G113*D113</f>
        <v>280600</v>
      </c>
      <c r="I113" s="42">
        <v>0</v>
      </c>
      <c r="J113" s="36">
        <f t="shared" si="11"/>
        <v>0</v>
      </c>
      <c r="K113" s="51">
        <f>(ROUND(AVERAGE(G113),0))</f>
        <v>280600</v>
      </c>
      <c r="L113" s="50">
        <f t="shared" si="13"/>
        <v>280600</v>
      </c>
    </row>
    <row r="114" spans="1:12" ht="127.5" customHeight="1" x14ac:dyDescent="0.25">
      <c r="A114" s="49">
        <v>105</v>
      </c>
      <c r="B114" s="43" t="s">
        <v>97</v>
      </c>
      <c r="C114" s="55"/>
      <c r="D114" s="52">
        <v>1</v>
      </c>
      <c r="E114" s="56">
        <v>0</v>
      </c>
      <c r="F114" s="36">
        <f t="shared" si="10"/>
        <v>0</v>
      </c>
      <c r="G114" s="56">
        <v>585600</v>
      </c>
      <c r="H114" s="36">
        <f t="shared" si="14"/>
        <v>585600</v>
      </c>
      <c r="I114" s="42">
        <v>1907150</v>
      </c>
      <c r="J114" s="36">
        <f t="shared" si="11"/>
        <v>1907150</v>
      </c>
      <c r="K114" s="51">
        <f>(ROUND(AVERAGE(G114,I114),0))</f>
        <v>1246375</v>
      </c>
      <c r="L114" s="50">
        <f t="shared" si="13"/>
        <v>1246375</v>
      </c>
    </row>
    <row r="115" spans="1:12" ht="120.75" customHeight="1" x14ac:dyDescent="0.25">
      <c r="A115" s="38">
        <v>106</v>
      </c>
      <c r="B115" s="43" t="s">
        <v>98</v>
      </c>
      <c r="C115" s="55"/>
      <c r="D115" s="52">
        <v>1</v>
      </c>
      <c r="E115" s="56">
        <v>612000</v>
      </c>
      <c r="F115" s="36">
        <f t="shared" si="10"/>
        <v>612000</v>
      </c>
      <c r="G115" s="56">
        <v>746600</v>
      </c>
      <c r="H115" s="36">
        <f t="shared" si="14"/>
        <v>746600</v>
      </c>
      <c r="I115" s="42">
        <v>655150</v>
      </c>
      <c r="J115" s="36">
        <f t="shared" si="11"/>
        <v>655150</v>
      </c>
      <c r="K115" s="51">
        <f t="shared" si="12"/>
        <v>671250</v>
      </c>
      <c r="L115" s="50">
        <f t="shared" si="13"/>
        <v>671250</v>
      </c>
    </row>
    <row r="116" spans="1:12" ht="352.5" customHeight="1" x14ac:dyDescent="0.25">
      <c r="A116" s="49">
        <v>107</v>
      </c>
      <c r="B116" s="43" t="s">
        <v>99</v>
      </c>
      <c r="C116" s="55"/>
      <c r="D116" s="52">
        <v>1</v>
      </c>
      <c r="E116" s="56">
        <v>7496667</v>
      </c>
      <c r="F116" s="36">
        <f t="shared" si="10"/>
        <v>7496667</v>
      </c>
      <c r="G116" s="56">
        <v>9145900</v>
      </c>
      <c r="H116" s="36">
        <f t="shared" si="14"/>
        <v>9145900</v>
      </c>
      <c r="I116" s="42">
        <v>8032150</v>
      </c>
      <c r="J116" s="36">
        <f t="shared" si="11"/>
        <v>8032150</v>
      </c>
      <c r="K116" s="51">
        <f t="shared" si="12"/>
        <v>8224906</v>
      </c>
      <c r="L116" s="50">
        <f t="shared" si="13"/>
        <v>8224906</v>
      </c>
    </row>
    <row r="117" spans="1:12" ht="122.25" customHeight="1" x14ac:dyDescent="0.25">
      <c r="A117" s="38">
        <v>108</v>
      </c>
      <c r="B117" s="43" t="s">
        <v>100</v>
      </c>
      <c r="C117" s="55"/>
      <c r="D117" s="52">
        <v>1</v>
      </c>
      <c r="E117" s="56">
        <v>2333333</v>
      </c>
      <c r="F117" s="36">
        <f t="shared" si="10"/>
        <v>2333333</v>
      </c>
      <c r="G117" s="56">
        <v>2846600</v>
      </c>
      <c r="H117" s="36">
        <f t="shared" si="14"/>
        <v>2846600</v>
      </c>
      <c r="I117" s="42">
        <v>2500000</v>
      </c>
      <c r="J117" s="36">
        <f t="shared" si="11"/>
        <v>2500000</v>
      </c>
      <c r="K117" s="51">
        <f t="shared" si="12"/>
        <v>2559978</v>
      </c>
      <c r="L117" s="50">
        <f t="shared" si="13"/>
        <v>2559978</v>
      </c>
    </row>
    <row r="118" spans="1:12" ht="148.5" customHeight="1" x14ac:dyDescent="0.25">
      <c r="A118" s="49">
        <v>109</v>
      </c>
      <c r="B118" s="43" t="s">
        <v>101</v>
      </c>
      <c r="C118" s="55"/>
      <c r="D118" s="52">
        <v>1</v>
      </c>
      <c r="E118" s="56">
        <v>84000</v>
      </c>
      <c r="F118" s="36">
        <f t="shared" si="10"/>
        <v>84000</v>
      </c>
      <c r="G118" s="56">
        <v>102400</v>
      </c>
      <c r="H118" s="36">
        <f t="shared" si="14"/>
        <v>102400</v>
      </c>
      <c r="I118" s="42">
        <v>90000</v>
      </c>
      <c r="J118" s="36">
        <f t="shared" si="11"/>
        <v>90000</v>
      </c>
      <c r="K118" s="51">
        <f t="shared" si="12"/>
        <v>92133</v>
      </c>
      <c r="L118" s="50">
        <f t="shared" si="13"/>
        <v>92133</v>
      </c>
    </row>
    <row r="119" spans="1:12" ht="138.75" customHeight="1" x14ac:dyDescent="0.25">
      <c r="A119" s="38">
        <v>110</v>
      </c>
      <c r="B119" s="43" t="s">
        <v>102</v>
      </c>
      <c r="C119" s="55"/>
      <c r="D119" s="52">
        <v>1</v>
      </c>
      <c r="E119" s="56">
        <v>1013333</v>
      </c>
      <c r="F119" s="36">
        <f t="shared" si="10"/>
        <v>1013333</v>
      </c>
      <c r="G119" s="56">
        <v>1236200</v>
      </c>
      <c r="H119" s="36">
        <f t="shared" si="14"/>
        <v>1236200</v>
      </c>
      <c r="I119" s="42">
        <v>1085750</v>
      </c>
      <c r="J119" s="36">
        <f t="shared" si="11"/>
        <v>1085750</v>
      </c>
      <c r="K119" s="51">
        <f t="shared" si="12"/>
        <v>1111761</v>
      </c>
      <c r="L119" s="50">
        <f t="shared" si="13"/>
        <v>1111761</v>
      </c>
    </row>
    <row r="120" spans="1:12" ht="143.25" customHeight="1" x14ac:dyDescent="0.25">
      <c r="A120" s="49">
        <v>111</v>
      </c>
      <c r="B120" s="43" t="s">
        <v>103</v>
      </c>
      <c r="C120" s="55"/>
      <c r="D120" s="52">
        <v>1</v>
      </c>
      <c r="E120" s="56">
        <v>200000</v>
      </c>
      <c r="F120" s="36">
        <f t="shared" si="10"/>
        <v>200000</v>
      </c>
      <c r="G120" s="56">
        <v>244000</v>
      </c>
      <c r="H120" s="36">
        <f t="shared" si="14"/>
        <v>244000</v>
      </c>
      <c r="I120" s="42">
        <v>214300</v>
      </c>
      <c r="J120" s="36">
        <f t="shared" si="11"/>
        <v>214300</v>
      </c>
      <c r="K120" s="51">
        <f t="shared" si="12"/>
        <v>219433</v>
      </c>
      <c r="L120" s="50">
        <f t="shared" si="13"/>
        <v>219433</v>
      </c>
    </row>
    <row r="121" spans="1:12" ht="107.25" customHeight="1" x14ac:dyDescent="0.25">
      <c r="A121" s="38">
        <v>112</v>
      </c>
      <c r="B121" s="43" t="s">
        <v>104</v>
      </c>
      <c r="C121" s="55"/>
      <c r="D121" s="52">
        <v>1</v>
      </c>
      <c r="E121" s="56">
        <v>513333</v>
      </c>
      <c r="F121" s="36">
        <f t="shared" si="10"/>
        <v>513333</v>
      </c>
      <c r="G121" s="56">
        <v>626200</v>
      </c>
      <c r="H121" s="36">
        <f t="shared" si="14"/>
        <v>626200</v>
      </c>
      <c r="I121" s="42">
        <v>550000</v>
      </c>
      <c r="J121" s="36">
        <f t="shared" si="11"/>
        <v>550000</v>
      </c>
      <c r="K121" s="51">
        <f t="shared" si="12"/>
        <v>563178</v>
      </c>
      <c r="L121" s="50">
        <f t="shared" si="13"/>
        <v>563178</v>
      </c>
    </row>
    <row r="122" spans="1:12" ht="98.25" customHeight="1" x14ac:dyDescent="0.25">
      <c r="A122" s="49">
        <v>113</v>
      </c>
      <c r="B122" s="43" t="s">
        <v>105</v>
      </c>
      <c r="C122" s="55"/>
      <c r="D122" s="52">
        <v>1</v>
      </c>
      <c r="E122" s="56">
        <v>626667</v>
      </c>
      <c r="F122" s="36">
        <f t="shared" si="10"/>
        <v>626667</v>
      </c>
      <c r="G122" s="56">
        <v>764500</v>
      </c>
      <c r="H122" s="36">
        <f t="shared" si="14"/>
        <v>764500</v>
      </c>
      <c r="I122" s="42">
        <v>671450</v>
      </c>
      <c r="J122" s="36">
        <f t="shared" si="11"/>
        <v>671450</v>
      </c>
      <c r="K122" s="51">
        <f t="shared" si="12"/>
        <v>687539</v>
      </c>
      <c r="L122" s="50">
        <f t="shared" si="13"/>
        <v>687539</v>
      </c>
    </row>
    <row r="123" spans="1:12" ht="133.5" customHeight="1" x14ac:dyDescent="0.25">
      <c r="A123" s="38">
        <v>114</v>
      </c>
      <c r="B123" s="43" t="s">
        <v>106</v>
      </c>
      <c r="C123" s="55"/>
      <c r="D123" s="52">
        <v>1</v>
      </c>
      <c r="E123" s="56">
        <v>44000</v>
      </c>
      <c r="F123" s="36">
        <f t="shared" si="10"/>
        <v>44000</v>
      </c>
      <c r="G123" s="56">
        <v>53600</v>
      </c>
      <c r="H123" s="36">
        <f t="shared" si="14"/>
        <v>53600</v>
      </c>
      <c r="I123" s="42">
        <v>47150</v>
      </c>
      <c r="J123" s="36">
        <f t="shared" si="11"/>
        <v>47150</v>
      </c>
      <c r="K123" s="51">
        <f t="shared" si="12"/>
        <v>48250</v>
      </c>
      <c r="L123" s="50">
        <f t="shared" si="13"/>
        <v>48250</v>
      </c>
    </row>
    <row r="124" spans="1:12" ht="137.25" customHeight="1" x14ac:dyDescent="0.25">
      <c r="A124" s="49">
        <v>115</v>
      </c>
      <c r="B124" s="43" t="s">
        <v>107</v>
      </c>
      <c r="C124" s="55"/>
      <c r="D124" s="52">
        <v>1</v>
      </c>
      <c r="E124" s="56">
        <v>379867</v>
      </c>
      <c r="F124" s="36">
        <f t="shared" si="10"/>
        <v>379867</v>
      </c>
      <c r="G124" s="56">
        <v>463400</v>
      </c>
      <c r="H124" s="36">
        <f t="shared" si="14"/>
        <v>463400</v>
      </c>
      <c r="I124" s="42">
        <v>407000</v>
      </c>
      <c r="J124" s="36">
        <f t="shared" si="11"/>
        <v>407000</v>
      </c>
      <c r="K124" s="51">
        <f t="shared" si="12"/>
        <v>416756</v>
      </c>
      <c r="L124" s="50">
        <f t="shared" si="13"/>
        <v>416756</v>
      </c>
    </row>
    <row r="125" spans="1:12" ht="128.25" customHeight="1" x14ac:dyDescent="0.25">
      <c r="A125" s="38">
        <v>116</v>
      </c>
      <c r="B125" s="43" t="s">
        <v>108</v>
      </c>
      <c r="C125" s="55"/>
      <c r="D125" s="52">
        <v>1</v>
      </c>
      <c r="E125" s="56">
        <v>313333</v>
      </c>
      <c r="F125" s="36">
        <f t="shared" si="10"/>
        <v>313333</v>
      </c>
      <c r="G125" s="56">
        <v>382200</v>
      </c>
      <c r="H125" s="36">
        <f t="shared" si="14"/>
        <v>382200</v>
      </c>
      <c r="I125" s="42">
        <v>335714</v>
      </c>
      <c r="J125" s="36">
        <f t="shared" si="11"/>
        <v>335714</v>
      </c>
      <c r="K125" s="51">
        <f t="shared" si="12"/>
        <v>343749</v>
      </c>
      <c r="L125" s="50">
        <f t="shared" si="13"/>
        <v>343749</v>
      </c>
    </row>
    <row r="126" spans="1:12" ht="116.25" customHeight="1" x14ac:dyDescent="0.25">
      <c r="A126" s="49">
        <v>117</v>
      </c>
      <c r="B126" s="43" t="s">
        <v>109</v>
      </c>
      <c r="C126" s="55"/>
      <c r="D126" s="52">
        <v>1</v>
      </c>
      <c r="E126" s="56">
        <v>559021</v>
      </c>
      <c r="F126" s="36">
        <f t="shared" si="10"/>
        <v>559021</v>
      </c>
      <c r="G126" s="56">
        <v>682000</v>
      </c>
      <c r="H126" s="36">
        <f t="shared" si="14"/>
        <v>682000</v>
      </c>
      <c r="I126" s="42">
        <v>598950</v>
      </c>
      <c r="J126" s="36">
        <f t="shared" si="11"/>
        <v>598950</v>
      </c>
      <c r="K126" s="51">
        <f t="shared" si="12"/>
        <v>613324</v>
      </c>
      <c r="L126" s="50">
        <f t="shared" si="13"/>
        <v>613324</v>
      </c>
    </row>
    <row r="127" spans="1:12" ht="165" customHeight="1" x14ac:dyDescent="0.25">
      <c r="A127" s="38">
        <v>118</v>
      </c>
      <c r="B127" s="43" t="s">
        <v>110</v>
      </c>
      <c r="C127" s="55"/>
      <c r="D127" s="52">
        <v>1</v>
      </c>
      <c r="E127" s="56">
        <v>233333</v>
      </c>
      <c r="F127" s="36">
        <f t="shared" si="10"/>
        <v>233333</v>
      </c>
      <c r="G127" s="56">
        <v>284600</v>
      </c>
      <c r="H127" s="36">
        <f t="shared" si="14"/>
        <v>284600</v>
      </c>
      <c r="I127" s="42">
        <v>250000</v>
      </c>
      <c r="J127" s="36">
        <f t="shared" si="11"/>
        <v>250000</v>
      </c>
      <c r="K127" s="51">
        <f t="shared" si="12"/>
        <v>255978</v>
      </c>
      <c r="L127" s="50">
        <f t="shared" si="13"/>
        <v>255978</v>
      </c>
    </row>
    <row r="128" spans="1:12" ht="144.75" customHeight="1" x14ac:dyDescent="0.25">
      <c r="A128" s="49">
        <v>119</v>
      </c>
      <c r="B128" s="43" t="s">
        <v>111</v>
      </c>
      <c r="C128" s="55"/>
      <c r="D128" s="52">
        <v>1</v>
      </c>
      <c r="E128" s="56">
        <v>25333</v>
      </c>
      <c r="F128" s="36">
        <f t="shared" si="10"/>
        <v>25333</v>
      </c>
      <c r="G128" s="56">
        <v>30900</v>
      </c>
      <c r="H128" s="36">
        <f t="shared" si="14"/>
        <v>30900</v>
      </c>
      <c r="I128" s="42">
        <v>27200</v>
      </c>
      <c r="J128" s="36">
        <f t="shared" si="11"/>
        <v>27200</v>
      </c>
      <c r="K128" s="51">
        <f t="shared" si="12"/>
        <v>27811</v>
      </c>
      <c r="L128" s="50">
        <f t="shared" si="13"/>
        <v>27811</v>
      </c>
    </row>
    <row r="129" spans="1:12" ht="124.5" customHeight="1" x14ac:dyDescent="0.25">
      <c r="A129" s="38">
        <v>120</v>
      </c>
      <c r="B129" s="43" t="s">
        <v>112</v>
      </c>
      <c r="C129" s="55"/>
      <c r="D129" s="52">
        <v>1</v>
      </c>
      <c r="E129" s="56">
        <v>13333</v>
      </c>
      <c r="F129" s="36">
        <f t="shared" si="10"/>
        <v>13333</v>
      </c>
      <c r="G129" s="56">
        <v>16200</v>
      </c>
      <c r="H129" s="36">
        <f t="shared" si="14"/>
        <v>16200</v>
      </c>
      <c r="I129" s="42">
        <v>14300</v>
      </c>
      <c r="J129" s="36">
        <f t="shared" si="11"/>
        <v>14300</v>
      </c>
      <c r="K129" s="51">
        <f t="shared" si="12"/>
        <v>14611</v>
      </c>
      <c r="L129" s="50">
        <f t="shared" si="13"/>
        <v>14611</v>
      </c>
    </row>
    <row r="130" spans="1:12" ht="122.25" customHeight="1" x14ac:dyDescent="0.25">
      <c r="A130" s="49">
        <v>121</v>
      </c>
      <c r="B130" s="43" t="s">
        <v>113</v>
      </c>
      <c r="C130" s="55"/>
      <c r="D130" s="52">
        <v>1</v>
      </c>
      <c r="E130" s="56">
        <v>113867</v>
      </c>
      <c r="F130" s="36">
        <f t="shared" si="10"/>
        <v>113867</v>
      </c>
      <c r="G130" s="56">
        <v>138900</v>
      </c>
      <c r="H130" s="36">
        <f t="shared" si="14"/>
        <v>138900</v>
      </c>
      <c r="I130" s="42">
        <v>122000</v>
      </c>
      <c r="J130" s="36">
        <f t="shared" si="11"/>
        <v>122000</v>
      </c>
      <c r="K130" s="51">
        <f t="shared" si="12"/>
        <v>124922</v>
      </c>
      <c r="L130" s="50">
        <f t="shared" si="13"/>
        <v>124922</v>
      </c>
    </row>
    <row r="131" spans="1:12" ht="142.5" customHeight="1" x14ac:dyDescent="0.25">
      <c r="A131" s="38">
        <v>122</v>
      </c>
      <c r="B131" s="43" t="s">
        <v>114</v>
      </c>
      <c r="C131" s="55"/>
      <c r="D131" s="52">
        <v>1</v>
      </c>
      <c r="E131" s="56">
        <v>266667</v>
      </c>
      <c r="F131" s="36">
        <f t="shared" si="10"/>
        <v>266667</v>
      </c>
      <c r="G131" s="56">
        <v>325300</v>
      </c>
      <c r="H131" s="36">
        <f t="shared" si="14"/>
        <v>325300</v>
      </c>
      <c r="I131" s="42">
        <v>285750</v>
      </c>
      <c r="J131" s="36">
        <f t="shared" si="11"/>
        <v>285750</v>
      </c>
      <c r="K131" s="51">
        <f t="shared" si="12"/>
        <v>292572</v>
      </c>
      <c r="L131" s="50">
        <f t="shared" si="13"/>
        <v>292572</v>
      </c>
    </row>
    <row r="132" spans="1:12" ht="124.5" customHeight="1" x14ac:dyDescent="0.25">
      <c r="A132" s="49">
        <v>123</v>
      </c>
      <c r="B132" s="43" t="s">
        <v>115</v>
      </c>
      <c r="C132" s="55"/>
      <c r="D132" s="52">
        <v>1</v>
      </c>
      <c r="E132" s="56">
        <v>560000</v>
      </c>
      <c r="F132" s="36">
        <f t="shared" si="10"/>
        <v>560000</v>
      </c>
      <c r="G132" s="56">
        <v>683200</v>
      </c>
      <c r="H132" s="36">
        <f t="shared" si="14"/>
        <v>683200</v>
      </c>
      <c r="I132" s="42">
        <v>600000</v>
      </c>
      <c r="J132" s="36">
        <f t="shared" si="11"/>
        <v>600000</v>
      </c>
      <c r="K132" s="51">
        <f t="shared" si="12"/>
        <v>614400</v>
      </c>
      <c r="L132" s="50">
        <f t="shared" si="13"/>
        <v>614400</v>
      </c>
    </row>
    <row r="133" spans="1:12" ht="165.75" customHeight="1" x14ac:dyDescent="0.25">
      <c r="A133" s="38">
        <v>124</v>
      </c>
      <c r="B133" s="43" t="s">
        <v>116</v>
      </c>
      <c r="C133" s="55"/>
      <c r="D133" s="52">
        <v>1</v>
      </c>
      <c r="E133" s="56">
        <v>240000</v>
      </c>
      <c r="F133" s="36">
        <f t="shared" si="10"/>
        <v>240000</v>
      </c>
      <c r="G133" s="56">
        <v>292800</v>
      </c>
      <c r="H133" s="36">
        <f t="shared" si="14"/>
        <v>292800</v>
      </c>
      <c r="I133" s="42">
        <v>257150</v>
      </c>
      <c r="J133" s="36">
        <f t="shared" si="11"/>
        <v>257150</v>
      </c>
      <c r="K133" s="51">
        <f t="shared" si="12"/>
        <v>263317</v>
      </c>
      <c r="L133" s="50">
        <f t="shared" si="13"/>
        <v>263317</v>
      </c>
    </row>
    <row r="134" spans="1:12" ht="135" customHeight="1" x14ac:dyDescent="0.25">
      <c r="A134" s="49">
        <v>125</v>
      </c>
      <c r="B134" s="43" t="s">
        <v>117</v>
      </c>
      <c r="C134" s="55"/>
      <c r="D134" s="52">
        <v>1</v>
      </c>
      <c r="E134" s="56">
        <v>76933</v>
      </c>
      <c r="F134" s="36">
        <f t="shared" si="10"/>
        <v>76933</v>
      </c>
      <c r="G134" s="56">
        <v>93800</v>
      </c>
      <c r="H134" s="36">
        <f t="shared" si="14"/>
        <v>93800</v>
      </c>
      <c r="I134" s="42">
        <v>82429</v>
      </c>
      <c r="J134" s="36">
        <f t="shared" si="11"/>
        <v>82429</v>
      </c>
      <c r="K134" s="51">
        <f t="shared" si="12"/>
        <v>84387</v>
      </c>
      <c r="L134" s="50">
        <f t="shared" si="13"/>
        <v>84387</v>
      </c>
    </row>
    <row r="135" spans="1:12" ht="128.25" customHeight="1" x14ac:dyDescent="0.25">
      <c r="A135" s="38">
        <v>126</v>
      </c>
      <c r="B135" s="43" t="s">
        <v>118</v>
      </c>
      <c r="C135" s="55"/>
      <c r="D135" s="52">
        <v>1</v>
      </c>
      <c r="E135" s="56">
        <v>313333</v>
      </c>
      <c r="F135" s="36">
        <f t="shared" si="10"/>
        <v>313333</v>
      </c>
      <c r="G135" s="56">
        <v>382200</v>
      </c>
      <c r="H135" s="36">
        <f t="shared" si="14"/>
        <v>382200</v>
      </c>
      <c r="I135" s="42">
        <v>335750</v>
      </c>
      <c r="J135" s="36">
        <f t="shared" si="11"/>
        <v>335750</v>
      </c>
      <c r="K135" s="51">
        <f t="shared" si="12"/>
        <v>343761</v>
      </c>
      <c r="L135" s="50">
        <f t="shared" si="13"/>
        <v>343761</v>
      </c>
    </row>
    <row r="136" spans="1:12" ht="144.75" customHeight="1" x14ac:dyDescent="0.25">
      <c r="A136" s="49">
        <v>127</v>
      </c>
      <c r="B136" s="43" t="s">
        <v>119</v>
      </c>
      <c r="C136" s="55"/>
      <c r="D136" s="52">
        <v>1</v>
      </c>
      <c r="E136" s="56">
        <v>48133</v>
      </c>
      <c r="F136" s="36">
        <f t="shared" si="10"/>
        <v>48133</v>
      </c>
      <c r="G136" s="56">
        <v>58700</v>
      </c>
      <c r="H136" s="36">
        <f t="shared" si="14"/>
        <v>58700</v>
      </c>
      <c r="I136" s="42">
        <v>51600</v>
      </c>
      <c r="J136" s="36">
        <f t="shared" si="11"/>
        <v>51600</v>
      </c>
      <c r="K136" s="51">
        <f t="shared" si="12"/>
        <v>52811</v>
      </c>
      <c r="L136" s="50">
        <f t="shared" si="13"/>
        <v>52811</v>
      </c>
    </row>
    <row r="137" spans="1:12" ht="120.75" customHeight="1" x14ac:dyDescent="0.25">
      <c r="A137" s="38">
        <v>128</v>
      </c>
      <c r="B137" s="43" t="s">
        <v>120</v>
      </c>
      <c r="C137" s="55"/>
      <c r="D137" s="52">
        <v>1</v>
      </c>
      <c r="E137" s="56">
        <v>115867</v>
      </c>
      <c r="F137" s="36">
        <f t="shared" si="10"/>
        <v>115867</v>
      </c>
      <c r="G137" s="56">
        <v>141300</v>
      </c>
      <c r="H137" s="36">
        <f t="shared" si="14"/>
        <v>141300</v>
      </c>
      <c r="I137" s="42">
        <v>124150</v>
      </c>
      <c r="J137" s="36">
        <f t="shared" si="11"/>
        <v>124150</v>
      </c>
      <c r="K137" s="51">
        <f t="shared" si="12"/>
        <v>127106</v>
      </c>
      <c r="L137" s="50">
        <f t="shared" si="13"/>
        <v>127106</v>
      </c>
    </row>
    <row r="138" spans="1:12" ht="112.5" customHeight="1" x14ac:dyDescent="0.25">
      <c r="A138" s="49">
        <v>129</v>
      </c>
      <c r="B138" s="43" t="s">
        <v>121</v>
      </c>
      <c r="C138" s="55"/>
      <c r="D138" s="52">
        <v>1</v>
      </c>
      <c r="E138" s="56">
        <v>418667</v>
      </c>
      <c r="F138" s="36">
        <f t="shared" si="10"/>
        <v>418667</v>
      </c>
      <c r="G138" s="56">
        <v>510700</v>
      </c>
      <c r="H138" s="36">
        <f t="shared" si="14"/>
        <v>510700</v>
      </c>
      <c r="I138" s="42">
        <v>448600</v>
      </c>
      <c r="J138" s="36">
        <f t="shared" si="11"/>
        <v>448600</v>
      </c>
      <c r="K138" s="51">
        <f t="shared" si="12"/>
        <v>459322</v>
      </c>
      <c r="L138" s="50">
        <f t="shared" ref="L138:L143" si="15">K138*D138</f>
        <v>459322</v>
      </c>
    </row>
    <row r="139" spans="1:12" ht="66" customHeight="1" x14ac:dyDescent="0.25">
      <c r="A139" s="38">
        <v>130</v>
      </c>
      <c r="B139" s="43" t="s">
        <v>122</v>
      </c>
      <c r="C139" s="55"/>
      <c r="D139" s="52">
        <v>1</v>
      </c>
      <c r="E139" s="56">
        <v>66667</v>
      </c>
      <c r="F139" s="36">
        <f t="shared" ref="F139:F143" si="16">E139*D139</f>
        <v>66667</v>
      </c>
      <c r="G139" s="56">
        <v>81300</v>
      </c>
      <c r="H139" s="36">
        <f t="shared" si="14"/>
        <v>81300</v>
      </c>
      <c r="I139" s="42">
        <v>71450</v>
      </c>
      <c r="J139" s="36">
        <f t="shared" ref="J139:J143" si="17">I139*D139</f>
        <v>71450</v>
      </c>
      <c r="K139" s="51">
        <f t="shared" ref="K139" si="18">(ROUND(AVERAGE(E139,G139,I139),0))</f>
        <v>73139</v>
      </c>
      <c r="L139" s="50">
        <f t="shared" si="15"/>
        <v>73139</v>
      </c>
    </row>
    <row r="140" spans="1:12" ht="124.5" customHeight="1" x14ac:dyDescent="0.25">
      <c r="A140" s="49">
        <v>131</v>
      </c>
      <c r="B140" s="43" t="s">
        <v>123</v>
      </c>
      <c r="C140" s="55"/>
      <c r="D140" s="52">
        <v>1</v>
      </c>
      <c r="E140" s="56">
        <v>20000</v>
      </c>
      <c r="F140" s="36">
        <f t="shared" si="16"/>
        <v>20000</v>
      </c>
      <c r="G140" s="56">
        <v>24400</v>
      </c>
      <c r="H140" s="36">
        <f t="shared" si="14"/>
        <v>24400</v>
      </c>
      <c r="I140" s="42">
        <v>21450</v>
      </c>
      <c r="J140" s="36">
        <f t="shared" si="17"/>
        <v>21450</v>
      </c>
      <c r="K140" s="51">
        <f>(ROUND(AVERAGE(E140,G140,I140),0))</f>
        <v>21950</v>
      </c>
      <c r="L140" s="50">
        <f t="shared" si="15"/>
        <v>21950</v>
      </c>
    </row>
    <row r="141" spans="1:12" ht="163.5" customHeight="1" x14ac:dyDescent="0.25">
      <c r="A141" s="38">
        <v>132</v>
      </c>
      <c r="B141" s="43" t="s">
        <v>124</v>
      </c>
      <c r="C141" s="55"/>
      <c r="D141" s="52">
        <v>1</v>
      </c>
      <c r="E141" s="56">
        <v>278460</v>
      </c>
      <c r="F141" s="36">
        <f t="shared" si="16"/>
        <v>278460</v>
      </c>
      <c r="G141" s="56">
        <v>339700</v>
      </c>
      <c r="H141" s="36">
        <f t="shared" si="14"/>
        <v>339700</v>
      </c>
      <c r="I141" s="42">
        <v>298350</v>
      </c>
      <c r="J141" s="36">
        <f t="shared" si="17"/>
        <v>298350</v>
      </c>
      <c r="K141" s="51">
        <f>(ROUND(AVERAGE(E141,G141,I141),0))</f>
        <v>305503</v>
      </c>
      <c r="L141" s="50">
        <f t="shared" si="15"/>
        <v>305503</v>
      </c>
    </row>
    <row r="142" spans="1:12" ht="124.5" customHeight="1" x14ac:dyDescent="0.25">
      <c r="A142" s="49">
        <v>133</v>
      </c>
      <c r="B142" s="43" t="s">
        <v>125</v>
      </c>
      <c r="C142" s="55"/>
      <c r="D142" s="52">
        <v>1</v>
      </c>
      <c r="E142" s="56">
        <v>317333</v>
      </c>
      <c r="F142" s="36">
        <f t="shared" si="16"/>
        <v>317333</v>
      </c>
      <c r="G142" s="56">
        <v>387100</v>
      </c>
      <c r="H142" s="36">
        <f t="shared" si="14"/>
        <v>387100</v>
      </c>
      <c r="I142" s="42">
        <v>340000</v>
      </c>
      <c r="J142" s="36">
        <f t="shared" si="17"/>
        <v>340000</v>
      </c>
      <c r="K142" s="51">
        <f>(ROUND(AVERAGE(E142,G142,I142),0))</f>
        <v>348144</v>
      </c>
      <c r="L142" s="50">
        <f t="shared" si="15"/>
        <v>348144</v>
      </c>
    </row>
    <row r="143" spans="1:12" ht="150.75" customHeight="1" x14ac:dyDescent="0.25">
      <c r="A143" s="38">
        <v>134</v>
      </c>
      <c r="B143" s="43" t="s">
        <v>126</v>
      </c>
      <c r="C143" s="55"/>
      <c r="D143" s="52">
        <v>1</v>
      </c>
      <c r="E143" s="56">
        <v>1246667</v>
      </c>
      <c r="F143" s="36">
        <f t="shared" si="16"/>
        <v>1246667</v>
      </c>
      <c r="G143" s="56">
        <v>1520900</v>
      </c>
      <c r="H143" s="36">
        <f t="shared" si="14"/>
        <v>1520900</v>
      </c>
      <c r="I143" s="42">
        <v>1335750</v>
      </c>
      <c r="J143" s="36">
        <f t="shared" si="17"/>
        <v>1335750</v>
      </c>
      <c r="K143" s="51">
        <f>(ROUND(AVERAGE(E143,G143,I143),0))</f>
        <v>1367772</v>
      </c>
      <c r="L143" s="50">
        <f t="shared" si="15"/>
        <v>1367772</v>
      </c>
    </row>
    <row r="144" spans="1:12" ht="31.5" customHeight="1" thickBot="1" x14ac:dyDescent="0.3">
      <c r="A144" s="46"/>
      <c r="B144" s="85" t="s">
        <v>10</v>
      </c>
      <c r="C144" s="85"/>
      <c r="D144" s="85"/>
      <c r="E144" s="57" t="s">
        <v>9</v>
      </c>
      <c r="F144" s="58">
        <f>SUM(F10:F143)</f>
        <v>59769161</v>
      </c>
      <c r="G144" s="57" t="s">
        <v>9</v>
      </c>
      <c r="H144" s="36">
        <f>SUM(H10:H143)</f>
        <v>77749900</v>
      </c>
      <c r="I144" s="36"/>
      <c r="J144" s="36">
        <f>SUM(J10:J143)</f>
        <v>73170365</v>
      </c>
      <c r="K144" s="47"/>
      <c r="L144" s="40">
        <f>SUM(L10:L143)</f>
        <v>72974684</v>
      </c>
    </row>
    <row r="145" spans="1:12" s="4" customFormat="1" ht="20.25" x14ac:dyDescent="0.25">
      <c r="A145" s="23" t="s">
        <v>3</v>
      </c>
      <c r="B145" s="29"/>
      <c r="C145" s="24"/>
      <c r="D145" s="25"/>
      <c r="E145" s="25"/>
      <c r="F145" s="25"/>
      <c r="G145" s="25"/>
      <c r="H145" s="25"/>
      <c r="I145" s="25"/>
      <c r="J145" s="25"/>
      <c r="K145" s="26"/>
      <c r="L145" s="34"/>
    </row>
    <row r="146" spans="1:12" s="4" customFormat="1" ht="262.5" customHeight="1" x14ac:dyDescent="0.25">
      <c r="A146" s="86" t="s">
        <v>155</v>
      </c>
      <c r="B146" s="87"/>
      <c r="C146" s="87"/>
      <c r="D146" s="87"/>
      <c r="E146" s="87"/>
      <c r="F146" s="87"/>
      <c r="G146" s="87"/>
      <c r="H146" s="87"/>
      <c r="I146" s="87"/>
      <c r="J146" s="87"/>
      <c r="K146" s="87"/>
      <c r="L146" s="88"/>
    </row>
    <row r="147" spans="1:12" ht="37.5" customHeight="1" x14ac:dyDescent="0.3">
      <c r="A147" s="11"/>
      <c r="B147" s="30" t="s">
        <v>4</v>
      </c>
      <c r="C147" s="89" t="s">
        <v>14</v>
      </c>
      <c r="D147" s="89"/>
      <c r="E147" s="89"/>
      <c r="F147" s="59"/>
      <c r="G147" s="90"/>
      <c r="H147" s="90"/>
      <c r="I147" s="60"/>
      <c r="J147" s="60"/>
      <c r="K147" s="60"/>
      <c r="L147" s="60"/>
    </row>
    <row r="148" spans="1:12" ht="20.25" x14ac:dyDescent="0.3">
      <c r="A148" s="11"/>
      <c r="B148" s="31"/>
      <c r="C148" s="91"/>
      <c r="D148" s="91"/>
      <c r="E148" s="91"/>
      <c r="F148" s="62"/>
      <c r="G148" s="62"/>
      <c r="H148" s="62"/>
      <c r="I148" s="62"/>
      <c r="J148" s="62"/>
      <c r="K148" s="62"/>
      <c r="L148" s="61"/>
    </row>
    <row r="149" spans="1:12" ht="52.5" customHeight="1" x14ac:dyDescent="0.3">
      <c r="A149" s="11"/>
      <c r="B149" s="30" t="s">
        <v>17</v>
      </c>
      <c r="C149" s="63" t="s">
        <v>15</v>
      </c>
      <c r="D149" s="62"/>
      <c r="E149" s="62"/>
      <c r="F149" s="62"/>
      <c r="G149" s="63"/>
      <c r="H149" s="65" t="s">
        <v>156</v>
      </c>
      <c r="I149" s="65"/>
      <c r="J149" s="65"/>
      <c r="K149" s="63" t="s">
        <v>157</v>
      </c>
      <c r="L149" s="63"/>
    </row>
    <row r="150" spans="1:12" ht="20.25" x14ac:dyDescent="0.3">
      <c r="A150" s="11"/>
      <c r="B150" s="31" t="s">
        <v>18</v>
      </c>
      <c r="C150" s="62" t="s">
        <v>16</v>
      </c>
      <c r="D150" s="62"/>
      <c r="E150" s="62"/>
      <c r="F150" s="62"/>
      <c r="G150" s="62"/>
      <c r="H150" s="66" t="s">
        <v>158</v>
      </c>
      <c r="I150" s="66"/>
      <c r="J150" s="66"/>
      <c r="K150" s="62" t="s">
        <v>159</v>
      </c>
      <c r="L150" s="62"/>
    </row>
    <row r="151" spans="1:12" ht="21" thickBot="1" x14ac:dyDescent="0.35">
      <c r="A151" s="12"/>
      <c r="B151" s="32"/>
      <c r="C151" s="64"/>
      <c r="D151" s="64"/>
      <c r="E151" s="64"/>
      <c r="F151" s="64"/>
      <c r="G151" s="64"/>
      <c r="H151" s="64"/>
      <c r="I151" s="64"/>
      <c r="J151" s="64"/>
      <c r="K151" s="64"/>
      <c r="L151" s="64"/>
    </row>
    <row r="152" spans="1:12" x14ac:dyDescent="0.3">
      <c r="A152" s="3"/>
      <c r="B152" s="31"/>
      <c r="C152" s="14"/>
      <c r="D152" s="15"/>
      <c r="E152" s="15"/>
      <c r="F152" s="15"/>
      <c r="G152" s="15"/>
      <c r="H152" s="15"/>
      <c r="I152" s="15"/>
      <c r="J152" s="15"/>
      <c r="K152" s="3"/>
      <c r="L152" s="10"/>
    </row>
    <row r="153" spans="1:12" x14ac:dyDescent="0.3">
      <c r="A153" s="4"/>
      <c r="B153" s="31"/>
      <c r="K153" s="3"/>
      <c r="L153" s="10"/>
    </row>
    <row r="154" spans="1:12" x14ac:dyDescent="0.3">
      <c r="A154" s="3"/>
      <c r="B154" s="31"/>
      <c r="C154" s="13"/>
      <c r="D154" s="13"/>
      <c r="E154" s="13"/>
      <c r="F154" s="13"/>
      <c r="G154" s="13"/>
      <c r="H154" s="13"/>
      <c r="I154" s="35"/>
      <c r="J154" s="13"/>
      <c r="K154" s="3"/>
      <c r="L154" s="10"/>
    </row>
    <row r="155" spans="1:12" ht="12.75" customHeight="1" x14ac:dyDescent="0.3">
      <c r="C155" s="14"/>
      <c r="D155" s="15"/>
      <c r="E155" s="15"/>
      <c r="F155" s="15"/>
      <c r="G155" s="15"/>
      <c r="H155" s="15"/>
      <c r="I155" s="15"/>
      <c r="J155" s="15"/>
    </row>
  </sheetData>
  <mergeCells count="18">
    <mergeCell ref="G147:H147"/>
    <mergeCell ref="C148:E148"/>
    <mergeCell ref="H149:J149"/>
    <mergeCell ref="H150:J150"/>
    <mergeCell ref="A5:L6"/>
    <mergeCell ref="A7:L7"/>
    <mergeCell ref="A8:A9"/>
    <mergeCell ref="B8:B9"/>
    <mergeCell ref="C8:C9"/>
    <mergeCell ref="D8:D9"/>
    <mergeCell ref="E8:F8"/>
    <mergeCell ref="G8:H8"/>
    <mergeCell ref="K8:K9"/>
    <mergeCell ref="L8:L9"/>
    <mergeCell ref="I8:J8"/>
    <mergeCell ref="B144:D144"/>
    <mergeCell ref="A146:L146"/>
    <mergeCell ref="C147:E147"/>
  </mergeCells>
  <conditionalFormatting sqref="A10:A143">
    <cfRule type="cellIs" dxfId="2" priority="9" operator="equal">
      <formula>53333</formula>
    </cfRule>
  </conditionalFormatting>
  <conditionalFormatting sqref="E10:E143 G10:G143">
    <cfRule type="cellIs" dxfId="1" priority="4" operator="equal">
      <formula>53333</formula>
    </cfRule>
  </conditionalFormatting>
  <conditionalFormatting sqref="I10">
    <cfRule type="cellIs" dxfId="0" priority="3" operator="equal">
      <formula>53333</formula>
    </cfRule>
  </conditionalFormatting>
  <printOptions horizontalCentered="1"/>
  <pageMargins left="0.78740157480314965" right="0.19685039370078741" top="0.59055118110236227" bottom="0.59055118110236227" header="0.31496062992125984" footer="0.31496062992125984"/>
  <pageSetup paperSize="5" scale="41" orientation="landscape" r:id="rId1"/>
  <rowBreaks count="1" manualBreakCount="1">
    <brk id="16" max="16"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ANALISIS DE COTIZACIÓN </vt:lpstr>
      <vt:lpstr>'ANALISIS DE COTIZACIÓN '!Área_de_impresión</vt:lpstr>
      <vt:lpstr>'ANALISIS DE COTIZACIÓN '!Print_Titles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Carlos Valencia Sanchez</dc:creator>
  <cp:lastModifiedBy>Angela Pamela Racedo Osorio</cp:lastModifiedBy>
  <cp:lastPrinted>2026-09-08T21:04:40Z</cp:lastPrinted>
  <dcterms:created xsi:type="dcterms:W3CDTF">2018-02-16T12:34:31Z</dcterms:created>
  <dcterms:modified xsi:type="dcterms:W3CDTF">2026-09-10T16:33:34Z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2025-03-07T15:59:37Z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bef708ae-60a6-4091-a5ad-2c9b2ed88329</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