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AGOSTO/"/>
    </mc:Choice>
  </mc:AlternateContent>
  <xr:revisionPtr revIDLastSave="47" documentId="8_{E5281E48-2374-41D6-BBEC-091F9DFCBBD2}" xr6:coauthVersionLast="47" xr6:coauthVersionMax="47" xr10:uidLastSave="{FA25567F-5BE5-4BB8-957F-F71FE6BD436D}"/>
  <bookViews>
    <workbookView xWindow="-108" yWindow="-108" windowWidth="23256" windowHeight="12456" xr2:uid="{00000000-000D-0000-FFFF-FFFF00000000}"/>
  </bookViews>
  <sheets>
    <sheet name="Canal Intern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1" l="1"/>
  <c r="R5" i="1"/>
  <c r="S5" i="1" s="1"/>
  <c r="T5" i="1" s="1"/>
  <c r="U5" i="1" s="1"/>
  <c r="R3" i="1"/>
  <c r="S3" i="1" s="1"/>
  <c r="T3" i="1" s="1"/>
  <c r="U3" i="1" s="1"/>
  <c r="S4" i="1"/>
  <c r="T4" i="1" s="1"/>
  <c r="U4" i="1" s="1"/>
  <c r="O5" i="1"/>
  <c r="P5" i="1" s="1"/>
  <c r="O4" i="1"/>
  <c r="P4" i="1" s="1"/>
  <c r="O3" i="1"/>
  <c r="P3" i="1" s="1"/>
  <c r="U6" i="1" l="1"/>
  <c r="Q4" i="1"/>
  <c r="Q5" i="1"/>
  <c r="Q3" i="1"/>
  <c r="M4" i="1"/>
  <c r="M5" i="1"/>
  <c r="M3" i="1"/>
  <c r="K5" i="1"/>
  <c r="L5" i="1" s="1"/>
  <c r="K4" i="1"/>
  <c r="L4" i="1" s="1"/>
  <c r="K3" i="1"/>
  <c r="L3" i="1" s="1"/>
  <c r="M6" i="1" s="1"/>
  <c r="G5" i="1"/>
  <c r="H5" i="1" s="1"/>
  <c r="I5" i="1" s="1"/>
  <c r="G4" i="1"/>
  <c r="H4" i="1" s="1"/>
  <c r="I4" i="1" s="1"/>
  <c r="G3" i="1"/>
  <c r="H3" i="1" s="1"/>
  <c r="I3" i="1" s="1"/>
  <c r="Q6" i="1" l="1"/>
  <c r="I6" i="1"/>
</calcChain>
</file>

<file path=xl/sharedStrings.xml><?xml version="1.0" encoding="utf-8"?>
<sst xmlns="http://schemas.openxmlformats.org/spreadsheetml/2006/main" count="34" uniqueCount="21">
  <si>
    <t>ITEM</t>
  </si>
  <si>
    <t xml:space="preserve">DESCRIPCION </t>
  </si>
  <si>
    <t>CANTIDAD</t>
  </si>
  <si>
    <t>UNIDAD DE MEDIDA</t>
  </si>
  <si>
    <t>VALOR UNITARIO           ( ANTES DE IVA)</t>
  </si>
  <si>
    <t>IVA (%)</t>
  </si>
  <si>
    <t xml:space="preserve">VALOR TOTAL UNITARIO  INCLUIDO IVA 
</t>
  </si>
  <si>
    <t xml:space="preserve">VALOR TOTAL   INCUIDO IVA 
</t>
  </si>
  <si>
    <t>1. VIAJE DE INTEGRACIÓN INSTITUCIONAL</t>
  </si>
  <si>
    <t>Global según descripción</t>
  </si>
  <si>
    <t>Unidad</t>
  </si>
  <si>
    <t>TOTALES</t>
  </si>
  <si>
    <t xml:space="preserve">Servicio integral para viaje de integración institucional por tres (3) días y dos (2) noches, para 102 participantes, a destino entre 100 km y máximo 250 km de Cota. Incluye alojamiento, alimentación, hidratación/café, transporte terrestre, actividades de integración y logística, tarjeta medica, conforme a la Ficha Técnica anexa. </t>
  </si>
  <si>
    <t>2. ALMUERZO DE INTEGRACIÓN</t>
  </si>
  <si>
    <t>3. ANCHETA NAVIDEÑA</t>
  </si>
  <si>
    <t xml:space="preserve">Transporte terrestre Cota – sitio del almuerzo – Cota, alquiler de restaurante y/o lugar campestre, almuerzo servido a la mesa para 102 funcionarios, condiciones sanitarias vigentes y grupo musical de cuatro (4) artistas por dos (2) horas, conforme a la ficha tecnica anexa. </t>
  </si>
  <si>
    <t xml:space="preserve">Ancheta navideña en canasto artesanal rústico-elegante con bebida premium, chocolate/bombones, frutos secos, torta navideña, mermelada, queso, cerezas, masmelos, conforme a la Ficha Técnica anexa. </t>
  </si>
  <si>
    <t>ASESORIAS Y SERVICIOS OPTIMOS S.A.S</t>
  </si>
  <si>
    <t>INJECOL JE S.A.S</t>
  </si>
  <si>
    <t>CONSORCIO CITI</t>
  </si>
  <si>
    <t>PRECIOS TOPE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</si>
</sst>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\$\ #,##0"/>
    <numFmt numFmtId="165" formatCode="&quot;$&quot;\ #,##0.0"/>
    <numFmt numFmtId="166" formatCode="&quot;$&quot;\ #,##0"/>
    <numFmt numFmtId="167" formatCode="_-&quot;$&quot;\ * #,##0_-;\-&quot;$&quot;\ * #,##0_-;_-&quot;$&quot;\ * &quot;-&quot;??_-;_-@_-"/>
  </numFmts>
  <fonts count="8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20"/>
      <color theme="1"/>
      <name val="Arial"/>
      <family val="2"/>
    </font>
    <font>
      <b/>
      <sz val="9"/>
      <color rgb="FF000000"/>
      <name val="Calibri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DC3E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 wrapText="1"/>
    </xf>
    <xf numFmtId="167" fontId="7" fillId="2" borderId="7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166" fontId="7" fillId="2" borderId="5" xfId="0" applyNumberFormat="1" applyFont="1" applyFill="1" applyBorder="1" applyAlignment="1">
      <alignment horizontal="center" vertical="center" wrapText="1"/>
    </xf>
    <xf numFmtId="167" fontId="7" fillId="2" borderId="5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top" wrapText="1"/>
    </xf>
    <xf numFmtId="49" fontId="7" fillId="2" borderId="7" xfId="0" applyNumberFormat="1" applyFont="1" applyFill="1" applyBorder="1" applyAlignment="1">
      <alignment horizontal="center" vertical="center" wrapText="1"/>
    </xf>
    <xf numFmtId="165" fontId="7" fillId="2" borderId="7" xfId="0" applyNumberFormat="1" applyFont="1" applyFill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164" fontId="4" fillId="6" borderId="5" xfId="0" applyNumberFormat="1" applyFont="1" applyFill="1" applyBorder="1" applyAlignment="1">
      <alignment horizontal="center" vertical="center" wrapText="1"/>
    </xf>
    <xf numFmtId="164" fontId="4" fillId="7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 wrapText="1"/>
    </xf>
    <xf numFmtId="164" fontId="4" fillId="6" borderId="2" xfId="0" applyNumberFormat="1" applyFon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164" fontId="4" fillId="6" borderId="4" xfId="0" applyNumberFormat="1" applyFont="1" applyFill="1" applyBorder="1" applyAlignment="1">
      <alignment horizontal="center" vertical="center" wrapText="1"/>
    </xf>
    <xf numFmtId="164" fontId="4" fillId="7" borderId="2" xfId="0" applyNumberFormat="1" applyFont="1" applyFill="1" applyBorder="1" applyAlignment="1">
      <alignment horizontal="center" vertical="center" wrapText="1"/>
    </xf>
    <xf numFmtId="164" fontId="4" fillId="7" borderId="3" xfId="0" applyNumberFormat="1" applyFont="1" applyFill="1" applyBorder="1" applyAlignment="1">
      <alignment horizontal="center" vertical="center" wrapText="1"/>
    </xf>
    <xf numFmtId="164" fontId="4" fillId="7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3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</cellXfs>
  <cellStyles count="4">
    <cellStyle name="Moneda [0]" xfId="3" xr:uid="{00000000-0005-0000-0000-000001000000}"/>
    <cellStyle name="Normal" xfId="0" builtinId="0"/>
    <cellStyle name="Normal 10" xfId="2" xr:uid="{00000000-0005-0000-0000-000003000000}"/>
    <cellStyle name="Normal 28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21"/>
  <sheetViews>
    <sheetView showGridLines="0" tabSelected="1" topLeftCell="M4" workbookViewId="0">
      <selection activeCell="R3" sqref="R3"/>
    </sheetView>
  </sheetViews>
  <sheetFormatPr baseColWidth="10" defaultColWidth="11.44140625" defaultRowHeight="24.6" x14ac:dyDescent="0.4"/>
  <cols>
    <col min="1" max="1" width="3.5546875" style="1" customWidth="1"/>
    <col min="2" max="2" width="20" style="6" customWidth="1"/>
    <col min="3" max="3" width="43.5546875" style="6" customWidth="1"/>
    <col min="4" max="4" width="10.33203125" style="6" customWidth="1"/>
    <col min="5" max="5" width="11.6640625" style="6" customWidth="1"/>
    <col min="6" max="6" width="15" style="33" customWidth="1"/>
    <col min="7" max="7" width="12" style="6" customWidth="1"/>
    <col min="8" max="9" width="17" style="6" customWidth="1"/>
    <col min="10" max="10" width="15" style="6" customWidth="1"/>
    <col min="11" max="11" width="12" style="6" customWidth="1"/>
    <col min="12" max="13" width="17" style="6" customWidth="1"/>
    <col min="14" max="14" width="15" style="6" customWidth="1"/>
    <col min="15" max="15" width="14.33203125" style="6" customWidth="1"/>
    <col min="16" max="17" width="17" style="6" customWidth="1"/>
    <col min="18" max="18" width="15" style="6" customWidth="1"/>
    <col min="19" max="19" width="14.33203125" style="6" customWidth="1"/>
    <col min="20" max="21" width="17" style="6" customWidth="1"/>
    <col min="22" max="103" width="11.44140625" style="6"/>
    <col min="104" max="16384" width="11.44140625" style="1"/>
  </cols>
  <sheetData>
    <row r="1" spans="1:103" ht="51" customHeight="1" x14ac:dyDescent="0.4">
      <c r="C1" s="7"/>
      <c r="D1" s="7"/>
      <c r="E1" s="7"/>
      <c r="F1" s="53" t="s">
        <v>17</v>
      </c>
      <c r="G1" s="54"/>
      <c r="H1" s="54"/>
      <c r="I1" s="54"/>
      <c r="J1" s="55" t="s">
        <v>18</v>
      </c>
      <c r="K1" s="56"/>
      <c r="L1" s="56"/>
      <c r="M1" s="56"/>
      <c r="N1" s="57" t="s">
        <v>19</v>
      </c>
      <c r="O1" s="58"/>
      <c r="P1" s="58"/>
      <c r="Q1" s="58"/>
      <c r="R1" s="36" t="s">
        <v>20</v>
      </c>
      <c r="S1" s="37"/>
      <c r="T1" s="37"/>
      <c r="U1" s="37"/>
    </row>
    <row r="2" spans="1:103" ht="57.9" customHeight="1" x14ac:dyDescent="0.4">
      <c r="A2" s="4"/>
      <c r="B2" s="8" t="s">
        <v>0</v>
      </c>
      <c r="C2" s="8" t="s">
        <v>1</v>
      </c>
      <c r="D2" s="8" t="s">
        <v>2</v>
      </c>
      <c r="E2" s="8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10" t="s">
        <v>4</v>
      </c>
      <c r="K2" s="10" t="s">
        <v>5</v>
      </c>
      <c r="L2" s="10" t="s">
        <v>6</v>
      </c>
      <c r="M2" s="10" t="s">
        <v>7</v>
      </c>
      <c r="N2" s="11" t="s">
        <v>4</v>
      </c>
      <c r="O2" s="11" t="s">
        <v>5</v>
      </c>
      <c r="P2" s="11" t="s">
        <v>6</v>
      </c>
      <c r="Q2" s="11" t="s">
        <v>7</v>
      </c>
      <c r="R2" s="12" t="s">
        <v>4</v>
      </c>
      <c r="S2" s="12" t="s">
        <v>5</v>
      </c>
      <c r="T2" s="12" t="s">
        <v>6</v>
      </c>
      <c r="U2" s="12" t="s">
        <v>7</v>
      </c>
    </row>
    <row r="3" spans="1:103" ht="88.5" customHeight="1" x14ac:dyDescent="0.4">
      <c r="A3" s="4"/>
      <c r="B3" s="13" t="s">
        <v>8</v>
      </c>
      <c r="C3" s="14" t="s">
        <v>12</v>
      </c>
      <c r="D3" s="15">
        <v>1</v>
      </c>
      <c r="E3" s="16" t="s">
        <v>9</v>
      </c>
      <c r="F3" s="17">
        <v>168572646</v>
      </c>
      <c r="G3" s="18">
        <f>+F3*19%</f>
        <v>32028802.740000002</v>
      </c>
      <c r="H3" s="17">
        <f>+F3+G3</f>
        <v>200601448.74000001</v>
      </c>
      <c r="I3" s="19">
        <f>+H3*D3</f>
        <v>200601448.74000001</v>
      </c>
      <c r="J3" s="17">
        <v>173530665</v>
      </c>
      <c r="K3" s="18">
        <f>+J3*19%</f>
        <v>32970826.350000001</v>
      </c>
      <c r="L3" s="17">
        <f>+J3+K3</f>
        <v>206501491.34999999</v>
      </c>
      <c r="M3" s="19">
        <f>+L3*D3</f>
        <v>206501491.34999999</v>
      </c>
      <c r="N3" s="20">
        <v>153698589</v>
      </c>
      <c r="O3" s="20">
        <f>+N3*19%</f>
        <v>29202731.91</v>
      </c>
      <c r="P3" s="20">
        <f>+N3+O3</f>
        <v>182901320.91</v>
      </c>
      <c r="Q3" s="19">
        <f>+P3*D3</f>
        <v>182901320.91</v>
      </c>
      <c r="R3" s="20">
        <f>HARMEAN(F3,J3,N3)</f>
        <v>164825461.91949534</v>
      </c>
      <c r="S3" s="20">
        <f>+R3*19%</f>
        <v>31316837.764704116</v>
      </c>
      <c r="T3" s="20">
        <f>+R3+S3</f>
        <v>196142299.68419945</v>
      </c>
      <c r="U3" s="19">
        <f>+T3*D3</f>
        <v>196142299.68419945</v>
      </c>
    </row>
    <row r="4" spans="1:103" ht="72" customHeight="1" x14ac:dyDescent="0.4">
      <c r="A4" s="4"/>
      <c r="B4" s="21" t="s">
        <v>13</v>
      </c>
      <c r="C4" s="14" t="s">
        <v>15</v>
      </c>
      <c r="D4" s="16">
        <v>102</v>
      </c>
      <c r="E4" s="16" t="s">
        <v>10</v>
      </c>
      <c r="F4" s="22">
        <v>295800</v>
      </c>
      <c r="G4" s="23">
        <f>+F4*8%</f>
        <v>23664</v>
      </c>
      <c r="H4" s="22">
        <f>+F4+G4</f>
        <v>319464</v>
      </c>
      <c r="I4" s="22">
        <f>+H4*D4</f>
        <v>32585328</v>
      </c>
      <c r="J4" s="22">
        <v>304500</v>
      </c>
      <c r="K4" s="23">
        <f>+J4*8%</f>
        <v>24360</v>
      </c>
      <c r="L4" s="22">
        <f>+J4+K4</f>
        <v>328860</v>
      </c>
      <c r="M4" s="19">
        <f t="shared" ref="M4:M5" si="0">+L4*D4</f>
        <v>33543720</v>
      </c>
      <c r="N4" s="24">
        <v>269700</v>
      </c>
      <c r="O4" s="24">
        <f>+N4*8%</f>
        <v>21576</v>
      </c>
      <c r="P4" s="24">
        <f>+N4+O4</f>
        <v>291276</v>
      </c>
      <c r="Q4" s="19">
        <f t="shared" ref="Q4:Q5" si="1">+P4*D4</f>
        <v>29710152</v>
      </c>
      <c r="R4" s="20">
        <f t="shared" ref="R4:R5" si="2">HARMEAN(F4,J4,N4)</f>
        <v>289224.69209972961</v>
      </c>
      <c r="S4" s="24">
        <f>+R4*8%</f>
        <v>23137.975367978368</v>
      </c>
      <c r="T4" s="24">
        <f>+R4+S4</f>
        <v>312362.667467708</v>
      </c>
      <c r="U4" s="19">
        <f t="shared" ref="U4:U5" si="3">+T4*D4</f>
        <v>31860992.081706215</v>
      </c>
    </row>
    <row r="5" spans="1:103" ht="67.5" customHeight="1" x14ac:dyDescent="0.4">
      <c r="B5" s="25" t="s">
        <v>14</v>
      </c>
      <c r="C5" s="26" t="s">
        <v>16</v>
      </c>
      <c r="D5" s="27">
        <v>102</v>
      </c>
      <c r="E5" s="27" t="s">
        <v>10</v>
      </c>
      <c r="F5" s="17">
        <v>240720</v>
      </c>
      <c r="G5" s="28">
        <f>+F5*19%</f>
        <v>45736.800000000003</v>
      </c>
      <c r="H5" s="17">
        <f>+F5+G5</f>
        <v>286456.8</v>
      </c>
      <c r="I5" s="19">
        <f>+H5*D5</f>
        <v>29218593.599999998</v>
      </c>
      <c r="J5" s="17">
        <v>247800</v>
      </c>
      <c r="K5" s="18">
        <f>+J5*19%</f>
        <v>47082</v>
      </c>
      <c r="L5" s="17">
        <f>+J5+K5</f>
        <v>294882</v>
      </c>
      <c r="M5" s="19">
        <f t="shared" si="0"/>
        <v>30077964</v>
      </c>
      <c r="N5" s="20">
        <v>219480</v>
      </c>
      <c r="O5" s="20">
        <f>+N5*19%</f>
        <v>41701.199999999997</v>
      </c>
      <c r="P5" s="20">
        <f>+N5+O5</f>
        <v>261181.2</v>
      </c>
      <c r="Q5" s="19">
        <f t="shared" si="1"/>
        <v>26640482.400000002</v>
      </c>
      <c r="R5" s="20">
        <f t="shared" si="2"/>
        <v>235369.05977771099</v>
      </c>
      <c r="S5" s="20">
        <f>+R5*19%</f>
        <v>44720.121357765092</v>
      </c>
      <c r="T5" s="20">
        <f>+R5+S5</f>
        <v>280089.1811354761</v>
      </c>
      <c r="U5" s="19">
        <f t="shared" si="3"/>
        <v>28569096.475818563</v>
      </c>
    </row>
    <row r="6" spans="1:103" ht="39.9" customHeight="1" x14ac:dyDescent="0.4">
      <c r="B6" s="52" t="s">
        <v>11</v>
      </c>
      <c r="C6" s="52"/>
      <c r="D6" s="5"/>
      <c r="E6" s="5"/>
      <c r="F6" s="38"/>
      <c r="G6" s="39"/>
      <c r="H6" s="40"/>
      <c r="I6" s="29">
        <f>SUM(I3:I5)</f>
        <v>262405370.34</v>
      </c>
      <c r="J6" s="41"/>
      <c r="K6" s="42"/>
      <c r="L6" s="43"/>
      <c r="M6" s="30">
        <f>SUM(M3:M5)</f>
        <v>270123175.35000002</v>
      </c>
      <c r="N6" s="44"/>
      <c r="O6" s="45"/>
      <c r="P6" s="46"/>
      <c r="Q6" s="31">
        <f>SUM(Q3:Q5)</f>
        <v>239251955.31</v>
      </c>
      <c r="R6" s="47"/>
      <c r="S6" s="48"/>
      <c r="T6" s="49"/>
      <c r="U6" s="32">
        <f>SUM(U3:U5)</f>
        <v>256572388.24172425</v>
      </c>
    </row>
    <row r="7" spans="1:103" ht="127.65" customHeight="1" x14ac:dyDescent="0.4">
      <c r="B7" s="50"/>
      <c r="C7" s="51"/>
      <c r="D7" s="51"/>
      <c r="E7" s="51"/>
      <c r="F7" s="51"/>
      <c r="G7" s="51"/>
      <c r="H7" s="51"/>
      <c r="I7" s="51"/>
    </row>
    <row r="8" spans="1:103" ht="87" customHeight="1" x14ac:dyDescent="0.4">
      <c r="N8" s="34"/>
    </row>
    <row r="9" spans="1:103" s="3" customFormat="1" ht="51" customHeight="1" x14ac:dyDescent="0.2">
      <c r="B9" s="6"/>
      <c r="C9" s="6"/>
      <c r="D9" s="6"/>
      <c r="E9" s="6"/>
      <c r="F9" s="33"/>
      <c r="G9" s="6"/>
      <c r="H9" s="6"/>
      <c r="I9" s="6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</row>
    <row r="11" spans="1:103" s="2" customFormat="1" ht="65.099999999999994" customHeight="1" x14ac:dyDescent="0.4">
      <c r="A11" s="1"/>
      <c r="B11" s="6"/>
      <c r="C11" s="6"/>
      <c r="D11" s="6"/>
      <c r="E11" s="6"/>
      <c r="F11" s="33"/>
      <c r="G11" s="6"/>
      <c r="H11" s="6"/>
      <c r="I11" s="6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</row>
    <row r="12" spans="1:103" s="2" customFormat="1" x14ac:dyDescent="0.4">
      <c r="A12" s="1"/>
      <c r="B12" s="6"/>
      <c r="C12" s="6"/>
      <c r="D12" s="6"/>
      <c r="E12" s="6"/>
      <c r="F12" s="33"/>
      <c r="G12" s="6"/>
      <c r="H12" s="6"/>
      <c r="I12" s="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</row>
    <row r="13" spans="1:103" s="2" customFormat="1" x14ac:dyDescent="0.4">
      <c r="A13" s="1"/>
      <c r="B13" s="6"/>
      <c r="C13" s="6"/>
      <c r="D13" s="6"/>
      <c r="E13" s="6"/>
      <c r="F13" s="33"/>
      <c r="G13" s="6"/>
      <c r="H13" s="6"/>
      <c r="I13" s="6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</row>
    <row r="14" spans="1:103" s="2" customFormat="1" x14ac:dyDescent="0.4">
      <c r="A14" s="1"/>
      <c r="B14" s="6"/>
      <c r="C14" s="6"/>
      <c r="D14" s="6"/>
      <c r="E14" s="6"/>
      <c r="F14" s="33"/>
      <c r="G14" s="6"/>
      <c r="H14" s="6"/>
      <c r="I14" s="6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</row>
    <row r="15" spans="1:103" s="2" customFormat="1" x14ac:dyDescent="0.4">
      <c r="A15" s="1"/>
      <c r="B15" s="6"/>
      <c r="C15" s="6"/>
      <c r="D15" s="6"/>
      <c r="E15" s="6"/>
      <c r="F15" s="33"/>
      <c r="G15" s="6"/>
      <c r="H15" s="6"/>
      <c r="I15" s="6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</row>
    <row r="16" spans="1:103" s="2" customFormat="1" x14ac:dyDescent="0.4">
      <c r="A16" s="1"/>
      <c r="B16" s="6"/>
      <c r="C16" s="6"/>
      <c r="D16" s="6"/>
      <c r="E16" s="6"/>
      <c r="F16" s="33"/>
      <c r="G16" s="6"/>
      <c r="H16" s="6"/>
      <c r="I16" s="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</row>
    <row r="17" spans="1:103" s="2" customFormat="1" x14ac:dyDescent="0.4">
      <c r="A17" s="1"/>
      <c r="B17" s="6"/>
      <c r="C17" s="6"/>
      <c r="D17" s="6"/>
      <c r="E17" s="6"/>
      <c r="F17" s="33"/>
      <c r="G17" s="6"/>
      <c r="H17" s="6"/>
      <c r="I17" s="6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</row>
    <row r="18" spans="1:103" s="2" customFormat="1" x14ac:dyDescent="0.4">
      <c r="A18" s="1"/>
      <c r="B18" s="6"/>
      <c r="C18" s="6"/>
      <c r="D18" s="6"/>
      <c r="E18" s="6"/>
      <c r="F18" s="33"/>
      <c r="G18" s="6"/>
      <c r="H18" s="6"/>
      <c r="I18" s="6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</row>
    <row r="19" spans="1:103" s="2" customFormat="1" x14ac:dyDescent="0.4">
      <c r="A19" s="1"/>
      <c r="B19" s="6"/>
      <c r="C19" s="6"/>
      <c r="D19" s="6"/>
      <c r="E19" s="6"/>
      <c r="F19" s="33"/>
      <c r="G19" s="6"/>
      <c r="H19" s="6"/>
      <c r="I19" s="6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</row>
    <row r="20" spans="1:103" s="2" customFormat="1" x14ac:dyDescent="0.4">
      <c r="A20" s="1"/>
      <c r="B20" s="6"/>
      <c r="C20" s="6"/>
      <c r="D20" s="6"/>
      <c r="E20" s="6"/>
      <c r="F20" s="33"/>
      <c r="G20" s="6"/>
      <c r="H20" s="6"/>
      <c r="I20" s="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</row>
    <row r="21" spans="1:103" s="2" customFormat="1" x14ac:dyDescent="0.4">
      <c r="A21" s="1"/>
      <c r="B21" s="6"/>
      <c r="C21" s="6"/>
      <c r="D21" s="6"/>
      <c r="E21" s="6"/>
      <c r="F21" s="33"/>
      <c r="G21" s="6"/>
      <c r="H21" s="6"/>
      <c r="I21" s="6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</row>
  </sheetData>
  <mergeCells count="10">
    <mergeCell ref="B7:I7"/>
    <mergeCell ref="B6:C6"/>
    <mergeCell ref="F1:I1"/>
    <mergeCell ref="J1:M1"/>
    <mergeCell ref="N1:Q1"/>
    <mergeCell ref="R1:U1"/>
    <mergeCell ref="F6:H6"/>
    <mergeCell ref="J6:L6"/>
    <mergeCell ref="N6:P6"/>
    <mergeCell ref="R6:T6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Canal Internet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Miguel Dario Duque Vargas</cp:lastModifiedBy>
  <dcterms:created xsi:type="dcterms:W3CDTF">2026-06-10T18:18:51Z</dcterms:created>
  <dcterms:modified xsi:type="dcterms:W3CDTF">2026-09-09T00:23:53Z</dcterms:modified>
</cp:coreProperties>
</file>