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demedellin-my.sharepoint.com/personal/mpalacio223_soyudemedellin_edu_co/Documents/Documentos/NUEVO/PLATO/CONCURSO DE MERITOS/INTERVENTORIA SAN ANTONIO BUENAVISTA/"/>
    </mc:Choice>
  </mc:AlternateContent>
  <xr:revisionPtr revIDLastSave="0" documentId="13_ncr:1_{56F48D2D-C52C-49FF-88B5-034995CE0747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DETALLADO'!$C$12:$J$75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DETALLADO'!$A$1:$K$88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 localSheetId="0">'FORMULARIO 1 - DETALLADO'!$1:$8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5" i="4" l="1"/>
  <c r="H45" i="4"/>
  <c r="M77" i="4"/>
  <c r="H69" i="4"/>
  <c r="H68" i="4"/>
  <c r="H67" i="4"/>
  <c r="H66" i="4"/>
  <c r="H65" i="4"/>
  <c r="H56" i="4"/>
  <c r="H55" i="4"/>
  <c r="H57" i="4" l="1"/>
  <c r="H59" i="4" s="1"/>
  <c r="H70" i="4"/>
  <c r="H71" i="4" s="1"/>
  <c r="H72" i="4" l="1"/>
  <c r="H73" i="4" s="1"/>
  <c r="H74" i="4" l="1"/>
  <c r="N75" i="4" l="1"/>
  <c r="H35" i="4" l="1"/>
  <c r="H36" i="4"/>
  <c r="H37" i="4"/>
  <c r="H38" i="4"/>
  <c r="H39" i="4"/>
  <c r="H34" i="4"/>
  <c r="H18" i="4"/>
  <c r="H19" i="4"/>
  <c r="H20" i="4"/>
  <c r="H21" i="4"/>
  <c r="H22" i="4"/>
  <c r="H23" i="4"/>
  <c r="H24" i="4"/>
  <c r="H25" i="4"/>
  <c r="H17" i="4"/>
  <c r="H40" i="4" l="1"/>
  <c r="H41" i="4" s="1"/>
  <c r="H26" i="4"/>
  <c r="H28" i="4" l="1"/>
  <c r="H42" i="4" l="1"/>
  <c r="H43" i="4" s="1"/>
  <c r="H44" i="4" s="1"/>
  <c r="F13" i="6" l="1"/>
  <c r="N45" i="4" l="1"/>
  <c r="H77" i="4"/>
  <c r="N77" i="4" s="1"/>
  <c r="F14" i="6"/>
  <c r="F15" i="6" s="1"/>
  <c r="K15" i="6" s="1"/>
</calcChain>
</file>

<file path=xl/sharedStrings.xml><?xml version="1.0" encoding="utf-8"?>
<sst xmlns="http://schemas.openxmlformats.org/spreadsheetml/2006/main" count="149" uniqueCount="106">
  <si>
    <t>Formulario 1 - Formulario de presupuesto oficial -INTERVENTORÍA DE OBRA PÚBLICA DE INFRAESTRUCTURA SOCIAL</t>
  </si>
  <si>
    <t>Código</t>
  </si>
  <si>
    <t>Versión</t>
  </si>
  <si>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</si>
  <si>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</si>
  <si>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</si>
  <si>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</si>
  <si>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</si>
  <si>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</si>
  <si>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</si>
  <si>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</si>
  <si>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</si>
  <si>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</si>
  <si>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</si>
  <si>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</si>
  <si>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</si>
  <si>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</si>
  <si>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</si>
  <si>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</si>
  <si>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</si>
  <si>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</si>
  <si>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</si>
  <si>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</si>
  <si>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</si>
  <si>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</si>
  <si>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</si>
  <si>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</si>
  <si>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</si>
  <si>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</si>
  <si>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</si>
  <si>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</si>
  <si>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</si>
  <si>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</si>
  <si>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</si>
  <si>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</si>
  <si>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</si>
  <si>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</si>
  <si>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</si>
  <si>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</si>
  <si>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</si>
  <si>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</si>
  <si>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</si>
  <si>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</si>
  <si>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</si>
  <si>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</si>
  <si>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</si>
  <si>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</si>
  <si>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CONSTRUCCIÓN DE ACUEDUCTOS COMUNITARIOS PARA LOS CORREGIMIENTOS DE BUENAVISTA Y SAN ANTONIO DEL RÍO, DEL MUNICIPIO DEL PLATO - MAGDALENA</t>
  </si>
  <si>
    <t>DESAGREGADO DE LA INTERVENTORÍA - OBRA</t>
  </si>
  <si>
    <t>Director Interventoria</t>
  </si>
  <si>
    <t>Residente de Interventoría</t>
  </si>
  <si>
    <t>Especialista Estructural</t>
  </si>
  <si>
    <t>Especialista Hidráulico</t>
  </si>
  <si>
    <t>Especialista Eléctrico</t>
  </si>
  <si>
    <t>Especialista Geotécnia</t>
  </si>
  <si>
    <t>Auxiliar de Ingeniería</t>
  </si>
  <si>
    <t>Profesional QHSE</t>
  </si>
  <si>
    <t>Topógrafo</t>
  </si>
  <si>
    <t xml:space="preserve">DEDICACION </t>
  </si>
  <si>
    <t>Gastos de oficina (papeleria, mensajeria, alquiler equipos de computo)</t>
  </si>
  <si>
    <t xml:space="preserve">Alquiler camioneta 4x4,incluye combustible </t>
  </si>
  <si>
    <t>Alquiler transporte fluvial</t>
  </si>
  <si>
    <t>Alquiler equipo topografía</t>
  </si>
  <si>
    <t>Alquiler oficina</t>
  </si>
  <si>
    <t>Servicios</t>
  </si>
  <si>
    <t>UTILIZACIÓN       (Meses)</t>
  </si>
  <si>
    <t>Subtotal Otros Costos Directos</t>
  </si>
  <si>
    <t>DESAGREGADO DE LA INTERVENTORÍA - SUMINISTRO</t>
  </si>
  <si>
    <r>
      <t>(1)*((2)+(3))*(4) =</t>
    </r>
    <r>
      <rPr>
        <b/>
        <sz val="10"/>
        <color indexed="12"/>
        <rFont val="Roboto"/>
      </rPr>
      <t xml:space="preserve"> (5)</t>
    </r>
  </si>
  <si>
    <r>
      <t>SUBTOTAL COSTOS DE PERSONAL = SUMATORIA DE (5) =</t>
    </r>
    <r>
      <rPr>
        <b/>
        <sz val="10"/>
        <color indexed="12"/>
        <rFont val="Roboto"/>
      </rPr>
      <t xml:space="preserve"> (6)</t>
    </r>
  </si>
  <si>
    <r>
      <t>FACTOR MULTIPLICADOR</t>
    </r>
    <r>
      <rPr>
        <b/>
        <sz val="10"/>
        <color indexed="12"/>
        <rFont val="Roboto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</si>
  <si>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Roboto"/>
      </rPr>
      <t xml:space="preserve">(A) </t>
    </r>
  </si>
  <si>
    <r>
      <t xml:space="preserve">(8)*(9)*(10) = </t>
    </r>
    <r>
      <rPr>
        <b/>
        <sz val="10"/>
        <color indexed="12"/>
        <rFont val="Roboto"/>
      </rPr>
      <t>(11)</t>
    </r>
  </si>
  <si>
    <r>
      <t xml:space="preserve">SUBTOTAL OTROS COSTOS DIRECTOS = SUMATORIA DE (11) = </t>
    </r>
    <r>
      <rPr>
        <b/>
        <sz val="10"/>
        <color indexed="12"/>
        <rFont val="Roboto"/>
      </rPr>
      <t>(B)</t>
    </r>
  </si>
  <si>
    <r>
      <t xml:space="preserve">SUBTOTAL COSTOS BASICOS = (A) + (B) = </t>
    </r>
    <r>
      <rPr>
        <b/>
        <sz val="10"/>
        <color indexed="12"/>
        <rFont val="Roboto"/>
      </rPr>
      <t>(C)</t>
    </r>
  </si>
  <si>
    <r>
      <t>VALOR TOTAL BÁSICO</t>
    </r>
    <r>
      <rPr>
        <b/>
        <sz val="10"/>
        <color rgb="FF0000FF"/>
        <rFont val="Roboto"/>
      </rPr>
      <t xml:space="preserve"> = (E)</t>
    </r>
  </si>
  <si>
    <r>
      <t xml:space="preserve">IVA = 19% * (E) = </t>
    </r>
    <r>
      <rPr>
        <b/>
        <sz val="10"/>
        <color indexed="12"/>
        <rFont val="Roboto"/>
      </rPr>
      <t>(F)</t>
    </r>
  </si>
  <si>
    <t>MENSUAL</t>
  </si>
  <si>
    <t>Gastos de oficina (papeleria, mensajeria)</t>
  </si>
  <si>
    <t>Servicios Públicos</t>
  </si>
  <si>
    <t>Alquiler camioneta 4x4</t>
  </si>
  <si>
    <t>Alquiler Transporte Fluvial</t>
  </si>
  <si>
    <t>und</t>
  </si>
  <si>
    <t>mes</t>
  </si>
  <si>
    <t>glb</t>
  </si>
  <si>
    <t>(12)</t>
  </si>
  <si>
    <t>(13)</t>
  </si>
  <si>
    <t>(14)</t>
  </si>
  <si>
    <t>(15)</t>
  </si>
  <si>
    <r>
      <t>(12)*((13)+(14))*(15) =</t>
    </r>
    <r>
      <rPr>
        <b/>
        <sz val="10"/>
        <color indexed="12"/>
        <rFont val="Roboto"/>
      </rPr>
      <t xml:space="preserve"> (16)</t>
    </r>
  </si>
  <si>
    <r>
      <t>SUBTOTAL COSTOS DE PERSONAL = SUMATORIA DE (16) =</t>
    </r>
    <r>
      <rPr>
        <b/>
        <sz val="10"/>
        <color indexed="12"/>
        <rFont val="Roboto"/>
      </rPr>
      <t xml:space="preserve"> (17)</t>
    </r>
  </si>
  <si>
    <r>
      <t>FACTOR MULTIPLICADOR</t>
    </r>
    <r>
      <rPr>
        <b/>
        <sz val="10"/>
        <color indexed="12"/>
        <rFont val="Roboto"/>
      </rPr>
      <t xml:space="preserve"> (18)</t>
    </r>
  </si>
  <si>
    <r>
      <t xml:space="preserve">SUBTOTAL COSTOS DE PERSONAL = (17) * (18) = </t>
    </r>
    <r>
      <rPr>
        <b/>
        <sz val="10"/>
        <color indexed="12"/>
        <rFont val="Roboto"/>
      </rPr>
      <t xml:space="preserve">(H) </t>
    </r>
  </si>
  <si>
    <t>(19)</t>
  </si>
  <si>
    <t>(20)</t>
  </si>
  <si>
    <t>(21)</t>
  </si>
  <si>
    <r>
      <t xml:space="preserve">(19)*(20)*(21) = </t>
    </r>
    <r>
      <rPr>
        <b/>
        <sz val="10"/>
        <color indexed="12"/>
        <rFont val="Roboto"/>
      </rPr>
      <t>(22)</t>
    </r>
  </si>
  <si>
    <r>
      <t xml:space="preserve">SUBTOTAL OTROS COSTOS DIRECTOS = SUMATORIA DE (22) = </t>
    </r>
    <r>
      <rPr>
        <b/>
        <sz val="10"/>
        <color indexed="12"/>
        <rFont val="Roboto"/>
      </rPr>
      <t>(I)</t>
    </r>
  </si>
  <si>
    <r>
      <t xml:space="preserve">SUBTOTAL COSTOS BASICOS = (H) + (I) = </t>
    </r>
    <r>
      <rPr>
        <b/>
        <sz val="10"/>
        <color indexed="12"/>
        <rFont val="Roboto"/>
      </rPr>
      <t>(J)</t>
    </r>
  </si>
  <si>
    <r>
      <t>VALOR TOTAL BÁSICO</t>
    </r>
    <r>
      <rPr>
        <b/>
        <sz val="10"/>
        <color rgb="FF0000FF"/>
        <rFont val="Roboto"/>
      </rPr>
      <t xml:space="preserve"> = (K)</t>
    </r>
  </si>
  <si>
    <r>
      <t xml:space="preserve">IVA = 19% * (K) = </t>
    </r>
    <r>
      <rPr>
        <b/>
        <sz val="10"/>
        <color indexed="12"/>
        <rFont val="Roboto"/>
      </rPr>
      <t>(L)</t>
    </r>
  </si>
  <si>
    <r>
      <t>COSTO TOTAL SUMINISTRO = (K) + (L) =</t>
    </r>
    <r>
      <rPr>
        <b/>
        <sz val="10"/>
        <color rgb="FF0000FF"/>
        <rFont val="Roboto"/>
      </rPr>
      <t xml:space="preserve"> (M)</t>
    </r>
  </si>
  <si>
    <r>
      <t>COSTO TOTAL OBRA = (E) + (F) =</t>
    </r>
    <r>
      <rPr>
        <b/>
        <sz val="10"/>
        <color rgb="FF0000FF"/>
        <rFont val="Roboto"/>
      </rPr>
      <t xml:space="preserve"> (G)</t>
    </r>
  </si>
  <si>
    <t>GRAN TOTAL DE LA INTERVENTORIA = (G) + (M)</t>
  </si>
  <si>
    <t>Formulario 1 - Formulario de presupuesto oficial -Interventoría de obra pública de agua potable y saneamiento básico</t>
  </si>
  <si>
    <t>CCE-EICP-FM-154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</si>
</sst>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* #,##0.00_ ;_ * \-#,##0.00_ ;_ * &quot;-&quot;??_ ;_ @_ "/>
    <numFmt numFmtId="170" formatCode="_-[$$-240A]\ * #,##0.00_ ;_-[$$-240A]\ * \-#,##0.00\ ;_-[$$-240A]\ * &quot;-&quot;??_ ;_-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6" formatCode="_-&quot;$&quot;* #,##0_-;\-&quot;$&quot;* #,##0_-;_-&quot;$&quot;* &quot;-&quot;??_-;_-@_-"/>
    <numFmt numFmtId="177" formatCode="_-[$$-240A]\ * #,##0.00_-;\-[$$-240A]\ * #,##0.00_-;_-[$$-240A]\ * &quot;-&quot;??_-;_-@_-"/>
    <numFmt numFmtId="178" formatCode="0.0%"/>
    <numFmt numFmtId="179" formatCode="0.0"/>
  </numFmts>
  <fonts count="4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sz val="12"/>
      <name val="Roboto"/>
    </font>
    <font>
      <sz val="11"/>
      <name val="Roboto"/>
    </font>
    <font>
      <sz val="11"/>
      <color theme="1"/>
      <name val="Roboto"/>
    </font>
    <font>
      <b/>
      <sz val="10"/>
      <name val="Roboto"/>
    </font>
    <font>
      <sz val="10"/>
      <name val="Roboto"/>
    </font>
    <font>
      <b/>
      <sz val="11"/>
      <color indexed="12"/>
      <name val="Roboto"/>
    </font>
    <font>
      <b/>
      <sz val="10"/>
      <color indexed="12"/>
      <name val="Roboto"/>
    </font>
    <font>
      <b/>
      <u/>
      <sz val="10"/>
      <name val="Roboto"/>
    </font>
    <font>
      <b/>
      <sz val="12"/>
      <color theme="1"/>
      <name val="Roboto"/>
    </font>
    <font>
      <sz val="10"/>
      <color theme="1"/>
      <name val="Roboto"/>
    </font>
    <font>
      <b/>
      <sz val="9"/>
      <color rgb="FFFF0000"/>
      <name val="Roboto"/>
    </font>
    <font>
      <b/>
      <sz val="12"/>
      <name val="Roboto"/>
    </font>
    <font>
      <sz val="10"/>
      <color rgb="FF000000"/>
      <name val="Roboto"/>
    </font>
    <font>
      <b/>
      <sz val="10"/>
      <color theme="1"/>
      <name val="Roboto"/>
    </font>
    <font>
      <b/>
      <sz val="11"/>
      <name val="Roboto"/>
    </font>
    <font>
      <b/>
      <sz val="10"/>
      <color rgb="FF0000FF"/>
      <name val="Roboto"/>
    </font>
    <font>
      <sz val="11"/>
      <color indexed="8"/>
      <name val="Roboto"/>
    </font>
    <font>
      <sz val="10"/>
      <color indexed="8"/>
      <name val="Roboto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8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1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  <xf numFmtId="0" fontId="4" fillId="0" borderId="0"/>
    <xf numFmtId="169" fontId="6" fillId="0" borderId="0" applyFont="0" applyFill="0" applyBorder="0" applyAlignment="0" applyProtection="0"/>
    <xf numFmtId="0" fontId="3" fillId="0" borderId="0"/>
    <xf numFmtId="0" fontId="6" fillId="0" borderId="0"/>
    <xf numFmtId="168" fontId="2" fillId="0" borderId="0" applyFont="0" applyFill="0" applyBorder="0" applyAlignment="0" applyProtection="0"/>
    <xf numFmtId="0" fontId="2" fillId="0" borderId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76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6" fillId="6" borderId="1" xfId="37" applyFont="1" applyFill="1" applyBorder="1" applyAlignment="1">
      <alignment horizontal="center" vertical="center" wrapText="1"/>
    </xf>
    <xf numFmtId="0" fontId="1" fillId="0" borderId="9" xfId="37" applyBorder="1"/>
    <xf numFmtId="167" fontId="16" fillId="6" borderId="43" xfId="38" applyFont="1" applyFill="1" applyBorder="1" applyAlignment="1" applyProtection="1">
      <alignment horizontal="center" vertical="center" wrapText="1"/>
    </xf>
    <xf numFmtId="0" fontId="1" fillId="0" borderId="9" xfId="37" applyBorder="1" applyAlignment="1">
      <alignment wrapText="1"/>
    </xf>
    <xf numFmtId="43" fontId="1" fillId="0" borderId="9" xfId="39" applyFont="1" applyBorder="1"/>
    <xf numFmtId="167" fontId="16" fillId="6" borderId="38" xfId="38" applyFont="1" applyFill="1" applyBorder="1" applyAlignment="1" applyProtection="1">
      <alignment horizontal="center" vertical="center" wrapText="1"/>
    </xf>
    <xf numFmtId="167" fontId="1" fillId="0" borderId="10" xfId="38" applyFont="1" applyBorder="1"/>
    <xf numFmtId="0" fontId="1" fillId="0" borderId="4" xfId="37" applyBorder="1" applyAlignment="1">
      <alignment wrapText="1"/>
    </xf>
    <xf numFmtId="0" fontId="1" fillId="0" borderId="4" xfId="37" applyBorder="1"/>
    <xf numFmtId="43" fontId="1" fillId="0" borderId="4" xfId="39" applyFont="1" applyBorder="1"/>
    <xf numFmtId="167" fontId="1" fillId="0" borderId="22" xfId="38" applyFont="1" applyBorder="1"/>
    <xf numFmtId="0" fontId="16" fillId="6" borderId="42" xfId="37" applyFont="1" applyFill="1" applyBorder="1" applyAlignment="1">
      <alignment horizontal="center" vertical="center" wrapText="1"/>
    </xf>
    <xf numFmtId="0" fontId="13" fillId="5" borderId="16" xfId="37" applyFont="1" applyFill="1" applyBorder="1" applyAlignment="1">
      <alignment horizontal="center" vertical="center" wrapText="1"/>
    </xf>
    <xf numFmtId="0" fontId="14" fillId="0" borderId="35" xfId="37" applyFont="1" applyBorder="1" applyAlignment="1">
      <alignment horizontal="center" vertical="center" wrapText="1"/>
    </xf>
    <xf numFmtId="0" fontId="13" fillId="5" borderId="14" xfId="37" applyFont="1" applyFill="1" applyBorder="1" applyAlignment="1">
      <alignment horizontal="center" vertical="center" wrapText="1"/>
    </xf>
    <xf numFmtId="0" fontId="1" fillId="0" borderId="29" xfId="37" applyBorder="1" applyAlignment="1">
      <alignment wrapText="1"/>
    </xf>
    <xf numFmtId="0" fontId="1" fillId="0" borderId="29" xfId="37" applyBorder="1"/>
    <xf numFmtId="43" fontId="1" fillId="0" borderId="29" xfId="39" applyFont="1" applyBorder="1"/>
    <xf numFmtId="167" fontId="1" fillId="0" borderId="46" xfId="38" applyFont="1" applyBorder="1"/>
    <xf numFmtId="0" fontId="13" fillId="5" borderId="35" xfId="37" applyFont="1" applyFill="1" applyBorder="1" applyAlignment="1">
      <alignment horizontal="center" vertical="center" wrapText="1"/>
    </xf>
    <xf numFmtId="0" fontId="0" fillId="0" borderId="26" xfId="0" applyBorder="1"/>
    <xf numFmtId="0" fontId="13" fillId="2" borderId="16" xfId="37" applyFont="1" applyFill="1" applyBorder="1" applyAlignment="1">
      <alignment horizontal="center" wrapText="1"/>
    </xf>
    <xf numFmtId="0" fontId="14" fillId="2" borderId="9" xfId="37" applyFont="1" applyFill="1" applyBorder="1" applyAlignment="1">
      <alignment wrapText="1"/>
    </xf>
    <xf numFmtId="43" fontId="14" fillId="2" borderId="9" xfId="39" applyFont="1" applyFill="1" applyBorder="1" applyAlignment="1">
      <alignment horizontal="justify" vertical="center" wrapText="1"/>
    </xf>
    <xf numFmtId="176" fontId="14" fillId="2" borderId="10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14" fillId="3" borderId="16" xfId="37" applyFont="1" applyFill="1" applyBorder="1" applyAlignment="1">
      <alignment horizontal="center" wrapText="1"/>
    </xf>
    <xf numFmtId="0" fontId="13" fillId="0" borderId="16" xfId="37" applyFont="1" applyBorder="1" applyAlignment="1">
      <alignment horizontal="center" wrapText="1"/>
    </xf>
    <xf numFmtId="0" fontId="14" fillId="0" borderId="9" xfId="37" applyFont="1" applyBorder="1" applyAlignment="1">
      <alignment wrapText="1"/>
    </xf>
    <xf numFmtId="43" fontId="14" fillId="0" borderId="9" xfId="39" applyFont="1" applyFill="1" applyBorder="1" applyAlignment="1">
      <alignment horizontal="justify" vertical="center" wrapText="1"/>
    </xf>
    <xf numFmtId="176" fontId="14" fillId="0" borderId="10" xfId="38" applyNumberFormat="1" applyFont="1" applyFill="1" applyBorder="1" applyAlignment="1">
      <alignment horizontal="justify" vertical="top" wrapText="1"/>
    </xf>
    <xf numFmtId="0" fontId="0" fillId="0" borderId="25" xfId="0" applyBorder="1"/>
    <xf numFmtId="0" fontId="0" fillId="0" borderId="27" xfId="0" applyBorder="1"/>
    <xf numFmtId="0" fontId="0" fillId="0" borderId="41" xfId="0" applyBorder="1"/>
    <xf numFmtId="0" fontId="0" fillId="0" borderId="37" xfId="0" applyBorder="1"/>
    <xf numFmtId="0" fontId="0" fillId="0" borderId="30" xfId="0" applyBorder="1"/>
    <xf numFmtId="0" fontId="0" fillId="0" borderId="23" xfId="0" applyBorder="1"/>
    <xf numFmtId="0" fontId="0" fillId="0" borderId="40" xfId="0" applyBorder="1"/>
    <xf numFmtId="0" fontId="18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7" fillId="2" borderId="54" xfId="5" applyFont="1" applyFill="1" applyBorder="1" applyAlignment="1">
      <alignment vertical="center" wrapText="1"/>
    </xf>
    <xf numFmtId="0" fontId="17" fillId="2" borderId="57" xfId="0" applyFont="1" applyFill="1" applyBorder="1" applyAlignment="1">
      <alignment horizontal="center" vertical="center" wrapText="1"/>
    </xf>
    <xf numFmtId="0" fontId="17" fillId="2" borderId="58" xfId="5" applyFont="1" applyFill="1" applyBorder="1" applyAlignment="1">
      <alignment horizontal="center" vertical="center" wrapText="1"/>
    </xf>
    <xf numFmtId="0" fontId="18" fillId="2" borderId="58" xfId="0" applyFont="1" applyFill="1" applyBorder="1" applyAlignment="1">
      <alignment horizontal="center" vertical="center" wrapText="1"/>
    </xf>
    <xf numFmtId="0" fontId="18" fillId="2" borderId="55" xfId="5" applyFont="1" applyFill="1" applyBorder="1" applyAlignment="1">
      <alignment horizontal="center" vertical="center" wrapText="1"/>
    </xf>
    <xf numFmtId="0" fontId="16" fillId="6" borderId="14" xfId="37" applyFont="1" applyFill="1" applyBorder="1" applyAlignment="1">
      <alignment horizontal="center" vertical="center" wrapText="1"/>
    </xf>
    <xf numFmtId="0" fontId="15" fillId="0" borderId="16" xfId="37" applyFont="1" applyBorder="1" applyAlignment="1">
      <alignment horizontal="center" vertical="center" wrapText="1"/>
    </xf>
    <xf numFmtId="0" fontId="15" fillId="0" borderId="48" xfId="37" applyFont="1" applyBorder="1" applyAlignment="1">
      <alignment horizontal="center" vertical="center" wrapText="1"/>
    </xf>
    <xf numFmtId="0" fontId="22" fillId="0" borderId="47" xfId="0" applyFont="1" applyBorder="1" applyAlignment="1">
      <alignment horizontal="left"/>
    </xf>
    <xf numFmtId="164" fontId="0" fillId="0" borderId="0" xfId="0" applyNumberFormat="1"/>
    <xf numFmtId="0" fontId="25" fillId="2" borderId="23" xfId="5" applyFont="1" applyFill="1" applyBorder="1" applyAlignment="1">
      <alignment vertical="center" wrapText="1"/>
    </xf>
    <xf numFmtId="0" fontId="25" fillId="2" borderId="24" xfId="5" applyFont="1" applyFill="1" applyBorder="1" applyAlignment="1">
      <alignment vertical="center" wrapText="1"/>
    </xf>
    <xf numFmtId="0" fontId="25" fillId="2" borderId="24" xfId="5" applyFont="1" applyFill="1" applyBorder="1" applyAlignment="1">
      <alignment horizontal="center" vertical="center" wrapText="1"/>
    </xf>
    <xf numFmtId="0" fontId="26" fillId="2" borderId="24" xfId="5" applyNumberFormat="1" applyFont="1" applyFill="1" applyBorder="1" applyAlignment="1">
      <alignment horizontal="center" vertical="center" wrapText="1"/>
    </xf>
    <xf numFmtId="0" fontId="26" fillId="2" borderId="24" xfId="5" applyNumberFormat="1" applyFont="1" applyFill="1" applyBorder="1" applyAlignment="1">
      <alignment horizontal="justify" vertical="center" wrapText="1"/>
    </xf>
    <xf numFmtId="0" fontId="26" fillId="2" borderId="24" xfId="5" applyNumberFormat="1" applyFont="1" applyFill="1" applyBorder="1" applyAlignment="1">
      <alignment vertical="center" wrapText="1"/>
    </xf>
    <xf numFmtId="0" fontId="27" fillId="0" borderId="24" xfId="6" applyFont="1" applyBorder="1" applyAlignment="1">
      <alignment horizontal="center"/>
    </xf>
    <xf numFmtId="0" fontId="26" fillId="2" borderId="25" xfId="5" applyNumberFormat="1" applyFont="1" applyFill="1" applyBorder="1" applyAlignment="1">
      <alignment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5" fillId="2" borderId="0" xfId="5" applyFont="1" applyFill="1" applyBorder="1" applyAlignment="1">
      <alignment vertical="center" wrapText="1"/>
    </xf>
    <xf numFmtId="0" fontId="25" fillId="2" borderId="26" xfId="5" applyFont="1" applyFill="1" applyBorder="1" applyAlignment="1">
      <alignment vertical="center" wrapText="1"/>
    </xf>
    <xf numFmtId="0" fontId="27" fillId="0" borderId="0" xfId="6" applyFont="1" applyAlignment="1">
      <alignment horizontal="center"/>
    </xf>
    <xf numFmtId="0" fontId="26" fillId="2" borderId="27" xfId="5" applyNumberFormat="1" applyFont="1" applyFill="1" applyBorder="1" applyAlignment="1">
      <alignment vertical="center" wrapText="1"/>
    </xf>
    <xf numFmtId="0" fontId="25" fillId="2" borderId="59" xfId="5" applyFont="1" applyFill="1" applyBorder="1" applyAlignment="1">
      <alignment vertical="center" wrapText="1"/>
    </xf>
    <xf numFmtId="0" fontId="26" fillId="2" borderId="59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37" xfId="5" applyNumberFormat="1" applyFont="1" applyFill="1" applyBorder="1" applyAlignment="1">
      <alignment vertical="center" wrapText="1"/>
    </xf>
    <xf numFmtId="0" fontId="27" fillId="0" borderId="37" xfId="6" applyFont="1" applyBorder="1" applyAlignment="1">
      <alignment horizontal="center"/>
    </xf>
    <xf numFmtId="0" fontId="26" fillId="2" borderId="40" xfId="5" applyNumberFormat="1" applyFont="1" applyFill="1" applyBorder="1" applyAlignment="1">
      <alignment vertical="center" wrapText="1"/>
    </xf>
    <xf numFmtId="0" fontId="25" fillId="2" borderId="0" xfId="5" applyFont="1" applyFill="1" applyBorder="1" applyAlignment="1">
      <alignment horizontal="center" vertical="center" wrapText="1"/>
    </xf>
    <xf numFmtId="0" fontId="25" fillId="2" borderId="40" xfId="5" applyFont="1" applyFill="1" applyBorder="1" applyAlignment="1">
      <alignment vertical="center" wrapText="1"/>
    </xf>
    <xf numFmtId="0" fontId="26" fillId="0" borderId="0" xfId="2" applyFont="1" applyAlignment="1">
      <alignment vertical="center"/>
    </xf>
    <xf numFmtId="0" fontId="28" fillId="2" borderId="26" xfId="2" applyFont="1" applyFill="1" applyBorder="1" applyAlignment="1">
      <alignment horizontal="center"/>
    </xf>
    <xf numFmtId="0" fontId="26" fillId="2" borderId="0" xfId="2" applyFont="1" applyFill="1" applyAlignment="1">
      <alignment vertical="center"/>
    </xf>
    <xf numFmtId="0" fontId="26" fillId="2" borderId="26" xfId="5" applyNumberFormat="1" applyFont="1" applyFill="1" applyBorder="1" applyAlignment="1">
      <alignment horizontal="right" vertical="center" wrapText="1"/>
    </xf>
    <xf numFmtId="0" fontId="26" fillId="2" borderId="0" xfId="5" applyNumberFormat="1" applyFont="1" applyFill="1" applyBorder="1" applyAlignment="1">
      <alignment horizontal="right" vertical="center" wrapText="1"/>
    </xf>
    <xf numFmtId="0" fontId="26" fillId="2" borderId="40" xfId="5" applyNumberFormat="1" applyFont="1" applyFill="1" applyBorder="1" applyAlignment="1">
      <alignment horizontal="right" vertical="center" wrapText="1"/>
    </xf>
    <xf numFmtId="0" fontId="33" fillId="0" borderId="0" xfId="6" applyFont="1"/>
    <xf numFmtId="1" fontId="27" fillId="0" borderId="9" xfId="0" applyNumberFormat="1" applyFont="1" applyBorder="1" applyAlignment="1">
      <alignment vertical="center" wrapText="1"/>
    </xf>
    <xf numFmtId="170" fontId="29" fillId="0" borderId="9" xfId="5" applyNumberFormat="1" applyFont="1" applyFill="1" applyBorder="1" applyAlignment="1">
      <alignment horizontal="center" vertical="center" wrapText="1"/>
    </xf>
    <xf numFmtId="178" fontId="34" fillId="0" borderId="9" xfId="42" applyNumberFormat="1" applyFont="1" applyBorder="1" applyAlignment="1">
      <alignment horizontal="center" vertical="center" wrapText="1"/>
    </xf>
    <xf numFmtId="179" fontId="34" fillId="0" borderId="9" xfId="41" applyNumberFormat="1" applyFont="1" applyFill="1" applyBorder="1" applyAlignment="1">
      <alignment horizontal="center" vertical="center" wrapText="1"/>
    </xf>
    <xf numFmtId="170" fontId="29" fillId="0" borderId="10" xfId="7" applyNumberFormat="1" applyFont="1" applyFill="1" applyBorder="1" applyAlignment="1">
      <alignment vertical="center" wrapText="1"/>
    </xf>
    <xf numFmtId="170" fontId="29" fillId="0" borderId="9" xfId="5" applyNumberFormat="1" applyFont="1" applyFill="1" applyBorder="1" applyAlignment="1">
      <alignment vertical="center" wrapText="1"/>
    </xf>
    <xf numFmtId="170" fontId="28" fillId="3" borderId="10" xfId="7" applyNumberFormat="1" applyFont="1" applyFill="1" applyBorder="1" applyAlignment="1">
      <alignment vertical="center" wrapText="1"/>
    </xf>
    <xf numFmtId="0" fontId="35" fillId="0" borderId="0" xfId="5" applyNumberFormat="1" applyFont="1" applyFill="1" applyBorder="1" applyAlignment="1">
      <alignment horizontal="center" wrapText="1"/>
    </xf>
    <xf numFmtId="0" fontId="36" fillId="2" borderId="0" xfId="5" applyFont="1" applyFill="1" applyBorder="1" applyAlignment="1">
      <alignment vertical="center" wrapText="1"/>
    </xf>
    <xf numFmtId="0" fontId="36" fillId="2" borderId="40" xfId="5" applyFont="1" applyFill="1" applyBorder="1" applyAlignment="1">
      <alignment vertical="center" wrapText="1"/>
    </xf>
    <xf numFmtId="170" fontId="28" fillId="3" borderId="61" xfId="5" applyNumberFormat="1" applyFont="1" applyFill="1" applyBorder="1" applyAlignment="1">
      <alignment vertical="center" wrapText="1"/>
    </xf>
    <xf numFmtId="177" fontId="26" fillId="2" borderId="0" xfId="5" applyNumberFormat="1" applyFont="1" applyFill="1" applyBorder="1" applyAlignment="1">
      <alignment vertical="center" wrapText="1"/>
    </xf>
    <xf numFmtId="0" fontId="29" fillId="0" borderId="28" xfId="5" applyFont="1" applyBorder="1" applyAlignment="1">
      <alignment horizontal="center" vertical="center" wrapText="1"/>
    </xf>
    <xf numFmtId="0" fontId="29" fillId="0" borderId="27" xfId="5" applyFont="1" applyBorder="1" applyAlignment="1">
      <alignment horizontal="center" vertical="center" wrapText="1"/>
    </xf>
    <xf numFmtId="0" fontId="26" fillId="0" borderId="29" xfId="5" applyFont="1" applyBorder="1" applyAlignment="1">
      <alignment horizontal="center" vertical="center" wrapText="1"/>
    </xf>
    <xf numFmtId="0" fontId="26" fillId="0" borderId="21" xfId="5" applyFont="1" applyBorder="1" applyAlignment="1">
      <alignment horizontal="center" vertical="center" wrapText="1"/>
    </xf>
    <xf numFmtId="0" fontId="30" fillId="0" borderId="2" xfId="5" quotePrefix="1" applyFont="1" applyFill="1" applyBorder="1" applyAlignment="1">
      <alignment horizontal="center" vertical="center" wrapText="1"/>
    </xf>
    <xf numFmtId="0" fontId="30" fillId="0" borderId="3" xfId="5" quotePrefix="1" applyFont="1" applyBorder="1" applyAlignment="1">
      <alignment horizontal="center" vertical="center" wrapText="1"/>
    </xf>
    <xf numFmtId="0" fontId="29" fillId="0" borderId="30" xfId="5" applyFont="1" applyBorder="1" applyAlignment="1">
      <alignment horizontal="center" vertical="center" wrapText="1"/>
    </xf>
    <xf numFmtId="177" fontId="37" fillId="0" borderId="9" xfId="0" applyNumberFormat="1" applyFont="1" applyBorder="1" applyAlignment="1">
      <alignment vertical="center" wrapText="1"/>
    </xf>
    <xf numFmtId="177" fontId="34" fillId="0" borderId="9" xfId="41" applyNumberFormat="1" applyFont="1" applyBorder="1" applyAlignment="1">
      <alignment horizontal="center" vertical="center"/>
    </xf>
    <xf numFmtId="177" fontId="34" fillId="0" borderId="9" xfId="0" applyNumberFormat="1" applyFont="1" applyBorder="1" applyAlignment="1">
      <alignment vertical="center"/>
    </xf>
    <xf numFmtId="2" fontId="34" fillId="0" borderId="9" xfId="42" applyNumberFormat="1" applyFont="1" applyFill="1" applyBorder="1" applyAlignment="1">
      <alignment horizontal="center" vertical="center"/>
    </xf>
    <xf numFmtId="170" fontId="26" fillId="0" borderId="10" xfId="7" applyNumberFormat="1" applyFont="1" applyFill="1" applyBorder="1" applyAlignment="1">
      <alignment vertical="center" wrapText="1"/>
    </xf>
    <xf numFmtId="167" fontId="26" fillId="2" borderId="0" xfId="5" applyNumberFormat="1" applyFont="1" applyFill="1" applyBorder="1" applyAlignment="1">
      <alignment vertical="center" wrapText="1"/>
    </xf>
    <xf numFmtId="170" fontId="39" fillId="0" borderId="10" xfId="7" applyNumberFormat="1" applyFont="1" applyFill="1" applyBorder="1" applyAlignment="1">
      <alignment vertical="center" wrapText="1"/>
    </xf>
    <xf numFmtId="167" fontId="39" fillId="3" borderId="38" xfId="9" applyFont="1" applyFill="1" applyBorder="1" applyAlignment="1">
      <alignment vertical="center" wrapText="1"/>
    </xf>
    <xf numFmtId="164" fontId="26" fillId="2" borderId="0" xfId="10" applyFont="1" applyFill="1" applyBorder="1" applyAlignment="1">
      <alignment vertical="center" wrapText="1"/>
    </xf>
    <xf numFmtId="167" fontId="39" fillId="3" borderId="10" xfId="9" applyFont="1" applyFill="1" applyBorder="1" applyAlignment="1">
      <alignment vertical="center" wrapText="1"/>
    </xf>
    <xf numFmtId="165" fontId="35" fillId="0" borderId="0" xfId="5" applyNumberFormat="1" applyFont="1" applyFill="1" applyBorder="1" applyAlignment="1">
      <alignment horizontal="center" wrapText="1"/>
    </xf>
    <xf numFmtId="171" fontId="26" fillId="2" borderId="0" xfId="11" applyFont="1" applyFill="1" applyBorder="1" applyAlignment="1">
      <alignment vertical="center" wrapText="1"/>
    </xf>
    <xf numFmtId="165" fontId="26" fillId="2" borderId="0" xfId="5" applyNumberFormat="1" applyFont="1" applyFill="1" applyBorder="1" applyAlignment="1">
      <alignment vertical="center" wrapText="1"/>
    </xf>
    <xf numFmtId="167" fontId="39" fillId="3" borderId="10" xfId="12" applyFont="1" applyFill="1" applyBorder="1" applyAlignment="1">
      <alignment vertical="center" wrapText="1"/>
    </xf>
    <xf numFmtId="0" fontId="28" fillId="0" borderId="0" xfId="5" applyFont="1" applyFill="1" applyBorder="1" applyAlignment="1">
      <alignment horizontal="right" vertical="center" wrapText="1"/>
    </xf>
    <xf numFmtId="167" fontId="39" fillId="0" borderId="0" xfId="12" applyFont="1" applyFill="1" applyBorder="1" applyAlignment="1">
      <alignment vertical="center" wrapText="1"/>
    </xf>
    <xf numFmtId="167" fontId="39" fillId="2" borderId="0" xfId="13" applyFont="1" applyFill="1" applyBorder="1" applyAlignment="1">
      <alignment vertical="center" wrapText="1"/>
    </xf>
    <xf numFmtId="167" fontId="26" fillId="2" borderId="27" xfId="5" applyNumberFormat="1" applyFont="1" applyFill="1" applyBorder="1" applyAlignment="1">
      <alignment vertical="center" wrapText="1"/>
    </xf>
    <xf numFmtId="167" fontId="26" fillId="2" borderId="0" xfId="13" applyFont="1" applyFill="1" applyBorder="1" applyAlignment="1">
      <alignment vertical="center" wrapText="1"/>
    </xf>
    <xf numFmtId="0" fontId="26" fillId="2" borderId="23" xfId="5" applyFont="1" applyFill="1" applyBorder="1" applyAlignment="1">
      <alignment horizontal="justify"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40" xfId="5" applyNumberFormat="1" applyFont="1" applyFill="1" applyBorder="1" applyAlignment="1">
      <alignment vertical="center" wrapText="1"/>
    </xf>
    <xf numFmtId="0" fontId="25" fillId="2" borderId="26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27" xfId="5" applyNumberFormat="1" applyFont="1" applyFill="1" applyBorder="1" applyAlignment="1">
      <alignment vertical="center" wrapText="1"/>
    </xf>
    <xf numFmtId="165" fontId="25" fillId="2" borderId="0" xfId="41" applyFont="1" applyFill="1" applyBorder="1" applyAlignment="1">
      <alignment vertical="center" wrapText="1"/>
    </xf>
    <xf numFmtId="0" fontId="41" fillId="0" borderId="31" xfId="14" applyFont="1" applyBorder="1" applyAlignment="1">
      <alignment vertical="center"/>
    </xf>
    <xf numFmtId="0" fontId="25" fillId="2" borderId="11" xfId="5" applyNumberFormat="1" applyFont="1" applyFill="1" applyBorder="1" applyAlignment="1">
      <alignment horizontal="center" vertical="center" wrapText="1"/>
    </xf>
    <xf numFmtId="0" fontId="25" fillId="2" borderId="11" xfId="5" applyNumberFormat="1" applyFont="1" applyFill="1" applyBorder="1" applyAlignment="1">
      <alignment horizontal="justify" vertical="center" wrapText="1"/>
    </xf>
    <xf numFmtId="0" fontId="25" fillId="2" borderId="11" xfId="5" applyNumberFormat="1" applyFont="1" applyFill="1" applyBorder="1" applyAlignment="1">
      <alignment vertical="center" wrapText="1"/>
    </xf>
    <xf numFmtId="0" fontId="25" fillId="2" borderId="21" xfId="5" applyNumberFormat="1" applyFont="1" applyFill="1" applyBorder="1" applyAlignment="1">
      <alignment vertical="center" wrapText="1"/>
    </xf>
    <xf numFmtId="0" fontId="26" fillId="2" borderId="37" xfId="5" applyNumberFormat="1" applyFont="1" applyFill="1" applyBorder="1" applyAlignment="1">
      <alignment horizontal="justify" vertical="center" wrapText="1"/>
    </xf>
    <xf numFmtId="0" fontId="26" fillId="2" borderId="30" xfId="5" applyNumberFormat="1" applyFont="1" applyFill="1" applyBorder="1" applyAlignment="1">
      <alignment vertical="center" wrapText="1"/>
    </xf>
    <xf numFmtId="0" fontId="25" fillId="2" borderId="44" xfId="5" applyFont="1" applyFill="1" applyBorder="1" applyAlignment="1">
      <alignment vertical="center" wrapText="1"/>
    </xf>
    <xf numFmtId="0" fontId="25" fillId="2" borderId="27" xfId="5" applyFont="1" applyFill="1" applyBorder="1" applyAlignment="1">
      <alignment vertical="center" wrapText="1"/>
    </xf>
    <xf numFmtId="0" fontId="25" fillId="2" borderId="41" xfId="5" applyFont="1" applyFill="1" applyBorder="1" applyAlignment="1">
      <alignment vertical="center" wrapText="1"/>
    </xf>
    <xf numFmtId="0" fontId="25" fillId="2" borderId="37" xfId="5" applyFont="1" applyFill="1" applyBorder="1" applyAlignment="1">
      <alignment vertical="center" wrapText="1"/>
    </xf>
    <xf numFmtId="0" fontId="25" fillId="2" borderId="37" xfId="5" applyFont="1" applyFill="1" applyBorder="1" applyAlignment="1">
      <alignment horizontal="center" vertical="center" wrapText="1"/>
    </xf>
    <xf numFmtId="0" fontId="26" fillId="2" borderId="37" xfId="5" applyNumberFormat="1" applyFont="1" applyFill="1" applyBorder="1" applyAlignment="1">
      <alignment horizontal="center" vertical="center" wrapText="1"/>
    </xf>
    <xf numFmtId="0" fontId="29" fillId="0" borderId="62" xfId="5" applyFont="1" applyBorder="1" applyAlignment="1">
      <alignment horizontal="center" vertical="center" wrapText="1"/>
    </xf>
    <xf numFmtId="0" fontId="28" fillId="2" borderId="0" xfId="2" applyFont="1" applyFill="1" applyAlignment="1">
      <alignment horizontal="center"/>
    </xf>
    <xf numFmtId="0" fontId="28" fillId="2" borderId="27" xfId="2" applyFont="1" applyFill="1" applyBorder="1" applyAlignment="1">
      <alignment horizontal="center"/>
    </xf>
    <xf numFmtId="0" fontId="30" fillId="0" borderId="8" xfId="5" quotePrefix="1" applyFont="1" applyFill="1" applyBorder="1" applyAlignment="1">
      <alignment horizontal="center" vertical="center" wrapText="1"/>
    </xf>
    <xf numFmtId="1" fontId="34" fillId="0" borderId="8" xfId="41" applyNumberFormat="1" applyFont="1" applyBorder="1" applyAlignment="1">
      <alignment horizontal="center" vertical="center" wrapText="1"/>
    </xf>
    <xf numFmtId="0" fontId="34" fillId="0" borderId="8" xfId="42" applyNumberFormat="1" applyFont="1" applyBorder="1" applyAlignment="1">
      <alignment horizontal="center" vertical="center"/>
    </xf>
    <xf numFmtId="0" fontId="29" fillId="0" borderId="61" xfId="5" applyFont="1" applyBorder="1" applyAlignment="1">
      <alignment horizontal="center" vertical="center" wrapText="1"/>
    </xf>
    <xf numFmtId="0" fontId="29" fillId="0" borderId="46" xfId="5" applyFont="1" applyBorder="1" applyAlignment="1">
      <alignment horizontal="center" vertical="center" wrapText="1"/>
    </xf>
    <xf numFmtId="2" fontId="28" fillId="3" borderId="10" xfId="5" applyNumberFormat="1" applyFont="1" applyFill="1" applyBorder="1" applyAlignment="1">
      <alignment vertical="center" wrapText="1"/>
    </xf>
    <xf numFmtId="167" fontId="39" fillId="3" borderId="22" xfId="12" applyFont="1" applyFill="1" applyBorder="1" applyAlignment="1">
      <alignment vertical="center" wrapText="1"/>
    </xf>
    <xf numFmtId="0" fontId="29" fillId="0" borderId="63" xfId="5" applyFont="1" applyBorder="1" applyAlignment="1">
      <alignment horizontal="center" vertical="center" wrapText="1"/>
    </xf>
    <xf numFmtId="0" fontId="30" fillId="0" borderId="29" xfId="5" quotePrefix="1" applyFont="1" applyBorder="1" applyAlignment="1">
      <alignment horizontal="center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0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justify" vertical="center" wrapText="1"/>
    </xf>
    <xf numFmtId="167" fontId="39" fillId="3" borderId="65" xfId="9" applyFont="1" applyFill="1" applyBorder="1" applyAlignment="1">
      <alignment vertical="center" wrapText="1"/>
    </xf>
    <xf numFmtId="0" fontId="18" fillId="0" borderId="49" xfId="0" applyFont="1" applyBorder="1" applyAlignment="1">
      <alignment horizontal="justify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38" fillId="0" borderId="15" xfId="42" applyNumberFormat="1" applyFont="1" applyBorder="1" applyAlignment="1">
      <alignment horizontal="left" vertical="center"/>
    </xf>
    <xf numFmtId="0" fontId="38" fillId="0" borderId="17" xfId="42" applyNumberFormat="1" applyFont="1" applyBorder="1" applyAlignment="1">
      <alignment horizontal="left" vertical="center"/>
    </xf>
    <xf numFmtId="0" fontId="38" fillId="0" borderId="16" xfId="42" applyNumberFormat="1" applyFont="1" applyBorder="1" applyAlignment="1">
      <alignment horizontal="left" vertical="center"/>
    </xf>
    <xf numFmtId="0" fontId="28" fillId="3" borderId="23" xfId="2" applyFont="1" applyFill="1" applyBorder="1" applyAlignment="1">
      <alignment horizontal="center" vertical="center"/>
    </xf>
    <xf numFmtId="0" fontId="28" fillId="3" borderId="24" xfId="2" applyFont="1" applyFill="1" applyBorder="1" applyAlignment="1">
      <alignment horizontal="center" vertical="center"/>
    </xf>
    <xf numFmtId="0" fontId="28" fillId="3" borderId="25" xfId="2" applyFont="1" applyFill="1" applyBorder="1" applyAlignment="1">
      <alignment horizontal="center" vertical="center"/>
    </xf>
    <xf numFmtId="0" fontId="28" fillId="3" borderId="53" xfId="2" applyFont="1" applyFill="1" applyBorder="1" applyAlignment="1">
      <alignment horizontal="center" vertical="center"/>
    </xf>
    <xf numFmtId="0" fontId="28" fillId="3" borderId="44" xfId="2" applyFont="1" applyFill="1" applyBorder="1" applyAlignment="1">
      <alignment horizontal="center" vertical="center"/>
    </xf>
    <xf numFmtId="0" fontId="28" fillId="3" borderId="12" xfId="2" applyFont="1" applyFill="1" applyBorder="1" applyAlignment="1">
      <alignment horizontal="center" vertical="center"/>
    </xf>
    <xf numFmtId="0" fontId="28" fillId="3" borderId="53" xfId="2" applyFont="1" applyFill="1" applyBorder="1" applyAlignment="1">
      <alignment horizontal="center" vertical="center" wrapText="1"/>
    </xf>
    <xf numFmtId="0" fontId="28" fillId="3" borderId="44" xfId="2" applyFont="1" applyFill="1" applyBorder="1" applyAlignment="1">
      <alignment horizontal="center" vertical="center" wrapText="1"/>
    </xf>
    <xf numFmtId="0" fontId="28" fillId="3" borderId="12" xfId="2" applyFont="1" applyFill="1" applyBorder="1" applyAlignment="1">
      <alignment horizontal="center" vertical="center" wrapText="1"/>
    </xf>
    <xf numFmtId="0" fontId="29" fillId="0" borderId="0" xfId="5" applyFont="1" applyBorder="1" applyAlignment="1">
      <alignment horizontal="center" vertical="center" wrapText="1"/>
    </xf>
    <xf numFmtId="0" fontId="29" fillId="0" borderId="37" xfId="5" applyFont="1" applyBorder="1" applyAlignment="1">
      <alignment horizontal="center" vertical="center" wrapText="1"/>
    </xf>
    <xf numFmtId="0" fontId="29" fillId="0" borderId="28" xfId="5" applyFont="1" applyBorder="1" applyAlignment="1">
      <alignment horizontal="center" vertical="center" wrapText="1"/>
    </xf>
    <xf numFmtId="0" fontId="29" fillId="0" borderId="3" xfId="5" applyFont="1" applyBorder="1" applyAlignment="1">
      <alignment horizontal="center" vertical="center" wrapText="1"/>
    </xf>
    <xf numFmtId="168" fontId="29" fillId="0" borderId="28" xfId="5" applyNumberFormat="1" applyFont="1" applyBorder="1" applyAlignment="1">
      <alignment horizontal="center" vertical="center" wrapText="1"/>
    </xf>
    <xf numFmtId="168" fontId="29" fillId="0" borderId="29" xfId="5" applyNumberFormat="1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28" fillId="2" borderId="15" xfId="5" applyFont="1" applyFill="1" applyBorder="1" applyAlignment="1">
      <alignment horizontal="center" vertical="center" wrapText="1"/>
    </xf>
    <xf numFmtId="0" fontId="28" fillId="2" borderId="17" xfId="5" applyFont="1" applyFill="1" applyBorder="1" applyAlignment="1">
      <alignment horizontal="center" vertical="center" wrapText="1"/>
    </xf>
    <xf numFmtId="0" fontId="28" fillId="2" borderId="19" xfId="5" applyFont="1" applyFill="1" applyBorder="1" applyAlignment="1">
      <alignment horizontal="center" vertical="center" wrapText="1"/>
    </xf>
    <xf numFmtId="0" fontId="28" fillId="2" borderId="53" xfId="5" applyFont="1" applyFill="1" applyBorder="1" applyAlignment="1">
      <alignment horizontal="center" vertical="center" wrapText="1"/>
    </xf>
    <xf numFmtId="0" fontId="28" fillId="2" borderId="44" xfId="5" applyFont="1" applyFill="1" applyBorder="1" applyAlignment="1">
      <alignment horizontal="center" vertical="center" wrapText="1"/>
    </xf>
    <xf numFmtId="0" fontId="28" fillId="2" borderId="12" xfId="5" applyFont="1" applyFill="1" applyBorder="1" applyAlignment="1">
      <alignment horizontal="center" vertical="center" wrapText="1"/>
    </xf>
    <xf numFmtId="0" fontId="32" fillId="4" borderId="31" xfId="5" applyFont="1" applyFill="1" applyBorder="1" applyAlignment="1">
      <alignment horizontal="center" vertical="center" wrapText="1"/>
    </xf>
    <xf numFmtId="0" fontId="32" fillId="4" borderId="11" xfId="5" applyFont="1" applyFill="1" applyBorder="1" applyAlignment="1">
      <alignment horizontal="center" vertical="center" wrapText="1"/>
    </xf>
    <xf numFmtId="0" fontId="32" fillId="4" borderId="21" xfId="5" applyFont="1" applyFill="1" applyBorder="1" applyAlignment="1">
      <alignment horizontal="center" vertical="center" wrapText="1"/>
    </xf>
    <xf numFmtId="0" fontId="28" fillId="3" borderId="15" xfId="5" applyFont="1" applyFill="1" applyBorder="1" applyAlignment="1">
      <alignment horizontal="left" vertical="center" wrapText="1"/>
    </xf>
    <xf numFmtId="0" fontId="28" fillId="3" borderId="17" xfId="5" applyFont="1" applyFill="1" applyBorder="1" applyAlignment="1">
      <alignment horizontal="left" vertical="center" wrapText="1"/>
    </xf>
    <xf numFmtId="0" fontId="28" fillId="3" borderId="19" xfId="5" applyFont="1" applyFill="1" applyBorder="1" applyAlignment="1">
      <alignment horizontal="left" vertical="center" wrapText="1"/>
    </xf>
    <xf numFmtId="0" fontId="29" fillId="0" borderId="8" xfId="5" applyFont="1" applyFill="1" applyBorder="1" applyAlignment="1">
      <alignment horizontal="center" vertical="center" wrapText="1"/>
    </xf>
    <xf numFmtId="0" fontId="29" fillId="0" borderId="9" xfId="5" applyFont="1" applyBorder="1" applyAlignment="1">
      <alignment horizontal="center" vertical="center" wrapText="1"/>
    </xf>
    <xf numFmtId="0" fontId="28" fillId="3" borderId="15" xfId="5" applyFont="1" applyFill="1" applyBorder="1" applyAlignment="1">
      <alignment horizontal="right" vertical="center" wrapText="1"/>
    </xf>
    <xf numFmtId="0" fontId="28" fillId="3" borderId="17" xfId="5" applyFont="1" applyFill="1" applyBorder="1" applyAlignment="1">
      <alignment horizontal="right" vertical="center" wrapText="1"/>
    </xf>
    <xf numFmtId="0" fontId="28" fillId="3" borderId="16" xfId="5" applyFont="1" applyFill="1" applyBorder="1" applyAlignment="1">
      <alignment horizontal="right" vertical="center" wrapText="1"/>
    </xf>
    <xf numFmtId="0" fontId="29" fillId="2" borderId="20" xfId="5" applyNumberFormat="1" applyFont="1" applyFill="1" applyBorder="1" applyAlignment="1">
      <alignment horizontal="center" vertical="top" wrapText="1"/>
    </xf>
    <xf numFmtId="0" fontId="29" fillId="2" borderId="47" xfId="5" applyNumberFormat="1" applyFont="1" applyFill="1" applyBorder="1" applyAlignment="1">
      <alignment horizontal="center" vertical="top" wrapText="1"/>
    </xf>
    <xf numFmtId="0" fontId="28" fillId="3" borderId="60" xfId="5" applyFont="1" applyFill="1" applyBorder="1" applyAlignment="1">
      <alignment horizontal="right" vertical="center" wrapText="1"/>
    </xf>
    <xf numFmtId="0" fontId="28" fillId="3" borderId="20" xfId="5" applyFont="1" applyFill="1" applyBorder="1" applyAlignment="1">
      <alignment horizontal="right" vertical="center" wrapText="1"/>
    </xf>
    <xf numFmtId="0" fontId="28" fillId="3" borderId="48" xfId="5" applyFont="1" applyFill="1" applyBorder="1" applyAlignment="1">
      <alignment horizontal="right" vertical="center" wrapText="1"/>
    </xf>
    <xf numFmtId="0" fontId="32" fillId="4" borderId="5" xfId="5" applyFont="1" applyFill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28" fillId="3" borderId="32" xfId="5" applyFont="1" applyFill="1" applyBorder="1" applyAlignment="1">
      <alignment horizontal="right" vertical="center" wrapText="1"/>
    </xf>
    <xf numFmtId="0" fontId="28" fillId="3" borderId="34" xfId="5" applyFont="1" applyFill="1" applyBorder="1" applyAlignment="1">
      <alignment horizontal="right" vertical="center" wrapText="1"/>
    </xf>
    <xf numFmtId="0" fontId="28" fillId="3" borderId="35" xfId="5" applyFont="1" applyFill="1" applyBorder="1" applyAlignment="1">
      <alignment horizontal="right" vertical="center" wrapText="1"/>
    </xf>
    <xf numFmtId="0" fontId="28" fillId="3" borderId="5" xfId="5" applyFont="1" applyFill="1" applyBorder="1" applyAlignment="1">
      <alignment horizontal="right" vertical="center" wrapText="1"/>
    </xf>
    <xf numFmtId="0" fontId="28" fillId="3" borderId="6" xfId="5" applyFont="1" applyFill="1" applyBorder="1" applyAlignment="1">
      <alignment horizontal="right" vertical="center" wrapText="1"/>
    </xf>
    <xf numFmtId="0" fontId="28" fillId="3" borderId="45" xfId="5" applyFont="1" applyFill="1" applyBorder="1" applyAlignment="1">
      <alignment horizontal="right" vertical="center" wrapText="1"/>
    </xf>
    <xf numFmtId="0" fontId="42" fillId="0" borderId="26" xfId="14" applyFont="1" applyBorder="1" applyAlignment="1">
      <alignment horizontal="left" vertical="top"/>
    </xf>
    <xf numFmtId="0" fontId="42" fillId="0" borderId="0" xfId="14" applyFont="1" applyAlignment="1">
      <alignment horizontal="left" vertical="top"/>
    </xf>
    <xf numFmtId="0" fontId="42" fillId="0" borderId="41" xfId="14" applyFont="1" applyBorder="1" applyAlignment="1">
      <alignment horizontal="left" vertical="top"/>
    </xf>
    <xf numFmtId="0" fontId="42" fillId="0" borderId="37" xfId="14" applyFont="1" applyBorder="1" applyAlignment="1">
      <alignment horizontal="left" vertical="top"/>
    </xf>
    <xf numFmtId="0" fontId="29" fillId="0" borderId="36" xfId="5" applyFont="1" applyFill="1" applyBorder="1" applyAlignment="1">
      <alignment horizontal="center" vertical="center" wrapText="1"/>
    </xf>
    <xf numFmtId="0" fontId="29" fillId="0" borderId="13" xfId="5" applyFont="1" applyFill="1" applyBorder="1" applyAlignment="1">
      <alignment horizontal="center" vertical="center" wrapText="1"/>
    </xf>
    <xf numFmtId="0" fontId="28" fillId="3" borderId="23" xfId="2" applyFont="1" applyFill="1" applyBorder="1" applyAlignment="1">
      <alignment horizontal="center"/>
    </xf>
    <xf numFmtId="0" fontId="28" fillId="3" borderId="24" xfId="2" applyFont="1" applyFill="1" applyBorder="1" applyAlignment="1">
      <alignment horizontal="center"/>
    </xf>
    <xf numFmtId="0" fontId="28" fillId="3" borderId="25" xfId="2" applyFont="1" applyFill="1" applyBorder="1" applyAlignment="1">
      <alignment horizontal="center"/>
    </xf>
    <xf numFmtId="0" fontId="28" fillId="3" borderId="53" xfId="5" applyFont="1" applyFill="1" applyBorder="1" applyAlignment="1">
      <alignment horizontal="right" vertical="center" wrapText="1"/>
    </xf>
    <xf numFmtId="0" fontId="28" fillId="3" borderId="44" xfId="5" applyFont="1" applyFill="1" applyBorder="1" applyAlignment="1">
      <alignment horizontal="right" vertical="center" wrapText="1"/>
    </xf>
    <xf numFmtId="0" fontId="28" fillId="3" borderId="64" xfId="5" applyFont="1" applyFill="1" applyBorder="1" applyAlignment="1">
      <alignment horizontal="right" vertical="center" wrapText="1"/>
    </xf>
    <xf numFmtId="0" fontId="17" fillId="2" borderId="55" xfId="5" applyFont="1" applyFill="1" applyBorder="1" applyAlignment="1">
      <alignment horizontal="center" vertical="center" wrapText="1"/>
    </xf>
    <xf numFmtId="0" fontId="17" fillId="2" borderId="56" xfId="5" applyFont="1" applyFill="1" applyBorder="1" applyAlignment="1">
      <alignment horizontal="center" vertical="center" wrapText="1"/>
    </xf>
    <xf numFmtId="0" fontId="17" fillId="2" borderId="57" xfId="5" applyFont="1" applyFill="1" applyBorder="1" applyAlignment="1">
      <alignment horizontal="center" vertical="center" wrapText="1"/>
    </xf>
    <xf numFmtId="164" fontId="15" fillId="0" borderId="18" xfId="40" applyFont="1" applyFill="1" applyBorder="1" applyAlignment="1">
      <alignment horizontal="center" wrapText="1"/>
    </xf>
    <xf numFmtId="164" fontId="15" fillId="0" borderId="19" xfId="40" applyFont="1" applyFill="1" applyBorder="1" applyAlignment="1">
      <alignment horizontal="center" wrapText="1"/>
    </xf>
    <xf numFmtId="0" fontId="20" fillId="0" borderId="23" xfId="0" applyFont="1" applyBorder="1" applyAlignment="1">
      <alignment horizontal="left" vertical="top"/>
    </xf>
    <xf numFmtId="0" fontId="20" fillId="0" borderId="24" xfId="0" applyFont="1" applyBorder="1" applyAlignment="1">
      <alignment horizontal="left" vertical="top"/>
    </xf>
    <xf numFmtId="0" fontId="20" fillId="0" borderId="26" xfId="0" applyFont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31" xfId="0" applyFont="1" applyBorder="1" applyAlignment="1">
      <alignment horizontal="left" vertical="top"/>
    </xf>
    <xf numFmtId="0" fontId="20" fillId="0" borderId="11" xfId="0" applyFont="1" applyBorder="1" applyAlignment="1">
      <alignment horizontal="left" vertical="top"/>
    </xf>
    <xf numFmtId="0" fontId="22" fillId="0" borderId="26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15" fillId="0" borderId="18" xfId="37" applyFont="1" applyBorder="1" applyAlignment="1">
      <alignment horizontal="left" vertical="center" wrapText="1"/>
    </xf>
    <xf numFmtId="0" fontId="15" fillId="0" borderId="16" xfId="37" applyFont="1" applyBorder="1" applyAlignment="1">
      <alignment horizontal="left" vertical="center" wrapText="1"/>
    </xf>
    <xf numFmtId="0" fontId="0" fillId="0" borderId="26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15" fillId="2" borderId="44" xfId="37" applyFont="1" applyFill="1" applyBorder="1" applyAlignment="1">
      <alignment horizontal="center" vertical="center" wrapText="1"/>
    </xf>
    <xf numFmtId="0" fontId="15" fillId="2" borderId="12" xfId="37" applyFont="1" applyFill="1" applyBorder="1" applyAlignment="1">
      <alignment horizontal="center" vertical="center" wrapText="1"/>
    </xf>
    <xf numFmtId="0" fontId="21" fillId="0" borderId="53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3" fillId="0" borderId="37" xfId="0" applyFont="1" applyBorder="1" applyAlignment="1">
      <alignment horizontal="left" vertical="center" wrapText="1"/>
    </xf>
    <xf numFmtId="0" fontId="23" fillId="0" borderId="30" xfId="0" applyFont="1" applyBorder="1" applyAlignment="1">
      <alignment horizontal="left" vertical="center" wrapText="1"/>
    </xf>
    <xf numFmtId="0" fontId="16" fillId="6" borderId="43" xfId="37" applyFont="1" applyFill="1" applyBorder="1" applyAlignment="1">
      <alignment horizontal="center" vertical="center" wrapText="1"/>
    </xf>
    <xf numFmtId="0" fontId="16" fillId="6" borderId="45" xfId="37" applyFont="1" applyFill="1" applyBorder="1" applyAlignment="1">
      <alignment horizontal="center" vertical="center" wrapText="1"/>
    </xf>
    <xf numFmtId="0" fontId="14" fillId="0" borderId="33" xfId="37" applyFont="1" applyBorder="1" applyAlignment="1">
      <alignment horizontal="left" vertical="center" wrapText="1"/>
    </xf>
    <xf numFmtId="0" fontId="14" fillId="0" borderId="35" xfId="37" applyFont="1" applyBorder="1" applyAlignment="1">
      <alignment horizontal="left" vertical="center" wrapText="1"/>
    </xf>
    <xf numFmtId="175" fontId="14" fillId="3" borderId="18" xfId="38" applyNumberFormat="1" applyFont="1" applyFill="1" applyBorder="1" applyAlignment="1">
      <alignment horizontal="center" wrapText="1"/>
    </xf>
    <xf numFmtId="175" fontId="14" fillId="3" borderId="19" xfId="38" applyNumberFormat="1" applyFont="1" applyFill="1" applyBorder="1" applyAlignment="1">
      <alignment horizontal="center" wrapText="1"/>
    </xf>
    <xf numFmtId="175" fontId="14" fillId="0" borderId="33" xfId="37" applyNumberFormat="1" applyFont="1" applyBorder="1" applyAlignment="1">
      <alignment horizontal="center" wrapText="1"/>
    </xf>
    <xf numFmtId="175" fontId="14" fillId="0" borderId="39" xfId="37" applyNumberFormat="1" applyFont="1" applyBorder="1" applyAlignment="1">
      <alignment horizontal="center" wrapText="1"/>
    </xf>
    <xf numFmtId="174" fontId="16" fillId="6" borderId="43" xfId="38" applyNumberFormat="1" applyFont="1" applyFill="1" applyBorder="1" applyAlignment="1">
      <alignment horizontal="center" vertical="center" wrapText="1"/>
    </xf>
    <xf numFmtId="174" fontId="16" fillId="6" borderId="7" xfId="38" applyNumberFormat="1" applyFont="1" applyFill="1" applyBorder="1" applyAlignment="1">
      <alignment horizontal="center" vertical="center" wrapText="1"/>
    </xf>
    <xf numFmtId="0" fontId="14" fillId="3" borderId="18" xfId="37" applyFont="1" applyFill="1" applyBorder="1" applyAlignment="1">
      <alignment horizontal="center" wrapText="1"/>
    </xf>
    <xf numFmtId="0" fontId="14" fillId="3" borderId="16" xfId="37" applyFont="1" applyFill="1" applyBorder="1" applyAlignment="1">
      <alignment horizontal="center" wrapText="1"/>
    </xf>
  </cellXfs>
  <cellStyles count="43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1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2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GJ396"/>
  <sheetViews>
    <sheetView showGridLines="0" tabSelected="1" view="pageBreakPreview" topLeftCell="A69" zoomScale="62" zoomScaleNormal="70" zoomScaleSheetLayoutView="62" workbookViewId="0">
      <selection activeCell="C7" sqref="C7:H77"/>
    </sheetView>
  </sheetViews>
  <sheetFormatPr baseColWidth="10" defaultColWidth="13.8984375" defaultRowHeight="15.5" x14ac:dyDescent="0.35"/>
  <cols>
    <col min="1" max="1" width="3.8984375" style="67" customWidth="1"/>
    <col min="2" max="2" width="8.69921875" style="67" customWidth="1"/>
    <col min="3" max="3" width="10.69921875" style="78" customWidth="1"/>
    <col min="4" max="4" width="40.59765625" style="73" customWidth="1"/>
    <col min="5" max="5" width="20.59765625" style="73" customWidth="1"/>
    <col min="6" max="6" width="25.59765625" style="74" customWidth="1"/>
    <col min="7" max="7" width="20.59765625" style="66" customWidth="1"/>
    <col min="8" max="8" width="30.59765625" style="66" customWidth="1"/>
    <col min="9" max="9" width="4" style="69" customWidth="1"/>
    <col min="10" max="10" width="5.59765625" style="66" customWidth="1"/>
    <col min="11" max="11" width="3.8984375" style="66" customWidth="1"/>
    <col min="12" max="12" width="5.19921875" style="66" customWidth="1"/>
    <col min="13" max="17" width="20.59765625" style="66" customWidth="1"/>
    <col min="18" max="192" width="12.69921875" style="66" customWidth="1"/>
    <col min="193" max="232" width="13.8984375" style="67"/>
    <col min="233" max="233" width="2" style="67" customWidth="1"/>
    <col min="234" max="234" width="10.69921875" style="67" customWidth="1"/>
    <col min="235" max="235" width="53.3984375" style="67" customWidth="1"/>
    <col min="236" max="236" width="26.59765625" style="67" bestFit="1" customWidth="1"/>
    <col min="237" max="237" width="17.3984375" style="67" customWidth="1"/>
    <col min="238" max="238" width="25.09765625" style="67" customWidth="1"/>
    <col min="239" max="239" width="23.09765625" style="67" customWidth="1"/>
    <col min="240" max="240" width="26.09765625" style="67" customWidth="1"/>
    <col min="241" max="246" width="5.19921875" style="67" customWidth="1"/>
    <col min="247" max="248" width="4.09765625" style="67" customWidth="1"/>
    <col min="249" max="256" width="5.09765625" style="67" customWidth="1"/>
    <col min="257" max="448" width="12.69921875" style="67" customWidth="1"/>
    <col min="449" max="488" width="13.8984375" style="67"/>
    <col min="489" max="489" width="2" style="67" customWidth="1"/>
    <col min="490" max="490" width="10.69921875" style="67" customWidth="1"/>
    <col min="491" max="491" width="53.3984375" style="67" customWidth="1"/>
    <col min="492" max="492" width="26.59765625" style="67" bestFit="1" customWidth="1"/>
    <col min="493" max="493" width="17.3984375" style="67" customWidth="1"/>
    <col min="494" max="494" width="25.09765625" style="67" customWidth="1"/>
    <col min="495" max="495" width="23.09765625" style="67" customWidth="1"/>
    <col min="496" max="496" width="26.09765625" style="67" customWidth="1"/>
    <col min="497" max="502" width="5.19921875" style="67" customWidth="1"/>
    <col min="503" max="504" width="4.09765625" style="67" customWidth="1"/>
    <col min="505" max="512" width="5.09765625" style="67" customWidth="1"/>
    <col min="513" max="704" width="12.69921875" style="67" customWidth="1"/>
    <col min="705" max="744" width="13.8984375" style="67"/>
    <col min="745" max="745" width="2" style="67" customWidth="1"/>
    <col min="746" max="746" width="10.69921875" style="67" customWidth="1"/>
    <col min="747" max="747" width="53.3984375" style="67" customWidth="1"/>
    <col min="748" max="748" width="26.59765625" style="67" bestFit="1" customWidth="1"/>
    <col min="749" max="749" width="17.3984375" style="67" customWidth="1"/>
    <col min="750" max="750" width="25.09765625" style="67" customWidth="1"/>
    <col min="751" max="751" width="23.09765625" style="67" customWidth="1"/>
    <col min="752" max="752" width="26.09765625" style="67" customWidth="1"/>
    <col min="753" max="758" width="5.19921875" style="67" customWidth="1"/>
    <col min="759" max="760" width="4.09765625" style="67" customWidth="1"/>
    <col min="761" max="768" width="5.09765625" style="67" customWidth="1"/>
    <col min="769" max="960" width="12.69921875" style="67" customWidth="1"/>
    <col min="961" max="1000" width="13.8984375" style="67"/>
    <col min="1001" max="1001" width="2" style="67" customWidth="1"/>
    <col min="1002" max="1002" width="10.69921875" style="67" customWidth="1"/>
    <col min="1003" max="1003" width="53.3984375" style="67" customWidth="1"/>
    <col min="1004" max="1004" width="26.59765625" style="67" bestFit="1" customWidth="1"/>
    <col min="1005" max="1005" width="17.3984375" style="67" customWidth="1"/>
    <col min="1006" max="1006" width="25.09765625" style="67" customWidth="1"/>
    <col min="1007" max="1007" width="23.09765625" style="67" customWidth="1"/>
    <col min="1008" max="1008" width="26.09765625" style="67" customWidth="1"/>
    <col min="1009" max="1014" width="5.19921875" style="67" customWidth="1"/>
    <col min="1015" max="1016" width="4.09765625" style="67" customWidth="1"/>
    <col min="1017" max="1024" width="5.09765625" style="67" customWidth="1"/>
    <col min="1025" max="1216" width="12.69921875" style="67" customWidth="1"/>
    <col min="1217" max="1256" width="13.8984375" style="67"/>
    <col min="1257" max="1257" width="2" style="67" customWidth="1"/>
    <col min="1258" max="1258" width="10.69921875" style="67" customWidth="1"/>
    <col min="1259" max="1259" width="53.3984375" style="67" customWidth="1"/>
    <col min="1260" max="1260" width="26.59765625" style="67" bestFit="1" customWidth="1"/>
    <col min="1261" max="1261" width="17.3984375" style="67" customWidth="1"/>
    <col min="1262" max="1262" width="25.09765625" style="67" customWidth="1"/>
    <col min="1263" max="1263" width="23.09765625" style="67" customWidth="1"/>
    <col min="1264" max="1264" width="26.09765625" style="67" customWidth="1"/>
    <col min="1265" max="1270" width="5.19921875" style="67" customWidth="1"/>
    <col min="1271" max="1272" width="4.09765625" style="67" customWidth="1"/>
    <col min="1273" max="1280" width="5.09765625" style="67" customWidth="1"/>
    <col min="1281" max="1472" width="12.69921875" style="67" customWidth="1"/>
    <col min="1473" max="1512" width="13.8984375" style="67"/>
    <col min="1513" max="1513" width="2" style="67" customWidth="1"/>
    <col min="1514" max="1514" width="10.69921875" style="67" customWidth="1"/>
    <col min="1515" max="1515" width="53.3984375" style="67" customWidth="1"/>
    <col min="1516" max="1516" width="26.59765625" style="67" bestFit="1" customWidth="1"/>
    <col min="1517" max="1517" width="17.3984375" style="67" customWidth="1"/>
    <col min="1518" max="1518" width="25.09765625" style="67" customWidth="1"/>
    <col min="1519" max="1519" width="23.09765625" style="67" customWidth="1"/>
    <col min="1520" max="1520" width="26.09765625" style="67" customWidth="1"/>
    <col min="1521" max="1526" width="5.19921875" style="67" customWidth="1"/>
    <col min="1527" max="1528" width="4.09765625" style="67" customWidth="1"/>
    <col min="1529" max="1536" width="5.09765625" style="67" customWidth="1"/>
    <col min="1537" max="1728" width="12.69921875" style="67" customWidth="1"/>
    <col min="1729" max="1768" width="13.8984375" style="67"/>
    <col min="1769" max="1769" width="2" style="67" customWidth="1"/>
    <col min="1770" max="1770" width="10.69921875" style="67" customWidth="1"/>
    <col min="1771" max="1771" width="53.3984375" style="67" customWidth="1"/>
    <col min="1772" max="1772" width="26.59765625" style="67" bestFit="1" customWidth="1"/>
    <col min="1773" max="1773" width="17.3984375" style="67" customWidth="1"/>
    <col min="1774" max="1774" width="25.09765625" style="67" customWidth="1"/>
    <col min="1775" max="1775" width="23.09765625" style="67" customWidth="1"/>
    <col min="1776" max="1776" width="26.09765625" style="67" customWidth="1"/>
    <col min="1777" max="1782" width="5.19921875" style="67" customWidth="1"/>
    <col min="1783" max="1784" width="4.09765625" style="67" customWidth="1"/>
    <col min="1785" max="1792" width="5.09765625" style="67" customWidth="1"/>
    <col min="1793" max="1984" width="12.69921875" style="67" customWidth="1"/>
    <col min="1985" max="2024" width="13.8984375" style="67"/>
    <col min="2025" max="2025" width="2" style="67" customWidth="1"/>
    <col min="2026" max="2026" width="10.69921875" style="67" customWidth="1"/>
    <col min="2027" max="2027" width="53.3984375" style="67" customWidth="1"/>
    <col min="2028" max="2028" width="26.59765625" style="67" bestFit="1" customWidth="1"/>
    <col min="2029" max="2029" width="17.3984375" style="67" customWidth="1"/>
    <col min="2030" max="2030" width="25.09765625" style="67" customWidth="1"/>
    <col min="2031" max="2031" width="23.09765625" style="67" customWidth="1"/>
    <col min="2032" max="2032" width="26.09765625" style="67" customWidth="1"/>
    <col min="2033" max="2038" width="5.19921875" style="67" customWidth="1"/>
    <col min="2039" max="2040" width="4.09765625" style="67" customWidth="1"/>
    <col min="2041" max="2048" width="5.09765625" style="67" customWidth="1"/>
    <col min="2049" max="2240" width="12.69921875" style="67" customWidth="1"/>
    <col min="2241" max="2280" width="13.8984375" style="67"/>
    <col min="2281" max="2281" width="2" style="67" customWidth="1"/>
    <col min="2282" max="2282" width="10.69921875" style="67" customWidth="1"/>
    <col min="2283" max="2283" width="53.3984375" style="67" customWidth="1"/>
    <col min="2284" max="2284" width="26.59765625" style="67" bestFit="1" customWidth="1"/>
    <col min="2285" max="2285" width="17.3984375" style="67" customWidth="1"/>
    <col min="2286" max="2286" width="25.09765625" style="67" customWidth="1"/>
    <col min="2287" max="2287" width="23.09765625" style="67" customWidth="1"/>
    <col min="2288" max="2288" width="26.09765625" style="67" customWidth="1"/>
    <col min="2289" max="2294" width="5.19921875" style="67" customWidth="1"/>
    <col min="2295" max="2296" width="4.09765625" style="67" customWidth="1"/>
    <col min="2297" max="2304" width="5.09765625" style="67" customWidth="1"/>
    <col min="2305" max="2496" width="12.69921875" style="67" customWidth="1"/>
    <col min="2497" max="2536" width="13.8984375" style="67"/>
    <col min="2537" max="2537" width="2" style="67" customWidth="1"/>
    <col min="2538" max="2538" width="10.69921875" style="67" customWidth="1"/>
    <col min="2539" max="2539" width="53.3984375" style="67" customWidth="1"/>
    <col min="2540" max="2540" width="26.59765625" style="67" bestFit="1" customWidth="1"/>
    <col min="2541" max="2541" width="17.3984375" style="67" customWidth="1"/>
    <col min="2542" max="2542" width="25.09765625" style="67" customWidth="1"/>
    <col min="2543" max="2543" width="23.09765625" style="67" customWidth="1"/>
    <col min="2544" max="2544" width="26.09765625" style="67" customWidth="1"/>
    <col min="2545" max="2550" width="5.19921875" style="67" customWidth="1"/>
    <col min="2551" max="2552" width="4.09765625" style="67" customWidth="1"/>
    <col min="2553" max="2560" width="5.09765625" style="67" customWidth="1"/>
    <col min="2561" max="2752" width="12.69921875" style="67" customWidth="1"/>
    <col min="2753" max="2792" width="13.8984375" style="67"/>
    <col min="2793" max="2793" width="2" style="67" customWidth="1"/>
    <col min="2794" max="2794" width="10.69921875" style="67" customWidth="1"/>
    <col min="2795" max="2795" width="53.3984375" style="67" customWidth="1"/>
    <col min="2796" max="2796" width="26.59765625" style="67" bestFit="1" customWidth="1"/>
    <col min="2797" max="2797" width="17.3984375" style="67" customWidth="1"/>
    <col min="2798" max="2798" width="25.09765625" style="67" customWidth="1"/>
    <col min="2799" max="2799" width="23.09765625" style="67" customWidth="1"/>
    <col min="2800" max="2800" width="26.09765625" style="67" customWidth="1"/>
    <col min="2801" max="2806" width="5.19921875" style="67" customWidth="1"/>
    <col min="2807" max="2808" width="4.09765625" style="67" customWidth="1"/>
    <col min="2809" max="2816" width="5.09765625" style="67" customWidth="1"/>
    <col min="2817" max="3008" width="12.69921875" style="67" customWidth="1"/>
    <col min="3009" max="3048" width="13.8984375" style="67"/>
    <col min="3049" max="3049" width="2" style="67" customWidth="1"/>
    <col min="3050" max="3050" width="10.69921875" style="67" customWidth="1"/>
    <col min="3051" max="3051" width="53.3984375" style="67" customWidth="1"/>
    <col min="3052" max="3052" width="26.59765625" style="67" bestFit="1" customWidth="1"/>
    <col min="3053" max="3053" width="17.3984375" style="67" customWidth="1"/>
    <col min="3054" max="3054" width="25.09765625" style="67" customWidth="1"/>
    <col min="3055" max="3055" width="23.09765625" style="67" customWidth="1"/>
    <col min="3056" max="3056" width="26.09765625" style="67" customWidth="1"/>
    <col min="3057" max="3062" width="5.19921875" style="67" customWidth="1"/>
    <col min="3063" max="3064" width="4.09765625" style="67" customWidth="1"/>
    <col min="3065" max="3072" width="5.09765625" style="67" customWidth="1"/>
    <col min="3073" max="3264" width="12.69921875" style="67" customWidth="1"/>
    <col min="3265" max="3304" width="13.8984375" style="67"/>
    <col min="3305" max="3305" width="2" style="67" customWidth="1"/>
    <col min="3306" max="3306" width="10.69921875" style="67" customWidth="1"/>
    <col min="3307" max="3307" width="53.3984375" style="67" customWidth="1"/>
    <col min="3308" max="3308" width="26.59765625" style="67" bestFit="1" customWidth="1"/>
    <col min="3309" max="3309" width="17.3984375" style="67" customWidth="1"/>
    <col min="3310" max="3310" width="25.09765625" style="67" customWidth="1"/>
    <col min="3311" max="3311" width="23.09765625" style="67" customWidth="1"/>
    <col min="3312" max="3312" width="26.09765625" style="67" customWidth="1"/>
    <col min="3313" max="3318" width="5.19921875" style="67" customWidth="1"/>
    <col min="3319" max="3320" width="4.09765625" style="67" customWidth="1"/>
    <col min="3321" max="3328" width="5.09765625" style="67" customWidth="1"/>
    <col min="3329" max="3520" width="12.69921875" style="67" customWidth="1"/>
    <col min="3521" max="3560" width="13.8984375" style="67"/>
    <col min="3561" max="3561" width="2" style="67" customWidth="1"/>
    <col min="3562" max="3562" width="10.69921875" style="67" customWidth="1"/>
    <col min="3563" max="3563" width="53.3984375" style="67" customWidth="1"/>
    <col min="3564" max="3564" width="26.59765625" style="67" bestFit="1" customWidth="1"/>
    <col min="3565" max="3565" width="17.3984375" style="67" customWidth="1"/>
    <col min="3566" max="3566" width="25.09765625" style="67" customWidth="1"/>
    <col min="3567" max="3567" width="23.09765625" style="67" customWidth="1"/>
    <col min="3568" max="3568" width="26.09765625" style="67" customWidth="1"/>
    <col min="3569" max="3574" width="5.19921875" style="67" customWidth="1"/>
    <col min="3575" max="3576" width="4.09765625" style="67" customWidth="1"/>
    <col min="3577" max="3584" width="5.09765625" style="67" customWidth="1"/>
    <col min="3585" max="3776" width="12.69921875" style="67" customWidth="1"/>
    <col min="3777" max="3816" width="13.8984375" style="67"/>
    <col min="3817" max="3817" width="2" style="67" customWidth="1"/>
    <col min="3818" max="3818" width="10.69921875" style="67" customWidth="1"/>
    <col min="3819" max="3819" width="53.3984375" style="67" customWidth="1"/>
    <col min="3820" max="3820" width="26.59765625" style="67" bestFit="1" customWidth="1"/>
    <col min="3821" max="3821" width="17.3984375" style="67" customWidth="1"/>
    <col min="3822" max="3822" width="25.09765625" style="67" customWidth="1"/>
    <col min="3823" max="3823" width="23.09765625" style="67" customWidth="1"/>
    <col min="3824" max="3824" width="26.09765625" style="67" customWidth="1"/>
    <col min="3825" max="3830" width="5.19921875" style="67" customWidth="1"/>
    <col min="3831" max="3832" width="4.09765625" style="67" customWidth="1"/>
    <col min="3833" max="3840" width="5.09765625" style="67" customWidth="1"/>
    <col min="3841" max="4032" width="12.69921875" style="67" customWidth="1"/>
    <col min="4033" max="4072" width="13.8984375" style="67"/>
    <col min="4073" max="4073" width="2" style="67" customWidth="1"/>
    <col min="4074" max="4074" width="10.69921875" style="67" customWidth="1"/>
    <col min="4075" max="4075" width="53.3984375" style="67" customWidth="1"/>
    <col min="4076" max="4076" width="26.59765625" style="67" bestFit="1" customWidth="1"/>
    <col min="4077" max="4077" width="17.3984375" style="67" customWidth="1"/>
    <col min="4078" max="4078" width="25.09765625" style="67" customWidth="1"/>
    <col min="4079" max="4079" width="23.09765625" style="67" customWidth="1"/>
    <col min="4080" max="4080" width="26.09765625" style="67" customWidth="1"/>
    <col min="4081" max="4086" width="5.19921875" style="67" customWidth="1"/>
    <col min="4087" max="4088" width="4.09765625" style="67" customWidth="1"/>
    <col min="4089" max="4096" width="5.09765625" style="67" customWidth="1"/>
    <col min="4097" max="4288" width="12.69921875" style="67" customWidth="1"/>
    <col min="4289" max="4328" width="13.8984375" style="67"/>
    <col min="4329" max="4329" width="2" style="67" customWidth="1"/>
    <col min="4330" max="4330" width="10.69921875" style="67" customWidth="1"/>
    <col min="4331" max="4331" width="53.3984375" style="67" customWidth="1"/>
    <col min="4332" max="4332" width="26.59765625" style="67" bestFit="1" customWidth="1"/>
    <col min="4333" max="4333" width="17.3984375" style="67" customWidth="1"/>
    <col min="4334" max="4334" width="25.09765625" style="67" customWidth="1"/>
    <col min="4335" max="4335" width="23.09765625" style="67" customWidth="1"/>
    <col min="4336" max="4336" width="26.09765625" style="67" customWidth="1"/>
    <col min="4337" max="4342" width="5.19921875" style="67" customWidth="1"/>
    <col min="4343" max="4344" width="4.09765625" style="67" customWidth="1"/>
    <col min="4345" max="4352" width="5.09765625" style="67" customWidth="1"/>
    <col min="4353" max="4544" width="12.69921875" style="67" customWidth="1"/>
    <col min="4545" max="4584" width="13.8984375" style="67"/>
    <col min="4585" max="4585" width="2" style="67" customWidth="1"/>
    <col min="4586" max="4586" width="10.69921875" style="67" customWidth="1"/>
    <col min="4587" max="4587" width="53.3984375" style="67" customWidth="1"/>
    <col min="4588" max="4588" width="26.59765625" style="67" bestFit="1" customWidth="1"/>
    <col min="4589" max="4589" width="17.3984375" style="67" customWidth="1"/>
    <col min="4590" max="4590" width="25.09765625" style="67" customWidth="1"/>
    <col min="4591" max="4591" width="23.09765625" style="67" customWidth="1"/>
    <col min="4592" max="4592" width="26.09765625" style="67" customWidth="1"/>
    <col min="4593" max="4598" width="5.19921875" style="67" customWidth="1"/>
    <col min="4599" max="4600" width="4.09765625" style="67" customWidth="1"/>
    <col min="4601" max="4608" width="5.09765625" style="67" customWidth="1"/>
    <col min="4609" max="4800" width="12.69921875" style="67" customWidth="1"/>
    <col min="4801" max="4840" width="13.8984375" style="67"/>
    <col min="4841" max="4841" width="2" style="67" customWidth="1"/>
    <col min="4842" max="4842" width="10.69921875" style="67" customWidth="1"/>
    <col min="4843" max="4843" width="53.3984375" style="67" customWidth="1"/>
    <col min="4844" max="4844" width="26.59765625" style="67" bestFit="1" customWidth="1"/>
    <col min="4845" max="4845" width="17.3984375" style="67" customWidth="1"/>
    <col min="4846" max="4846" width="25.09765625" style="67" customWidth="1"/>
    <col min="4847" max="4847" width="23.09765625" style="67" customWidth="1"/>
    <col min="4848" max="4848" width="26.09765625" style="67" customWidth="1"/>
    <col min="4849" max="4854" width="5.19921875" style="67" customWidth="1"/>
    <col min="4855" max="4856" width="4.09765625" style="67" customWidth="1"/>
    <col min="4857" max="4864" width="5.09765625" style="67" customWidth="1"/>
    <col min="4865" max="5056" width="12.69921875" style="67" customWidth="1"/>
    <col min="5057" max="5096" width="13.8984375" style="67"/>
    <col min="5097" max="5097" width="2" style="67" customWidth="1"/>
    <col min="5098" max="5098" width="10.69921875" style="67" customWidth="1"/>
    <col min="5099" max="5099" width="53.3984375" style="67" customWidth="1"/>
    <col min="5100" max="5100" width="26.59765625" style="67" bestFit="1" customWidth="1"/>
    <col min="5101" max="5101" width="17.3984375" style="67" customWidth="1"/>
    <col min="5102" max="5102" width="25.09765625" style="67" customWidth="1"/>
    <col min="5103" max="5103" width="23.09765625" style="67" customWidth="1"/>
    <col min="5104" max="5104" width="26.09765625" style="67" customWidth="1"/>
    <col min="5105" max="5110" width="5.19921875" style="67" customWidth="1"/>
    <col min="5111" max="5112" width="4.09765625" style="67" customWidth="1"/>
    <col min="5113" max="5120" width="5.09765625" style="67" customWidth="1"/>
    <col min="5121" max="5312" width="12.69921875" style="67" customWidth="1"/>
    <col min="5313" max="5352" width="13.8984375" style="67"/>
    <col min="5353" max="5353" width="2" style="67" customWidth="1"/>
    <col min="5354" max="5354" width="10.69921875" style="67" customWidth="1"/>
    <col min="5355" max="5355" width="53.3984375" style="67" customWidth="1"/>
    <col min="5356" max="5356" width="26.59765625" style="67" bestFit="1" customWidth="1"/>
    <col min="5357" max="5357" width="17.3984375" style="67" customWidth="1"/>
    <col min="5358" max="5358" width="25.09765625" style="67" customWidth="1"/>
    <col min="5359" max="5359" width="23.09765625" style="67" customWidth="1"/>
    <col min="5360" max="5360" width="26.09765625" style="67" customWidth="1"/>
    <col min="5361" max="5366" width="5.19921875" style="67" customWidth="1"/>
    <col min="5367" max="5368" width="4.09765625" style="67" customWidth="1"/>
    <col min="5369" max="5376" width="5.09765625" style="67" customWidth="1"/>
    <col min="5377" max="5568" width="12.69921875" style="67" customWidth="1"/>
    <col min="5569" max="5608" width="13.8984375" style="67"/>
    <col min="5609" max="5609" width="2" style="67" customWidth="1"/>
    <col min="5610" max="5610" width="10.69921875" style="67" customWidth="1"/>
    <col min="5611" max="5611" width="53.3984375" style="67" customWidth="1"/>
    <col min="5612" max="5612" width="26.59765625" style="67" bestFit="1" customWidth="1"/>
    <col min="5613" max="5613" width="17.3984375" style="67" customWidth="1"/>
    <col min="5614" max="5614" width="25.09765625" style="67" customWidth="1"/>
    <col min="5615" max="5615" width="23.09765625" style="67" customWidth="1"/>
    <col min="5616" max="5616" width="26.09765625" style="67" customWidth="1"/>
    <col min="5617" max="5622" width="5.19921875" style="67" customWidth="1"/>
    <col min="5623" max="5624" width="4.09765625" style="67" customWidth="1"/>
    <col min="5625" max="5632" width="5.09765625" style="67" customWidth="1"/>
    <col min="5633" max="5824" width="12.69921875" style="67" customWidth="1"/>
    <col min="5825" max="5864" width="13.8984375" style="67"/>
    <col min="5865" max="5865" width="2" style="67" customWidth="1"/>
    <col min="5866" max="5866" width="10.69921875" style="67" customWidth="1"/>
    <col min="5867" max="5867" width="53.3984375" style="67" customWidth="1"/>
    <col min="5868" max="5868" width="26.59765625" style="67" bestFit="1" customWidth="1"/>
    <col min="5869" max="5869" width="17.3984375" style="67" customWidth="1"/>
    <col min="5870" max="5870" width="25.09765625" style="67" customWidth="1"/>
    <col min="5871" max="5871" width="23.09765625" style="67" customWidth="1"/>
    <col min="5872" max="5872" width="26.09765625" style="67" customWidth="1"/>
    <col min="5873" max="5878" width="5.19921875" style="67" customWidth="1"/>
    <col min="5879" max="5880" width="4.09765625" style="67" customWidth="1"/>
    <col min="5881" max="5888" width="5.09765625" style="67" customWidth="1"/>
    <col min="5889" max="6080" width="12.69921875" style="67" customWidth="1"/>
    <col min="6081" max="6120" width="13.8984375" style="67"/>
    <col min="6121" max="6121" width="2" style="67" customWidth="1"/>
    <col min="6122" max="6122" width="10.69921875" style="67" customWidth="1"/>
    <col min="6123" max="6123" width="53.3984375" style="67" customWidth="1"/>
    <col min="6124" max="6124" width="26.59765625" style="67" bestFit="1" customWidth="1"/>
    <col min="6125" max="6125" width="17.3984375" style="67" customWidth="1"/>
    <col min="6126" max="6126" width="25.09765625" style="67" customWidth="1"/>
    <col min="6127" max="6127" width="23.09765625" style="67" customWidth="1"/>
    <col min="6128" max="6128" width="26.09765625" style="67" customWidth="1"/>
    <col min="6129" max="6134" width="5.19921875" style="67" customWidth="1"/>
    <col min="6135" max="6136" width="4.09765625" style="67" customWidth="1"/>
    <col min="6137" max="6144" width="5.09765625" style="67" customWidth="1"/>
    <col min="6145" max="6336" width="12.69921875" style="67" customWidth="1"/>
    <col min="6337" max="6376" width="13.8984375" style="67"/>
    <col min="6377" max="6377" width="2" style="67" customWidth="1"/>
    <col min="6378" max="6378" width="10.69921875" style="67" customWidth="1"/>
    <col min="6379" max="6379" width="53.3984375" style="67" customWidth="1"/>
    <col min="6380" max="6380" width="26.59765625" style="67" bestFit="1" customWidth="1"/>
    <col min="6381" max="6381" width="17.3984375" style="67" customWidth="1"/>
    <col min="6382" max="6382" width="25.09765625" style="67" customWidth="1"/>
    <col min="6383" max="6383" width="23.09765625" style="67" customWidth="1"/>
    <col min="6384" max="6384" width="26.09765625" style="67" customWidth="1"/>
    <col min="6385" max="6390" width="5.19921875" style="67" customWidth="1"/>
    <col min="6391" max="6392" width="4.09765625" style="67" customWidth="1"/>
    <col min="6393" max="6400" width="5.09765625" style="67" customWidth="1"/>
    <col min="6401" max="6592" width="12.69921875" style="67" customWidth="1"/>
    <col min="6593" max="6632" width="13.8984375" style="67"/>
    <col min="6633" max="6633" width="2" style="67" customWidth="1"/>
    <col min="6634" max="6634" width="10.69921875" style="67" customWidth="1"/>
    <col min="6635" max="6635" width="53.3984375" style="67" customWidth="1"/>
    <col min="6636" max="6636" width="26.59765625" style="67" bestFit="1" customWidth="1"/>
    <col min="6637" max="6637" width="17.3984375" style="67" customWidth="1"/>
    <col min="6638" max="6638" width="25.09765625" style="67" customWidth="1"/>
    <col min="6639" max="6639" width="23.09765625" style="67" customWidth="1"/>
    <col min="6640" max="6640" width="26.09765625" style="67" customWidth="1"/>
    <col min="6641" max="6646" width="5.19921875" style="67" customWidth="1"/>
    <col min="6647" max="6648" width="4.09765625" style="67" customWidth="1"/>
    <col min="6649" max="6656" width="5.09765625" style="67" customWidth="1"/>
    <col min="6657" max="6848" width="12.69921875" style="67" customWidth="1"/>
    <col min="6849" max="6888" width="13.8984375" style="67"/>
    <col min="6889" max="6889" width="2" style="67" customWidth="1"/>
    <col min="6890" max="6890" width="10.69921875" style="67" customWidth="1"/>
    <col min="6891" max="6891" width="53.3984375" style="67" customWidth="1"/>
    <col min="6892" max="6892" width="26.59765625" style="67" bestFit="1" customWidth="1"/>
    <col min="6893" max="6893" width="17.3984375" style="67" customWidth="1"/>
    <col min="6894" max="6894" width="25.09765625" style="67" customWidth="1"/>
    <col min="6895" max="6895" width="23.09765625" style="67" customWidth="1"/>
    <col min="6896" max="6896" width="26.09765625" style="67" customWidth="1"/>
    <col min="6897" max="6902" width="5.19921875" style="67" customWidth="1"/>
    <col min="6903" max="6904" width="4.09765625" style="67" customWidth="1"/>
    <col min="6905" max="6912" width="5.09765625" style="67" customWidth="1"/>
    <col min="6913" max="7104" width="12.69921875" style="67" customWidth="1"/>
    <col min="7105" max="7144" width="13.8984375" style="67"/>
    <col min="7145" max="7145" width="2" style="67" customWidth="1"/>
    <col min="7146" max="7146" width="10.69921875" style="67" customWidth="1"/>
    <col min="7147" max="7147" width="53.3984375" style="67" customWidth="1"/>
    <col min="7148" max="7148" width="26.59765625" style="67" bestFit="1" customWidth="1"/>
    <col min="7149" max="7149" width="17.3984375" style="67" customWidth="1"/>
    <col min="7150" max="7150" width="25.09765625" style="67" customWidth="1"/>
    <col min="7151" max="7151" width="23.09765625" style="67" customWidth="1"/>
    <col min="7152" max="7152" width="26.09765625" style="67" customWidth="1"/>
    <col min="7153" max="7158" width="5.19921875" style="67" customWidth="1"/>
    <col min="7159" max="7160" width="4.09765625" style="67" customWidth="1"/>
    <col min="7161" max="7168" width="5.09765625" style="67" customWidth="1"/>
    <col min="7169" max="7360" width="12.69921875" style="67" customWidth="1"/>
    <col min="7361" max="7400" width="13.8984375" style="67"/>
    <col min="7401" max="7401" width="2" style="67" customWidth="1"/>
    <col min="7402" max="7402" width="10.69921875" style="67" customWidth="1"/>
    <col min="7403" max="7403" width="53.3984375" style="67" customWidth="1"/>
    <col min="7404" max="7404" width="26.59765625" style="67" bestFit="1" customWidth="1"/>
    <col min="7405" max="7405" width="17.3984375" style="67" customWidth="1"/>
    <col min="7406" max="7406" width="25.09765625" style="67" customWidth="1"/>
    <col min="7407" max="7407" width="23.09765625" style="67" customWidth="1"/>
    <col min="7408" max="7408" width="26.09765625" style="67" customWidth="1"/>
    <col min="7409" max="7414" width="5.19921875" style="67" customWidth="1"/>
    <col min="7415" max="7416" width="4.09765625" style="67" customWidth="1"/>
    <col min="7417" max="7424" width="5.09765625" style="67" customWidth="1"/>
    <col min="7425" max="7616" width="12.69921875" style="67" customWidth="1"/>
    <col min="7617" max="7656" width="13.8984375" style="67"/>
    <col min="7657" max="7657" width="2" style="67" customWidth="1"/>
    <col min="7658" max="7658" width="10.69921875" style="67" customWidth="1"/>
    <col min="7659" max="7659" width="53.3984375" style="67" customWidth="1"/>
    <col min="7660" max="7660" width="26.59765625" style="67" bestFit="1" customWidth="1"/>
    <col min="7661" max="7661" width="17.3984375" style="67" customWidth="1"/>
    <col min="7662" max="7662" width="25.09765625" style="67" customWidth="1"/>
    <col min="7663" max="7663" width="23.09765625" style="67" customWidth="1"/>
    <col min="7664" max="7664" width="26.09765625" style="67" customWidth="1"/>
    <col min="7665" max="7670" width="5.19921875" style="67" customWidth="1"/>
    <col min="7671" max="7672" width="4.09765625" style="67" customWidth="1"/>
    <col min="7673" max="7680" width="5.09765625" style="67" customWidth="1"/>
    <col min="7681" max="7872" width="12.69921875" style="67" customWidth="1"/>
    <col min="7873" max="7912" width="13.8984375" style="67"/>
    <col min="7913" max="7913" width="2" style="67" customWidth="1"/>
    <col min="7914" max="7914" width="10.69921875" style="67" customWidth="1"/>
    <col min="7915" max="7915" width="53.3984375" style="67" customWidth="1"/>
    <col min="7916" max="7916" width="26.59765625" style="67" bestFit="1" customWidth="1"/>
    <col min="7917" max="7917" width="17.3984375" style="67" customWidth="1"/>
    <col min="7918" max="7918" width="25.09765625" style="67" customWidth="1"/>
    <col min="7919" max="7919" width="23.09765625" style="67" customWidth="1"/>
    <col min="7920" max="7920" width="26.09765625" style="67" customWidth="1"/>
    <col min="7921" max="7926" width="5.19921875" style="67" customWidth="1"/>
    <col min="7927" max="7928" width="4.09765625" style="67" customWidth="1"/>
    <col min="7929" max="7936" width="5.09765625" style="67" customWidth="1"/>
    <col min="7937" max="8128" width="12.69921875" style="67" customWidth="1"/>
    <col min="8129" max="8168" width="13.8984375" style="67"/>
    <col min="8169" max="8169" width="2" style="67" customWidth="1"/>
    <col min="8170" max="8170" width="10.69921875" style="67" customWidth="1"/>
    <col min="8171" max="8171" width="53.3984375" style="67" customWidth="1"/>
    <col min="8172" max="8172" width="26.59765625" style="67" bestFit="1" customWidth="1"/>
    <col min="8173" max="8173" width="17.3984375" style="67" customWidth="1"/>
    <col min="8174" max="8174" width="25.09765625" style="67" customWidth="1"/>
    <col min="8175" max="8175" width="23.09765625" style="67" customWidth="1"/>
    <col min="8176" max="8176" width="26.09765625" style="67" customWidth="1"/>
    <col min="8177" max="8182" width="5.19921875" style="67" customWidth="1"/>
    <col min="8183" max="8184" width="4.09765625" style="67" customWidth="1"/>
    <col min="8185" max="8192" width="5.09765625" style="67" customWidth="1"/>
    <col min="8193" max="8384" width="12.69921875" style="67" customWidth="1"/>
    <col min="8385" max="8424" width="13.8984375" style="67"/>
    <col min="8425" max="8425" width="2" style="67" customWidth="1"/>
    <col min="8426" max="8426" width="10.69921875" style="67" customWidth="1"/>
    <col min="8427" max="8427" width="53.3984375" style="67" customWidth="1"/>
    <col min="8428" max="8428" width="26.59765625" style="67" bestFit="1" customWidth="1"/>
    <col min="8429" max="8429" width="17.3984375" style="67" customWidth="1"/>
    <col min="8430" max="8430" width="25.09765625" style="67" customWidth="1"/>
    <col min="8431" max="8431" width="23.09765625" style="67" customWidth="1"/>
    <col min="8432" max="8432" width="26.09765625" style="67" customWidth="1"/>
    <col min="8433" max="8438" width="5.19921875" style="67" customWidth="1"/>
    <col min="8439" max="8440" width="4.09765625" style="67" customWidth="1"/>
    <col min="8441" max="8448" width="5.09765625" style="67" customWidth="1"/>
    <col min="8449" max="8640" width="12.69921875" style="67" customWidth="1"/>
    <col min="8641" max="8680" width="13.8984375" style="67"/>
    <col min="8681" max="8681" width="2" style="67" customWidth="1"/>
    <col min="8682" max="8682" width="10.69921875" style="67" customWidth="1"/>
    <col min="8683" max="8683" width="53.3984375" style="67" customWidth="1"/>
    <col min="8684" max="8684" width="26.59765625" style="67" bestFit="1" customWidth="1"/>
    <col min="8685" max="8685" width="17.3984375" style="67" customWidth="1"/>
    <col min="8686" max="8686" width="25.09765625" style="67" customWidth="1"/>
    <col min="8687" max="8687" width="23.09765625" style="67" customWidth="1"/>
    <col min="8688" max="8688" width="26.09765625" style="67" customWidth="1"/>
    <col min="8689" max="8694" width="5.19921875" style="67" customWidth="1"/>
    <col min="8695" max="8696" width="4.09765625" style="67" customWidth="1"/>
    <col min="8697" max="8704" width="5.09765625" style="67" customWidth="1"/>
    <col min="8705" max="8896" width="12.69921875" style="67" customWidth="1"/>
    <col min="8897" max="8936" width="13.8984375" style="67"/>
    <col min="8937" max="8937" width="2" style="67" customWidth="1"/>
    <col min="8938" max="8938" width="10.69921875" style="67" customWidth="1"/>
    <col min="8939" max="8939" width="53.3984375" style="67" customWidth="1"/>
    <col min="8940" max="8940" width="26.59765625" style="67" bestFit="1" customWidth="1"/>
    <col min="8941" max="8941" width="17.3984375" style="67" customWidth="1"/>
    <col min="8942" max="8942" width="25.09765625" style="67" customWidth="1"/>
    <col min="8943" max="8943" width="23.09765625" style="67" customWidth="1"/>
    <col min="8944" max="8944" width="26.09765625" style="67" customWidth="1"/>
    <col min="8945" max="8950" width="5.19921875" style="67" customWidth="1"/>
    <col min="8951" max="8952" width="4.09765625" style="67" customWidth="1"/>
    <col min="8953" max="8960" width="5.09765625" style="67" customWidth="1"/>
    <col min="8961" max="9152" width="12.69921875" style="67" customWidth="1"/>
    <col min="9153" max="9192" width="13.8984375" style="67"/>
    <col min="9193" max="9193" width="2" style="67" customWidth="1"/>
    <col min="9194" max="9194" width="10.69921875" style="67" customWidth="1"/>
    <col min="9195" max="9195" width="53.3984375" style="67" customWidth="1"/>
    <col min="9196" max="9196" width="26.59765625" style="67" bestFit="1" customWidth="1"/>
    <col min="9197" max="9197" width="17.3984375" style="67" customWidth="1"/>
    <col min="9198" max="9198" width="25.09765625" style="67" customWidth="1"/>
    <col min="9199" max="9199" width="23.09765625" style="67" customWidth="1"/>
    <col min="9200" max="9200" width="26.09765625" style="67" customWidth="1"/>
    <col min="9201" max="9206" width="5.19921875" style="67" customWidth="1"/>
    <col min="9207" max="9208" width="4.09765625" style="67" customWidth="1"/>
    <col min="9209" max="9216" width="5.09765625" style="67" customWidth="1"/>
    <col min="9217" max="9408" width="12.69921875" style="67" customWidth="1"/>
    <col min="9409" max="9448" width="13.8984375" style="67"/>
    <col min="9449" max="9449" width="2" style="67" customWidth="1"/>
    <col min="9450" max="9450" width="10.69921875" style="67" customWidth="1"/>
    <col min="9451" max="9451" width="53.3984375" style="67" customWidth="1"/>
    <col min="9452" max="9452" width="26.59765625" style="67" bestFit="1" customWidth="1"/>
    <col min="9453" max="9453" width="17.3984375" style="67" customWidth="1"/>
    <col min="9454" max="9454" width="25.09765625" style="67" customWidth="1"/>
    <col min="9455" max="9455" width="23.09765625" style="67" customWidth="1"/>
    <col min="9456" max="9456" width="26.09765625" style="67" customWidth="1"/>
    <col min="9457" max="9462" width="5.19921875" style="67" customWidth="1"/>
    <col min="9463" max="9464" width="4.09765625" style="67" customWidth="1"/>
    <col min="9465" max="9472" width="5.09765625" style="67" customWidth="1"/>
    <col min="9473" max="9664" width="12.69921875" style="67" customWidth="1"/>
    <col min="9665" max="9704" width="13.8984375" style="67"/>
    <col min="9705" max="9705" width="2" style="67" customWidth="1"/>
    <col min="9706" max="9706" width="10.69921875" style="67" customWidth="1"/>
    <col min="9707" max="9707" width="53.3984375" style="67" customWidth="1"/>
    <col min="9708" max="9708" width="26.59765625" style="67" bestFit="1" customWidth="1"/>
    <col min="9709" max="9709" width="17.3984375" style="67" customWidth="1"/>
    <col min="9710" max="9710" width="25.09765625" style="67" customWidth="1"/>
    <col min="9711" max="9711" width="23.09765625" style="67" customWidth="1"/>
    <col min="9712" max="9712" width="26.09765625" style="67" customWidth="1"/>
    <col min="9713" max="9718" width="5.19921875" style="67" customWidth="1"/>
    <col min="9719" max="9720" width="4.09765625" style="67" customWidth="1"/>
    <col min="9721" max="9728" width="5.09765625" style="67" customWidth="1"/>
    <col min="9729" max="9920" width="12.69921875" style="67" customWidth="1"/>
    <col min="9921" max="9960" width="13.8984375" style="67"/>
    <col min="9961" max="9961" width="2" style="67" customWidth="1"/>
    <col min="9962" max="9962" width="10.69921875" style="67" customWidth="1"/>
    <col min="9963" max="9963" width="53.3984375" style="67" customWidth="1"/>
    <col min="9964" max="9964" width="26.59765625" style="67" bestFit="1" customWidth="1"/>
    <col min="9965" max="9965" width="17.3984375" style="67" customWidth="1"/>
    <col min="9966" max="9966" width="25.09765625" style="67" customWidth="1"/>
    <col min="9967" max="9967" width="23.09765625" style="67" customWidth="1"/>
    <col min="9968" max="9968" width="26.09765625" style="67" customWidth="1"/>
    <col min="9969" max="9974" width="5.19921875" style="67" customWidth="1"/>
    <col min="9975" max="9976" width="4.09765625" style="67" customWidth="1"/>
    <col min="9977" max="9984" width="5.09765625" style="67" customWidth="1"/>
    <col min="9985" max="10176" width="12.69921875" style="67" customWidth="1"/>
    <col min="10177" max="10216" width="13.8984375" style="67"/>
    <col min="10217" max="10217" width="2" style="67" customWidth="1"/>
    <col min="10218" max="10218" width="10.69921875" style="67" customWidth="1"/>
    <col min="10219" max="10219" width="53.3984375" style="67" customWidth="1"/>
    <col min="10220" max="10220" width="26.59765625" style="67" bestFit="1" customWidth="1"/>
    <col min="10221" max="10221" width="17.3984375" style="67" customWidth="1"/>
    <col min="10222" max="10222" width="25.09765625" style="67" customWidth="1"/>
    <col min="10223" max="10223" width="23.09765625" style="67" customWidth="1"/>
    <col min="10224" max="10224" width="26.09765625" style="67" customWidth="1"/>
    <col min="10225" max="10230" width="5.19921875" style="67" customWidth="1"/>
    <col min="10231" max="10232" width="4.09765625" style="67" customWidth="1"/>
    <col min="10233" max="10240" width="5.09765625" style="67" customWidth="1"/>
    <col min="10241" max="10432" width="12.69921875" style="67" customWidth="1"/>
    <col min="10433" max="10472" width="13.8984375" style="67"/>
    <col min="10473" max="10473" width="2" style="67" customWidth="1"/>
    <col min="10474" max="10474" width="10.69921875" style="67" customWidth="1"/>
    <col min="10475" max="10475" width="53.3984375" style="67" customWidth="1"/>
    <col min="10476" max="10476" width="26.59765625" style="67" bestFit="1" customWidth="1"/>
    <col min="10477" max="10477" width="17.3984375" style="67" customWidth="1"/>
    <col min="10478" max="10478" width="25.09765625" style="67" customWidth="1"/>
    <col min="10479" max="10479" width="23.09765625" style="67" customWidth="1"/>
    <col min="10480" max="10480" width="26.09765625" style="67" customWidth="1"/>
    <col min="10481" max="10486" width="5.19921875" style="67" customWidth="1"/>
    <col min="10487" max="10488" width="4.09765625" style="67" customWidth="1"/>
    <col min="10489" max="10496" width="5.09765625" style="67" customWidth="1"/>
    <col min="10497" max="10688" width="12.69921875" style="67" customWidth="1"/>
    <col min="10689" max="10728" width="13.8984375" style="67"/>
    <col min="10729" max="10729" width="2" style="67" customWidth="1"/>
    <col min="10730" max="10730" width="10.69921875" style="67" customWidth="1"/>
    <col min="10731" max="10731" width="53.3984375" style="67" customWidth="1"/>
    <col min="10732" max="10732" width="26.59765625" style="67" bestFit="1" customWidth="1"/>
    <col min="10733" max="10733" width="17.3984375" style="67" customWidth="1"/>
    <col min="10734" max="10734" width="25.09765625" style="67" customWidth="1"/>
    <col min="10735" max="10735" width="23.09765625" style="67" customWidth="1"/>
    <col min="10736" max="10736" width="26.09765625" style="67" customWidth="1"/>
    <col min="10737" max="10742" width="5.19921875" style="67" customWidth="1"/>
    <col min="10743" max="10744" width="4.09765625" style="67" customWidth="1"/>
    <col min="10745" max="10752" width="5.09765625" style="67" customWidth="1"/>
    <col min="10753" max="10944" width="12.69921875" style="67" customWidth="1"/>
    <col min="10945" max="10984" width="13.8984375" style="67"/>
    <col min="10985" max="10985" width="2" style="67" customWidth="1"/>
    <col min="10986" max="10986" width="10.69921875" style="67" customWidth="1"/>
    <col min="10987" max="10987" width="53.3984375" style="67" customWidth="1"/>
    <col min="10988" max="10988" width="26.59765625" style="67" bestFit="1" customWidth="1"/>
    <col min="10989" max="10989" width="17.3984375" style="67" customWidth="1"/>
    <col min="10990" max="10990" width="25.09765625" style="67" customWidth="1"/>
    <col min="10991" max="10991" width="23.09765625" style="67" customWidth="1"/>
    <col min="10992" max="10992" width="26.09765625" style="67" customWidth="1"/>
    <col min="10993" max="10998" width="5.19921875" style="67" customWidth="1"/>
    <col min="10999" max="11000" width="4.09765625" style="67" customWidth="1"/>
    <col min="11001" max="11008" width="5.09765625" style="67" customWidth="1"/>
    <col min="11009" max="11200" width="12.69921875" style="67" customWidth="1"/>
    <col min="11201" max="11240" width="13.8984375" style="67"/>
    <col min="11241" max="11241" width="2" style="67" customWidth="1"/>
    <col min="11242" max="11242" width="10.69921875" style="67" customWidth="1"/>
    <col min="11243" max="11243" width="53.3984375" style="67" customWidth="1"/>
    <col min="11244" max="11244" width="26.59765625" style="67" bestFit="1" customWidth="1"/>
    <col min="11245" max="11245" width="17.3984375" style="67" customWidth="1"/>
    <col min="11246" max="11246" width="25.09765625" style="67" customWidth="1"/>
    <col min="11247" max="11247" width="23.09765625" style="67" customWidth="1"/>
    <col min="11248" max="11248" width="26.09765625" style="67" customWidth="1"/>
    <col min="11249" max="11254" width="5.19921875" style="67" customWidth="1"/>
    <col min="11255" max="11256" width="4.09765625" style="67" customWidth="1"/>
    <col min="11257" max="11264" width="5.09765625" style="67" customWidth="1"/>
    <col min="11265" max="11456" width="12.69921875" style="67" customWidth="1"/>
    <col min="11457" max="11496" width="13.8984375" style="67"/>
    <col min="11497" max="11497" width="2" style="67" customWidth="1"/>
    <col min="11498" max="11498" width="10.69921875" style="67" customWidth="1"/>
    <col min="11499" max="11499" width="53.3984375" style="67" customWidth="1"/>
    <col min="11500" max="11500" width="26.59765625" style="67" bestFit="1" customWidth="1"/>
    <col min="11501" max="11501" width="17.3984375" style="67" customWidth="1"/>
    <col min="11502" max="11502" width="25.09765625" style="67" customWidth="1"/>
    <col min="11503" max="11503" width="23.09765625" style="67" customWidth="1"/>
    <col min="11504" max="11504" width="26.09765625" style="67" customWidth="1"/>
    <col min="11505" max="11510" width="5.19921875" style="67" customWidth="1"/>
    <col min="11511" max="11512" width="4.09765625" style="67" customWidth="1"/>
    <col min="11513" max="11520" width="5.09765625" style="67" customWidth="1"/>
    <col min="11521" max="11712" width="12.69921875" style="67" customWidth="1"/>
    <col min="11713" max="11752" width="13.8984375" style="67"/>
    <col min="11753" max="11753" width="2" style="67" customWidth="1"/>
    <col min="11754" max="11754" width="10.69921875" style="67" customWidth="1"/>
    <col min="11755" max="11755" width="53.3984375" style="67" customWidth="1"/>
    <col min="11756" max="11756" width="26.59765625" style="67" bestFit="1" customWidth="1"/>
    <col min="11757" max="11757" width="17.3984375" style="67" customWidth="1"/>
    <col min="11758" max="11758" width="25.09765625" style="67" customWidth="1"/>
    <col min="11759" max="11759" width="23.09765625" style="67" customWidth="1"/>
    <col min="11760" max="11760" width="26.09765625" style="67" customWidth="1"/>
    <col min="11761" max="11766" width="5.19921875" style="67" customWidth="1"/>
    <col min="11767" max="11768" width="4.09765625" style="67" customWidth="1"/>
    <col min="11769" max="11776" width="5.09765625" style="67" customWidth="1"/>
    <col min="11777" max="11968" width="12.69921875" style="67" customWidth="1"/>
    <col min="11969" max="12008" width="13.8984375" style="67"/>
    <col min="12009" max="12009" width="2" style="67" customWidth="1"/>
    <col min="12010" max="12010" width="10.69921875" style="67" customWidth="1"/>
    <col min="12011" max="12011" width="53.3984375" style="67" customWidth="1"/>
    <col min="12012" max="12012" width="26.59765625" style="67" bestFit="1" customWidth="1"/>
    <col min="12013" max="12013" width="17.3984375" style="67" customWidth="1"/>
    <col min="12014" max="12014" width="25.09765625" style="67" customWidth="1"/>
    <col min="12015" max="12015" width="23.09765625" style="67" customWidth="1"/>
    <col min="12016" max="12016" width="26.09765625" style="67" customWidth="1"/>
    <col min="12017" max="12022" width="5.19921875" style="67" customWidth="1"/>
    <col min="12023" max="12024" width="4.09765625" style="67" customWidth="1"/>
    <col min="12025" max="12032" width="5.09765625" style="67" customWidth="1"/>
    <col min="12033" max="12224" width="12.69921875" style="67" customWidth="1"/>
    <col min="12225" max="12264" width="13.8984375" style="67"/>
    <col min="12265" max="12265" width="2" style="67" customWidth="1"/>
    <col min="12266" max="12266" width="10.69921875" style="67" customWidth="1"/>
    <col min="12267" max="12267" width="53.3984375" style="67" customWidth="1"/>
    <col min="12268" max="12268" width="26.59765625" style="67" bestFit="1" customWidth="1"/>
    <col min="12269" max="12269" width="17.3984375" style="67" customWidth="1"/>
    <col min="12270" max="12270" width="25.09765625" style="67" customWidth="1"/>
    <col min="12271" max="12271" width="23.09765625" style="67" customWidth="1"/>
    <col min="12272" max="12272" width="26.09765625" style="67" customWidth="1"/>
    <col min="12273" max="12278" width="5.19921875" style="67" customWidth="1"/>
    <col min="12279" max="12280" width="4.09765625" style="67" customWidth="1"/>
    <col min="12281" max="12288" width="5.09765625" style="67" customWidth="1"/>
    <col min="12289" max="12480" width="12.69921875" style="67" customWidth="1"/>
    <col min="12481" max="12520" width="13.8984375" style="67"/>
    <col min="12521" max="12521" width="2" style="67" customWidth="1"/>
    <col min="12522" max="12522" width="10.69921875" style="67" customWidth="1"/>
    <col min="12523" max="12523" width="53.3984375" style="67" customWidth="1"/>
    <col min="12524" max="12524" width="26.59765625" style="67" bestFit="1" customWidth="1"/>
    <col min="12525" max="12525" width="17.3984375" style="67" customWidth="1"/>
    <col min="12526" max="12526" width="25.09765625" style="67" customWidth="1"/>
    <col min="12527" max="12527" width="23.09765625" style="67" customWidth="1"/>
    <col min="12528" max="12528" width="26.09765625" style="67" customWidth="1"/>
    <col min="12529" max="12534" width="5.19921875" style="67" customWidth="1"/>
    <col min="12535" max="12536" width="4.09765625" style="67" customWidth="1"/>
    <col min="12537" max="12544" width="5.09765625" style="67" customWidth="1"/>
    <col min="12545" max="12736" width="12.69921875" style="67" customWidth="1"/>
    <col min="12737" max="12776" width="13.8984375" style="67"/>
    <col min="12777" max="12777" width="2" style="67" customWidth="1"/>
    <col min="12778" max="12778" width="10.69921875" style="67" customWidth="1"/>
    <col min="12779" max="12779" width="53.3984375" style="67" customWidth="1"/>
    <col min="12780" max="12780" width="26.59765625" style="67" bestFit="1" customWidth="1"/>
    <col min="12781" max="12781" width="17.3984375" style="67" customWidth="1"/>
    <col min="12782" max="12782" width="25.09765625" style="67" customWidth="1"/>
    <col min="12783" max="12783" width="23.09765625" style="67" customWidth="1"/>
    <col min="12784" max="12784" width="26.09765625" style="67" customWidth="1"/>
    <col min="12785" max="12790" width="5.19921875" style="67" customWidth="1"/>
    <col min="12791" max="12792" width="4.09765625" style="67" customWidth="1"/>
    <col min="12793" max="12800" width="5.09765625" style="67" customWidth="1"/>
    <col min="12801" max="12992" width="12.69921875" style="67" customWidth="1"/>
    <col min="12993" max="13032" width="13.8984375" style="67"/>
    <col min="13033" max="13033" width="2" style="67" customWidth="1"/>
    <col min="13034" max="13034" width="10.69921875" style="67" customWidth="1"/>
    <col min="13035" max="13035" width="53.3984375" style="67" customWidth="1"/>
    <col min="13036" max="13036" width="26.59765625" style="67" bestFit="1" customWidth="1"/>
    <col min="13037" max="13037" width="17.3984375" style="67" customWidth="1"/>
    <col min="13038" max="13038" width="25.09765625" style="67" customWidth="1"/>
    <col min="13039" max="13039" width="23.09765625" style="67" customWidth="1"/>
    <col min="13040" max="13040" width="26.09765625" style="67" customWidth="1"/>
    <col min="13041" max="13046" width="5.19921875" style="67" customWidth="1"/>
    <col min="13047" max="13048" width="4.09765625" style="67" customWidth="1"/>
    <col min="13049" max="13056" width="5.09765625" style="67" customWidth="1"/>
    <col min="13057" max="13248" width="12.69921875" style="67" customWidth="1"/>
    <col min="13249" max="13288" width="13.8984375" style="67"/>
    <col min="13289" max="13289" width="2" style="67" customWidth="1"/>
    <col min="13290" max="13290" width="10.69921875" style="67" customWidth="1"/>
    <col min="13291" max="13291" width="53.3984375" style="67" customWidth="1"/>
    <col min="13292" max="13292" width="26.59765625" style="67" bestFit="1" customWidth="1"/>
    <col min="13293" max="13293" width="17.3984375" style="67" customWidth="1"/>
    <col min="13294" max="13294" width="25.09765625" style="67" customWidth="1"/>
    <col min="13295" max="13295" width="23.09765625" style="67" customWidth="1"/>
    <col min="13296" max="13296" width="26.09765625" style="67" customWidth="1"/>
    <col min="13297" max="13302" width="5.19921875" style="67" customWidth="1"/>
    <col min="13303" max="13304" width="4.09765625" style="67" customWidth="1"/>
    <col min="13305" max="13312" width="5.09765625" style="67" customWidth="1"/>
    <col min="13313" max="13504" width="12.69921875" style="67" customWidth="1"/>
    <col min="13505" max="13544" width="13.8984375" style="67"/>
    <col min="13545" max="13545" width="2" style="67" customWidth="1"/>
    <col min="13546" max="13546" width="10.69921875" style="67" customWidth="1"/>
    <col min="13547" max="13547" width="53.3984375" style="67" customWidth="1"/>
    <col min="13548" max="13548" width="26.59765625" style="67" bestFit="1" customWidth="1"/>
    <col min="13549" max="13549" width="17.3984375" style="67" customWidth="1"/>
    <col min="13550" max="13550" width="25.09765625" style="67" customWidth="1"/>
    <col min="13551" max="13551" width="23.09765625" style="67" customWidth="1"/>
    <col min="13552" max="13552" width="26.09765625" style="67" customWidth="1"/>
    <col min="13553" max="13558" width="5.19921875" style="67" customWidth="1"/>
    <col min="13559" max="13560" width="4.09765625" style="67" customWidth="1"/>
    <col min="13561" max="13568" width="5.09765625" style="67" customWidth="1"/>
    <col min="13569" max="13760" width="12.69921875" style="67" customWidth="1"/>
    <col min="13761" max="13800" width="13.8984375" style="67"/>
    <col min="13801" max="13801" width="2" style="67" customWidth="1"/>
    <col min="13802" max="13802" width="10.69921875" style="67" customWidth="1"/>
    <col min="13803" max="13803" width="53.3984375" style="67" customWidth="1"/>
    <col min="13804" max="13804" width="26.59765625" style="67" bestFit="1" customWidth="1"/>
    <col min="13805" max="13805" width="17.3984375" style="67" customWidth="1"/>
    <col min="13806" max="13806" width="25.09765625" style="67" customWidth="1"/>
    <col min="13807" max="13807" width="23.09765625" style="67" customWidth="1"/>
    <col min="13808" max="13808" width="26.09765625" style="67" customWidth="1"/>
    <col min="13809" max="13814" width="5.19921875" style="67" customWidth="1"/>
    <col min="13815" max="13816" width="4.09765625" style="67" customWidth="1"/>
    <col min="13817" max="13824" width="5.09765625" style="67" customWidth="1"/>
    <col min="13825" max="14016" width="12.69921875" style="67" customWidth="1"/>
    <col min="14017" max="14056" width="13.8984375" style="67"/>
    <col min="14057" max="14057" width="2" style="67" customWidth="1"/>
    <col min="14058" max="14058" width="10.69921875" style="67" customWidth="1"/>
    <col min="14059" max="14059" width="53.3984375" style="67" customWidth="1"/>
    <col min="14060" max="14060" width="26.59765625" style="67" bestFit="1" customWidth="1"/>
    <col min="14061" max="14061" width="17.3984375" style="67" customWidth="1"/>
    <col min="14062" max="14062" width="25.09765625" style="67" customWidth="1"/>
    <col min="14063" max="14063" width="23.09765625" style="67" customWidth="1"/>
    <col min="14064" max="14064" width="26.09765625" style="67" customWidth="1"/>
    <col min="14065" max="14070" width="5.19921875" style="67" customWidth="1"/>
    <col min="14071" max="14072" width="4.09765625" style="67" customWidth="1"/>
    <col min="14073" max="14080" width="5.09765625" style="67" customWidth="1"/>
    <col min="14081" max="14272" width="12.69921875" style="67" customWidth="1"/>
    <col min="14273" max="14312" width="13.8984375" style="67"/>
    <col min="14313" max="14313" width="2" style="67" customWidth="1"/>
    <col min="14314" max="14314" width="10.69921875" style="67" customWidth="1"/>
    <col min="14315" max="14315" width="53.3984375" style="67" customWidth="1"/>
    <col min="14316" max="14316" width="26.59765625" style="67" bestFit="1" customWidth="1"/>
    <col min="14317" max="14317" width="17.3984375" style="67" customWidth="1"/>
    <col min="14318" max="14318" width="25.09765625" style="67" customWidth="1"/>
    <col min="14319" max="14319" width="23.09765625" style="67" customWidth="1"/>
    <col min="14320" max="14320" width="26.09765625" style="67" customWidth="1"/>
    <col min="14321" max="14326" width="5.19921875" style="67" customWidth="1"/>
    <col min="14327" max="14328" width="4.09765625" style="67" customWidth="1"/>
    <col min="14329" max="14336" width="5.09765625" style="67" customWidth="1"/>
    <col min="14337" max="14528" width="12.69921875" style="67" customWidth="1"/>
    <col min="14529" max="14568" width="13.8984375" style="67"/>
    <col min="14569" max="14569" width="2" style="67" customWidth="1"/>
    <col min="14570" max="14570" width="10.69921875" style="67" customWidth="1"/>
    <col min="14571" max="14571" width="53.3984375" style="67" customWidth="1"/>
    <col min="14572" max="14572" width="26.59765625" style="67" bestFit="1" customWidth="1"/>
    <col min="14573" max="14573" width="17.3984375" style="67" customWidth="1"/>
    <col min="14574" max="14574" width="25.09765625" style="67" customWidth="1"/>
    <col min="14575" max="14575" width="23.09765625" style="67" customWidth="1"/>
    <col min="14576" max="14576" width="26.09765625" style="67" customWidth="1"/>
    <col min="14577" max="14582" width="5.19921875" style="67" customWidth="1"/>
    <col min="14583" max="14584" width="4.09765625" style="67" customWidth="1"/>
    <col min="14585" max="14592" width="5.09765625" style="67" customWidth="1"/>
    <col min="14593" max="14784" width="12.69921875" style="67" customWidth="1"/>
    <col min="14785" max="14824" width="13.8984375" style="67"/>
    <col min="14825" max="14825" width="2" style="67" customWidth="1"/>
    <col min="14826" max="14826" width="10.69921875" style="67" customWidth="1"/>
    <col min="14827" max="14827" width="53.3984375" style="67" customWidth="1"/>
    <col min="14828" max="14828" width="26.59765625" style="67" bestFit="1" customWidth="1"/>
    <col min="14829" max="14829" width="17.3984375" style="67" customWidth="1"/>
    <col min="14830" max="14830" width="25.09765625" style="67" customWidth="1"/>
    <col min="14831" max="14831" width="23.09765625" style="67" customWidth="1"/>
    <col min="14832" max="14832" width="26.09765625" style="67" customWidth="1"/>
    <col min="14833" max="14838" width="5.19921875" style="67" customWidth="1"/>
    <col min="14839" max="14840" width="4.09765625" style="67" customWidth="1"/>
    <col min="14841" max="14848" width="5.09765625" style="67" customWidth="1"/>
    <col min="14849" max="15040" width="12.69921875" style="67" customWidth="1"/>
    <col min="15041" max="15080" width="13.8984375" style="67"/>
    <col min="15081" max="15081" width="2" style="67" customWidth="1"/>
    <col min="15082" max="15082" width="10.69921875" style="67" customWidth="1"/>
    <col min="15083" max="15083" width="53.3984375" style="67" customWidth="1"/>
    <col min="15084" max="15084" width="26.59765625" style="67" bestFit="1" customWidth="1"/>
    <col min="15085" max="15085" width="17.3984375" style="67" customWidth="1"/>
    <col min="15086" max="15086" width="25.09765625" style="67" customWidth="1"/>
    <col min="15087" max="15087" width="23.09765625" style="67" customWidth="1"/>
    <col min="15088" max="15088" width="26.09765625" style="67" customWidth="1"/>
    <col min="15089" max="15094" width="5.19921875" style="67" customWidth="1"/>
    <col min="15095" max="15096" width="4.09765625" style="67" customWidth="1"/>
    <col min="15097" max="15104" width="5.09765625" style="67" customWidth="1"/>
    <col min="15105" max="15296" width="12.69921875" style="67" customWidth="1"/>
    <col min="15297" max="15336" width="13.8984375" style="67"/>
    <col min="15337" max="15337" width="2" style="67" customWidth="1"/>
    <col min="15338" max="15338" width="10.69921875" style="67" customWidth="1"/>
    <col min="15339" max="15339" width="53.3984375" style="67" customWidth="1"/>
    <col min="15340" max="15340" width="26.59765625" style="67" bestFit="1" customWidth="1"/>
    <col min="15341" max="15341" width="17.3984375" style="67" customWidth="1"/>
    <col min="15342" max="15342" width="25.09765625" style="67" customWidth="1"/>
    <col min="15343" max="15343" width="23.09765625" style="67" customWidth="1"/>
    <col min="15344" max="15344" width="26.09765625" style="67" customWidth="1"/>
    <col min="15345" max="15350" width="5.19921875" style="67" customWidth="1"/>
    <col min="15351" max="15352" width="4.09765625" style="67" customWidth="1"/>
    <col min="15353" max="15360" width="5.09765625" style="67" customWidth="1"/>
    <col min="15361" max="15552" width="12.69921875" style="67" customWidth="1"/>
    <col min="15553" max="15592" width="13.8984375" style="67"/>
    <col min="15593" max="15593" width="2" style="67" customWidth="1"/>
    <col min="15594" max="15594" width="10.69921875" style="67" customWidth="1"/>
    <col min="15595" max="15595" width="53.3984375" style="67" customWidth="1"/>
    <col min="15596" max="15596" width="26.59765625" style="67" bestFit="1" customWidth="1"/>
    <col min="15597" max="15597" width="17.3984375" style="67" customWidth="1"/>
    <col min="15598" max="15598" width="25.09765625" style="67" customWidth="1"/>
    <col min="15599" max="15599" width="23.09765625" style="67" customWidth="1"/>
    <col min="15600" max="15600" width="26.09765625" style="67" customWidth="1"/>
    <col min="15601" max="15606" width="5.19921875" style="67" customWidth="1"/>
    <col min="15607" max="15608" width="4.09765625" style="67" customWidth="1"/>
    <col min="15609" max="15616" width="5.09765625" style="67" customWidth="1"/>
    <col min="15617" max="15808" width="12.69921875" style="67" customWidth="1"/>
    <col min="15809" max="15848" width="13.8984375" style="67"/>
    <col min="15849" max="15849" width="2" style="67" customWidth="1"/>
    <col min="15850" max="15850" width="10.69921875" style="67" customWidth="1"/>
    <col min="15851" max="15851" width="53.3984375" style="67" customWidth="1"/>
    <col min="15852" max="15852" width="26.59765625" style="67" bestFit="1" customWidth="1"/>
    <col min="15853" max="15853" width="17.3984375" style="67" customWidth="1"/>
    <col min="15854" max="15854" width="25.09765625" style="67" customWidth="1"/>
    <col min="15855" max="15855" width="23.09765625" style="67" customWidth="1"/>
    <col min="15856" max="15856" width="26.09765625" style="67" customWidth="1"/>
    <col min="15857" max="15862" width="5.19921875" style="67" customWidth="1"/>
    <col min="15863" max="15864" width="4.09765625" style="67" customWidth="1"/>
    <col min="15865" max="15872" width="5.09765625" style="67" customWidth="1"/>
    <col min="15873" max="16064" width="12.69921875" style="67" customWidth="1"/>
    <col min="16065" max="16104" width="13.8984375" style="67"/>
    <col min="16105" max="16105" width="2" style="67" customWidth="1"/>
    <col min="16106" max="16106" width="10.69921875" style="67" customWidth="1"/>
    <col min="16107" max="16107" width="53.3984375" style="67" customWidth="1"/>
    <col min="16108" max="16108" width="26.59765625" style="67" bestFit="1" customWidth="1"/>
    <col min="16109" max="16109" width="17.3984375" style="67" customWidth="1"/>
    <col min="16110" max="16110" width="25.09765625" style="67" customWidth="1"/>
    <col min="16111" max="16111" width="23.09765625" style="67" customWidth="1"/>
    <col min="16112" max="16112" width="26.09765625" style="67" customWidth="1"/>
    <col min="16113" max="16118" width="5.19921875" style="67" customWidth="1"/>
    <col min="16119" max="16120" width="4.09765625" style="67" customWidth="1"/>
    <col min="16121" max="16128" width="5.09765625" style="67" customWidth="1"/>
    <col min="16129" max="16320" width="12.69921875" style="67" customWidth="1"/>
    <col min="16321" max="16384" width="13.8984375" style="67"/>
  </cols>
  <sheetData>
    <row r="1" spans="1:192" x14ac:dyDescent="0.35">
      <c r="A1" s="58"/>
      <c r="B1" s="59"/>
      <c r="C1" s="60"/>
      <c r="D1" s="61"/>
      <c r="E1" s="61"/>
      <c r="F1" s="62"/>
      <c r="G1" s="63"/>
      <c r="H1" s="63"/>
      <c r="I1" s="64"/>
      <c r="J1" s="63"/>
      <c r="K1" s="65"/>
    </row>
    <row r="2" spans="1:192" ht="23.25" customHeight="1" x14ac:dyDescent="0.35">
      <c r="A2" s="68"/>
      <c r="B2" s="186" t="s">
        <v>104</v>
      </c>
      <c r="C2" s="187"/>
      <c r="D2" s="187"/>
      <c r="E2" s="187"/>
      <c r="F2" s="188"/>
      <c r="K2" s="70"/>
    </row>
    <row r="3" spans="1:192" ht="18" customHeight="1" x14ac:dyDescent="0.35">
      <c r="A3" s="68"/>
      <c r="B3" s="165" t="s">
        <v>1</v>
      </c>
      <c r="C3" s="189" t="s">
        <v>105</v>
      </c>
      <c r="D3" s="190"/>
      <c r="E3" s="167" t="s">
        <v>2</v>
      </c>
      <c r="F3" s="166">
        <v>1</v>
      </c>
      <c r="K3" s="70"/>
    </row>
    <row r="4" spans="1:192" ht="16" thickBot="1" x14ac:dyDescent="0.4">
      <c r="A4" s="68"/>
      <c r="B4" s="71"/>
      <c r="C4" s="71"/>
      <c r="D4" s="72"/>
      <c r="G4" s="75"/>
      <c r="H4" s="75"/>
      <c r="I4" s="76"/>
      <c r="J4" s="75"/>
      <c r="K4" s="70"/>
    </row>
    <row r="5" spans="1:192" x14ac:dyDescent="0.35">
      <c r="A5" s="68"/>
      <c r="B5" s="58"/>
      <c r="C5" s="67"/>
      <c r="E5" s="61"/>
      <c r="F5" s="62"/>
      <c r="K5" s="77"/>
    </row>
    <row r="6" spans="1:192" ht="16" thickBot="1" x14ac:dyDescent="0.4">
      <c r="A6" s="68"/>
      <c r="B6" s="68"/>
      <c r="K6" s="77"/>
    </row>
    <row r="7" spans="1:192" ht="16.5" customHeight="1" thickBot="1" x14ac:dyDescent="0.4">
      <c r="A7" s="68"/>
      <c r="B7" s="79"/>
      <c r="C7" s="194" t="s">
        <v>3</v>
      </c>
      <c r="D7" s="195"/>
      <c r="E7" s="195"/>
      <c r="F7" s="195"/>
      <c r="G7" s="195"/>
      <c r="H7" s="196"/>
      <c r="K7" s="77"/>
    </row>
    <row r="8" spans="1:192" ht="50" customHeight="1" thickBot="1" x14ac:dyDescent="0.35">
      <c r="A8" s="68"/>
      <c r="B8" s="79"/>
      <c r="C8" s="177" t="s">
        <v>47</v>
      </c>
      <c r="D8" s="178"/>
      <c r="E8" s="178"/>
      <c r="F8" s="178"/>
      <c r="G8" s="178"/>
      <c r="H8" s="179"/>
      <c r="I8" s="80"/>
      <c r="K8" s="77"/>
    </row>
    <row r="9" spans="1:192" ht="40" customHeight="1" thickBot="1" x14ac:dyDescent="0.35">
      <c r="A9" s="68"/>
      <c r="B9" s="68"/>
      <c r="C9" s="174" t="s">
        <v>48</v>
      </c>
      <c r="D9" s="175"/>
      <c r="E9" s="175"/>
      <c r="F9" s="175"/>
      <c r="G9" s="175"/>
      <c r="H9" s="176"/>
      <c r="I9" s="80"/>
      <c r="K9" s="77"/>
    </row>
    <row r="10" spans="1:192" ht="20" customHeight="1" thickBot="1" x14ac:dyDescent="0.35">
      <c r="A10" s="68"/>
      <c r="B10" s="68"/>
      <c r="C10" s="81"/>
      <c r="D10" s="150"/>
      <c r="E10" s="150"/>
      <c r="F10" s="150"/>
      <c r="G10" s="150"/>
      <c r="H10" s="151"/>
      <c r="I10" s="82"/>
      <c r="K10" s="77"/>
    </row>
    <row r="11" spans="1:192" ht="20" customHeight="1" x14ac:dyDescent="0.3">
      <c r="A11" s="68"/>
      <c r="B11" s="68"/>
      <c r="C11" s="171" t="s">
        <v>17</v>
      </c>
      <c r="D11" s="172"/>
      <c r="E11" s="172"/>
      <c r="F11" s="172"/>
      <c r="G11" s="172"/>
      <c r="H11" s="173"/>
      <c r="I11" s="82"/>
      <c r="K11" s="77"/>
    </row>
    <row r="12" spans="1:192" s="84" customFormat="1" ht="20" customHeight="1" x14ac:dyDescent="0.3">
      <c r="A12" s="83"/>
      <c r="B12" s="83"/>
      <c r="C12" s="203" t="s">
        <v>4</v>
      </c>
      <c r="D12" s="204" t="s">
        <v>5</v>
      </c>
      <c r="E12" s="149" t="s">
        <v>6</v>
      </c>
      <c r="F12" s="149" t="s">
        <v>58</v>
      </c>
      <c r="G12" s="149" t="s">
        <v>7</v>
      </c>
      <c r="H12" s="155" t="s">
        <v>8</v>
      </c>
      <c r="I12" s="66"/>
      <c r="J12" s="66"/>
      <c r="K12" s="77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66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</row>
    <row r="13" spans="1:192" s="84" customFormat="1" ht="20" customHeight="1" x14ac:dyDescent="0.3">
      <c r="A13" s="83"/>
      <c r="B13" s="83"/>
      <c r="C13" s="203"/>
      <c r="D13" s="204"/>
      <c r="E13" s="99" t="s">
        <v>9</v>
      </c>
      <c r="F13" s="99" t="s">
        <v>77</v>
      </c>
      <c r="G13" s="99" t="s">
        <v>10</v>
      </c>
      <c r="H13" s="159" t="s">
        <v>11</v>
      </c>
      <c r="I13" s="66"/>
      <c r="J13" s="66"/>
      <c r="K13" s="77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  <c r="FF13" s="66"/>
      <c r="FG13" s="66"/>
      <c r="FH13" s="66"/>
      <c r="FI13" s="66"/>
      <c r="FJ13" s="66"/>
      <c r="FK13" s="66"/>
      <c r="FL13" s="66"/>
      <c r="FM13" s="66"/>
      <c r="FN13" s="66"/>
      <c r="FO13" s="66"/>
      <c r="FP13" s="66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6"/>
      <c r="GI13" s="66"/>
      <c r="GJ13" s="66"/>
    </row>
    <row r="14" spans="1:192" s="84" customFormat="1" ht="20" customHeight="1" x14ac:dyDescent="0.3">
      <c r="A14" s="83"/>
      <c r="B14" s="83"/>
      <c r="C14" s="152" t="s">
        <v>12</v>
      </c>
      <c r="D14" s="204"/>
      <c r="E14" s="160" t="s">
        <v>13</v>
      </c>
      <c r="F14" s="160" t="s">
        <v>14</v>
      </c>
      <c r="G14" s="160" t="s">
        <v>15</v>
      </c>
      <c r="H14" s="156" t="s">
        <v>68</v>
      </c>
      <c r="I14" s="66"/>
      <c r="J14" s="66"/>
      <c r="K14" s="77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/>
      <c r="EW14" s="66"/>
      <c r="EX14" s="66"/>
      <c r="EY14" s="66"/>
      <c r="EZ14" s="66"/>
      <c r="FA14" s="66"/>
      <c r="FB14" s="66"/>
      <c r="FC14" s="66"/>
      <c r="FD14" s="66"/>
      <c r="FE14" s="66"/>
      <c r="FF14" s="66"/>
      <c r="FG14" s="66"/>
      <c r="FH14" s="66"/>
      <c r="FI14" s="66"/>
      <c r="FJ14" s="66"/>
      <c r="FK14" s="66"/>
      <c r="FL14" s="66"/>
      <c r="FM14" s="66"/>
      <c r="FN14" s="66"/>
      <c r="FO14" s="66"/>
      <c r="FP14" s="66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6"/>
      <c r="GI14" s="66"/>
      <c r="GJ14" s="66"/>
    </row>
    <row r="15" spans="1:192" s="84" customFormat="1" ht="20" customHeight="1" x14ac:dyDescent="0.3">
      <c r="A15" s="83"/>
      <c r="B15" s="83"/>
      <c r="C15" s="197" t="s">
        <v>16</v>
      </c>
      <c r="D15" s="198"/>
      <c r="E15" s="198"/>
      <c r="F15" s="198"/>
      <c r="G15" s="198"/>
      <c r="H15" s="199"/>
      <c r="I15" s="66"/>
      <c r="J15" s="66"/>
      <c r="K15" s="77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/>
      <c r="EW15" s="66"/>
      <c r="EX15" s="66"/>
      <c r="EY15" s="66"/>
      <c r="EZ15" s="66"/>
      <c r="FA15" s="66"/>
      <c r="FB15" s="66"/>
      <c r="FC15" s="66"/>
      <c r="FD15" s="66"/>
      <c r="FE15" s="66"/>
      <c r="FF15" s="66"/>
      <c r="FG15" s="66"/>
      <c r="FH15" s="66"/>
      <c r="FI15" s="66"/>
      <c r="FJ15" s="66"/>
      <c r="FK15" s="66"/>
      <c r="FL15" s="66"/>
      <c r="FM15" s="66"/>
      <c r="FN15" s="66"/>
      <c r="FO15" s="66"/>
      <c r="FP15" s="66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</row>
    <row r="16" spans="1:192" s="84" customFormat="1" ht="20" customHeight="1" x14ac:dyDescent="0.35">
      <c r="A16" s="83"/>
      <c r="B16" s="83"/>
      <c r="C16" s="200" t="s">
        <v>17</v>
      </c>
      <c r="D16" s="201"/>
      <c r="E16" s="201"/>
      <c r="F16" s="201"/>
      <c r="G16" s="201"/>
      <c r="H16" s="202"/>
      <c r="I16" s="66"/>
      <c r="J16" s="66"/>
      <c r="K16" s="77"/>
      <c r="L16" s="8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66"/>
      <c r="EC16" s="66"/>
      <c r="ED16" s="66"/>
      <c r="EE16" s="66"/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/>
      <c r="EW16" s="66"/>
      <c r="EX16" s="66"/>
      <c r="EY16" s="66"/>
      <c r="EZ16" s="66"/>
      <c r="FA16" s="66"/>
      <c r="FB16" s="66"/>
      <c r="FC16" s="66"/>
      <c r="FD16" s="66"/>
      <c r="FE16" s="66"/>
      <c r="FF16" s="66"/>
      <c r="FG16" s="66"/>
      <c r="FH16" s="66"/>
      <c r="FI16" s="66"/>
      <c r="FJ16" s="66"/>
      <c r="FK16" s="66"/>
      <c r="FL16" s="66"/>
      <c r="FM16" s="66"/>
      <c r="FN16" s="66"/>
      <c r="FO16" s="66"/>
      <c r="FP16" s="66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6"/>
      <c r="GI16" s="66"/>
      <c r="GJ16" s="66"/>
    </row>
    <row r="17" spans="1:192" s="84" customFormat="1" ht="20" customHeight="1" x14ac:dyDescent="0.3">
      <c r="A17" s="83"/>
      <c r="B17" s="83"/>
      <c r="C17" s="153">
        <v>1</v>
      </c>
      <c r="D17" s="87" t="s">
        <v>49</v>
      </c>
      <c r="E17" s="88">
        <v>7117500</v>
      </c>
      <c r="F17" s="89">
        <v>0.4</v>
      </c>
      <c r="G17" s="90">
        <v>11</v>
      </c>
      <c r="H17" s="91">
        <f>+C17*E17*F17*G17</f>
        <v>31317000</v>
      </c>
      <c r="I17" s="66"/>
      <c r="J17" s="66"/>
      <c r="K17" s="77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</row>
    <row r="18" spans="1:192" s="84" customFormat="1" ht="20" customHeight="1" x14ac:dyDescent="0.3">
      <c r="A18" s="83"/>
      <c r="B18" s="83"/>
      <c r="C18" s="153">
        <v>1</v>
      </c>
      <c r="D18" s="87" t="s">
        <v>50</v>
      </c>
      <c r="E18" s="92">
        <v>3985799.9999999995</v>
      </c>
      <c r="F18" s="89">
        <v>1</v>
      </c>
      <c r="G18" s="90">
        <v>11</v>
      </c>
      <c r="H18" s="91">
        <f t="shared" ref="H18:H25" si="0">+C18*E18*F18*G18</f>
        <v>43843799.999999993</v>
      </c>
      <c r="I18" s="66"/>
      <c r="J18" s="66"/>
      <c r="K18" s="77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</row>
    <row r="19" spans="1:192" s="84" customFormat="1" ht="20" customHeight="1" x14ac:dyDescent="0.3">
      <c r="A19" s="83"/>
      <c r="B19" s="83"/>
      <c r="C19" s="153">
        <v>1</v>
      </c>
      <c r="D19" s="87" t="s">
        <v>51</v>
      </c>
      <c r="E19" s="88">
        <v>6832800</v>
      </c>
      <c r="F19" s="89">
        <v>0.35</v>
      </c>
      <c r="G19" s="90">
        <v>9</v>
      </c>
      <c r="H19" s="91">
        <f t="shared" si="0"/>
        <v>21523320</v>
      </c>
      <c r="I19" s="66"/>
      <c r="J19" s="66"/>
      <c r="K19" s="77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</row>
    <row r="20" spans="1:192" s="84" customFormat="1" ht="20" customHeight="1" x14ac:dyDescent="0.3">
      <c r="A20" s="83"/>
      <c r="B20" s="83"/>
      <c r="C20" s="153">
        <v>1</v>
      </c>
      <c r="D20" s="87" t="s">
        <v>52</v>
      </c>
      <c r="E20" s="92">
        <v>6832800</v>
      </c>
      <c r="F20" s="89">
        <v>0.4</v>
      </c>
      <c r="G20" s="90">
        <v>9</v>
      </c>
      <c r="H20" s="91">
        <f t="shared" si="0"/>
        <v>24598080</v>
      </c>
      <c r="I20" s="66"/>
      <c r="J20" s="70"/>
      <c r="K20" s="70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</row>
    <row r="21" spans="1:192" s="84" customFormat="1" ht="20" customHeight="1" x14ac:dyDescent="0.3">
      <c r="A21" s="83"/>
      <c r="B21" s="83"/>
      <c r="C21" s="153">
        <v>1</v>
      </c>
      <c r="D21" s="87" t="s">
        <v>53</v>
      </c>
      <c r="E21" s="92">
        <v>6832800</v>
      </c>
      <c r="F21" s="89">
        <v>0.1</v>
      </c>
      <c r="G21" s="90">
        <v>8</v>
      </c>
      <c r="H21" s="91">
        <f t="shared" si="0"/>
        <v>5466240</v>
      </c>
      <c r="I21" s="66"/>
      <c r="J21" s="70"/>
      <c r="K21" s="70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</row>
    <row r="22" spans="1:192" s="84" customFormat="1" ht="20" customHeight="1" x14ac:dyDescent="0.3">
      <c r="A22" s="83"/>
      <c r="B22" s="83"/>
      <c r="C22" s="153">
        <v>1</v>
      </c>
      <c r="D22" s="87" t="s">
        <v>54</v>
      </c>
      <c r="E22" s="92">
        <v>6832800</v>
      </c>
      <c r="F22" s="89">
        <v>0.2</v>
      </c>
      <c r="G22" s="90">
        <v>8</v>
      </c>
      <c r="H22" s="91">
        <f t="shared" si="0"/>
        <v>10932480</v>
      </c>
      <c r="I22" s="66"/>
      <c r="J22" s="70"/>
      <c r="K22" s="70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</row>
    <row r="23" spans="1:192" s="84" customFormat="1" ht="20" customHeight="1" x14ac:dyDescent="0.3">
      <c r="A23" s="83"/>
      <c r="B23" s="83"/>
      <c r="C23" s="153">
        <v>1</v>
      </c>
      <c r="D23" s="87" t="s">
        <v>55</v>
      </c>
      <c r="E23" s="92">
        <v>1992899.9999999998</v>
      </c>
      <c r="F23" s="89">
        <v>0.5</v>
      </c>
      <c r="G23" s="90">
        <v>7</v>
      </c>
      <c r="H23" s="91">
        <f t="shared" si="0"/>
        <v>6975149.9999999991</v>
      </c>
      <c r="I23" s="66"/>
      <c r="J23" s="70"/>
      <c r="K23" s="70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</row>
    <row r="24" spans="1:192" s="84" customFormat="1" ht="20" customHeight="1" x14ac:dyDescent="0.3">
      <c r="A24" s="83"/>
      <c r="B24" s="83"/>
      <c r="C24" s="153">
        <v>1</v>
      </c>
      <c r="D24" s="87" t="s">
        <v>56</v>
      </c>
      <c r="E24" s="92">
        <v>3558750</v>
      </c>
      <c r="F24" s="89">
        <v>0.5</v>
      </c>
      <c r="G24" s="90">
        <v>7</v>
      </c>
      <c r="H24" s="91">
        <f t="shared" si="0"/>
        <v>12455625</v>
      </c>
      <c r="I24" s="66"/>
      <c r="J24" s="70"/>
      <c r="K24" s="70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6"/>
      <c r="GI24" s="66"/>
      <c r="GJ24" s="66"/>
    </row>
    <row r="25" spans="1:192" s="84" customFormat="1" ht="20" customHeight="1" x14ac:dyDescent="0.3">
      <c r="A25" s="83"/>
      <c r="B25" s="83"/>
      <c r="C25" s="153">
        <v>1</v>
      </c>
      <c r="D25" s="87" t="s">
        <v>57</v>
      </c>
      <c r="E25" s="92">
        <v>4270500</v>
      </c>
      <c r="F25" s="89">
        <v>0.5</v>
      </c>
      <c r="G25" s="90">
        <v>8</v>
      </c>
      <c r="H25" s="91">
        <f t="shared" si="0"/>
        <v>17082000</v>
      </c>
      <c r="I25" s="66"/>
      <c r="J25" s="70"/>
      <c r="K25" s="70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  <c r="EY25" s="66"/>
      <c r="EZ25" s="66"/>
      <c r="FA25" s="66"/>
      <c r="FB25" s="66"/>
      <c r="FC25" s="66"/>
      <c r="FD25" s="66"/>
      <c r="FE25" s="66"/>
      <c r="FF25" s="66"/>
      <c r="FG25" s="66"/>
      <c r="FH25" s="66"/>
      <c r="FI25" s="66"/>
      <c r="FJ25" s="66"/>
      <c r="FK25" s="66"/>
      <c r="FL25" s="66"/>
      <c r="FM25" s="66"/>
      <c r="FN25" s="66"/>
      <c r="FO25" s="66"/>
      <c r="FP25" s="66"/>
      <c r="FQ25" s="66"/>
      <c r="FR25" s="66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66"/>
      <c r="GE25" s="66"/>
      <c r="GF25" s="66"/>
      <c r="GG25" s="66"/>
      <c r="GH25" s="66"/>
      <c r="GI25" s="66"/>
      <c r="GJ25" s="66"/>
    </row>
    <row r="26" spans="1:192" s="84" customFormat="1" ht="20" customHeight="1" x14ac:dyDescent="0.3">
      <c r="A26" s="83"/>
      <c r="B26" s="83"/>
      <c r="C26" s="205" t="s">
        <v>69</v>
      </c>
      <c r="D26" s="206"/>
      <c r="E26" s="206"/>
      <c r="F26" s="206"/>
      <c r="G26" s="207"/>
      <c r="H26" s="93">
        <f>+H17+H18+H19+H20+H21+H22+H23+H24+H25</f>
        <v>174193695</v>
      </c>
      <c r="I26" s="94"/>
      <c r="J26" s="66"/>
      <c r="K26" s="77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/>
      <c r="EW26" s="66"/>
      <c r="EX26" s="66"/>
      <c r="EY26" s="66"/>
      <c r="EZ26" s="66"/>
      <c r="FA26" s="66"/>
      <c r="FB26" s="66"/>
      <c r="FC26" s="66"/>
      <c r="FD26" s="66"/>
      <c r="FE26" s="66"/>
      <c r="FF26" s="66"/>
      <c r="FG26" s="66"/>
      <c r="FH26" s="66"/>
      <c r="FI26" s="66"/>
      <c r="FJ26" s="66"/>
      <c r="FK26" s="66"/>
      <c r="FL26" s="66"/>
      <c r="FM26" s="66"/>
      <c r="FN26" s="66"/>
      <c r="FO26" s="66"/>
      <c r="FP26" s="66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6"/>
      <c r="GI26" s="66"/>
      <c r="GJ26" s="66"/>
    </row>
    <row r="27" spans="1:192" s="84" customFormat="1" ht="20" customHeight="1" x14ac:dyDescent="0.3">
      <c r="A27" s="85"/>
      <c r="C27" s="205" t="s">
        <v>70</v>
      </c>
      <c r="D27" s="206"/>
      <c r="E27" s="206"/>
      <c r="F27" s="206"/>
      <c r="G27" s="207"/>
      <c r="H27" s="157">
        <v>2.23</v>
      </c>
      <c r="I27" s="95" t="s">
        <v>18</v>
      </c>
      <c r="J27" s="95"/>
      <c r="K27" s="9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6"/>
      <c r="FB27" s="66"/>
      <c r="FC27" s="66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6"/>
      <c r="FO27" s="66"/>
      <c r="FP27" s="66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66"/>
      <c r="GE27" s="66"/>
      <c r="GF27" s="66"/>
      <c r="GG27" s="66"/>
      <c r="GH27" s="66"/>
      <c r="GI27" s="66"/>
      <c r="GJ27" s="66"/>
    </row>
    <row r="28" spans="1:192" s="84" customFormat="1" ht="20" customHeight="1" x14ac:dyDescent="0.3">
      <c r="A28" s="83"/>
      <c r="B28" s="83"/>
      <c r="C28" s="210" t="s">
        <v>71</v>
      </c>
      <c r="D28" s="211"/>
      <c r="E28" s="211"/>
      <c r="F28" s="211"/>
      <c r="G28" s="212"/>
      <c r="H28" s="97">
        <f>H26*H27</f>
        <v>388451939.85000002</v>
      </c>
      <c r="I28" s="66"/>
      <c r="J28" s="70"/>
      <c r="K28" s="70"/>
      <c r="L28" s="66"/>
      <c r="M28" s="66"/>
      <c r="N28" s="98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  <c r="FF28" s="66"/>
      <c r="FG28" s="66"/>
      <c r="FH28" s="66"/>
      <c r="FI28" s="66"/>
      <c r="FJ28" s="66"/>
      <c r="FK28" s="66"/>
      <c r="FL28" s="66"/>
      <c r="FM28" s="66"/>
      <c r="FN28" s="66"/>
      <c r="FO28" s="66"/>
      <c r="FP28" s="66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66"/>
      <c r="GE28" s="66"/>
      <c r="GF28" s="66"/>
      <c r="GG28" s="66"/>
      <c r="GH28" s="66"/>
      <c r="GI28" s="66"/>
      <c r="GJ28" s="66"/>
    </row>
    <row r="29" spans="1:192" s="84" customFormat="1" ht="20" customHeight="1" x14ac:dyDescent="0.3">
      <c r="A29" s="83"/>
      <c r="B29" s="83"/>
      <c r="C29" s="191"/>
      <c r="D29" s="192"/>
      <c r="E29" s="192"/>
      <c r="F29" s="192"/>
      <c r="G29" s="192"/>
      <c r="H29" s="193"/>
      <c r="I29" s="66"/>
      <c r="J29" s="70"/>
      <c r="K29" s="70"/>
      <c r="L29" s="66"/>
      <c r="M29" s="66"/>
      <c r="N29" s="98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</row>
    <row r="30" spans="1:192" s="84" customFormat="1" ht="20" customHeight="1" x14ac:dyDescent="0.3">
      <c r="A30" s="83"/>
      <c r="B30" s="83"/>
      <c r="C30" s="226" t="s">
        <v>4</v>
      </c>
      <c r="D30" s="180" t="s">
        <v>19</v>
      </c>
      <c r="E30" s="182" t="s">
        <v>20</v>
      </c>
      <c r="F30" s="99" t="s">
        <v>21</v>
      </c>
      <c r="G30" s="184" t="s">
        <v>65</v>
      </c>
      <c r="H30" s="100" t="s">
        <v>8</v>
      </c>
      <c r="I30" s="66"/>
      <c r="J30" s="70"/>
      <c r="K30" s="70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</row>
    <row r="31" spans="1:192" s="84" customFormat="1" ht="20" customHeight="1" x14ac:dyDescent="0.3">
      <c r="A31" s="83"/>
      <c r="B31" s="83"/>
      <c r="C31" s="227"/>
      <c r="D31" s="180"/>
      <c r="E31" s="182"/>
      <c r="F31" s="101" t="s">
        <v>22</v>
      </c>
      <c r="G31" s="185"/>
      <c r="H31" s="102" t="s">
        <v>11</v>
      </c>
      <c r="I31" s="66"/>
      <c r="J31" s="66"/>
      <c r="K31" s="77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</row>
    <row r="32" spans="1:192" s="84" customFormat="1" ht="20" customHeight="1" thickBot="1" x14ac:dyDescent="0.35">
      <c r="A32" s="83"/>
      <c r="B32" s="83"/>
      <c r="C32" s="103" t="s">
        <v>23</v>
      </c>
      <c r="D32" s="181"/>
      <c r="E32" s="183"/>
      <c r="F32" s="104" t="s">
        <v>24</v>
      </c>
      <c r="G32" s="104" t="s">
        <v>25</v>
      </c>
      <c r="H32" s="105" t="s">
        <v>72</v>
      </c>
      <c r="I32" s="66"/>
      <c r="J32" s="66"/>
      <c r="K32" s="77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</row>
    <row r="33" spans="1:192" s="84" customFormat="1" ht="20" customHeight="1" x14ac:dyDescent="0.3">
      <c r="A33" s="83"/>
      <c r="B33" s="83"/>
      <c r="C33" s="213" t="s">
        <v>26</v>
      </c>
      <c r="D33" s="214"/>
      <c r="E33" s="214"/>
      <c r="F33" s="214"/>
      <c r="G33" s="214"/>
      <c r="H33" s="215"/>
      <c r="I33" s="66"/>
      <c r="J33" s="66"/>
      <c r="K33" s="77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</row>
    <row r="34" spans="1:192" s="84" customFormat="1" ht="40" customHeight="1" x14ac:dyDescent="0.3">
      <c r="A34" s="83"/>
      <c r="B34" s="83"/>
      <c r="C34" s="154">
        <v>1</v>
      </c>
      <c r="D34" s="106" t="s">
        <v>59</v>
      </c>
      <c r="E34" s="107" t="s">
        <v>84</v>
      </c>
      <c r="F34" s="108">
        <v>350000</v>
      </c>
      <c r="G34" s="109">
        <v>9</v>
      </c>
      <c r="H34" s="110">
        <f>+C34*F34*G34</f>
        <v>3150000</v>
      </c>
      <c r="I34" s="66"/>
      <c r="J34" s="111"/>
      <c r="K34" s="77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</row>
    <row r="35" spans="1:192" s="84" customFormat="1" ht="20" customHeight="1" x14ac:dyDescent="0.3">
      <c r="A35" s="83"/>
      <c r="B35" s="83"/>
      <c r="C35" s="154">
        <v>1</v>
      </c>
      <c r="D35" s="106" t="s">
        <v>64</v>
      </c>
      <c r="E35" s="107" t="s">
        <v>83</v>
      </c>
      <c r="F35" s="108">
        <v>280000</v>
      </c>
      <c r="G35" s="109">
        <v>9</v>
      </c>
      <c r="H35" s="110">
        <f t="shared" ref="H35:H39" si="1">+C35*F35*G35</f>
        <v>2520000</v>
      </c>
      <c r="I35" s="66"/>
      <c r="J35" s="111"/>
      <c r="K35" s="77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/>
      <c r="EW35" s="66"/>
      <c r="EX35" s="66"/>
      <c r="EY35" s="66"/>
      <c r="EZ35" s="66"/>
      <c r="FA35" s="66"/>
      <c r="FB35" s="66"/>
      <c r="FC35" s="66"/>
      <c r="FD35" s="66"/>
      <c r="FE35" s="66"/>
      <c r="FF35" s="66"/>
      <c r="FG35" s="66"/>
      <c r="FH35" s="66"/>
      <c r="FI35" s="66"/>
      <c r="FJ35" s="66"/>
      <c r="FK35" s="66"/>
      <c r="FL35" s="66"/>
      <c r="FM35" s="66"/>
      <c r="FN35" s="66"/>
      <c r="FO35" s="66"/>
      <c r="FP35" s="66"/>
      <c r="FQ35" s="66"/>
      <c r="FR35" s="66"/>
      <c r="FS35" s="66"/>
      <c r="FT35" s="66"/>
      <c r="FU35" s="66"/>
      <c r="FV35" s="66"/>
      <c r="FW35" s="66"/>
      <c r="FX35" s="66"/>
      <c r="FY35" s="66"/>
      <c r="FZ35" s="66"/>
      <c r="GA35" s="66"/>
      <c r="GB35" s="66"/>
      <c r="GC35" s="66"/>
      <c r="GD35" s="66"/>
      <c r="GE35" s="66"/>
      <c r="GF35" s="66"/>
      <c r="GG35" s="66"/>
      <c r="GH35" s="66"/>
      <c r="GI35" s="66"/>
      <c r="GJ35" s="66"/>
    </row>
    <row r="36" spans="1:192" s="84" customFormat="1" ht="40" customHeight="1" x14ac:dyDescent="0.3">
      <c r="A36" s="83"/>
      <c r="B36" s="83"/>
      <c r="C36" s="154">
        <v>1</v>
      </c>
      <c r="D36" s="106" t="s">
        <v>60</v>
      </c>
      <c r="E36" s="107" t="s">
        <v>83</v>
      </c>
      <c r="F36" s="108">
        <v>4750000</v>
      </c>
      <c r="G36" s="109">
        <v>9</v>
      </c>
      <c r="H36" s="110">
        <f t="shared" si="1"/>
        <v>42750000</v>
      </c>
      <c r="I36" s="66"/>
      <c r="J36" s="111"/>
      <c r="K36" s="77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</row>
    <row r="37" spans="1:192" s="84" customFormat="1" ht="20" customHeight="1" x14ac:dyDescent="0.3">
      <c r="A37" s="83"/>
      <c r="B37" s="83"/>
      <c r="C37" s="154">
        <v>1</v>
      </c>
      <c r="D37" s="106" t="s">
        <v>61</v>
      </c>
      <c r="E37" s="107" t="s">
        <v>82</v>
      </c>
      <c r="F37" s="108">
        <v>800000</v>
      </c>
      <c r="G37" s="109">
        <v>9</v>
      </c>
      <c r="H37" s="110">
        <f t="shared" si="1"/>
        <v>7200000</v>
      </c>
      <c r="I37" s="66"/>
      <c r="J37" s="111"/>
      <c r="K37" s="77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</row>
    <row r="38" spans="1:192" s="84" customFormat="1" ht="20" customHeight="1" x14ac:dyDescent="0.3">
      <c r="A38" s="83"/>
      <c r="B38" s="83"/>
      <c r="C38" s="154">
        <v>1</v>
      </c>
      <c r="D38" s="106" t="s">
        <v>62</v>
      </c>
      <c r="E38" s="107" t="s">
        <v>83</v>
      </c>
      <c r="F38" s="108">
        <v>1500000</v>
      </c>
      <c r="G38" s="109">
        <v>9</v>
      </c>
      <c r="H38" s="110">
        <f t="shared" si="1"/>
        <v>13500000</v>
      </c>
      <c r="I38" s="66"/>
      <c r="J38" s="111"/>
      <c r="K38" s="77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  <c r="DI38" s="66"/>
      <c r="DJ38" s="66"/>
      <c r="DK38" s="66"/>
      <c r="DL38" s="66"/>
      <c r="DM38" s="66"/>
      <c r="DN38" s="66"/>
      <c r="DO38" s="66"/>
      <c r="DP38" s="66"/>
      <c r="DQ38" s="66"/>
      <c r="DR38" s="66"/>
      <c r="DS38" s="66"/>
      <c r="DT38" s="66"/>
      <c r="DU38" s="66"/>
      <c r="DV38" s="66"/>
      <c r="DW38" s="66"/>
      <c r="DX38" s="66"/>
      <c r="DY38" s="66"/>
      <c r="DZ38" s="66"/>
      <c r="EA38" s="66"/>
      <c r="EB38" s="66"/>
      <c r="EC38" s="66"/>
      <c r="ED38" s="66"/>
      <c r="EE38" s="66"/>
      <c r="EF38" s="66"/>
      <c r="EG38" s="66"/>
      <c r="EH38" s="66"/>
      <c r="EI38" s="66"/>
      <c r="EJ38" s="66"/>
      <c r="EK38" s="66"/>
      <c r="EL38" s="66"/>
      <c r="EM38" s="66"/>
      <c r="EN38" s="66"/>
      <c r="EO38" s="66"/>
      <c r="EP38" s="66"/>
      <c r="EQ38" s="66"/>
      <c r="ER38" s="66"/>
      <c r="ES38" s="66"/>
      <c r="ET38" s="66"/>
      <c r="EU38" s="66"/>
      <c r="EV38" s="66"/>
      <c r="EW38" s="66"/>
      <c r="EX38" s="66"/>
      <c r="EY38" s="66"/>
      <c r="EZ38" s="66"/>
      <c r="FA38" s="66"/>
      <c r="FB38" s="66"/>
      <c r="FC38" s="66"/>
      <c r="FD38" s="66"/>
      <c r="FE38" s="66"/>
      <c r="FF38" s="66"/>
      <c r="FG38" s="66"/>
      <c r="FH38" s="66"/>
      <c r="FI38" s="66"/>
      <c r="FJ38" s="66"/>
      <c r="FK38" s="66"/>
      <c r="FL38" s="66"/>
      <c r="FM38" s="66"/>
      <c r="FN38" s="66"/>
      <c r="FO38" s="66"/>
      <c r="FP38" s="66"/>
      <c r="FQ38" s="66"/>
      <c r="FR38" s="66"/>
      <c r="FS38" s="66"/>
      <c r="FT38" s="66"/>
      <c r="FU38" s="66"/>
      <c r="FV38" s="66"/>
      <c r="FW38" s="66"/>
      <c r="FX38" s="66"/>
      <c r="FY38" s="66"/>
      <c r="FZ38" s="66"/>
      <c r="GA38" s="66"/>
      <c r="GB38" s="66"/>
      <c r="GC38" s="66"/>
      <c r="GD38" s="66"/>
      <c r="GE38" s="66"/>
      <c r="GF38" s="66"/>
      <c r="GG38" s="66"/>
      <c r="GH38" s="66"/>
      <c r="GI38" s="66"/>
      <c r="GJ38" s="66"/>
    </row>
    <row r="39" spans="1:192" s="84" customFormat="1" ht="20" customHeight="1" x14ac:dyDescent="0.3">
      <c r="A39" s="83"/>
      <c r="B39" s="83"/>
      <c r="C39" s="154">
        <v>1</v>
      </c>
      <c r="D39" s="106" t="s">
        <v>63</v>
      </c>
      <c r="E39" s="107" t="s">
        <v>83</v>
      </c>
      <c r="F39" s="108">
        <v>850000</v>
      </c>
      <c r="G39" s="109">
        <v>9</v>
      </c>
      <c r="H39" s="110">
        <f t="shared" si="1"/>
        <v>7650000</v>
      </c>
      <c r="I39" s="66"/>
      <c r="J39" s="111"/>
      <c r="K39" s="77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</row>
    <row r="40" spans="1:192" s="84" customFormat="1" ht="20" customHeight="1" thickBot="1" x14ac:dyDescent="0.35">
      <c r="A40" s="83"/>
      <c r="B40" s="83"/>
      <c r="C40" s="168" t="s">
        <v>66</v>
      </c>
      <c r="D40" s="169"/>
      <c r="E40" s="169"/>
      <c r="F40" s="169"/>
      <c r="G40" s="170"/>
      <c r="H40" s="112">
        <f>SUM(H34:H39)</f>
        <v>76770000</v>
      </c>
      <c r="I40" s="66"/>
      <c r="J40" s="111"/>
      <c r="K40" s="77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</row>
    <row r="41" spans="1:192" s="84" customFormat="1" ht="20" customHeight="1" x14ac:dyDescent="0.3">
      <c r="A41" s="83"/>
      <c r="B41" s="83"/>
      <c r="C41" s="219" t="s">
        <v>73</v>
      </c>
      <c r="D41" s="220"/>
      <c r="E41" s="220"/>
      <c r="F41" s="220"/>
      <c r="G41" s="221"/>
      <c r="H41" s="113">
        <f>+H40</f>
        <v>76770000</v>
      </c>
      <c r="I41" s="114"/>
      <c r="J41" s="111"/>
      <c r="K41" s="77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66"/>
      <c r="EC41" s="66"/>
      <c r="ED41" s="66"/>
      <c r="EE41" s="66"/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/>
      <c r="EW41" s="66"/>
      <c r="EX41" s="66"/>
      <c r="EY41" s="66"/>
      <c r="EZ41" s="66"/>
      <c r="FA41" s="66"/>
      <c r="FB41" s="66"/>
      <c r="FC41" s="66"/>
      <c r="FD41" s="66"/>
      <c r="FE41" s="66"/>
      <c r="FF41" s="66"/>
      <c r="FG41" s="66"/>
      <c r="FH41" s="66"/>
      <c r="FI41" s="66"/>
      <c r="FJ41" s="66"/>
      <c r="FK41" s="66"/>
      <c r="FL41" s="66"/>
      <c r="FM41" s="66"/>
      <c r="FN41" s="66"/>
      <c r="FO41" s="66"/>
      <c r="FP41" s="66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  <c r="GD41" s="66"/>
      <c r="GE41" s="66"/>
      <c r="GF41" s="66"/>
      <c r="GG41" s="66"/>
      <c r="GH41" s="66"/>
      <c r="GI41" s="66"/>
      <c r="GJ41" s="66"/>
    </row>
    <row r="42" spans="1:192" s="84" customFormat="1" ht="20" customHeight="1" x14ac:dyDescent="0.3">
      <c r="A42" s="83"/>
      <c r="B42" s="83"/>
      <c r="C42" s="205" t="s">
        <v>74</v>
      </c>
      <c r="D42" s="206"/>
      <c r="E42" s="206"/>
      <c r="F42" s="206"/>
      <c r="G42" s="207"/>
      <c r="H42" s="115">
        <f>H28+H41</f>
        <v>465221939.85000002</v>
      </c>
      <c r="I42" s="116"/>
      <c r="J42" s="111"/>
      <c r="K42" s="77"/>
      <c r="L42" s="117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/>
      <c r="EW42" s="66"/>
      <c r="EX42" s="66"/>
      <c r="EY42" s="66"/>
      <c r="EZ42" s="66"/>
      <c r="FA42" s="66"/>
      <c r="FB42" s="66"/>
      <c r="FC42" s="66"/>
      <c r="FD42" s="66"/>
      <c r="FE42" s="66"/>
      <c r="FF42" s="66"/>
      <c r="FG42" s="66"/>
      <c r="FH42" s="66"/>
      <c r="FI42" s="66"/>
      <c r="FJ42" s="66"/>
      <c r="FK42" s="66"/>
      <c r="FL42" s="66"/>
      <c r="FM42" s="66"/>
      <c r="FN42" s="66"/>
      <c r="FO42" s="66"/>
      <c r="FP42" s="66"/>
      <c r="FQ42" s="66"/>
      <c r="FR42" s="66"/>
      <c r="FS42" s="66"/>
      <c r="FT42" s="66"/>
      <c r="FU42" s="66"/>
      <c r="FV42" s="66"/>
      <c r="FW42" s="66"/>
      <c r="FX42" s="66"/>
      <c r="FY42" s="66"/>
      <c r="FZ42" s="66"/>
      <c r="GA42" s="66"/>
      <c r="GB42" s="66"/>
      <c r="GC42" s="66"/>
      <c r="GD42" s="66"/>
      <c r="GE42" s="66"/>
      <c r="GF42" s="66"/>
      <c r="GG42" s="66"/>
      <c r="GH42" s="66"/>
      <c r="GI42" s="66"/>
      <c r="GJ42" s="66"/>
    </row>
    <row r="43" spans="1:192" s="84" customFormat="1" ht="20" customHeight="1" x14ac:dyDescent="0.3">
      <c r="A43" s="83"/>
      <c r="B43" s="83"/>
      <c r="C43" s="205" t="s">
        <v>75</v>
      </c>
      <c r="D43" s="206"/>
      <c r="E43" s="206"/>
      <c r="F43" s="206"/>
      <c r="G43" s="207"/>
      <c r="H43" s="115">
        <f>+H42</f>
        <v>465221939.85000002</v>
      </c>
      <c r="I43" s="116"/>
      <c r="J43" s="111"/>
      <c r="K43" s="77"/>
      <c r="L43" s="117"/>
      <c r="M43" s="118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  <c r="FH43" s="66"/>
      <c r="FI43" s="66"/>
      <c r="FJ43" s="66"/>
      <c r="FK43" s="66"/>
      <c r="FL43" s="66"/>
      <c r="FM43" s="66"/>
      <c r="FN43" s="66"/>
      <c r="FO43" s="66"/>
      <c r="FP43" s="66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66"/>
      <c r="GD43" s="66"/>
      <c r="GE43" s="66"/>
      <c r="GF43" s="66"/>
      <c r="GG43" s="66"/>
      <c r="GH43" s="66"/>
      <c r="GI43" s="66"/>
      <c r="GJ43" s="66"/>
    </row>
    <row r="44" spans="1:192" s="84" customFormat="1" ht="20" customHeight="1" x14ac:dyDescent="0.3">
      <c r="A44" s="85"/>
      <c r="C44" s="205" t="s">
        <v>76</v>
      </c>
      <c r="D44" s="206"/>
      <c r="E44" s="206"/>
      <c r="F44" s="206"/>
      <c r="G44" s="207"/>
      <c r="H44" s="119">
        <f>0.19*H43</f>
        <v>88392168.571500003</v>
      </c>
      <c r="I44" s="111"/>
      <c r="J44" s="111"/>
      <c r="K44" s="77"/>
      <c r="L44" s="66"/>
      <c r="M44" s="118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66"/>
      <c r="EC44" s="66"/>
      <c r="ED44" s="66"/>
      <c r="EE44" s="66"/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/>
      <c r="EW44" s="66"/>
      <c r="EX44" s="66"/>
      <c r="EY44" s="66"/>
      <c r="EZ44" s="66"/>
      <c r="FA44" s="66"/>
      <c r="FB44" s="66"/>
      <c r="FC44" s="66"/>
      <c r="FD44" s="66"/>
      <c r="FE44" s="66"/>
      <c r="FF44" s="66"/>
      <c r="FG44" s="66"/>
      <c r="FH44" s="66"/>
      <c r="FI44" s="66"/>
      <c r="FJ44" s="66"/>
      <c r="FK44" s="66"/>
      <c r="FL44" s="66"/>
      <c r="FM44" s="66"/>
      <c r="FN44" s="66"/>
      <c r="FO44" s="66"/>
      <c r="FP44" s="66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6"/>
      <c r="GI44" s="66"/>
      <c r="GJ44" s="66"/>
    </row>
    <row r="45" spans="1:192" s="84" customFormat="1" ht="20" customHeight="1" thickBot="1" x14ac:dyDescent="0.35">
      <c r="A45" s="85"/>
      <c r="C45" s="216" t="s">
        <v>102</v>
      </c>
      <c r="D45" s="217"/>
      <c r="E45" s="217"/>
      <c r="F45" s="217"/>
      <c r="G45" s="218"/>
      <c r="H45" s="158">
        <f>ROUNDUP(H43+H44,0)</f>
        <v>553614109</v>
      </c>
      <c r="I45" s="111"/>
      <c r="J45" s="111"/>
      <c r="K45" s="77"/>
      <c r="L45" s="66"/>
      <c r="M45" s="118">
        <v>553614109</v>
      </c>
      <c r="N45" s="118">
        <f>M45-H45</f>
        <v>0</v>
      </c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/>
      <c r="DM45" s="6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/>
      <c r="EW45" s="66"/>
      <c r="EX45" s="66"/>
      <c r="EY45" s="66"/>
      <c r="EZ45" s="66"/>
      <c r="FA45" s="66"/>
      <c r="FB45" s="66"/>
      <c r="FC45" s="66"/>
      <c r="FD45" s="66"/>
      <c r="FE45" s="66"/>
      <c r="FF45" s="66"/>
      <c r="FG45" s="66"/>
      <c r="FH45" s="66"/>
      <c r="FI45" s="66"/>
      <c r="FJ45" s="66"/>
      <c r="FK45" s="66"/>
      <c r="FL45" s="66"/>
      <c r="FM45" s="66"/>
      <c r="FN45" s="66"/>
      <c r="FO45" s="66"/>
      <c r="FP45" s="66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6"/>
      <c r="GI45" s="66"/>
      <c r="GJ45" s="66"/>
    </row>
    <row r="46" spans="1:192" s="84" customFormat="1" ht="20" customHeight="1" thickBot="1" x14ac:dyDescent="0.35">
      <c r="A46" s="83"/>
      <c r="B46" s="83"/>
      <c r="C46" s="120"/>
      <c r="D46" s="120"/>
      <c r="E46" s="120"/>
      <c r="F46" s="120"/>
      <c r="G46" s="120"/>
      <c r="H46" s="121"/>
      <c r="I46" s="111"/>
      <c r="J46" s="111"/>
      <c r="K46" s="77"/>
      <c r="L46" s="66"/>
      <c r="M46" s="118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/>
      <c r="DM46" s="66"/>
      <c r="DN46" s="66"/>
      <c r="DO46" s="66"/>
      <c r="DP46" s="66"/>
      <c r="DQ46" s="66"/>
      <c r="DR46" s="66"/>
      <c r="DS46" s="66"/>
      <c r="DT46" s="66"/>
      <c r="DU46" s="66"/>
      <c r="DV46" s="66"/>
      <c r="DW46" s="66"/>
      <c r="DX46" s="66"/>
      <c r="DY46" s="66"/>
      <c r="DZ46" s="66"/>
      <c r="EA46" s="66"/>
      <c r="EB46" s="66"/>
      <c r="EC46" s="66"/>
      <c r="ED46" s="66"/>
      <c r="EE46" s="66"/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/>
      <c r="EW46" s="66"/>
      <c r="EX46" s="66"/>
      <c r="EY46" s="66"/>
      <c r="EZ46" s="66"/>
      <c r="FA46" s="66"/>
      <c r="FB46" s="66"/>
      <c r="FC46" s="66"/>
      <c r="FD46" s="66"/>
      <c r="FE46" s="66"/>
      <c r="FF46" s="66"/>
      <c r="FG46" s="66"/>
      <c r="FH46" s="66"/>
      <c r="FI46" s="66"/>
      <c r="FJ46" s="66"/>
      <c r="FK46" s="66"/>
      <c r="FL46" s="66"/>
      <c r="FM46" s="66"/>
      <c r="FN46" s="66"/>
      <c r="FO46" s="66"/>
      <c r="FP46" s="66"/>
      <c r="FQ46" s="66"/>
      <c r="FR46" s="66"/>
      <c r="FS46" s="66"/>
      <c r="FT46" s="66"/>
      <c r="FU46" s="66"/>
      <c r="FV46" s="66"/>
      <c r="FW46" s="66"/>
      <c r="FX46" s="66"/>
      <c r="FY46" s="66"/>
      <c r="FZ46" s="66"/>
      <c r="GA46" s="66"/>
      <c r="GB46" s="66"/>
      <c r="GC46" s="66"/>
      <c r="GD46" s="66"/>
      <c r="GE46" s="66"/>
      <c r="GF46" s="66"/>
      <c r="GG46" s="66"/>
      <c r="GH46" s="66"/>
      <c r="GI46" s="66"/>
      <c r="GJ46" s="66"/>
    </row>
    <row r="47" spans="1:192" ht="40" customHeight="1" thickBot="1" x14ac:dyDescent="0.35">
      <c r="A47" s="68"/>
      <c r="B47" s="68"/>
      <c r="C47" s="174" t="s">
        <v>67</v>
      </c>
      <c r="D47" s="175"/>
      <c r="E47" s="175"/>
      <c r="F47" s="175"/>
      <c r="G47" s="175"/>
      <c r="H47" s="176"/>
      <c r="I47" s="80"/>
      <c r="J47" s="111"/>
      <c r="K47" s="77"/>
    </row>
    <row r="48" spans="1:192" ht="20" customHeight="1" thickBot="1" x14ac:dyDescent="0.35">
      <c r="A48" s="68"/>
      <c r="B48" s="68"/>
      <c r="C48" s="81"/>
      <c r="D48" s="150"/>
      <c r="E48" s="150"/>
      <c r="F48" s="150"/>
      <c r="G48" s="150"/>
      <c r="H48" s="151"/>
      <c r="I48" s="82"/>
      <c r="J48" s="111"/>
      <c r="K48" s="77"/>
    </row>
    <row r="49" spans="1:192" ht="20" customHeight="1" x14ac:dyDescent="0.3">
      <c r="A49" s="68"/>
      <c r="B49" s="68"/>
      <c r="C49" s="228" t="s">
        <v>17</v>
      </c>
      <c r="D49" s="229"/>
      <c r="E49" s="229"/>
      <c r="F49" s="229"/>
      <c r="G49" s="229"/>
      <c r="H49" s="230"/>
      <c r="I49" s="82"/>
      <c r="J49" s="111"/>
      <c r="K49" s="77"/>
    </row>
    <row r="50" spans="1:192" s="84" customFormat="1" ht="20" customHeight="1" x14ac:dyDescent="0.3">
      <c r="A50" s="83"/>
      <c r="B50" s="83"/>
      <c r="C50" s="203" t="s">
        <v>4</v>
      </c>
      <c r="D50" s="204" t="s">
        <v>5</v>
      </c>
      <c r="E50" s="149" t="s">
        <v>6</v>
      </c>
      <c r="F50" s="149" t="s">
        <v>58</v>
      </c>
      <c r="G50" s="149" t="s">
        <v>7</v>
      </c>
      <c r="H50" s="155" t="s">
        <v>8</v>
      </c>
      <c r="I50" s="66"/>
      <c r="J50" s="111"/>
      <c r="K50" s="77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66"/>
      <c r="EC50" s="66"/>
      <c r="ED50" s="66"/>
      <c r="EE50" s="66"/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/>
      <c r="EW50" s="66"/>
      <c r="EX50" s="66"/>
      <c r="EY50" s="66"/>
      <c r="EZ50" s="66"/>
      <c r="FA50" s="66"/>
      <c r="FB50" s="66"/>
      <c r="FC50" s="66"/>
      <c r="FD50" s="66"/>
      <c r="FE50" s="66"/>
      <c r="FF50" s="66"/>
      <c r="FG50" s="66"/>
      <c r="FH50" s="66"/>
      <c r="FI50" s="66"/>
      <c r="FJ50" s="66"/>
      <c r="FK50" s="66"/>
      <c r="FL50" s="66"/>
      <c r="FM50" s="66"/>
      <c r="FN50" s="66"/>
      <c r="FO50" s="66"/>
      <c r="FP50" s="66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  <c r="GD50" s="66"/>
      <c r="GE50" s="66"/>
      <c r="GF50" s="66"/>
      <c r="GG50" s="66"/>
      <c r="GH50" s="66"/>
      <c r="GI50" s="66"/>
      <c r="GJ50" s="66"/>
    </row>
    <row r="51" spans="1:192" s="84" customFormat="1" ht="20" customHeight="1" x14ac:dyDescent="0.3">
      <c r="A51" s="83"/>
      <c r="B51" s="83"/>
      <c r="C51" s="203"/>
      <c r="D51" s="204"/>
      <c r="E51" s="99" t="s">
        <v>9</v>
      </c>
      <c r="F51" s="99" t="s">
        <v>77</v>
      </c>
      <c r="G51" s="99" t="s">
        <v>10</v>
      </c>
      <c r="H51" s="159" t="s">
        <v>11</v>
      </c>
      <c r="I51" s="66"/>
      <c r="J51" s="111"/>
      <c r="K51" s="77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6"/>
      <c r="DO51" s="66"/>
      <c r="DP51" s="66"/>
      <c r="DQ51" s="66"/>
      <c r="DR51" s="66"/>
      <c r="DS51" s="66"/>
      <c r="DT51" s="66"/>
      <c r="DU51" s="66"/>
      <c r="DV51" s="66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/>
      <c r="EW51" s="66"/>
      <c r="EX51" s="66"/>
      <c r="EY51" s="66"/>
      <c r="EZ51" s="66"/>
      <c r="FA51" s="66"/>
      <c r="FB51" s="66"/>
      <c r="FC51" s="66"/>
      <c r="FD51" s="66"/>
      <c r="FE51" s="66"/>
      <c r="FF51" s="66"/>
      <c r="FG51" s="66"/>
      <c r="FH51" s="66"/>
      <c r="FI51" s="66"/>
      <c r="FJ51" s="66"/>
      <c r="FK51" s="66"/>
      <c r="FL51" s="66"/>
      <c r="FM51" s="66"/>
      <c r="FN51" s="66"/>
      <c r="FO51" s="66"/>
      <c r="FP51" s="66"/>
      <c r="FQ51" s="66"/>
      <c r="FR51" s="66"/>
      <c r="FS51" s="66"/>
      <c r="FT51" s="66"/>
      <c r="FU51" s="66"/>
      <c r="FV51" s="66"/>
      <c r="FW51" s="66"/>
      <c r="FX51" s="66"/>
      <c r="FY51" s="66"/>
      <c r="FZ51" s="66"/>
      <c r="GA51" s="66"/>
      <c r="GB51" s="66"/>
      <c r="GC51" s="66"/>
      <c r="GD51" s="66"/>
      <c r="GE51" s="66"/>
      <c r="GF51" s="66"/>
      <c r="GG51" s="66"/>
      <c r="GH51" s="66"/>
      <c r="GI51" s="66"/>
      <c r="GJ51" s="66"/>
    </row>
    <row r="52" spans="1:192" s="84" customFormat="1" ht="20" customHeight="1" x14ac:dyDescent="0.3">
      <c r="A52" s="83"/>
      <c r="B52" s="83"/>
      <c r="C52" s="152" t="s">
        <v>85</v>
      </c>
      <c r="D52" s="204"/>
      <c r="E52" s="160" t="s">
        <v>86</v>
      </c>
      <c r="F52" s="160" t="s">
        <v>87</v>
      </c>
      <c r="G52" s="160" t="s">
        <v>88</v>
      </c>
      <c r="H52" s="156" t="s">
        <v>89</v>
      </c>
      <c r="I52" s="66"/>
      <c r="J52" s="111"/>
      <c r="K52" s="77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66"/>
      <c r="DR52" s="66"/>
      <c r="DS52" s="66"/>
      <c r="DT52" s="66"/>
      <c r="DU52" s="66"/>
      <c r="DV52" s="66"/>
      <c r="DW52" s="66"/>
      <c r="DX52" s="66"/>
      <c r="DY52" s="66"/>
      <c r="DZ52" s="66"/>
      <c r="EA52" s="66"/>
      <c r="EB52" s="66"/>
      <c r="EC52" s="66"/>
      <c r="ED52" s="66"/>
      <c r="EE52" s="66"/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/>
      <c r="EW52" s="66"/>
      <c r="EX52" s="66"/>
      <c r="EY52" s="66"/>
      <c r="EZ52" s="66"/>
      <c r="FA52" s="66"/>
      <c r="FB52" s="66"/>
      <c r="FC52" s="66"/>
      <c r="FD52" s="66"/>
      <c r="FE52" s="66"/>
      <c r="FF52" s="66"/>
      <c r="FG52" s="66"/>
      <c r="FH52" s="66"/>
      <c r="FI52" s="66"/>
      <c r="FJ52" s="66"/>
      <c r="FK52" s="66"/>
      <c r="FL52" s="66"/>
      <c r="FM52" s="66"/>
      <c r="FN52" s="66"/>
      <c r="FO52" s="66"/>
      <c r="FP52" s="66"/>
      <c r="FQ52" s="66"/>
      <c r="FR52" s="66"/>
      <c r="FS52" s="66"/>
      <c r="FT52" s="66"/>
      <c r="FU52" s="66"/>
      <c r="FV52" s="66"/>
      <c r="FW52" s="66"/>
      <c r="FX52" s="66"/>
      <c r="FY52" s="66"/>
      <c r="FZ52" s="66"/>
      <c r="GA52" s="66"/>
      <c r="GB52" s="66"/>
      <c r="GC52" s="66"/>
      <c r="GD52" s="66"/>
      <c r="GE52" s="66"/>
      <c r="GF52" s="66"/>
      <c r="GG52" s="66"/>
      <c r="GH52" s="66"/>
      <c r="GI52" s="66"/>
      <c r="GJ52" s="66"/>
    </row>
    <row r="53" spans="1:192" s="84" customFormat="1" ht="20" customHeight="1" x14ac:dyDescent="0.3">
      <c r="A53" s="83"/>
      <c r="B53" s="83"/>
      <c r="C53" s="197" t="s">
        <v>16</v>
      </c>
      <c r="D53" s="198"/>
      <c r="E53" s="198"/>
      <c r="F53" s="198"/>
      <c r="G53" s="198"/>
      <c r="H53" s="199"/>
      <c r="I53" s="66"/>
      <c r="J53" s="66"/>
      <c r="K53" s="77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  <c r="FS53" s="66"/>
      <c r="FT53" s="66"/>
      <c r="FU53" s="66"/>
      <c r="FV53" s="66"/>
      <c r="FW53" s="66"/>
      <c r="FX53" s="66"/>
      <c r="FY53" s="66"/>
      <c r="FZ53" s="66"/>
      <c r="GA53" s="66"/>
      <c r="GB53" s="66"/>
      <c r="GC53" s="66"/>
      <c r="GD53" s="66"/>
      <c r="GE53" s="66"/>
      <c r="GF53" s="66"/>
      <c r="GG53" s="66"/>
      <c r="GH53" s="66"/>
      <c r="GI53" s="66"/>
      <c r="GJ53" s="66"/>
    </row>
    <row r="54" spans="1:192" s="84" customFormat="1" ht="20" customHeight="1" x14ac:dyDescent="0.35">
      <c r="A54" s="83"/>
      <c r="B54" s="83"/>
      <c r="C54" s="200" t="s">
        <v>17</v>
      </c>
      <c r="D54" s="201"/>
      <c r="E54" s="201"/>
      <c r="F54" s="201"/>
      <c r="G54" s="201"/>
      <c r="H54" s="202"/>
      <c r="I54" s="66"/>
      <c r="J54" s="66"/>
      <c r="K54" s="77"/>
      <c r="L54" s="8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6"/>
      <c r="FH54" s="66"/>
      <c r="FI54" s="66"/>
      <c r="FJ54" s="66"/>
      <c r="FK54" s="66"/>
      <c r="FL54" s="66"/>
      <c r="FM54" s="66"/>
      <c r="FN54" s="66"/>
      <c r="FO54" s="66"/>
      <c r="FP54" s="66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6"/>
      <c r="GI54" s="66"/>
      <c r="GJ54" s="66"/>
    </row>
    <row r="55" spans="1:192" s="84" customFormat="1" ht="20" customHeight="1" x14ac:dyDescent="0.3">
      <c r="A55" s="83"/>
      <c r="B55" s="83"/>
      <c r="C55" s="153">
        <v>1</v>
      </c>
      <c r="D55" s="87" t="s">
        <v>49</v>
      </c>
      <c r="E55" s="88">
        <v>7117500</v>
      </c>
      <c r="F55" s="89">
        <v>3.5000000000000003E-2</v>
      </c>
      <c r="G55" s="90">
        <v>2.5</v>
      </c>
      <c r="H55" s="91">
        <f>+C55*E55*F55*G55</f>
        <v>622781.25000000012</v>
      </c>
      <c r="I55" s="66"/>
      <c r="J55" s="66"/>
      <c r="K55" s="77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/>
      <c r="DM55" s="6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66"/>
      <c r="EC55" s="66"/>
      <c r="ED55" s="66"/>
      <c r="EE55" s="66"/>
      <c r="EF55" s="66"/>
      <c r="EG55" s="66"/>
      <c r="EH55" s="66"/>
      <c r="EI55" s="66"/>
      <c r="EJ55" s="66"/>
      <c r="EK55" s="66"/>
      <c r="EL55" s="66"/>
      <c r="EM55" s="66"/>
      <c r="EN55" s="66"/>
      <c r="EO55" s="66"/>
      <c r="EP55" s="66"/>
      <c r="EQ55" s="66"/>
      <c r="ER55" s="66"/>
      <c r="ES55" s="66"/>
      <c r="ET55" s="66"/>
      <c r="EU55" s="66"/>
      <c r="EV55" s="66"/>
      <c r="EW55" s="66"/>
      <c r="EX55" s="66"/>
      <c r="EY55" s="66"/>
      <c r="EZ55" s="66"/>
      <c r="FA55" s="66"/>
      <c r="FB55" s="66"/>
      <c r="FC55" s="66"/>
      <c r="FD55" s="66"/>
      <c r="FE55" s="66"/>
      <c r="FF55" s="66"/>
      <c r="FG55" s="66"/>
      <c r="FH55" s="66"/>
      <c r="FI55" s="66"/>
      <c r="FJ55" s="66"/>
      <c r="FK55" s="66"/>
      <c r="FL55" s="66"/>
      <c r="FM55" s="66"/>
      <c r="FN55" s="66"/>
      <c r="FO55" s="66"/>
      <c r="FP55" s="66"/>
      <c r="FQ55" s="66"/>
      <c r="FR55" s="66"/>
      <c r="FS55" s="66"/>
      <c r="FT55" s="66"/>
      <c r="FU55" s="66"/>
      <c r="FV55" s="66"/>
      <c r="FW55" s="66"/>
      <c r="FX55" s="66"/>
      <c r="FY55" s="66"/>
      <c r="FZ55" s="66"/>
      <c r="GA55" s="66"/>
      <c r="GB55" s="66"/>
      <c r="GC55" s="66"/>
      <c r="GD55" s="66"/>
      <c r="GE55" s="66"/>
      <c r="GF55" s="66"/>
      <c r="GG55" s="66"/>
      <c r="GH55" s="66"/>
      <c r="GI55" s="66"/>
      <c r="GJ55" s="66"/>
    </row>
    <row r="56" spans="1:192" s="84" customFormat="1" ht="20" customHeight="1" x14ac:dyDescent="0.3">
      <c r="A56" s="83"/>
      <c r="B56" s="83"/>
      <c r="C56" s="153">
        <v>1</v>
      </c>
      <c r="D56" s="87" t="s">
        <v>50</v>
      </c>
      <c r="E56" s="92">
        <v>3985799.9999999995</v>
      </c>
      <c r="F56" s="89">
        <v>0.04</v>
      </c>
      <c r="G56" s="90">
        <v>2.5</v>
      </c>
      <c r="H56" s="91">
        <f t="shared" ref="H56" si="2">+C56*E56*F56*G56</f>
        <v>398579.99999999994</v>
      </c>
      <c r="I56" s="66"/>
      <c r="J56" s="66"/>
      <c r="K56" s="77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66"/>
      <c r="CP56" s="66"/>
      <c r="CQ56" s="66"/>
      <c r="CR56" s="66"/>
      <c r="CS56" s="66"/>
      <c r="CT56" s="66"/>
      <c r="CU56" s="66"/>
      <c r="CV56" s="66"/>
      <c r="CW56" s="66"/>
      <c r="CX56" s="66"/>
      <c r="CY56" s="66"/>
      <c r="CZ56" s="66"/>
      <c r="DA56" s="66"/>
      <c r="DB56" s="66"/>
      <c r="DC56" s="66"/>
      <c r="DD56" s="66"/>
      <c r="DE56" s="66"/>
      <c r="DF56" s="66"/>
      <c r="DG56" s="66"/>
      <c r="DH56" s="66"/>
      <c r="DI56" s="66"/>
      <c r="DJ56" s="66"/>
      <c r="DK56" s="66"/>
      <c r="DL56" s="66"/>
      <c r="DM56" s="66"/>
      <c r="DN56" s="66"/>
      <c r="DO56" s="66"/>
      <c r="DP56" s="66"/>
      <c r="DQ56" s="66"/>
      <c r="DR56" s="66"/>
      <c r="DS56" s="66"/>
      <c r="DT56" s="66"/>
      <c r="DU56" s="66"/>
      <c r="DV56" s="66"/>
      <c r="DW56" s="66"/>
      <c r="DX56" s="66"/>
      <c r="DY56" s="66"/>
      <c r="DZ56" s="66"/>
      <c r="EA56" s="66"/>
      <c r="EB56" s="66"/>
      <c r="EC56" s="66"/>
      <c r="ED56" s="66"/>
      <c r="EE56" s="66"/>
      <c r="EF56" s="66"/>
      <c r="EG56" s="66"/>
      <c r="EH56" s="66"/>
      <c r="EI56" s="66"/>
      <c r="EJ56" s="66"/>
      <c r="EK56" s="66"/>
      <c r="EL56" s="66"/>
      <c r="EM56" s="66"/>
      <c r="EN56" s="66"/>
      <c r="EO56" s="66"/>
      <c r="EP56" s="66"/>
      <c r="EQ56" s="66"/>
      <c r="ER56" s="66"/>
      <c r="ES56" s="66"/>
      <c r="ET56" s="66"/>
      <c r="EU56" s="66"/>
      <c r="EV56" s="66"/>
      <c r="EW56" s="66"/>
      <c r="EX56" s="66"/>
      <c r="EY56" s="66"/>
      <c r="EZ56" s="66"/>
      <c r="FA56" s="66"/>
      <c r="FB56" s="66"/>
      <c r="FC56" s="66"/>
      <c r="FD56" s="66"/>
      <c r="FE56" s="66"/>
      <c r="FF56" s="66"/>
      <c r="FG56" s="66"/>
      <c r="FH56" s="66"/>
      <c r="FI56" s="66"/>
      <c r="FJ56" s="66"/>
      <c r="FK56" s="66"/>
      <c r="FL56" s="66"/>
      <c r="FM56" s="66"/>
      <c r="FN56" s="66"/>
      <c r="FO56" s="66"/>
      <c r="FP56" s="66"/>
      <c r="FQ56" s="66"/>
      <c r="FR56" s="66"/>
      <c r="FS56" s="66"/>
      <c r="FT56" s="66"/>
      <c r="FU56" s="66"/>
      <c r="FV56" s="66"/>
      <c r="FW56" s="66"/>
      <c r="FX56" s="66"/>
      <c r="FY56" s="66"/>
      <c r="FZ56" s="66"/>
      <c r="GA56" s="66"/>
      <c r="GB56" s="66"/>
      <c r="GC56" s="66"/>
      <c r="GD56" s="66"/>
      <c r="GE56" s="66"/>
      <c r="GF56" s="66"/>
      <c r="GG56" s="66"/>
      <c r="GH56" s="66"/>
      <c r="GI56" s="66"/>
      <c r="GJ56" s="66"/>
    </row>
    <row r="57" spans="1:192" s="84" customFormat="1" ht="20" customHeight="1" x14ac:dyDescent="0.3">
      <c r="A57" s="83"/>
      <c r="B57" s="83"/>
      <c r="C57" s="205" t="s">
        <v>90</v>
      </c>
      <c r="D57" s="206"/>
      <c r="E57" s="206"/>
      <c r="F57" s="206"/>
      <c r="G57" s="207"/>
      <c r="H57" s="93">
        <f>SUM(H55:H56)</f>
        <v>1021361.25</v>
      </c>
      <c r="I57" s="94"/>
      <c r="J57" s="111"/>
      <c r="K57" s="77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  <c r="DI57" s="66"/>
      <c r="DJ57" s="66"/>
      <c r="DK57" s="66"/>
      <c r="DL57" s="66"/>
      <c r="DM57" s="66"/>
      <c r="DN57" s="66"/>
      <c r="DO57" s="66"/>
      <c r="DP57" s="66"/>
      <c r="DQ57" s="66"/>
      <c r="DR57" s="66"/>
      <c r="DS57" s="66"/>
      <c r="DT57" s="66"/>
      <c r="DU57" s="66"/>
      <c r="DV57" s="66"/>
      <c r="DW57" s="66"/>
      <c r="DX57" s="66"/>
      <c r="DY57" s="66"/>
      <c r="DZ57" s="66"/>
      <c r="EA57" s="66"/>
      <c r="EB57" s="66"/>
      <c r="EC57" s="66"/>
      <c r="ED57" s="66"/>
      <c r="EE57" s="66"/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66"/>
      <c r="EQ57" s="66"/>
      <c r="ER57" s="66"/>
      <c r="ES57" s="66"/>
      <c r="ET57" s="66"/>
      <c r="EU57" s="66"/>
      <c r="EV57" s="66"/>
      <c r="EW57" s="66"/>
      <c r="EX57" s="66"/>
      <c r="EY57" s="66"/>
      <c r="EZ57" s="66"/>
      <c r="FA57" s="66"/>
      <c r="FB57" s="66"/>
      <c r="FC57" s="66"/>
      <c r="FD57" s="66"/>
      <c r="FE57" s="66"/>
      <c r="FF57" s="66"/>
      <c r="FG57" s="66"/>
      <c r="FH57" s="66"/>
      <c r="FI57" s="66"/>
      <c r="FJ57" s="66"/>
      <c r="FK57" s="66"/>
      <c r="FL57" s="66"/>
      <c r="FM57" s="66"/>
      <c r="FN57" s="66"/>
      <c r="FO57" s="66"/>
      <c r="FP57" s="66"/>
      <c r="FQ57" s="66"/>
      <c r="FR57" s="66"/>
      <c r="FS57" s="66"/>
      <c r="FT57" s="66"/>
      <c r="FU57" s="66"/>
      <c r="FV57" s="66"/>
      <c r="FW57" s="66"/>
      <c r="FX57" s="66"/>
      <c r="FY57" s="66"/>
      <c r="FZ57" s="66"/>
      <c r="GA57" s="66"/>
      <c r="GB57" s="66"/>
      <c r="GC57" s="66"/>
      <c r="GD57" s="66"/>
      <c r="GE57" s="66"/>
      <c r="GF57" s="66"/>
      <c r="GG57" s="66"/>
      <c r="GH57" s="66"/>
      <c r="GI57" s="66"/>
      <c r="GJ57" s="66"/>
    </row>
    <row r="58" spans="1:192" s="84" customFormat="1" ht="20" customHeight="1" x14ac:dyDescent="0.3">
      <c r="A58" s="85"/>
      <c r="C58" s="205" t="s">
        <v>91</v>
      </c>
      <c r="D58" s="206"/>
      <c r="E58" s="206"/>
      <c r="F58" s="206"/>
      <c r="G58" s="207"/>
      <c r="H58" s="157">
        <v>2.23</v>
      </c>
      <c r="I58" s="95" t="s">
        <v>18</v>
      </c>
      <c r="J58" s="111"/>
      <c r="K58" s="77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6"/>
      <c r="CN58" s="66"/>
      <c r="CO58" s="66"/>
      <c r="CP58" s="66"/>
      <c r="CQ58" s="66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6"/>
      <c r="DC58" s="66"/>
      <c r="DD58" s="66"/>
      <c r="DE58" s="66"/>
      <c r="DF58" s="66"/>
      <c r="DG58" s="66"/>
      <c r="DH58" s="66"/>
      <c r="DI58" s="66"/>
      <c r="DJ58" s="66"/>
      <c r="DK58" s="66"/>
      <c r="DL58" s="66"/>
      <c r="DM58" s="66"/>
      <c r="DN58" s="66"/>
      <c r="DO58" s="66"/>
      <c r="DP58" s="66"/>
      <c r="DQ58" s="66"/>
      <c r="DR58" s="66"/>
      <c r="DS58" s="66"/>
      <c r="DT58" s="66"/>
      <c r="DU58" s="66"/>
      <c r="DV58" s="66"/>
      <c r="DW58" s="66"/>
      <c r="DX58" s="66"/>
      <c r="DY58" s="66"/>
      <c r="DZ58" s="66"/>
      <c r="EA58" s="66"/>
      <c r="EB58" s="66"/>
      <c r="EC58" s="66"/>
      <c r="ED58" s="66"/>
      <c r="EE58" s="66"/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66"/>
      <c r="EQ58" s="66"/>
      <c r="ER58" s="66"/>
      <c r="ES58" s="66"/>
      <c r="ET58" s="66"/>
      <c r="EU58" s="66"/>
      <c r="EV58" s="66"/>
      <c r="EW58" s="66"/>
      <c r="EX58" s="66"/>
      <c r="EY58" s="66"/>
      <c r="EZ58" s="66"/>
      <c r="FA58" s="66"/>
      <c r="FB58" s="66"/>
      <c r="FC58" s="66"/>
      <c r="FD58" s="66"/>
      <c r="FE58" s="66"/>
      <c r="FF58" s="66"/>
      <c r="FG58" s="66"/>
      <c r="FH58" s="66"/>
      <c r="FI58" s="66"/>
      <c r="FJ58" s="66"/>
      <c r="FK58" s="66"/>
      <c r="FL58" s="66"/>
      <c r="FM58" s="66"/>
      <c r="FN58" s="66"/>
      <c r="FO58" s="66"/>
      <c r="FP58" s="66"/>
      <c r="FQ58" s="66"/>
      <c r="FR58" s="66"/>
      <c r="FS58" s="66"/>
      <c r="FT58" s="66"/>
      <c r="FU58" s="66"/>
      <c r="FV58" s="66"/>
      <c r="FW58" s="66"/>
      <c r="FX58" s="66"/>
      <c r="FY58" s="66"/>
      <c r="FZ58" s="66"/>
      <c r="GA58" s="66"/>
      <c r="GB58" s="66"/>
      <c r="GC58" s="66"/>
      <c r="GD58" s="66"/>
      <c r="GE58" s="66"/>
      <c r="GF58" s="66"/>
      <c r="GG58" s="66"/>
      <c r="GH58" s="66"/>
      <c r="GI58" s="66"/>
      <c r="GJ58" s="66"/>
    </row>
    <row r="59" spans="1:192" s="84" customFormat="1" ht="20" customHeight="1" x14ac:dyDescent="0.3">
      <c r="A59" s="83"/>
      <c r="B59" s="83"/>
      <c r="C59" s="210" t="s">
        <v>92</v>
      </c>
      <c r="D59" s="211"/>
      <c r="E59" s="211"/>
      <c r="F59" s="211"/>
      <c r="G59" s="212"/>
      <c r="H59" s="97">
        <f>H57*H58</f>
        <v>2277635.5874999999</v>
      </c>
      <c r="I59" s="66"/>
      <c r="J59" s="111"/>
      <c r="K59" s="77"/>
      <c r="L59" s="66"/>
      <c r="M59" s="66"/>
      <c r="N59" s="98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/>
      <c r="DM59" s="6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66"/>
      <c r="EC59" s="66"/>
      <c r="ED59" s="66"/>
      <c r="EE59" s="66"/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/>
      <c r="EW59" s="66"/>
      <c r="EX59" s="66"/>
      <c r="EY59" s="66"/>
      <c r="EZ59" s="66"/>
      <c r="FA59" s="66"/>
      <c r="FB59" s="66"/>
      <c r="FC59" s="66"/>
      <c r="FD59" s="66"/>
      <c r="FE59" s="66"/>
      <c r="FF59" s="66"/>
      <c r="FG59" s="66"/>
      <c r="FH59" s="66"/>
      <c r="FI59" s="66"/>
      <c r="FJ59" s="66"/>
      <c r="FK59" s="66"/>
      <c r="FL59" s="66"/>
      <c r="FM59" s="66"/>
      <c r="FN59" s="66"/>
      <c r="FO59" s="66"/>
      <c r="FP59" s="66"/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6"/>
      <c r="GI59" s="66"/>
      <c r="GJ59" s="66"/>
    </row>
    <row r="60" spans="1:192" s="84" customFormat="1" ht="20" customHeight="1" x14ac:dyDescent="0.3">
      <c r="A60" s="83"/>
      <c r="B60" s="83"/>
      <c r="C60" s="191"/>
      <c r="D60" s="192"/>
      <c r="E60" s="192"/>
      <c r="F60" s="192"/>
      <c r="G60" s="192"/>
      <c r="H60" s="193"/>
      <c r="I60" s="66"/>
      <c r="J60" s="111"/>
      <c r="K60" s="77"/>
      <c r="L60" s="66"/>
      <c r="M60" s="66"/>
      <c r="N60" s="98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66"/>
      <c r="CS60" s="66"/>
      <c r="CT60" s="66"/>
      <c r="CU60" s="66"/>
      <c r="CV60" s="66"/>
      <c r="CW60" s="66"/>
      <c r="CX60" s="66"/>
      <c r="CY60" s="66"/>
      <c r="CZ60" s="66"/>
      <c r="DA60" s="66"/>
      <c r="DB60" s="66"/>
      <c r="DC60" s="66"/>
      <c r="DD60" s="66"/>
      <c r="DE60" s="66"/>
      <c r="DF60" s="66"/>
      <c r="DG60" s="66"/>
      <c r="DH60" s="66"/>
      <c r="DI60" s="66"/>
      <c r="DJ60" s="66"/>
      <c r="DK60" s="66"/>
      <c r="DL60" s="66"/>
      <c r="DM60" s="66"/>
      <c r="DN60" s="66"/>
      <c r="DO60" s="66"/>
      <c r="DP60" s="66"/>
      <c r="DQ60" s="66"/>
      <c r="DR60" s="66"/>
      <c r="DS60" s="66"/>
      <c r="DT60" s="66"/>
      <c r="DU60" s="66"/>
      <c r="DV60" s="66"/>
      <c r="DW60" s="66"/>
      <c r="DX60" s="66"/>
      <c r="DY60" s="66"/>
      <c r="DZ60" s="66"/>
      <c r="EA60" s="66"/>
      <c r="EB60" s="66"/>
      <c r="EC60" s="66"/>
      <c r="ED60" s="66"/>
      <c r="EE60" s="66"/>
      <c r="EF60" s="66"/>
      <c r="EG60" s="66"/>
      <c r="EH60" s="66"/>
      <c r="EI60" s="66"/>
      <c r="EJ60" s="66"/>
      <c r="EK60" s="66"/>
      <c r="EL60" s="66"/>
      <c r="EM60" s="66"/>
      <c r="EN60" s="66"/>
      <c r="EO60" s="66"/>
      <c r="EP60" s="66"/>
      <c r="EQ60" s="66"/>
      <c r="ER60" s="66"/>
      <c r="ES60" s="66"/>
      <c r="ET60" s="66"/>
      <c r="EU60" s="66"/>
      <c r="EV60" s="66"/>
      <c r="EW60" s="66"/>
      <c r="EX60" s="66"/>
      <c r="EY60" s="66"/>
      <c r="EZ60" s="66"/>
      <c r="FA60" s="66"/>
      <c r="FB60" s="66"/>
      <c r="FC60" s="66"/>
      <c r="FD60" s="66"/>
      <c r="FE60" s="66"/>
      <c r="FF60" s="66"/>
      <c r="FG60" s="66"/>
      <c r="FH60" s="66"/>
      <c r="FI60" s="66"/>
      <c r="FJ60" s="66"/>
      <c r="FK60" s="66"/>
      <c r="FL60" s="66"/>
      <c r="FM60" s="66"/>
      <c r="FN60" s="66"/>
      <c r="FO60" s="66"/>
      <c r="FP60" s="66"/>
      <c r="FQ60" s="66"/>
      <c r="FR60" s="66"/>
      <c r="FS60" s="66"/>
      <c r="FT60" s="66"/>
      <c r="FU60" s="66"/>
      <c r="FV60" s="66"/>
      <c r="FW60" s="66"/>
      <c r="FX60" s="66"/>
      <c r="FY60" s="66"/>
      <c r="FZ60" s="66"/>
      <c r="GA60" s="66"/>
      <c r="GB60" s="66"/>
      <c r="GC60" s="66"/>
      <c r="GD60" s="66"/>
      <c r="GE60" s="66"/>
      <c r="GF60" s="66"/>
      <c r="GG60" s="66"/>
      <c r="GH60" s="66"/>
      <c r="GI60" s="66"/>
      <c r="GJ60" s="66"/>
    </row>
    <row r="61" spans="1:192" s="84" customFormat="1" ht="20" customHeight="1" x14ac:dyDescent="0.3">
      <c r="A61" s="83"/>
      <c r="B61" s="83"/>
      <c r="C61" s="226" t="s">
        <v>4</v>
      </c>
      <c r="D61" s="180" t="s">
        <v>19</v>
      </c>
      <c r="E61" s="182" t="s">
        <v>20</v>
      </c>
      <c r="F61" s="99" t="s">
        <v>21</v>
      </c>
      <c r="G61" s="184" t="s">
        <v>65</v>
      </c>
      <c r="H61" s="100" t="s">
        <v>8</v>
      </c>
      <c r="I61" s="66"/>
      <c r="J61" s="111"/>
      <c r="K61" s="77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66"/>
      <c r="CP61" s="66"/>
      <c r="CQ61" s="66"/>
      <c r="CR61" s="66"/>
      <c r="CS61" s="66"/>
      <c r="CT61" s="66"/>
      <c r="CU61" s="66"/>
      <c r="CV61" s="66"/>
      <c r="CW61" s="66"/>
      <c r="CX61" s="66"/>
      <c r="CY61" s="66"/>
      <c r="CZ61" s="66"/>
      <c r="DA61" s="66"/>
      <c r="DB61" s="66"/>
      <c r="DC61" s="66"/>
      <c r="DD61" s="66"/>
      <c r="DE61" s="66"/>
      <c r="DF61" s="66"/>
      <c r="DG61" s="66"/>
      <c r="DH61" s="66"/>
      <c r="DI61" s="66"/>
      <c r="DJ61" s="66"/>
      <c r="DK61" s="66"/>
      <c r="DL61" s="66"/>
      <c r="DM61" s="66"/>
      <c r="DN61" s="66"/>
      <c r="DO61" s="66"/>
      <c r="DP61" s="66"/>
      <c r="DQ61" s="66"/>
      <c r="DR61" s="66"/>
      <c r="DS61" s="66"/>
      <c r="DT61" s="66"/>
      <c r="DU61" s="66"/>
      <c r="DV61" s="66"/>
      <c r="DW61" s="66"/>
      <c r="DX61" s="66"/>
      <c r="DY61" s="66"/>
      <c r="DZ61" s="66"/>
      <c r="EA61" s="66"/>
      <c r="EB61" s="66"/>
      <c r="EC61" s="66"/>
      <c r="ED61" s="66"/>
      <c r="EE61" s="66"/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/>
      <c r="EW61" s="66"/>
      <c r="EX61" s="66"/>
      <c r="EY61" s="66"/>
      <c r="EZ61" s="66"/>
      <c r="FA61" s="66"/>
      <c r="FB61" s="66"/>
      <c r="FC61" s="66"/>
      <c r="FD61" s="66"/>
      <c r="FE61" s="66"/>
      <c r="FF61" s="66"/>
      <c r="FG61" s="66"/>
      <c r="FH61" s="66"/>
      <c r="FI61" s="66"/>
      <c r="FJ61" s="66"/>
      <c r="FK61" s="66"/>
      <c r="FL61" s="66"/>
      <c r="FM61" s="66"/>
      <c r="FN61" s="66"/>
      <c r="FO61" s="66"/>
      <c r="FP61" s="66"/>
      <c r="FQ61" s="66"/>
      <c r="FR61" s="66"/>
      <c r="FS61" s="66"/>
      <c r="FT61" s="66"/>
      <c r="FU61" s="66"/>
      <c r="FV61" s="66"/>
      <c r="FW61" s="66"/>
      <c r="FX61" s="66"/>
      <c r="FY61" s="66"/>
      <c r="FZ61" s="66"/>
      <c r="GA61" s="66"/>
      <c r="GB61" s="66"/>
      <c r="GC61" s="66"/>
      <c r="GD61" s="66"/>
      <c r="GE61" s="66"/>
      <c r="GF61" s="66"/>
      <c r="GG61" s="66"/>
      <c r="GH61" s="66"/>
      <c r="GI61" s="66"/>
      <c r="GJ61" s="66"/>
    </row>
    <row r="62" spans="1:192" s="84" customFormat="1" ht="20" customHeight="1" x14ac:dyDescent="0.3">
      <c r="A62" s="83"/>
      <c r="B62" s="83"/>
      <c r="C62" s="227"/>
      <c r="D62" s="180"/>
      <c r="E62" s="182"/>
      <c r="F62" s="101" t="s">
        <v>22</v>
      </c>
      <c r="G62" s="185"/>
      <c r="H62" s="102" t="s">
        <v>11</v>
      </c>
      <c r="I62" s="66"/>
      <c r="J62" s="111"/>
      <c r="K62" s="77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  <c r="CB62" s="66"/>
      <c r="CC62" s="66"/>
      <c r="CD62" s="66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6"/>
      <c r="CP62" s="66"/>
      <c r="CQ62" s="66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6"/>
      <c r="DC62" s="66"/>
      <c r="DD62" s="66"/>
      <c r="DE62" s="66"/>
      <c r="DF62" s="66"/>
      <c r="DG62" s="66"/>
      <c r="DH62" s="66"/>
      <c r="DI62" s="66"/>
      <c r="DJ62" s="66"/>
      <c r="DK62" s="66"/>
      <c r="DL62" s="66"/>
      <c r="DM62" s="66"/>
      <c r="DN62" s="66"/>
      <c r="DO62" s="66"/>
      <c r="DP62" s="66"/>
      <c r="DQ62" s="66"/>
      <c r="DR62" s="66"/>
      <c r="DS62" s="66"/>
      <c r="DT62" s="66"/>
      <c r="DU62" s="66"/>
      <c r="DV62" s="66"/>
      <c r="DW62" s="66"/>
      <c r="DX62" s="66"/>
      <c r="DY62" s="66"/>
      <c r="DZ62" s="66"/>
      <c r="EA62" s="66"/>
      <c r="EB62" s="66"/>
      <c r="EC62" s="66"/>
      <c r="ED62" s="66"/>
      <c r="EE62" s="66"/>
      <c r="EF62" s="66"/>
      <c r="EG62" s="66"/>
      <c r="EH62" s="66"/>
      <c r="EI62" s="66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6"/>
      <c r="EU62" s="66"/>
      <c r="EV62" s="66"/>
      <c r="EW62" s="66"/>
      <c r="EX62" s="66"/>
      <c r="EY62" s="66"/>
      <c r="EZ62" s="66"/>
      <c r="FA62" s="66"/>
      <c r="FB62" s="66"/>
      <c r="FC62" s="66"/>
      <c r="FD62" s="66"/>
      <c r="FE62" s="66"/>
      <c r="FF62" s="66"/>
      <c r="FG62" s="66"/>
      <c r="FH62" s="66"/>
      <c r="FI62" s="66"/>
      <c r="FJ62" s="66"/>
      <c r="FK62" s="66"/>
      <c r="FL62" s="66"/>
      <c r="FM62" s="66"/>
      <c r="FN62" s="66"/>
      <c r="FO62" s="66"/>
      <c r="FP62" s="66"/>
      <c r="FQ62" s="66"/>
      <c r="FR62" s="66"/>
      <c r="FS62" s="66"/>
      <c r="FT62" s="66"/>
      <c r="FU62" s="66"/>
      <c r="FV62" s="66"/>
      <c r="FW62" s="66"/>
      <c r="FX62" s="66"/>
      <c r="FY62" s="66"/>
      <c r="FZ62" s="66"/>
      <c r="GA62" s="66"/>
      <c r="GB62" s="66"/>
      <c r="GC62" s="66"/>
      <c r="GD62" s="66"/>
      <c r="GE62" s="66"/>
      <c r="GF62" s="66"/>
      <c r="GG62" s="66"/>
      <c r="GH62" s="66"/>
      <c r="GI62" s="66"/>
      <c r="GJ62" s="66"/>
    </row>
    <row r="63" spans="1:192" s="84" customFormat="1" ht="20" customHeight="1" thickBot="1" x14ac:dyDescent="0.35">
      <c r="A63" s="83"/>
      <c r="B63" s="83"/>
      <c r="C63" s="103" t="s">
        <v>93</v>
      </c>
      <c r="D63" s="181"/>
      <c r="E63" s="183"/>
      <c r="F63" s="104" t="s">
        <v>94</v>
      </c>
      <c r="G63" s="104" t="s">
        <v>95</v>
      </c>
      <c r="H63" s="105" t="s">
        <v>96</v>
      </c>
      <c r="I63" s="66"/>
      <c r="J63" s="111"/>
      <c r="K63" s="77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66"/>
      <c r="CP63" s="66"/>
      <c r="CQ63" s="66"/>
      <c r="CR63" s="66"/>
      <c r="CS63" s="66"/>
      <c r="CT63" s="66"/>
      <c r="CU63" s="66"/>
      <c r="CV63" s="66"/>
      <c r="CW63" s="66"/>
      <c r="CX63" s="66"/>
      <c r="CY63" s="66"/>
      <c r="CZ63" s="66"/>
      <c r="DA63" s="66"/>
      <c r="DB63" s="66"/>
      <c r="DC63" s="66"/>
      <c r="DD63" s="66"/>
      <c r="DE63" s="66"/>
      <c r="DF63" s="66"/>
      <c r="DG63" s="66"/>
      <c r="DH63" s="66"/>
      <c r="DI63" s="66"/>
      <c r="DJ63" s="66"/>
      <c r="DK63" s="66"/>
      <c r="DL63" s="66"/>
      <c r="DM63" s="66"/>
      <c r="DN63" s="66"/>
      <c r="DO63" s="66"/>
      <c r="DP63" s="66"/>
      <c r="DQ63" s="66"/>
      <c r="DR63" s="66"/>
      <c r="DS63" s="66"/>
      <c r="DT63" s="66"/>
      <c r="DU63" s="66"/>
      <c r="DV63" s="66"/>
      <c r="DW63" s="66"/>
      <c r="DX63" s="66"/>
      <c r="DY63" s="66"/>
      <c r="DZ63" s="66"/>
      <c r="EA63" s="66"/>
      <c r="EB63" s="66"/>
      <c r="EC63" s="66"/>
      <c r="ED63" s="66"/>
      <c r="EE63" s="66"/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/>
      <c r="EW63" s="66"/>
      <c r="EX63" s="66"/>
      <c r="EY63" s="66"/>
      <c r="EZ63" s="66"/>
      <c r="FA63" s="66"/>
      <c r="FB63" s="66"/>
      <c r="FC63" s="66"/>
      <c r="FD63" s="66"/>
      <c r="FE63" s="66"/>
      <c r="FF63" s="66"/>
      <c r="FG63" s="66"/>
      <c r="FH63" s="66"/>
      <c r="FI63" s="66"/>
      <c r="FJ63" s="66"/>
      <c r="FK63" s="66"/>
      <c r="FL63" s="66"/>
      <c r="FM63" s="66"/>
      <c r="FN63" s="66"/>
      <c r="FO63" s="66"/>
      <c r="FP63" s="66"/>
      <c r="FQ63" s="66"/>
      <c r="FR63" s="66"/>
      <c r="FS63" s="66"/>
      <c r="FT63" s="66"/>
      <c r="FU63" s="66"/>
      <c r="FV63" s="66"/>
      <c r="FW63" s="66"/>
      <c r="FX63" s="66"/>
      <c r="FY63" s="66"/>
      <c r="FZ63" s="66"/>
      <c r="GA63" s="66"/>
      <c r="GB63" s="66"/>
      <c r="GC63" s="66"/>
      <c r="GD63" s="66"/>
      <c r="GE63" s="66"/>
      <c r="GF63" s="66"/>
      <c r="GG63" s="66"/>
      <c r="GH63" s="66"/>
      <c r="GI63" s="66"/>
      <c r="GJ63" s="66"/>
    </row>
    <row r="64" spans="1:192" s="84" customFormat="1" ht="20" customHeight="1" x14ac:dyDescent="0.3">
      <c r="A64" s="83"/>
      <c r="B64" s="83"/>
      <c r="C64" s="213" t="s">
        <v>26</v>
      </c>
      <c r="D64" s="214"/>
      <c r="E64" s="214"/>
      <c r="F64" s="214"/>
      <c r="G64" s="214"/>
      <c r="H64" s="215"/>
      <c r="I64" s="66"/>
      <c r="J64" s="111"/>
      <c r="K64" s="77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6"/>
      <c r="CV64" s="66"/>
      <c r="CW64" s="66"/>
      <c r="CX64" s="66"/>
      <c r="CY64" s="66"/>
      <c r="CZ64" s="66"/>
      <c r="DA64" s="66"/>
      <c r="DB64" s="66"/>
      <c r="DC64" s="66"/>
      <c r="DD64" s="66"/>
      <c r="DE64" s="66"/>
      <c r="DF64" s="66"/>
      <c r="DG64" s="66"/>
      <c r="DH64" s="66"/>
      <c r="DI64" s="66"/>
      <c r="DJ64" s="66"/>
      <c r="DK64" s="66"/>
      <c r="DL64" s="66"/>
      <c r="DM64" s="66"/>
      <c r="DN64" s="66"/>
      <c r="DO64" s="66"/>
      <c r="DP64" s="66"/>
      <c r="DQ64" s="66"/>
      <c r="DR64" s="66"/>
      <c r="DS64" s="66"/>
      <c r="DT64" s="66"/>
      <c r="DU64" s="66"/>
      <c r="DV64" s="66"/>
      <c r="DW64" s="66"/>
      <c r="DX64" s="66"/>
      <c r="DY64" s="66"/>
      <c r="DZ64" s="66"/>
      <c r="EA64" s="66"/>
      <c r="EB64" s="66"/>
      <c r="EC64" s="66"/>
      <c r="ED64" s="66"/>
      <c r="EE64" s="66"/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/>
      <c r="EW64" s="66"/>
      <c r="EX64" s="66"/>
      <c r="EY64" s="66"/>
      <c r="EZ64" s="66"/>
      <c r="FA64" s="66"/>
      <c r="FB64" s="66"/>
      <c r="FC64" s="66"/>
      <c r="FD64" s="66"/>
      <c r="FE64" s="66"/>
      <c r="FF64" s="66"/>
      <c r="FG64" s="66"/>
      <c r="FH64" s="66"/>
      <c r="FI64" s="66"/>
      <c r="FJ64" s="66"/>
      <c r="FK64" s="66"/>
      <c r="FL64" s="66"/>
      <c r="FM64" s="66"/>
      <c r="FN64" s="66"/>
      <c r="FO64" s="66"/>
      <c r="FP64" s="66"/>
      <c r="FQ64" s="66"/>
      <c r="FR64" s="66"/>
      <c r="FS64" s="66"/>
      <c r="FT64" s="66"/>
      <c r="FU64" s="66"/>
      <c r="FV64" s="66"/>
      <c r="FW64" s="66"/>
      <c r="FX64" s="66"/>
      <c r="FY64" s="66"/>
      <c r="FZ64" s="66"/>
      <c r="GA64" s="66"/>
      <c r="GB64" s="66"/>
      <c r="GC64" s="66"/>
      <c r="GD64" s="66"/>
      <c r="GE64" s="66"/>
      <c r="GF64" s="66"/>
      <c r="GG64" s="66"/>
      <c r="GH64" s="66"/>
      <c r="GI64" s="66"/>
      <c r="GJ64" s="66"/>
    </row>
    <row r="65" spans="1:192" s="84" customFormat="1" ht="20" customHeight="1" x14ac:dyDescent="0.3">
      <c r="A65" s="83"/>
      <c r="B65" s="83"/>
      <c r="C65" s="154">
        <v>1</v>
      </c>
      <c r="D65" s="106" t="s">
        <v>78</v>
      </c>
      <c r="E65" s="107" t="s">
        <v>82</v>
      </c>
      <c r="F65" s="108">
        <v>200000</v>
      </c>
      <c r="G65" s="109">
        <v>1</v>
      </c>
      <c r="H65" s="110">
        <f>+C65*F65*G65</f>
        <v>200000</v>
      </c>
      <c r="I65" s="66"/>
      <c r="J65" s="111"/>
      <c r="K65" s="77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66"/>
      <c r="CP65" s="66"/>
      <c r="CQ65" s="66"/>
      <c r="CR65" s="66"/>
      <c r="CS65" s="66"/>
      <c r="CT65" s="66"/>
      <c r="CU65" s="66"/>
      <c r="CV65" s="66"/>
      <c r="CW65" s="66"/>
      <c r="CX65" s="66"/>
      <c r="CY65" s="66"/>
      <c r="CZ65" s="66"/>
      <c r="DA65" s="66"/>
      <c r="DB65" s="66"/>
      <c r="DC65" s="66"/>
      <c r="DD65" s="66"/>
      <c r="DE65" s="66"/>
      <c r="DF65" s="66"/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  <c r="FH65" s="66"/>
      <c r="FI65" s="66"/>
      <c r="FJ65" s="66"/>
      <c r="FK65" s="66"/>
      <c r="FL65" s="66"/>
      <c r="FM65" s="66"/>
      <c r="FN65" s="66"/>
      <c r="FO65" s="66"/>
      <c r="FP65" s="66"/>
      <c r="FQ65" s="66"/>
      <c r="FR65" s="66"/>
      <c r="FS65" s="66"/>
      <c r="FT65" s="66"/>
      <c r="FU65" s="66"/>
      <c r="FV65" s="66"/>
      <c r="FW65" s="66"/>
      <c r="FX65" s="66"/>
      <c r="FY65" s="66"/>
      <c r="FZ65" s="66"/>
      <c r="GA65" s="66"/>
      <c r="GB65" s="66"/>
      <c r="GC65" s="66"/>
      <c r="GD65" s="66"/>
      <c r="GE65" s="66"/>
      <c r="GF65" s="66"/>
      <c r="GG65" s="66"/>
      <c r="GH65" s="66"/>
      <c r="GI65" s="66"/>
      <c r="GJ65" s="66"/>
    </row>
    <row r="66" spans="1:192" s="84" customFormat="1" ht="20" customHeight="1" x14ac:dyDescent="0.3">
      <c r="A66" s="83"/>
      <c r="B66" s="83"/>
      <c r="C66" s="154">
        <v>1</v>
      </c>
      <c r="D66" s="106" t="s">
        <v>79</v>
      </c>
      <c r="E66" s="107" t="s">
        <v>83</v>
      </c>
      <c r="F66" s="108">
        <v>250000</v>
      </c>
      <c r="G66" s="109">
        <v>2</v>
      </c>
      <c r="H66" s="110">
        <f t="shared" ref="H66:H69" si="3">+C66*F66*G66</f>
        <v>500000</v>
      </c>
      <c r="I66" s="66"/>
      <c r="J66" s="111"/>
      <c r="K66" s="77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6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6"/>
      <c r="DG66" s="66"/>
      <c r="DH66" s="66"/>
      <c r="DI66" s="66"/>
      <c r="DJ66" s="66"/>
      <c r="DK66" s="66"/>
      <c r="DL66" s="66"/>
      <c r="DM66" s="66"/>
      <c r="DN66" s="66"/>
      <c r="DO66" s="66"/>
      <c r="DP66" s="66"/>
      <c r="DQ66" s="66"/>
      <c r="DR66" s="66"/>
      <c r="DS66" s="66"/>
      <c r="DT66" s="66"/>
      <c r="DU66" s="66"/>
      <c r="DV66" s="66"/>
      <c r="DW66" s="66"/>
      <c r="DX66" s="66"/>
      <c r="DY66" s="66"/>
      <c r="DZ66" s="66"/>
      <c r="EA66" s="66"/>
      <c r="EB66" s="66"/>
      <c r="EC66" s="66"/>
      <c r="ED66" s="66"/>
      <c r="EE66" s="66"/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/>
      <c r="EW66" s="66"/>
      <c r="EX66" s="66"/>
      <c r="EY66" s="66"/>
      <c r="EZ66" s="66"/>
      <c r="FA66" s="66"/>
      <c r="FB66" s="66"/>
      <c r="FC66" s="66"/>
      <c r="FD66" s="66"/>
      <c r="FE66" s="66"/>
      <c r="FF66" s="66"/>
      <c r="FG66" s="66"/>
      <c r="FH66" s="66"/>
      <c r="FI66" s="66"/>
      <c r="FJ66" s="66"/>
      <c r="FK66" s="66"/>
      <c r="FL66" s="66"/>
      <c r="FM66" s="66"/>
      <c r="FN66" s="66"/>
      <c r="FO66" s="66"/>
      <c r="FP66" s="66"/>
      <c r="FQ66" s="66"/>
      <c r="FR66" s="66"/>
      <c r="FS66" s="66"/>
      <c r="FT66" s="66"/>
      <c r="FU66" s="66"/>
      <c r="FV66" s="66"/>
      <c r="FW66" s="66"/>
      <c r="FX66" s="66"/>
      <c r="FY66" s="66"/>
      <c r="FZ66" s="66"/>
      <c r="GA66" s="66"/>
      <c r="GB66" s="66"/>
      <c r="GC66" s="66"/>
      <c r="GD66" s="66"/>
      <c r="GE66" s="66"/>
      <c r="GF66" s="66"/>
      <c r="GG66" s="66"/>
      <c r="GH66" s="66"/>
      <c r="GI66" s="66"/>
      <c r="GJ66" s="66"/>
    </row>
    <row r="67" spans="1:192" s="84" customFormat="1" ht="20" customHeight="1" x14ac:dyDescent="0.3">
      <c r="A67" s="83"/>
      <c r="B67" s="83"/>
      <c r="C67" s="154">
        <v>1</v>
      </c>
      <c r="D67" s="106" t="s">
        <v>80</v>
      </c>
      <c r="E67" s="107" t="s">
        <v>83</v>
      </c>
      <c r="F67" s="108">
        <v>1250000</v>
      </c>
      <c r="G67" s="109">
        <v>1</v>
      </c>
      <c r="H67" s="110">
        <f t="shared" si="3"/>
        <v>1250000</v>
      </c>
      <c r="I67" s="66"/>
      <c r="J67" s="111"/>
      <c r="K67" s="77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6"/>
      <c r="CR67" s="66"/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6"/>
      <c r="DG67" s="66"/>
      <c r="DH67" s="66"/>
      <c r="DI67" s="66"/>
      <c r="DJ67" s="66"/>
      <c r="DK67" s="66"/>
      <c r="DL67" s="66"/>
      <c r="DM67" s="66"/>
      <c r="DN67" s="66"/>
      <c r="DO67" s="66"/>
      <c r="DP67" s="66"/>
      <c r="DQ67" s="66"/>
      <c r="DR67" s="66"/>
      <c r="DS67" s="66"/>
      <c r="DT67" s="66"/>
      <c r="DU67" s="66"/>
      <c r="DV67" s="66"/>
      <c r="DW67" s="66"/>
      <c r="DX67" s="66"/>
      <c r="DY67" s="66"/>
      <c r="DZ67" s="66"/>
      <c r="EA67" s="66"/>
      <c r="EB67" s="66"/>
      <c r="EC67" s="66"/>
      <c r="ED67" s="66"/>
      <c r="EE67" s="66"/>
      <c r="EF67" s="66"/>
      <c r="EG67" s="66"/>
      <c r="EH67" s="66"/>
      <c r="EI67" s="66"/>
      <c r="EJ67" s="66"/>
      <c r="EK67" s="66"/>
      <c r="EL67" s="66"/>
      <c r="EM67" s="66"/>
      <c r="EN67" s="66"/>
      <c r="EO67" s="66"/>
      <c r="EP67" s="66"/>
      <c r="EQ67" s="66"/>
      <c r="ER67" s="66"/>
      <c r="ES67" s="66"/>
      <c r="ET67" s="66"/>
      <c r="EU67" s="66"/>
      <c r="EV67" s="66"/>
      <c r="EW67" s="66"/>
      <c r="EX67" s="66"/>
      <c r="EY67" s="66"/>
      <c r="EZ67" s="66"/>
      <c r="FA67" s="66"/>
      <c r="FB67" s="66"/>
      <c r="FC67" s="66"/>
      <c r="FD67" s="66"/>
      <c r="FE67" s="66"/>
      <c r="FF67" s="66"/>
      <c r="FG67" s="66"/>
      <c r="FH67" s="66"/>
      <c r="FI67" s="66"/>
      <c r="FJ67" s="66"/>
      <c r="FK67" s="66"/>
      <c r="FL67" s="66"/>
      <c r="FM67" s="66"/>
      <c r="FN67" s="66"/>
      <c r="FO67" s="66"/>
      <c r="FP67" s="66"/>
      <c r="FQ67" s="66"/>
      <c r="FR67" s="66"/>
      <c r="FS67" s="66"/>
      <c r="FT67" s="66"/>
      <c r="FU67" s="66"/>
      <c r="FV67" s="66"/>
      <c r="FW67" s="66"/>
      <c r="FX67" s="66"/>
      <c r="FY67" s="66"/>
      <c r="FZ67" s="66"/>
      <c r="GA67" s="66"/>
      <c r="GB67" s="66"/>
      <c r="GC67" s="66"/>
      <c r="GD67" s="66"/>
      <c r="GE67" s="66"/>
      <c r="GF67" s="66"/>
      <c r="GG67" s="66"/>
      <c r="GH67" s="66"/>
      <c r="GI67" s="66"/>
      <c r="GJ67" s="66"/>
    </row>
    <row r="68" spans="1:192" s="84" customFormat="1" ht="20" customHeight="1" x14ac:dyDescent="0.3">
      <c r="A68" s="83"/>
      <c r="B68" s="83"/>
      <c r="C68" s="154">
        <v>1</v>
      </c>
      <c r="D68" s="106" t="s">
        <v>81</v>
      </c>
      <c r="E68" s="107" t="s">
        <v>82</v>
      </c>
      <c r="F68" s="108">
        <v>600000</v>
      </c>
      <c r="G68" s="109">
        <v>1</v>
      </c>
      <c r="H68" s="110">
        <f t="shared" si="3"/>
        <v>600000</v>
      </c>
      <c r="I68" s="66"/>
      <c r="J68" s="111"/>
      <c r="K68" s="77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6"/>
      <c r="CR68" s="66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6"/>
      <c r="DG68" s="66"/>
      <c r="DH68" s="66"/>
      <c r="DI68" s="66"/>
      <c r="DJ68" s="66"/>
      <c r="DK68" s="66"/>
      <c r="DL68" s="66"/>
      <c r="DM68" s="66"/>
      <c r="DN68" s="66"/>
      <c r="DO68" s="66"/>
      <c r="DP68" s="66"/>
      <c r="DQ68" s="66"/>
      <c r="DR68" s="66"/>
      <c r="DS68" s="66"/>
      <c r="DT68" s="66"/>
      <c r="DU68" s="66"/>
      <c r="DV68" s="66"/>
      <c r="DW68" s="66"/>
      <c r="DX68" s="66"/>
      <c r="DY68" s="66"/>
      <c r="DZ68" s="66"/>
      <c r="EA68" s="66"/>
      <c r="EB68" s="66"/>
      <c r="EC68" s="66"/>
      <c r="ED68" s="66"/>
      <c r="EE68" s="66"/>
      <c r="EF68" s="66"/>
      <c r="EG68" s="66"/>
      <c r="EH68" s="66"/>
      <c r="EI68" s="66"/>
      <c r="EJ68" s="66"/>
      <c r="EK68" s="66"/>
      <c r="EL68" s="66"/>
      <c r="EM68" s="66"/>
      <c r="EN68" s="66"/>
      <c r="EO68" s="66"/>
      <c r="EP68" s="66"/>
      <c r="EQ68" s="66"/>
      <c r="ER68" s="66"/>
      <c r="ES68" s="66"/>
      <c r="ET68" s="66"/>
      <c r="EU68" s="66"/>
      <c r="EV68" s="66"/>
      <c r="EW68" s="66"/>
      <c r="EX68" s="66"/>
      <c r="EY68" s="66"/>
      <c r="EZ68" s="66"/>
      <c r="FA68" s="66"/>
      <c r="FB68" s="66"/>
      <c r="FC68" s="66"/>
      <c r="FD68" s="66"/>
      <c r="FE68" s="66"/>
      <c r="FF68" s="66"/>
      <c r="FG68" s="66"/>
      <c r="FH68" s="66"/>
      <c r="FI68" s="66"/>
      <c r="FJ68" s="66"/>
      <c r="FK68" s="66"/>
      <c r="FL68" s="66"/>
      <c r="FM68" s="66"/>
      <c r="FN68" s="66"/>
      <c r="FO68" s="66"/>
      <c r="FP68" s="66"/>
      <c r="FQ68" s="66"/>
      <c r="FR68" s="66"/>
      <c r="FS68" s="66"/>
      <c r="FT68" s="66"/>
      <c r="FU68" s="66"/>
      <c r="FV68" s="66"/>
      <c r="FW68" s="66"/>
      <c r="FX68" s="66"/>
      <c r="FY68" s="66"/>
      <c r="FZ68" s="66"/>
      <c r="GA68" s="66"/>
      <c r="GB68" s="66"/>
      <c r="GC68" s="66"/>
      <c r="GD68" s="66"/>
      <c r="GE68" s="66"/>
      <c r="GF68" s="66"/>
      <c r="GG68" s="66"/>
      <c r="GH68" s="66"/>
      <c r="GI68" s="66"/>
      <c r="GJ68" s="66"/>
    </row>
    <row r="69" spans="1:192" s="84" customFormat="1" ht="20" customHeight="1" x14ac:dyDescent="0.3">
      <c r="A69" s="83"/>
      <c r="B69" s="83"/>
      <c r="C69" s="154">
        <v>1</v>
      </c>
      <c r="D69" s="106" t="s">
        <v>63</v>
      </c>
      <c r="E69" s="107" t="s">
        <v>83</v>
      </c>
      <c r="F69" s="108">
        <v>600000</v>
      </c>
      <c r="G69" s="109">
        <v>1</v>
      </c>
      <c r="H69" s="110">
        <f t="shared" si="3"/>
        <v>600000</v>
      </c>
      <c r="I69" s="66"/>
      <c r="J69" s="111"/>
      <c r="K69" s="77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6"/>
      <c r="CC69" s="66"/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6"/>
      <c r="CR69" s="66"/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6"/>
      <c r="DG69" s="66"/>
      <c r="DH69" s="66"/>
      <c r="DI69" s="66"/>
      <c r="DJ69" s="66"/>
      <c r="DK69" s="66"/>
      <c r="DL69" s="66"/>
      <c r="DM69" s="66"/>
      <c r="DN69" s="66"/>
      <c r="DO69" s="66"/>
      <c r="DP69" s="66"/>
      <c r="DQ69" s="66"/>
      <c r="DR69" s="66"/>
      <c r="DS69" s="66"/>
      <c r="DT69" s="66"/>
      <c r="DU69" s="66"/>
      <c r="DV69" s="66"/>
      <c r="DW69" s="66"/>
      <c r="DX69" s="66"/>
      <c r="DY69" s="66"/>
      <c r="DZ69" s="66"/>
      <c r="EA69" s="66"/>
      <c r="EB69" s="66"/>
      <c r="EC69" s="66"/>
      <c r="ED69" s="66"/>
      <c r="EE69" s="66"/>
      <c r="EF69" s="66"/>
      <c r="EG69" s="66"/>
      <c r="EH69" s="66"/>
      <c r="EI69" s="66"/>
      <c r="EJ69" s="66"/>
      <c r="EK69" s="66"/>
      <c r="EL69" s="66"/>
      <c r="EM69" s="66"/>
      <c r="EN69" s="66"/>
      <c r="EO69" s="66"/>
      <c r="EP69" s="66"/>
      <c r="EQ69" s="66"/>
      <c r="ER69" s="66"/>
      <c r="ES69" s="66"/>
      <c r="ET69" s="66"/>
      <c r="EU69" s="66"/>
      <c r="EV69" s="66"/>
      <c r="EW69" s="66"/>
      <c r="EX69" s="66"/>
      <c r="EY69" s="66"/>
      <c r="EZ69" s="66"/>
      <c r="FA69" s="66"/>
      <c r="FB69" s="66"/>
      <c r="FC69" s="66"/>
      <c r="FD69" s="66"/>
      <c r="FE69" s="66"/>
      <c r="FF69" s="66"/>
      <c r="FG69" s="66"/>
      <c r="FH69" s="66"/>
      <c r="FI69" s="66"/>
      <c r="FJ69" s="66"/>
      <c r="FK69" s="66"/>
      <c r="FL69" s="66"/>
      <c r="FM69" s="66"/>
      <c r="FN69" s="66"/>
      <c r="FO69" s="66"/>
      <c r="FP69" s="66"/>
      <c r="FQ69" s="66"/>
      <c r="FR69" s="66"/>
      <c r="FS69" s="66"/>
      <c r="FT69" s="66"/>
      <c r="FU69" s="66"/>
      <c r="FV69" s="66"/>
      <c r="FW69" s="66"/>
      <c r="FX69" s="66"/>
      <c r="FY69" s="66"/>
      <c r="FZ69" s="66"/>
      <c r="GA69" s="66"/>
      <c r="GB69" s="66"/>
      <c r="GC69" s="66"/>
      <c r="GD69" s="66"/>
      <c r="GE69" s="66"/>
      <c r="GF69" s="66"/>
      <c r="GG69" s="66"/>
      <c r="GH69" s="66"/>
      <c r="GI69" s="66"/>
      <c r="GJ69" s="66"/>
    </row>
    <row r="70" spans="1:192" s="84" customFormat="1" ht="20" customHeight="1" thickBot="1" x14ac:dyDescent="0.35">
      <c r="A70" s="83"/>
      <c r="B70" s="83"/>
      <c r="C70" s="168" t="s">
        <v>66</v>
      </c>
      <c r="D70" s="169"/>
      <c r="E70" s="169"/>
      <c r="F70" s="169"/>
      <c r="G70" s="170"/>
      <c r="H70" s="112">
        <f>SUM(H65:H69)</f>
        <v>3150000</v>
      </c>
      <c r="I70" s="66"/>
      <c r="J70" s="111"/>
      <c r="K70" s="77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6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6"/>
      <c r="DG70" s="66"/>
      <c r="DH70" s="66"/>
      <c r="DI70" s="66"/>
      <c r="DJ70" s="66"/>
      <c r="DK70" s="66"/>
      <c r="DL70" s="66"/>
      <c r="DM70" s="66"/>
      <c r="DN70" s="66"/>
      <c r="DO70" s="66"/>
      <c r="DP70" s="66"/>
      <c r="DQ70" s="66"/>
      <c r="DR70" s="66"/>
      <c r="DS70" s="66"/>
      <c r="DT70" s="66"/>
      <c r="DU70" s="66"/>
      <c r="DV70" s="66"/>
      <c r="DW70" s="66"/>
      <c r="DX70" s="66"/>
      <c r="DY70" s="66"/>
      <c r="DZ70" s="66"/>
      <c r="EA70" s="66"/>
      <c r="EB70" s="66"/>
      <c r="EC70" s="66"/>
      <c r="ED70" s="66"/>
      <c r="EE70" s="66"/>
      <c r="EF70" s="66"/>
      <c r="EG70" s="66"/>
      <c r="EH70" s="66"/>
      <c r="EI70" s="66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6"/>
      <c r="EU70" s="66"/>
      <c r="EV70" s="66"/>
      <c r="EW70" s="66"/>
      <c r="EX70" s="66"/>
      <c r="EY70" s="66"/>
      <c r="EZ70" s="66"/>
      <c r="FA70" s="66"/>
      <c r="FB70" s="66"/>
      <c r="FC70" s="66"/>
      <c r="FD70" s="66"/>
      <c r="FE70" s="66"/>
      <c r="FF70" s="66"/>
      <c r="FG70" s="66"/>
      <c r="FH70" s="66"/>
      <c r="FI70" s="66"/>
      <c r="FJ70" s="66"/>
      <c r="FK70" s="66"/>
      <c r="FL70" s="66"/>
      <c r="FM70" s="66"/>
      <c r="FN70" s="66"/>
      <c r="FO70" s="66"/>
      <c r="FP70" s="66"/>
      <c r="FQ70" s="66"/>
      <c r="FR70" s="66"/>
      <c r="FS70" s="66"/>
      <c r="FT70" s="66"/>
      <c r="FU70" s="66"/>
      <c r="FV70" s="66"/>
      <c r="FW70" s="66"/>
      <c r="FX70" s="66"/>
      <c r="FY70" s="66"/>
      <c r="FZ70" s="66"/>
      <c r="GA70" s="66"/>
      <c r="GB70" s="66"/>
      <c r="GC70" s="66"/>
      <c r="GD70" s="66"/>
      <c r="GE70" s="66"/>
      <c r="GF70" s="66"/>
      <c r="GG70" s="66"/>
      <c r="GH70" s="66"/>
      <c r="GI70" s="66"/>
      <c r="GJ70" s="66"/>
    </row>
    <row r="71" spans="1:192" s="84" customFormat="1" ht="20" customHeight="1" x14ac:dyDescent="0.3">
      <c r="A71" s="83"/>
      <c r="B71" s="83"/>
      <c r="C71" s="219" t="s">
        <v>97</v>
      </c>
      <c r="D71" s="220"/>
      <c r="E71" s="220"/>
      <c r="F71" s="220"/>
      <c r="G71" s="221"/>
      <c r="H71" s="113">
        <f>+H70</f>
        <v>3150000</v>
      </c>
      <c r="I71" s="114"/>
      <c r="J71" s="111"/>
      <c r="K71" s="77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6"/>
      <c r="CR71" s="66"/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6"/>
      <c r="DG71" s="66"/>
      <c r="DH71" s="66"/>
      <c r="DI71" s="66"/>
      <c r="DJ71" s="66"/>
      <c r="DK71" s="66"/>
      <c r="DL71" s="66"/>
      <c r="DM71" s="66"/>
      <c r="DN71" s="66"/>
      <c r="DO71" s="66"/>
      <c r="DP71" s="66"/>
      <c r="DQ71" s="66"/>
      <c r="DR71" s="66"/>
      <c r="DS71" s="66"/>
      <c r="DT71" s="66"/>
      <c r="DU71" s="66"/>
      <c r="DV71" s="66"/>
      <c r="DW71" s="66"/>
      <c r="DX71" s="66"/>
      <c r="DY71" s="66"/>
      <c r="DZ71" s="66"/>
      <c r="EA71" s="66"/>
      <c r="EB71" s="66"/>
      <c r="EC71" s="66"/>
      <c r="ED71" s="66"/>
      <c r="EE71" s="66"/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/>
      <c r="EW71" s="66"/>
      <c r="EX71" s="66"/>
      <c r="EY71" s="66"/>
      <c r="EZ71" s="66"/>
      <c r="FA71" s="66"/>
      <c r="FB71" s="66"/>
      <c r="FC71" s="66"/>
      <c r="FD71" s="66"/>
      <c r="FE71" s="66"/>
      <c r="FF71" s="66"/>
      <c r="FG71" s="66"/>
      <c r="FH71" s="66"/>
      <c r="FI71" s="66"/>
      <c r="FJ71" s="66"/>
      <c r="FK71" s="66"/>
      <c r="FL71" s="66"/>
      <c r="FM71" s="66"/>
      <c r="FN71" s="66"/>
      <c r="FO71" s="66"/>
      <c r="FP71" s="66"/>
      <c r="FQ71" s="66"/>
      <c r="FR71" s="66"/>
      <c r="FS71" s="66"/>
      <c r="FT71" s="66"/>
      <c r="FU71" s="66"/>
      <c r="FV71" s="66"/>
      <c r="FW71" s="66"/>
      <c r="FX71" s="66"/>
      <c r="FY71" s="66"/>
      <c r="FZ71" s="66"/>
      <c r="GA71" s="66"/>
      <c r="GB71" s="66"/>
      <c r="GC71" s="66"/>
      <c r="GD71" s="66"/>
      <c r="GE71" s="66"/>
      <c r="GF71" s="66"/>
      <c r="GG71" s="66"/>
      <c r="GH71" s="66"/>
      <c r="GI71" s="66"/>
      <c r="GJ71" s="66"/>
    </row>
    <row r="72" spans="1:192" s="84" customFormat="1" ht="20" customHeight="1" x14ac:dyDescent="0.3">
      <c r="A72" s="83"/>
      <c r="B72" s="83"/>
      <c r="C72" s="205" t="s">
        <v>98</v>
      </c>
      <c r="D72" s="206"/>
      <c r="E72" s="206"/>
      <c r="F72" s="206"/>
      <c r="G72" s="207"/>
      <c r="H72" s="115">
        <f>H59+H71</f>
        <v>5427635.5875000004</v>
      </c>
      <c r="I72" s="116"/>
      <c r="J72" s="118"/>
      <c r="K72" s="77"/>
      <c r="L72" s="117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6"/>
      <c r="CR72" s="66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6"/>
      <c r="DG72" s="66"/>
      <c r="DH72" s="66"/>
      <c r="DI72" s="66"/>
      <c r="DJ72" s="66"/>
      <c r="DK72" s="66"/>
      <c r="DL72" s="66"/>
      <c r="DM72" s="66"/>
      <c r="DN72" s="66"/>
      <c r="DO72" s="66"/>
      <c r="DP72" s="66"/>
      <c r="DQ72" s="66"/>
      <c r="DR72" s="66"/>
      <c r="DS72" s="66"/>
      <c r="DT72" s="66"/>
      <c r="DU72" s="66"/>
      <c r="DV72" s="66"/>
      <c r="DW72" s="66"/>
      <c r="DX72" s="66"/>
      <c r="DY72" s="66"/>
      <c r="DZ72" s="66"/>
      <c r="EA72" s="66"/>
      <c r="EB72" s="66"/>
      <c r="EC72" s="66"/>
      <c r="ED72" s="66"/>
      <c r="EE72" s="66"/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6"/>
      <c r="ER72" s="66"/>
      <c r="ES72" s="66"/>
      <c r="ET72" s="66"/>
      <c r="EU72" s="66"/>
      <c r="EV72" s="66"/>
      <c r="EW72" s="66"/>
      <c r="EX72" s="66"/>
      <c r="EY72" s="66"/>
      <c r="EZ72" s="66"/>
      <c r="FA72" s="66"/>
      <c r="FB72" s="66"/>
      <c r="FC72" s="66"/>
      <c r="FD72" s="66"/>
      <c r="FE72" s="66"/>
      <c r="FF72" s="66"/>
      <c r="FG72" s="66"/>
      <c r="FH72" s="66"/>
      <c r="FI72" s="66"/>
      <c r="FJ72" s="66"/>
      <c r="FK72" s="66"/>
      <c r="FL72" s="66"/>
      <c r="FM72" s="66"/>
      <c r="FN72" s="66"/>
      <c r="FO72" s="66"/>
      <c r="FP72" s="66"/>
      <c r="FQ72" s="66"/>
      <c r="FR72" s="66"/>
      <c r="FS72" s="66"/>
      <c r="FT72" s="66"/>
      <c r="FU72" s="66"/>
      <c r="FV72" s="66"/>
      <c r="FW72" s="66"/>
      <c r="FX72" s="66"/>
      <c r="FY72" s="66"/>
      <c r="FZ72" s="66"/>
      <c r="GA72" s="66"/>
      <c r="GB72" s="66"/>
      <c r="GC72" s="66"/>
      <c r="GD72" s="66"/>
      <c r="GE72" s="66"/>
      <c r="GF72" s="66"/>
      <c r="GG72" s="66"/>
      <c r="GH72" s="66"/>
      <c r="GI72" s="66"/>
      <c r="GJ72" s="66"/>
    </row>
    <row r="73" spans="1:192" s="84" customFormat="1" ht="20" customHeight="1" x14ac:dyDescent="0.3">
      <c r="A73" s="83"/>
      <c r="B73" s="83"/>
      <c r="C73" s="205" t="s">
        <v>99</v>
      </c>
      <c r="D73" s="206"/>
      <c r="E73" s="206"/>
      <c r="F73" s="206"/>
      <c r="G73" s="207"/>
      <c r="H73" s="115">
        <f>+H72</f>
        <v>5427635.5875000004</v>
      </c>
      <c r="I73" s="116"/>
      <c r="J73" s="118"/>
      <c r="K73" s="77"/>
      <c r="L73" s="117"/>
      <c r="M73" s="118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6"/>
      <c r="CR73" s="66"/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6"/>
      <c r="DG73" s="66"/>
      <c r="DH73" s="66"/>
      <c r="DI73" s="66"/>
      <c r="DJ73" s="66"/>
      <c r="DK73" s="66"/>
      <c r="DL73" s="66"/>
      <c r="DM73" s="66"/>
      <c r="DN73" s="66"/>
      <c r="DO73" s="66"/>
      <c r="DP73" s="66"/>
      <c r="DQ73" s="66"/>
      <c r="DR73" s="66"/>
      <c r="DS73" s="66"/>
      <c r="DT73" s="66"/>
      <c r="DU73" s="66"/>
      <c r="DV73" s="66"/>
      <c r="DW73" s="66"/>
      <c r="DX73" s="66"/>
      <c r="DY73" s="66"/>
      <c r="DZ73" s="66"/>
      <c r="EA73" s="66"/>
      <c r="EB73" s="66"/>
      <c r="EC73" s="66"/>
      <c r="ED73" s="66"/>
      <c r="EE73" s="66"/>
      <c r="EF73" s="66"/>
      <c r="EG73" s="66"/>
      <c r="EH73" s="66"/>
      <c r="EI73" s="66"/>
      <c r="EJ73" s="66"/>
      <c r="EK73" s="66"/>
      <c r="EL73" s="66"/>
      <c r="EM73" s="66"/>
      <c r="EN73" s="66"/>
      <c r="EO73" s="66"/>
      <c r="EP73" s="66"/>
      <c r="EQ73" s="66"/>
      <c r="ER73" s="66"/>
      <c r="ES73" s="66"/>
      <c r="ET73" s="66"/>
      <c r="EU73" s="66"/>
      <c r="EV73" s="66"/>
      <c r="EW73" s="66"/>
      <c r="EX73" s="66"/>
      <c r="EY73" s="66"/>
      <c r="EZ73" s="66"/>
      <c r="FA73" s="66"/>
      <c r="FB73" s="66"/>
      <c r="FC73" s="66"/>
      <c r="FD73" s="66"/>
      <c r="FE73" s="66"/>
      <c r="FF73" s="66"/>
      <c r="FG73" s="66"/>
      <c r="FH73" s="66"/>
      <c r="FI73" s="66"/>
      <c r="FJ73" s="66"/>
      <c r="FK73" s="66"/>
      <c r="FL73" s="66"/>
      <c r="FM73" s="66"/>
      <c r="FN73" s="66"/>
      <c r="FO73" s="66"/>
      <c r="FP73" s="66"/>
      <c r="FQ73" s="66"/>
      <c r="FR73" s="66"/>
      <c r="FS73" s="66"/>
      <c r="FT73" s="66"/>
      <c r="FU73" s="66"/>
      <c r="FV73" s="66"/>
      <c r="FW73" s="66"/>
      <c r="FX73" s="66"/>
      <c r="FY73" s="66"/>
      <c r="FZ73" s="66"/>
      <c r="GA73" s="66"/>
      <c r="GB73" s="66"/>
      <c r="GC73" s="66"/>
      <c r="GD73" s="66"/>
      <c r="GE73" s="66"/>
      <c r="GF73" s="66"/>
      <c r="GG73" s="66"/>
      <c r="GH73" s="66"/>
      <c r="GI73" s="66"/>
      <c r="GJ73" s="66"/>
    </row>
    <row r="74" spans="1:192" s="84" customFormat="1" ht="20" customHeight="1" x14ac:dyDescent="0.3">
      <c r="A74" s="85"/>
      <c r="C74" s="205" t="s">
        <v>100</v>
      </c>
      <c r="D74" s="206"/>
      <c r="E74" s="206"/>
      <c r="F74" s="206"/>
      <c r="G74" s="207"/>
      <c r="H74" s="119">
        <f>0.19*H73</f>
        <v>1031250.761625</v>
      </c>
      <c r="I74" s="111"/>
      <c r="J74" s="66"/>
      <c r="K74" s="77"/>
      <c r="L74" s="66"/>
      <c r="M74" s="118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6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6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6"/>
      <c r="DG74" s="66"/>
      <c r="DH74" s="66"/>
      <c r="DI74" s="66"/>
      <c r="DJ74" s="66"/>
      <c r="DK74" s="66"/>
      <c r="DL74" s="66"/>
      <c r="DM74" s="66"/>
      <c r="DN74" s="66"/>
      <c r="DO74" s="66"/>
      <c r="DP74" s="66"/>
      <c r="DQ74" s="66"/>
      <c r="DR74" s="66"/>
      <c r="DS74" s="66"/>
      <c r="DT74" s="66"/>
      <c r="DU74" s="66"/>
      <c r="DV74" s="66"/>
      <c r="DW74" s="66"/>
      <c r="DX74" s="66"/>
      <c r="DY74" s="66"/>
      <c r="DZ74" s="66"/>
      <c r="EA74" s="66"/>
      <c r="EB74" s="66"/>
      <c r="EC74" s="66"/>
      <c r="ED74" s="66"/>
      <c r="EE74" s="66"/>
      <c r="EF74" s="66"/>
      <c r="EG74" s="66"/>
      <c r="EH74" s="66"/>
      <c r="EI74" s="66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6"/>
      <c r="EU74" s="66"/>
      <c r="EV74" s="66"/>
      <c r="EW74" s="66"/>
      <c r="EX74" s="66"/>
      <c r="EY74" s="66"/>
      <c r="EZ74" s="66"/>
      <c r="FA74" s="66"/>
      <c r="FB74" s="66"/>
      <c r="FC74" s="66"/>
      <c r="FD74" s="66"/>
      <c r="FE74" s="66"/>
      <c r="FF74" s="66"/>
      <c r="FG74" s="66"/>
      <c r="FH74" s="66"/>
      <c r="FI74" s="66"/>
      <c r="FJ74" s="66"/>
      <c r="FK74" s="66"/>
      <c r="FL74" s="66"/>
      <c r="FM74" s="66"/>
      <c r="FN74" s="66"/>
      <c r="FO74" s="66"/>
      <c r="FP74" s="66"/>
      <c r="FQ74" s="66"/>
      <c r="FR74" s="66"/>
      <c r="FS74" s="66"/>
      <c r="FT74" s="66"/>
      <c r="FU74" s="66"/>
      <c r="FV74" s="66"/>
      <c r="FW74" s="66"/>
      <c r="FX74" s="66"/>
      <c r="FY74" s="66"/>
      <c r="FZ74" s="66"/>
      <c r="GA74" s="66"/>
      <c r="GB74" s="66"/>
      <c r="GC74" s="66"/>
      <c r="GD74" s="66"/>
      <c r="GE74" s="66"/>
      <c r="GF74" s="66"/>
      <c r="GG74" s="66"/>
      <c r="GH74" s="66"/>
      <c r="GI74" s="66"/>
      <c r="GJ74" s="66"/>
    </row>
    <row r="75" spans="1:192" s="84" customFormat="1" ht="20" customHeight="1" thickBot="1" x14ac:dyDescent="0.35">
      <c r="A75" s="83"/>
      <c r="B75" s="83"/>
      <c r="C75" s="216" t="s">
        <v>101</v>
      </c>
      <c r="D75" s="217"/>
      <c r="E75" s="217"/>
      <c r="F75" s="217"/>
      <c r="G75" s="218"/>
      <c r="H75" s="158">
        <f>ROUNDUP(H73+H74,0)</f>
        <v>6458887</v>
      </c>
      <c r="I75" s="122"/>
      <c r="J75" s="123"/>
      <c r="K75" s="70"/>
      <c r="L75" s="124"/>
      <c r="M75" s="118">
        <v>6458887</v>
      </c>
      <c r="N75" s="118">
        <f>M75-H75</f>
        <v>0</v>
      </c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6"/>
      <c r="CC75" s="66"/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6"/>
      <c r="CR75" s="66"/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6"/>
      <c r="DG75" s="66"/>
      <c r="DH75" s="66"/>
      <c r="DI75" s="66"/>
      <c r="DJ75" s="66"/>
      <c r="DK75" s="66"/>
      <c r="DL75" s="66"/>
      <c r="DM75" s="66"/>
      <c r="DN75" s="66"/>
      <c r="DO75" s="66"/>
      <c r="DP75" s="66"/>
      <c r="DQ75" s="66"/>
      <c r="DR75" s="66"/>
      <c r="DS75" s="66"/>
      <c r="DT75" s="66"/>
      <c r="DU75" s="66"/>
      <c r="DV75" s="66"/>
      <c r="DW75" s="66"/>
      <c r="DX75" s="66"/>
      <c r="DY75" s="66"/>
      <c r="DZ75" s="66"/>
      <c r="EA75" s="66"/>
      <c r="EB75" s="66"/>
      <c r="EC75" s="66"/>
      <c r="ED75" s="66"/>
      <c r="EE75" s="66"/>
      <c r="EF75" s="66"/>
      <c r="EG75" s="66"/>
      <c r="EH75" s="66"/>
      <c r="EI75" s="66"/>
      <c r="EJ75" s="66"/>
      <c r="EK75" s="66"/>
      <c r="EL75" s="66"/>
      <c r="EM75" s="66"/>
      <c r="EN75" s="66"/>
      <c r="EO75" s="66"/>
      <c r="EP75" s="66"/>
      <c r="EQ75" s="66"/>
      <c r="ER75" s="66"/>
      <c r="ES75" s="66"/>
      <c r="ET75" s="66"/>
      <c r="EU75" s="66"/>
      <c r="EV75" s="66"/>
      <c r="EW75" s="66"/>
      <c r="EX75" s="66"/>
      <c r="EY75" s="66"/>
      <c r="EZ75" s="66"/>
      <c r="FA75" s="66"/>
      <c r="FB75" s="66"/>
      <c r="FC75" s="66"/>
      <c r="FD75" s="66"/>
      <c r="FE75" s="66"/>
      <c r="FF75" s="66"/>
      <c r="FG75" s="66"/>
      <c r="FH75" s="66"/>
      <c r="FI75" s="66"/>
      <c r="FJ75" s="66"/>
      <c r="FK75" s="66"/>
      <c r="FL75" s="66"/>
      <c r="FM75" s="66"/>
      <c r="FN75" s="66"/>
      <c r="FO75" s="66"/>
      <c r="FP75" s="66"/>
      <c r="FQ75" s="66"/>
      <c r="FR75" s="66"/>
      <c r="FS75" s="66"/>
      <c r="FT75" s="66"/>
      <c r="FU75" s="66"/>
      <c r="FV75" s="66"/>
      <c r="FW75" s="66"/>
      <c r="FX75" s="66"/>
      <c r="FY75" s="66"/>
      <c r="FZ75" s="66"/>
      <c r="GA75" s="66"/>
      <c r="GB75" s="66"/>
      <c r="GC75" s="66"/>
      <c r="GD75" s="66"/>
      <c r="GE75" s="66"/>
      <c r="GF75" s="66"/>
      <c r="GG75" s="66"/>
      <c r="GH75" s="66"/>
      <c r="GI75" s="66"/>
      <c r="GJ75" s="66"/>
    </row>
    <row r="76" spans="1:192" ht="20" customHeight="1" thickBot="1" x14ac:dyDescent="0.35">
      <c r="A76" s="68"/>
      <c r="B76" s="85"/>
      <c r="C76" s="125"/>
      <c r="D76" s="126"/>
      <c r="E76" s="126"/>
      <c r="F76" s="126"/>
      <c r="G76" s="126"/>
      <c r="H76" s="127"/>
      <c r="I76" s="66"/>
      <c r="K76" s="77"/>
    </row>
    <row r="77" spans="1:192" s="84" customFormat="1" ht="20" customHeight="1" thickBot="1" x14ac:dyDescent="0.35">
      <c r="A77" s="83"/>
      <c r="B77" s="83"/>
      <c r="C77" s="231" t="s">
        <v>103</v>
      </c>
      <c r="D77" s="232"/>
      <c r="E77" s="232"/>
      <c r="F77" s="232"/>
      <c r="G77" s="233"/>
      <c r="H77" s="164">
        <f>H45+H75</f>
        <v>560072996</v>
      </c>
      <c r="I77" s="122"/>
      <c r="J77" s="123"/>
      <c r="K77" s="70"/>
      <c r="L77" s="124"/>
      <c r="M77" s="118">
        <f>SUM(M5:M76)</f>
        <v>560072996</v>
      </c>
      <c r="N77" s="118">
        <f>M77-H77</f>
        <v>0</v>
      </c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6"/>
      <c r="CC77" s="66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6"/>
      <c r="CR77" s="66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6"/>
      <c r="DG77" s="66"/>
      <c r="DH77" s="66"/>
      <c r="DI77" s="66"/>
      <c r="DJ77" s="66"/>
      <c r="DK77" s="66"/>
      <c r="DL77" s="66"/>
      <c r="DM77" s="66"/>
      <c r="DN77" s="66"/>
      <c r="DO77" s="66"/>
      <c r="DP77" s="66"/>
      <c r="DQ77" s="66"/>
      <c r="DR77" s="66"/>
      <c r="DS77" s="66"/>
      <c r="DT77" s="66"/>
      <c r="DU77" s="66"/>
      <c r="DV77" s="66"/>
      <c r="DW77" s="66"/>
      <c r="DX77" s="66"/>
      <c r="DY77" s="66"/>
      <c r="DZ77" s="66"/>
      <c r="EA77" s="66"/>
      <c r="EB77" s="66"/>
      <c r="EC77" s="66"/>
      <c r="ED77" s="66"/>
      <c r="EE77" s="66"/>
      <c r="EF77" s="66"/>
      <c r="EG77" s="66"/>
      <c r="EH77" s="66"/>
      <c r="EI77" s="66"/>
      <c r="EJ77" s="66"/>
      <c r="EK77" s="66"/>
      <c r="EL77" s="66"/>
      <c r="EM77" s="66"/>
      <c r="EN77" s="66"/>
      <c r="EO77" s="66"/>
      <c r="EP77" s="66"/>
      <c r="EQ77" s="66"/>
      <c r="ER77" s="66"/>
      <c r="ES77" s="66"/>
      <c r="ET77" s="66"/>
      <c r="EU77" s="66"/>
      <c r="EV77" s="66"/>
      <c r="EW77" s="66"/>
      <c r="EX77" s="66"/>
      <c r="EY77" s="66"/>
      <c r="EZ77" s="66"/>
      <c r="FA77" s="66"/>
      <c r="FB77" s="66"/>
      <c r="FC77" s="66"/>
      <c r="FD77" s="66"/>
      <c r="FE77" s="66"/>
      <c r="FF77" s="66"/>
      <c r="FG77" s="66"/>
      <c r="FH77" s="66"/>
      <c r="FI77" s="66"/>
      <c r="FJ77" s="66"/>
      <c r="FK77" s="66"/>
      <c r="FL77" s="66"/>
      <c r="FM77" s="66"/>
      <c r="FN77" s="66"/>
      <c r="FO77" s="66"/>
      <c r="FP77" s="66"/>
      <c r="FQ77" s="66"/>
      <c r="FR77" s="66"/>
      <c r="FS77" s="66"/>
      <c r="FT77" s="66"/>
      <c r="FU77" s="66"/>
      <c r="FV77" s="66"/>
      <c r="FW77" s="66"/>
      <c r="FX77" s="66"/>
      <c r="FY77" s="66"/>
      <c r="FZ77" s="66"/>
      <c r="GA77" s="66"/>
      <c r="GB77" s="66"/>
      <c r="GC77" s="66"/>
      <c r="GD77" s="66"/>
      <c r="GE77" s="66"/>
      <c r="GF77" s="66"/>
      <c r="GG77" s="66"/>
      <c r="GH77" s="66"/>
      <c r="GI77" s="66"/>
      <c r="GJ77" s="66"/>
    </row>
    <row r="78" spans="1:192" ht="20" customHeight="1" x14ac:dyDescent="0.3">
      <c r="A78" s="83"/>
      <c r="B78" s="83"/>
      <c r="C78" s="161"/>
      <c r="D78" s="162"/>
      <c r="E78" s="162"/>
      <c r="F78" s="162"/>
      <c r="G78" s="162"/>
      <c r="H78" s="163"/>
      <c r="I78" s="66"/>
      <c r="K78" s="77"/>
    </row>
    <row r="79" spans="1:192" ht="20" customHeight="1" x14ac:dyDescent="0.3">
      <c r="A79" s="79"/>
      <c r="C79" s="128" t="s">
        <v>27</v>
      </c>
      <c r="H79" s="70"/>
      <c r="I79" s="66"/>
      <c r="J79" s="129"/>
      <c r="K79" s="130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129"/>
      <c r="BQ79" s="129"/>
      <c r="BR79" s="129"/>
      <c r="BS79" s="129"/>
      <c r="BT79" s="129"/>
      <c r="BU79" s="129"/>
      <c r="BV79" s="129"/>
      <c r="BW79" s="129"/>
      <c r="BX79" s="129"/>
      <c r="BY79" s="129"/>
      <c r="BZ79" s="129"/>
      <c r="CA79" s="129"/>
      <c r="CB79" s="129"/>
      <c r="CC79" s="129"/>
      <c r="CD79" s="129"/>
      <c r="CE79" s="129"/>
      <c r="CF79" s="129"/>
      <c r="CG79" s="129"/>
      <c r="CH79" s="129"/>
      <c r="CI79" s="129"/>
      <c r="CJ79" s="129"/>
      <c r="CK79" s="129"/>
      <c r="CL79" s="129"/>
      <c r="CM79" s="129"/>
      <c r="CN79" s="129"/>
      <c r="CO79" s="129"/>
      <c r="CP79" s="129"/>
      <c r="CQ79" s="129"/>
      <c r="CR79" s="129"/>
      <c r="CS79" s="129"/>
      <c r="CT79" s="129"/>
      <c r="CU79" s="129"/>
      <c r="CV79" s="129"/>
      <c r="CW79" s="129"/>
      <c r="CX79" s="129"/>
      <c r="CY79" s="129"/>
      <c r="CZ79" s="129"/>
      <c r="DA79" s="129"/>
      <c r="DB79" s="129"/>
      <c r="DC79" s="129"/>
      <c r="DD79" s="129"/>
      <c r="DE79" s="129"/>
      <c r="DF79" s="129"/>
      <c r="DG79" s="129"/>
      <c r="DH79" s="129"/>
      <c r="DI79" s="129"/>
      <c r="DJ79" s="129"/>
      <c r="DK79" s="129"/>
      <c r="DL79" s="129"/>
      <c r="DM79" s="129"/>
      <c r="DN79" s="129"/>
      <c r="DO79" s="129"/>
      <c r="DP79" s="129"/>
      <c r="DQ79" s="129"/>
      <c r="DR79" s="129"/>
      <c r="DS79" s="129"/>
      <c r="DT79" s="129"/>
      <c r="DU79" s="129"/>
      <c r="DV79" s="129"/>
      <c r="DW79" s="129"/>
      <c r="DX79" s="129"/>
      <c r="DY79" s="129"/>
      <c r="DZ79" s="129"/>
      <c r="EA79" s="129"/>
      <c r="EB79" s="129"/>
      <c r="EC79" s="129"/>
      <c r="ED79" s="129"/>
      <c r="EE79" s="129"/>
      <c r="EF79" s="129"/>
      <c r="EG79" s="129"/>
      <c r="EH79" s="129"/>
      <c r="EI79" s="129"/>
      <c r="EJ79" s="129"/>
      <c r="EK79" s="129"/>
      <c r="EL79" s="129"/>
      <c r="EM79" s="129"/>
      <c r="EN79" s="129"/>
      <c r="EO79" s="129"/>
      <c r="EP79" s="129"/>
      <c r="EQ79" s="129"/>
      <c r="ER79" s="129"/>
      <c r="ES79" s="129"/>
      <c r="ET79" s="129"/>
      <c r="EU79" s="129"/>
      <c r="EV79" s="129"/>
      <c r="EW79" s="129"/>
      <c r="EX79" s="129"/>
      <c r="EY79" s="129"/>
      <c r="EZ79" s="129"/>
      <c r="FA79" s="129"/>
      <c r="FB79" s="129"/>
      <c r="FC79" s="129"/>
      <c r="FD79" s="129"/>
      <c r="FE79" s="129"/>
      <c r="FF79" s="129"/>
      <c r="FG79" s="129"/>
      <c r="FH79" s="129"/>
      <c r="FI79" s="129"/>
      <c r="FJ79" s="129"/>
      <c r="FK79" s="129"/>
      <c r="FL79" s="129"/>
      <c r="FM79" s="129"/>
      <c r="FN79" s="129"/>
      <c r="FO79" s="129"/>
      <c r="FP79" s="129"/>
      <c r="FQ79" s="129"/>
      <c r="FR79" s="129"/>
      <c r="FS79" s="129"/>
      <c r="FT79" s="129"/>
      <c r="FU79" s="129"/>
      <c r="FV79" s="129"/>
      <c r="FW79" s="129"/>
      <c r="FX79" s="129"/>
      <c r="FY79" s="129"/>
      <c r="FZ79" s="129"/>
      <c r="GA79" s="129"/>
      <c r="GB79" s="129"/>
      <c r="GC79" s="129"/>
      <c r="GD79" s="129"/>
      <c r="GE79" s="129"/>
      <c r="GF79" s="129"/>
      <c r="GG79" s="129"/>
      <c r="GH79" s="129"/>
      <c r="GI79" s="129"/>
      <c r="GJ79" s="129"/>
    </row>
    <row r="80" spans="1:192" ht="20" customHeight="1" x14ac:dyDescent="0.3">
      <c r="A80" s="79"/>
      <c r="C80" s="131"/>
      <c r="D80" s="132"/>
      <c r="E80" s="132"/>
      <c r="F80" s="133"/>
      <c r="G80" s="129"/>
      <c r="H80" s="134"/>
      <c r="I80" s="66"/>
      <c r="J80" s="129"/>
      <c r="K80" s="130"/>
      <c r="L80" s="129"/>
      <c r="M80" s="135"/>
      <c r="N80" s="129"/>
      <c r="O80" s="129"/>
      <c r="P80" s="129"/>
      <c r="Q80" s="129"/>
      <c r="R80" s="129"/>
      <c r="S80" s="129"/>
      <c r="T80" s="129"/>
      <c r="U80" s="129"/>
      <c r="V80" s="129"/>
      <c r="W80" s="129"/>
      <c r="X80" s="129"/>
      <c r="Y80" s="129"/>
      <c r="Z80" s="129"/>
      <c r="AA80" s="129"/>
      <c r="AB80" s="129"/>
      <c r="AC80" s="129"/>
      <c r="AD80" s="129"/>
      <c r="AE80" s="129"/>
      <c r="AF80" s="129"/>
      <c r="AG80" s="129"/>
      <c r="AH80" s="129"/>
      <c r="AI80" s="129"/>
      <c r="AJ80" s="129"/>
      <c r="AK80" s="129"/>
      <c r="AL80" s="129"/>
      <c r="AM80" s="129"/>
      <c r="AN80" s="129"/>
      <c r="AO80" s="129"/>
      <c r="AP80" s="129"/>
      <c r="AQ80" s="129"/>
      <c r="AR80" s="129"/>
      <c r="AS80" s="129"/>
      <c r="AT80" s="129"/>
      <c r="AU80" s="129"/>
      <c r="AV80" s="129"/>
      <c r="AW80" s="129"/>
      <c r="AX80" s="129"/>
      <c r="AY80" s="129"/>
      <c r="AZ80" s="129"/>
      <c r="BA80" s="129"/>
      <c r="BB80" s="129"/>
      <c r="BC80" s="129"/>
      <c r="BD80" s="129"/>
      <c r="BE80" s="129"/>
      <c r="BF80" s="129"/>
      <c r="BG80" s="129"/>
      <c r="BH80" s="129"/>
      <c r="BI80" s="129"/>
      <c r="BJ80" s="129"/>
      <c r="BK80" s="129"/>
      <c r="BL80" s="129"/>
      <c r="BM80" s="129"/>
      <c r="BN80" s="129"/>
      <c r="BO80" s="129"/>
      <c r="BP80" s="129"/>
      <c r="BQ80" s="129"/>
      <c r="BR80" s="129"/>
      <c r="BS80" s="129"/>
      <c r="BT80" s="129"/>
      <c r="BU80" s="129"/>
      <c r="BV80" s="129"/>
      <c r="BW80" s="129"/>
      <c r="BX80" s="129"/>
      <c r="BY80" s="129"/>
      <c r="BZ80" s="129"/>
      <c r="CA80" s="129"/>
      <c r="CB80" s="129"/>
      <c r="CC80" s="129"/>
      <c r="CD80" s="129"/>
      <c r="CE80" s="129"/>
      <c r="CF80" s="129"/>
      <c r="CG80" s="129"/>
      <c r="CH80" s="129"/>
      <c r="CI80" s="129"/>
      <c r="CJ80" s="129"/>
      <c r="CK80" s="129"/>
      <c r="CL80" s="129"/>
      <c r="CM80" s="129"/>
      <c r="CN80" s="129"/>
      <c r="CO80" s="129"/>
      <c r="CP80" s="129"/>
      <c r="CQ80" s="129"/>
      <c r="CR80" s="129"/>
      <c r="CS80" s="129"/>
      <c r="CT80" s="129"/>
      <c r="CU80" s="129"/>
      <c r="CV80" s="129"/>
      <c r="CW80" s="129"/>
      <c r="CX80" s="129"/>
      <c r="CY80" s="129"/>
      <c r="CZ80" s="129"/>
      <c r="DA80" s="129"/>
      <c r="DB80" s="129"/>
      <c r="DC80" s="129"/>
      <c r="DD80" s="129"/>
      <c r="DE80" s="129"/>
      <c r="DF80" s="129"/>
      <c r="DG80" s="129"/>
      <c r="DH80" s="129"/>
      <c r="DI80" s="129"/>
      <c r="DJ80" s="129"/>
      <c r="DK80" s="129"/>
      <c r="DL80" s="129"/>
      <c r="DM80" s="129"/>
      <c r="DN80" s="129"/>
      <c r="DO80" s="129"/>
      <c r="DP80" s="129"/>
      <c r="DQ80" s="129"/>
      <c r="DR80" s="129"/>
      <c r="DS80" s="129"/>
      <c r="DT80" s="129"/>
      <c r="DU80" s="129"/>
      <c r="DV80" s="129"/>
      <c r="DW80" s="129"/>
      <c r="DX80" s="129"/>
      <c r="DY80" s="129"/>
      <c r="DZ80" s="129"/>
      <c r="EA80" s="129"/>
      <c r="EB80" s="129"/>
      <c r="EC80" s="129"/>
      <c r="ED80" s="129"/>
      <c r="EE80" s="129"/>
      <c r="EF80" s="129"/>
      <c r="EG80" s="129"/>
      <c r="EH80" s="129"/>
      <c r="EI80" s="129"/>
      <c r="EJ80" s="129"/>
      <c r="EK80" s="129"/>
      <c r="EL80" s="129"/>
      <c r="EM80" s="129"/>
      <c r="EN80" s="129"/>
      <c r="EO80" s="129"/>
      <c r="EP80" s="129"/>
      <c r="EQ80" s="129"/>
      <c r="ER80" s="129"/>
      <c r="ES80" s="129"/>
      <c r="ET80" s="129"/>
      <c r="EU80" s="129"/>
      <c r="EV80" s="129"/>
      <c r="EW80" s="129"/>
      <c r="EX80" s="129"/>
      <c r="EY80" s="129"/>
      <c r="EZ80" s="129"/>
      <c r="FA80" s="129"/>
      <c r="FB80" s="129"/>
      <c r="FC80" s="129"/>
      <c r="FD80" s="129"/>
      <c r="FE80" s="129"/>
      <c r="FF80" s="129"/>
      <c r="FG80" s="129"/>
      <c r="FH80" s="129"/>
      <c r="FI80" s="129"/>
      <c r="FJ80" s="129"/>
      <c r="FK80" s="129"/>
      <c r="FL80" s="129"/>
      <c r="FM80" s="129"/>
      <c r="FN80" s="129"/>
      <c r="FO80" s="129"/>
      <c r="FP80" s="129"/>
      <c r="FQ80" s="129"/>
      <c r="FR80" s="129"/>
      <c r="FS80" s="129"/>
      <c r="FT80" s="129"/>
      <c r="FU80" s="129"/>
      <c r="FV80" s="129"/>
      <c r="FW80" s="129"/>
      <c r="FX80" s="129"/>
      <c r="FY80" s="129"/>
      <c r="FZ80" s="129"/>
      <c r="GA80" s="129"/>
      <c r="GB80" s="129"/>
      <c r="GC80" s="129"/>
      <c r="GD80" s="129"/>
      <c r="GE80" s="129"/>
      <c r="GF80" s="129"/>
      <c r="GG80" s="129"/>
      <c r="GH80" s="129"/>
      <c r="GI80" s="129"/>
      <c r="GJ80" s="129"/>
    </row>
    <row r="81" spans="1:192" ht="20" customHeight="1" x14ac:dyDescent="0.3">
      <c r="A81" s="68"/>
      <c r="B81" s="79"/>
      <c r="C81" s="131"/>
      <c r="D81" s="132"/>
      <c r="E81" s="132"/>
      <c r="F81" s="133"/>
      <c r="G81" s="129"/>
      <c r="H81" s="134"/>
      <c r="I81" s="66"/>
      <c r="J81" s="129"/>
      <c r="K81" s="130"/>
      <c r="L81" s="129"/>
      <c r="M81" s="135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29"/>
      <c r="AA81" s="129"/>
      <c r="AB81" s="129"/>
      <c r="AC81" s="129"/>
      <c r="AD81" s="129"/>
      <c r="AE81" s="129"/>
      <c r="AF81" s="129"/>
      <c r="AG81" s="129"/>
      <c r="AH81" s="129"/>
      <c r="AI81" s="129"/>
      <c r="AJ81" s="129"/>
      <c r="AK81" s="129"/>
      <c r="AL81" s="129"/>
      <c r="AM81" s="129"/>
      <c r="AN81" s="129"/>
      <c r="AO81" s="129"/>
      <c r="AP81" s="129"/>
      <c r="AQ81" s="129"/>
      <c r="AR81" s="129"/>
      <c r="AS81" s="129"/>
      <c r="AT81" s="129"/>
      <c r="AU81" s="129"/>
      <c r="AV81" s="129"/>
      <c r="AW81" s="129"/>
      <c r="AX81" s="129"/>
      <c r="AY81" s="129"/>
      <c r="AZ81" s="129"/>
      <c r="BA81" s="129"/>
      <c r="BB81" s="129"/>
      <c r="BC81" s="129"/>
      <c r="BD81" s="129"/>
      <c r="BE81" s="129"/>
      <c r="BF81" s="129"/>
      <c r="BG81" s="129"/>
      <c r="BH81" s="129"/>
      <c r="BI81" s="129"/>
      <c r="BJ81" s="129"/>
      <c r="BK81" s="129"/>
      <c r="BL81" s="129"/>
      <c r="BM81" s="129"/>
      <c r="BN81" s="129"/>
      <c r="BO81" s="129"/>
      <c r="BP81" s="129"/>
      <c r="BQ81" s="129"/>
      <c r="BR81" s="129"/>
      <c r="BS81" s="129"/>
      <c r="BT81" s="129"/>
      <c r="BU81" s="129"/>
      <c r="BV81" s="129"/>
      <c r="BW81" s="129"/>
      <c r="BX81" s="129"/>
      <c r="BY81" s="129"/>
      <c r="BZ81" s="129"/>
      <c r="CA81" s="129"/>
      <c r="CB81" s="129"/>
      <c r="CC81" s="129"/>
      <c r="CD81" s="129"/>
      <c r="CE81" s="129"/>
      <c r="CF81" s="129"/>
      <c r="CG81" s="129"/>
      <c r="CH81" s="129"/>
      <c r="CI81" s="129"/>
      <c r="CJ81" s="129"/>
      <c r="CK81" s="129"/>
      <c r="CL81" s="129"/>
      <c r="CM81" s="129"/>
      <c r="CN81" s="129"/>
      <c r="CO81" s="129"/>
      <c r="CP81" s="129"/>
      <c r="CQ81" s="129"/>
      <c r="CR81" s="129"/>
      <c r="CS81" s="129"/>
      <c r="CT81" s="129"/>
      <c r="CU81" s="129"/>
      <c r="CV81" s="129"/>
      <c r="CW81" s="129"/>
      <c r="CX81" s="129"/>
      <c r="CY81" s="129"/>
      <c r="CZ81" s="129"/>
      <c r="DA81" s="129"/>
      <c r="DB81" s="129"/>
      <c r="DC81" s="129"/>
      <c r="DD81" s="129"/>
      <c r="DE81" s="129"/>
      <c r="DF81" s="129"/>
      <c r="DG81" s="129"/>
      <c r="DH81" s="129"/>
      <c r="DI81" s="129"/>
      <c r="DJ81" s="129"/>
      <c r="DK81" s="129"/>
      <c r="DL81" s="129"/>
      <c r="DM81" s="129"/>
      <c r="DN81" s="129"/>
      <c r="DO81" s="129"/>
      <c r="DP81" s="129"/>
      <c r="DQ81" s="129"/>
      <c r="DR81" s="129"/>
      <c r="DS81" s="129"/>
      <c r="DT81" s="129"/>
      <c r="DU81" s="129"/>
      <c r="DV81" s="129"/>
      <c r="DW81" s="129"/>
      <c r="DX81" s="129"/>
      <c r="DY81" s="129"/>
      <c r="DZ81" s="129"/>
      <c r="EA81" s="129"/>
      <c r="EB81" s="129"/>
      <c r="EC81" s="129"/>
      <c r="ED81" s="129"/>
      <c r="EE81" s="129"/>
      <c r="EF81" s="129"/>
      <c r="EG81" s="129"/>
      <c r="EH81" s="129"/>
      <c r="EI81" s="129"/>
      <c r="EJ81" s="129"/>
      <c r="EK81" s="129"/>
      <c r="EL81" s="129"/>
      <c r="EM81" s="129"/>
      <c r="EN81" s="129"/>
      <c r="EO81" s="129"/>
      <c r="EP81" s="129"/>
      <c r="EQ81" s="129"/>
      <c r="ER81" s="129"/>
      <c r="ES81" s="129"/>
      <c r="ET81" s="129"/>
      <c r="EU81" s="129"/>
      <c r="EV81" s="129"/>
      <c r="EW81" s="129"/>
      <c r="EX81" s="129"/>
      <c r="EY81" s="129"/>
      <c r="EZ81" s="129"/>
      <c r="FA81" s="129"/>
      <c r="FB81" s="129"/>
      <c r="FC81" s="129"/>
      <c r="FD81" s="129"/>
      <c r="FE81" s="129"/>
      <c r="FF81" s="129"/>
      <c r="FG81" s="129"/>
      <c r="FH81" s="129"/>
      <c r="FI81" s="129"/>
      <c r="FJ81" s="129"/>
      <c r="FK81" s="129"/>
      <c r="FL81" s="129"/>
      <c r="FM81" s="129"/>
      <c r="FN81" s="129"/>
      <c r="FO81" s="129"/>
      <c r="FP81" s="129"/>
      <c r="FQ81" s="129"/>
      <c r="FR81" s="129"/>
      <c r="FS81" s="129"/>
      <c r="FT81" s="129"/>
      <c r="FU81" s="129"/>
      <c r="FV81" s="129"/>
      <c r="FW81" s="129"/>
      <c r="FX81" s="129"/>
      <c r="FY81" s="129"/>
      <c r="FZ81" s="129"/>
      <c r="GA81" s="129"/>
      <c r="GB81" s="129"/>
      <c r="GC81" s="129"/>
      <c r="GD81" s="129"/>
      <c r="GE81" s="129"/>
      <c r="GF81" s="129"/>
      <c r="GG81" s="129"/>
      <c r="GH81" s="129"/>
      <c r="GI81" s="129"/>
      <c r="GJ81" s="129"/>
    </row>
    <row r="82" spans="1:192" ht="20" customHeight="1" x14ac:dyDescent="0.3">
      <c r="A82" s="68"/>
      <c r="B82" s="79"/>
      <c r="C82" s="131"/>
      <c r="D82" s="132"/>
      <c r="E82" s="132"/>
      <c r="F82" s="133"/>
      <c r="G82" s="129"/>
      <c r="H82" s="134"/>
      <c r="I82" s="66"/>
      <c r="J82" s="129"/>
      <c r="K82" s="130"/>
      <c r="L82" s="129"/>
      <c r="M82" s="135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  <c r="CN82" s="129"/>
      <c r="CO82" s="129"/>
      <c r="CP82" s="129"/>
      <c r="CQ82" s="129"/>
      <c r="CR82" s="129"/>
      <c r="CS82" s="129"/>
      <c r="CT82" s="129"/>
      <c r="CU82" s="129"/>
      <c r="CV82" s="129"/>
      <c r="CW82" s="129"/>
      <c r="CX82" s="129"/>
      <c r="CY82" s="129"/>
      <c r="CZ82" s="129"/>
      <c r="DA82" s="129"/>
      <c r="DB82" s="129"/>
      <c r="DC82" s="129"/>
      <c r="DD82" s="129"/>
      <c r="DE82" s="129"/>
      <c r="DF82" s="129"/>
      <c r="DG82" s="129"/>
      <c r="DH82" s="129"/>
      <c r="DI82" s="129"/>
      <c r="DJ82" s="129"/>
      <c r="DK82" s="129"/>
      <c r="DL82" s="129"/>
      <c r="DM82" s="129"/>
      <c r="DN82" s="129"/>
      <c r="DO82" s="129"/>
      <c r="DP82" s="129"/>
      <c r="DQ82" s="129"/>
      <c r="DR82" s="129"/>
      <c r="DS82" s="129"/>
      <c r="DT82" s="129"/>
      <c r="DU82" s="129"/>
      <c r="DV82" s="129"/>
      <c r="DW82" s="129"/>
      <c r="DX82" s="129"/>
      <c r="DY82" s="129"/>
      <c r="DZ82" s="129"/>
      <c r="EA82" s="129"/>
      <c r="EB82" s="129"/>
      <c r="EC82" s="129"/>
      <c r="ED82" s="129"/>
      <c r="EE82" s="129"/>
      <c r="EF82" s="129"/>
      <c r="EG82" s="129"/>
      <c r="EH82" s="129"/>
      <c r="EI82" s="129"/>
      <c r="EJ82" s="129"/>
      <c r="EK82" s="129"/>
      <c r="EL82" s="129"/>
      <c r="EM82" s="129"/>
      <c r="EN82" s="129"/>
      <c r="EO82" s="129"/>
      <c r="EP82" s="129"/>
      <c r="EQ82" s="129"/>
      <c r="ER82" s="129"/>
      <c r="ES82" s="129"/>
      <c r="ET82" s="129"/>
      <c r="EU82" s="129"/>
      <c r="EV82" s="129"/>
      <c r="EW82" s="129"/>
      <c r="EX82" s="129"/>
      <c r="EY82" s="129"/>
      <c r="EZ82" s="129"/>
      <c r="FA82" s="129"/>
      <c r="FB82" s="129"/>
      <c r="FC82" s="129"/>
      <c r="FD82" s="129"/>
      <c r="FE82" s="129"/>
      <c r="FF82" s="129"/>
      <c r="FG82" s="129"/>
      <c r="FH82" s="129"/>
      <c r="FI82" s="129"/>
      <c r="FJ82" s="129"/>
      <c r="FK82" s="129"/>
      <c r="FL82" s="129"/>
      <c r="FM82" s="129"/>
      <c r="FN82" s="129"/>
      <c r="FO82" s="129"/>
      <c r="FP82" s="129"/>
      <c r="FQ82" s="129"/>
      <c r="FR82" s="129"/>
      <c r="FS82" s="129"/>
      <c r="FT82" s="129"/>
      <c r="FU82" s="129"/>
      <c r="FV82" s="129"/>
      <c r="FW82" s="129"/>
      <c r="FX82" s="129"/>
      <c r="FY82" s="129"/>
      <c r="FZ82" s="129"/>
      <c r="GA82" s="129"/>
      <c r="GB82" s="129"/>
      <c r="GC82" s="129"/>
      <c r="GD82" s="129"/>
      <c r="GE82" s="129"/>
      <c r="GF82" s="129"/>
      <c r="GG82" s="129"/>
      <c r="GH82" s="129"/>
      <c r="GI82" s="129"/>
      <c r="GJ82" s="129"/>
    </row>
    <row r="83" spans="1:192" ht="20" customHeight="1" x14ac:dyDescent="0.3">
      <c r="A83" s="68"/>
      <c r="B83" s="79"/>
      <c r="C83" s="136"/>
      <c r="D83" s="137"/>
      <c r="E83" s="132"/>
      <c r="F83" s="138"/>
      <c r="G83" s="139"/>
      <c r="H83" s="140"/>
      <c r="I83" s="66"/>
      <c r="J83" s="129"/>
      <c r="K83" s="130"/>
      <c r="L83" s="129"/>
      <c r="M83" s="135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129"/>
      <c r="AA83" s="129"/>
      <c r="AB83" s="129"/>
      <c r="AC83" s="129"/>
      <c r="AD83" s="129"/>
      <c r="AE83" s="129"/>
      <c r="AF83" s="129"/>
      <c r="AG83" s="129"/>
      <c r="AH83" s="129"/>
      <c r="AI83" s="129"/>
      <c r="AJ83" s="129"/>
      <c r="AK83" s="129"/>
      <c r="AL83" s="129"/>
      <c r="AM83" s="129"/>
      <c r="AN83" s="129"/>
      <c r="AO83" s="129"/>
      <c r="AP83" s="129"/>
      <c r="AQ83" s="129"/>
      <c r="AR83" s="129"/>
      <c r="AS83" s="129"/>
      <c r="AT83" s="129"/>
      <c r="AU83" s="129"/>
      <c r="AV83" s="129"/>
      <c r="AW83" s="129"/>
      <c r="AX83" s="129"/>
      <c r="AY83" s="129"/>
      <c r="AZ83" s="129"/>
      <c r="BA83" s="129"/>
      <c r="BB83" s="129"/>
      <c r="BC83" s="129"/>
      <c r="BD83" s="129"/>
      <c r="BE83" s="129"/>
      <c r="BF83" s="129"/>
      <c r="BG83" s="129"/>
      <c r="BH83" s="129"/>
      <c r="BI83" s="129"/>
      <c r="BJ83" s="129"/>
      <c r="BK83" s="129"/>
      <c r="BL83" s="129"/>
      <c r="BM83" s="129"/>
      <c r="BN83" s="129"/>
      <c r="BO83" s="129"/>
      <c r="BP83" s="129"/>
      <c r="BQ83" s="129"/>
      <c r="BR83" s="129"/>
      <c r="BS83" s="129"/>
      <c r="BT83" s="129"/>
      <c r="BU83" s="129"/>
      <c r="BV83" s="129"/>
      <c r="BW83" s="129"/>
      <c r="BX83" s="129"/>
      <c r="BY83" s="129"/>
      <c r="BZ83" s="129"/>
      <c r="CA83" s="129"/>
      <c r="CB83" s="129"/>
      <c r="CC83" s="129"/>
      <c r="CD83" s="129"/>
      <c r="CE83" s="129"/>
      <c r="CF83" s="129"/>
      <c r="CG83" s="129"/>
      <c r="CH83" s="129"/>
      <c r="CI83" s="129"/>
      <c r="CJ83" s="129"/>
      <c r="CK83" s="129"/>
      <c r="CL83" s="129"/>
      <c r="CM83" s="129"/>
      <c r="CN83" s="129"/>
      <c r="CO83" s="129"/>
      <c r="CP83" s="129"/>
      <c r="CQ83" s="129"/>
      <c r="CR83" s="129"/>
      <c r="CS83" s="129"/>
      <c r="CT83" s="129"/>
      <c r="CU83" s="129"/>
      <c r="CV83" s="129"/>
      <c r="CW83" s="129"/>
      <c r="CX83" s="129"/>
      <c r="CY83" s="129"/>
      <c r="CZ83" s="129"/>
      <c r="DA83" s="129"/>
      <c r="DB83" s="129"/>
      <c r="DC83" s="129"/>
      <c r="DD83" s="129"/>
      <c r="DE83" s="129"/>
      <c r="DF83" s="129"/>
      <c r="DG83" s="129"/>
      <c r="DH83" s="129"/>
      <c r="DI83" s="129"/>
      <c r="DJ83" s="129"/>
      <c r="DK83" s="129"/>
      <c r="DL83" s="129"/>
      <c r="DM83" s="129"/>
      <c r="DN83" s="129"/>
      <c r="DO83" s="129"/>
      <c r="DP83" s="129"/>
      <c r="DQ83" s="129"/>
      <c r="DR83" s="129"/>
      <c r="DS83" s="129"/>
      <c r="DT83" s="129"/>
      <c r="DU83" s="129"/>
      <c r="DV83" s="129"/>
      <c r="DW83" s="129"/>
      <c r="DX83" s="129"/>
      <c r="DY83" s="129"/>
      <c r="DZ83" s="129"/>
      <c r="EA83" s="129"/>
      <c r="EB83" s="129"/>
      <c r="EC83" s="129"/>
      <c r="ED83" s="129"/>
      <c r="EE83" s="129"/>
      <c r="EF83" s="129"/>
      <c r="EG83" s="129"/>
      <c r="EH83" s="129"/>
      <c r="EI83" s="129"/>
      <c r="EJ83" s="129"/>
      <c r="EK83" s="129"/>
      <c r="EL83" s="129"/>
      <c r="EM83" s="129"/>
      <c r="EN83" s="129"/>
      <c r="EO83" s="129"/>
      <c r="EP83" s="129"/>
      <c r="EQ83" s="129"/>
      <c r="ER83" s="129"/>
      <c r="ES83" s="129"/>
      <c r="ET83" s="129"/>
      <c r="EU83" s="129"/>
      <c r="EV83" s="129"/>
      <c r="EW83" s="129"/>
      <c r="EX83" s="129"/>
      <c r="EY83" s="129"/>
      <c r="EZ83" s="129"/>
      <c r="FA83" s="129"/>
      <c r="FB83" s="129"/>
      <c r="FC83" s="129"/>
      <c r="FD83" s="129"/>
      <c r="FE83" s="129"/>
      <c r="FF83" s="129"/>
      <c r="FG83" s="129"/>
      <c r="FH83" s="129"/>
      <c r="FI83" s="129"/>
      <c r="FJ83" s="129"/>
      <c r="FK83" s="129"/>
      <c r="FL83" s="129"/>
      <c r="FM83" s="129"/>
      <c r="FN83" s="129"/>
      <c r="FO83" s="129"/>
      <c r="FP83" s="129"/>
      <c r="FQ83" s="129"/>
      <c r="FR83" s="129"/>
      <c r="FS83" s="129"/>
      <c r="FT83" s="129"/>
      <c r="FU83" s="129"/>
      <c r="FV83" s="129"/>
      <c r="FW83" s="129"/>
      <c r="FX83" s="129"/>
      <c r="FY83" s="129"/>
      <c r="FZ83" s="129"/>
      <c r="GA83" s="129"/>
      <c r="GB83" s="129"/>
      <c r="GC83" s="129"/>
      <c r="GD83" s="129"/>
      <c r="GE83" s="129"/>
      <c r="GF83" s="129"/>
      <c r="GG83" s="129"/>
      <c r="GH83" s="129"/>
      <c r="GI83" s="129"/>
      <c r="GJ83" s="129"/>
    </row>
    <row r="84" spans="1:192" ht="20" customHeight="1" x14ac:dyDescent="0.3">
      <c r="A84" s="68"/>
      <c r="B84" s="79"/>
      <c r="C84" s="222" t="s">
        <v>28</v>
      </c>
      <c r="D84" s="223"/>
      <c r="E84" s="223"/>
      <c r="F84" s="208" t="s">
        <v>29</v>
      </c>
      <c r="G84" s="208"/>
      <c r="H84" s="209"/>
      <c r="I84" s="66"/>
      <c r="J84" s="129"/>
      <c r="K84" s="130"/>
      <c r="L84" s="129"/>
      <c r="M84" s="129"/>
      <c r="N84" s="129"/>
      <c r="O84" s="129"/>
      <c r="P84" s="129"/>
      <c r="Q84" s="129"/>
      <c r="R84" s="129"/>
      <c r="S84" s="129"/>
      <c r="T84" s="129"/>
      <c r="U84" s="129"/>
      <c r="V84" s="129"/>
      <c r="W84" s="129"/>
      <c r="X84" s="129"/>
      <c r="Y84" s="129"/>
      <c r="Z84" s="129"/>
      <c r="AA84" s="129"/>
      <c r="AB84" s="129"/>
      <c r="AC84" s="129"/>
      <c r="AD84" s="129"/>
      <c r="AE84" s="129"/>
      <c r="AF84" s="129"/>
      <c r="AG84" s="129"/>
      <c r="AH84" s="129"/>
      <c r="AI84" s="129"/>
      <c r="AJ84" s="129"/>
      <c r="AK84" s="129"/>
      <c r="AL84" s="129"/>
      <c r="AM84" s="129"/>
      <c r="AN84" s="129"/>
      <c r="AO84" s="129"/>
      <c r="AP84" s="129"/>
      <c r="AQ84" s="129"/>
      <c r="AR84" s="129"/>
      <c r="AS84" s="129"/>
      <c r="AT84" s="129"/>
      <c r="AU84" s="129"/>
      <c r="AV84" s="129"/>
      <c r="AW84" s="129"/>
      <c r="AX84" s="129"/>
      <c r="AY84" s="129"/>
      <c r="AZ84" s="129"/>
      <c r="BA84" s="129"/>
      <c r="BB84" s="129"/>
      <c r="BC84" s="129"/>
      <c r="BD84" s="129"/>
      <c r="BE84" s="129"/>
      <c r="BF84" s="129"/>
      <c r="BG84" s="129"/>
      <c r="BH84" s="129"/>
      <c r="BI84" s="129"/>
      <c r="BJ84" s="129"/>
      <c r="BK84" s="129"/>
      <c r="BL84" s="129"/>
      <c r="BM84" s="129"/>
      <c r="BN84" s="129"/>
      <c r="BO84" s="129"/>
      <c r="BP84" s="129"/>
      <c r="BQ84" s="129"/>
      <c r="BR84" s="129"/>
      <c r="BS84" s="129"/>
      <c r="BT84" s="129"/>
      <c r="BU84" s="129"/>
      <c r="BV84" s="129"/>
      <c r="BW84" s="129"/>
      <c r="BX84" s="129"/>
      <c r="BY84" s="129"/>
      <c r="BZ84" s="129"/>
      <c r="CA84" s="129"/>
      <c r="CB84" s="129"/>
      <c r="CC84" s="129"/>
      <c r="CD84" s="129"/>
      <c r="CE84" s="129"/>
      <c r="CF84" s="129"/>
      <c r="CG84" s="129"/>
      <c r="CH84" s="129"/>
      <c r="CI84" s="129"/>
      <c r="CJ84" s="129"/>
      <c r="CK84" s="129"/>
      <c r="CL84" s="129"/>
      <c r="CM84" s="129"/>
      <c r="CN84" s="129"/>
      <c r="CO84" s="129"/>
      <c r="CP84" s="129"/>
      <c r="CQ84" s="129"/>
      <c r="CR84" s="129"/>
      <c r="CS84" s="129"/>
      <c r="CT84" s="129"/>
      <c r="CU84" s="129"/>
      <c r="CV84" s="129"/>
      <c r="CW84" s="129"/>
      <c r="CX84" s="129"/>
      <c r="CY84" s="129"/>
      <c r="CZ84" s="129"/>
      <c r="DA84" s="129"/>
      <c r="DB84" s="129"/>
      <c r="DC84" s="129"/>
      <c r="DD84" s="129"/>
      <c r="DE84" s="129"/>
      <c r="DF84" s="129"/>
      <c r="DG84" s="129"/>
      <c r="DH84" s="129"/>
      <c r="DI84" s="129"/>
      <c r="DJ84" s="129"/>
      <c r="DK84" s="129"/>
      <c r="DL84" s="129"/>
      <c r="DM84" s="129"/>
      <c r="DN84" s="129"/>
      <c r="DO84" s="129"/>
      <c r="DP84" s="129"/>
      <c r="DQ84" s="129"/>
      <c r="DR84" s="129"/>
      <c r="DS84" s="129"/>
      <c r="DT84" s="129"/>
      <c r="DU84" s="129"/>
      <c r="DV84" s="129"/>
      <c r="DW84" s="129"/>
      <c r="DX84" s="129"/>
      <c r="DY84" s="129"/>
      <c r="DZ84" s="129"/>
      <c r="EA84" s="129"/>
      <c r="EB84" s="129"/>
      <c r="EC84" s="129"/>
      <c r="ED84" s="129"/>
      <c r="EE84" s="129"/>
      <c r="EF84" s="129"/>
      <c r="EG84" s="129"/>
      <c r="EH84" s="129"/>
      <c r="EI84" s="129"/>
      <c r="EJ84" s="129"/>
      <c r="EK84" s="129"/>
      <c r="EL84" s="129"/>
      <c r="EM84" s="129"/>
      <c r="EN84" s="129"/>
      <c r="EO84" s="129"/>
      <c r="EP84" s="129"/>
      <c r="EQ84" s="129"/>
      <c r="ER84" s="129"/>
      <c r="ES84" s="129"/>
      <c r="ET84" s="129"/>
      <c r="EU84" s="129"/>
      <c r="EV84" s="129"/>
      <c r="EW84" s="129"/>
      <c r="EX84" s="129"/>
      <c r="EY84" s="129"/>
      <c r="EZ84" s="129"/>
      <c r="FA84" s="129"/>
      <c r="FB84" s="129"/>
      <c r="FC84" s="129"/>
      <c r="FD84" s="129"/>
      <c r="FE84" s="129"/>
      <c r="FF84" s="129"/>
      <c r="FG84" s="129"/>
      <c r="FH84" s="129"/>
      <c r="FI84" s="129"/>
      <c r="FJ84" s="129"/>
      <c r="FK84" s="129"/>
      <c r="FL84" s="129"/>
      <c r="FM84" s="129"/>
      <c r="FN84" s="129"/>
      <c r="FO84" s="129"/>
      <c r="FP84" s="129"/>
      <c r="FQ84" s="129"/>
      <c r="FR84" s="129"/>
      <c r="FS84" s="129"/>
      <c r="FT84" s="129"/>
      <c r="FU84" s="129"/>
      <c r="FV84" s="129"/>
      <c r="FW84" s="129"/>
      <c r="FX84" s="129"/>
      <c r="FY84" s="129"/>
      <c r="FZ84" s="129"/>
      <c r="GA84" s="129"/>
      <c r="GB84" s="129"/>
      <c r="GC84" s="129"/>
      <c r="GD84" s="129"/>
      <c r="GE84" s="129"/>
      <c r="GF84" s="129"/>
      <c r="GG84" s="129"/>
      <c r="GH84" s="129"/>
      <c r="GI84" s="129"/>
      <c r="GJ84" s="129"/>
    </row>
    <row r="85" spans="1:192" ht="20" customHeight="1" thickBot="1" x14ac:dyDescent="0.35">
      <c r="A85" s="68"/>
      <c r="B85" s="79"/>
      <c r="C85" s="224"/>
      <c r="D85" s="225"/>
      <c r="E85" s="225"/>
      <c r="F85" s="141"/>
      <c r="G85" s="75"/>
      <c r="H85" s="142"/>
      <c r="I85" s="66"/>
      <c r="K85" s="77"/>
    </row>
    <row r="86" spans="1:192" ht="16" thickBot="1" x14ac:dyDescent="0.35">
      <c r="A86" s="68"/>
      <c r="B86" s="68"/>
      <c r="C86" s="67"/>
      <c r="D86" s="143"/>
      <c r="E86" s="143"/>
      <c r="F86" s="67"/>
      <c r="G86" s="143"/>
      <c r="H86" s="143"/>
      <c r="I86" s="75"/>
      <c r="J86" s="67"/>
      <c r="K86" s="79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  <c r="FU86" s="67"/>
      <c r="FV86" s="67"/>
      <c r="FW86" s="67"/>
      <c r="FX86" s="67"/>
      <c r="FY86" s="67"/>
      <c r="FZ86" s="67"/>
      <c r="GA86" s="67"/>
      <c r="GB86" s="67"/>
      <c r="GC86" s="67"/>
      <c r="GD86" s="67"/>
      <c r="GE86" s="67"/>
      <c r="GF86" s="67"/>
      <c r="GG86" s="67"/>
      <c r="GH86" s="67"/>
      <c r="GI86" s="67"/>
      <c r="GJ86" s="67"/>
    </row>
    <row r="87" spans="1:192" ht="16.5" customHeight="1" x14ac:dyDescent="0.3">
      <c r="A87" s="68"/>
      <c r="B87" s="59"/>
      <c r="C87" s="59"/>
      <c r="D87" s="67"/>
      <c r="E87" s="67"/>
      <c r="F87" s="59"/>
      <c r="G87" s="67"/>
      <c r="H87" s="67"/>
      <c r="I87" s="66"/>
      <c r="J87" s="59"/>
      <c r="K87" s="144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  <c r="FU87" s="67"/>
      <c r="FV87" s="67"/>
      <c r="FW87" s="67"/>
      <c r="FX87" s="67"/>
      <c r="FY87" s="67"/>
      <c r="FZ87" s="67"/>
      <c r="GA87" s="67"/>
      <c r="GB87" s="67"/>
      <c r="GC87" s="67"/>
      <c r="GD87" s="67"/>
      <c r="GE87" s="67"/>
      <c r="GF87" s="67"/>
      <c r="GG87" s="67"/>
      <c r="GH87" s="67"/>
      <c r="GI87" s="67"/>
      <c r="GJ87" s="67"/>
    </row>
    <row r="88" spans="1:192" ht="16" thickBot="1" x14ac:dyDescent="0.35">
      <c r="A88" s="145"/>
      <c r="B88" s="146"/>
      <c r="C88" s="147"/>
      <c r="D88" s="148"/>
      <c r="E88" s="148"/>
      <c r="F88" s="141"/>
      <c r="G88" s="75"/>
      <c r="H88" s="75"/>
      <c r="I88" s="75"/>
      <c r="J88" s="75"/>
      <c r="K88" s="142"/>
    </row>
    <row r="89" spans="1:192" x14ac:dyDescent="0.3">
      <c r="I89" s="66"/>
    </row>
    <row r="90" spans="1:192" x14ac:dyDescent="0.3">
      <c r="I90" s="66"/>
    </row>
    <row r="91" spans="1:192" x14ac:dyDescent="0.3">
      <c r="I91" s="66"/>
    </row>
    <row r="92" spans="1:192" x14ac:dyDescent="0.3">
      <c r="I92" s="66"/>
    </row>
    <row r="93" spans="1:192" x14ac:dyDescent="0.3">
      <c r="I93" s="66"/>
    </row>
    <row r="94" spans="1:192" x14ac:dyDescent="0.3">
      <c r="I94" s="66"/>
    </row>
    <row r="95" spans="1:192" x14ac:dyDescent="0.3">
      <c r="I95" s="66"/>
    </row>
    <row r="96" spans="1:192" x14ac:dyDescent="0.3">
      <c r="I96" s="66"/>
    </row>
    <row r="97" spans="2:9" x14ac:dyDescent="0.3">
      <c r="I97" s="66"/>
    </row>
    <row r="98" spans="2:9" s="66" customFormat="1" x14ac:dyDescent="0.3">
      <c r="B98" s="67"/>
      <c r="C98" s="78"/>
      <c r="D98" s="73"/>
      <c r="E98" s="73"/>
      <c r="F98" s="74"/>
    </row>
    <row r="99" spans="2:9" s="66" customFormat="1" x14ac:dyDescent="0.3">
      <c r="C99" s="78"/>
      <c r="D99" s="73"/>
      <c r="E99" s="73"/>
      <c r="F99" s="74"/>
    </row>
    <row r="100" spans="2:9" s="66" customFormat="1" x14ac:dyDescent="0.3">
      <c r="C100" s="78"/>
      <c r="D100" s="73"/>
      <c r="E100" s="73"/>
      <c r="F100" s="74"/>
    </row>
    <row r="101" spans="2:9" s="66" customFormat="1" x14ac:dyDescent="0.3">
      <c r="C101" s="78"/>
      <c r="D101" s="73"/>
      <c r="E101" s="73"/>
      <c r="F101" s="74"/>
    </row>
    <row r="102" spans="2:9" s="66" customFormat="1" x14ac:dyDescent="0.3">
      <c r="C102" s="78"/>
      <c r="D102" s="73"/>
      <c r="E102" s="73"/>
      <c r="F102" s="74"/>
    </row>
    <row r="103" spans="2:9" s="66" customFormat="1" x14ac:dyDescent="0.3">
      <c r="C103" s="78"/>
      <c r="D103" s="73"/>
      <c r="E103" s="73"/>
      <c r="F103" s="74"/>
    </row>
    <row r="104" spans="2:9" s="66" customFormat="1" x14ac:dyDescent="0.3">
      <c r="C104" s="78"/>
      <c r="D104" s="73"/>
      <c r="E104" s="73"/>
      <c r="F104" s="74"/>
    </row>
    <row r="105" spans="2:9" s="66" customFormat="1" x14ac:dyDescent="0.3">
      <c r="C105" s="78"/>
      <c r="D105" s="73"/>
      <c r="E105" s="73"/>
      <c r="F105" s="74"/>
    </row>
    <row r="106" spans="2:9" s="66" customFormat="1" x14ac:dyDescent="0.3">
      <c r="C106" s="78"/>
      <c r="D106" s="73"/>
      <c r="E106" s="73"/>
      <c r="F106" s="74"/>
    </row>
    <row r="107" spans="2:9" s="66" customFormat="1" x14ac:dyDescent="0.3">
      <c r="C107" s="78"/>
      <c r="D107" s="73"/>
      <c r="E107" s="73"/>
      <c r="F107" s="74"/>
    </row>
    <row r="108" spans="2:9" s="66" customFormat="1" x14ac:dyDescent="0.3">
      <c r="C108" s="78"/>
      <c r="D108" s="73"/>
      <c r="E108" s="73"/>
      <c r="F108" s="74"/>
    </row>
    <row r="109" spans="2:9" s="66" customFormat="1" x14ac:dyDescent="0.3">
      <c r="C109" s="78"/>
      <c r="D109" s="73"/>
      <c r="E109" s="73"/>
      <c r="F109" s="74"/>
    </row>
    <row r="110" spans="2:9" s="66" customFormat="1" x14ac:dyDescent="0.3">
      <c r="C110" s="78"/>
      <c r="D110" s="73"/>
      <c r="E110" s="73"/>
      <c r="F110" s="74"/>
    </row>
    <row r="111" spans="2:9" s="66" customFormat="1" x14ac:dyDescent="0.3">
      <c r="C111" s="78"/>
      <c r="D111" s="73"/>
      <c r="E111" s="73"/>
      <c r="F111" s="74"/>
    </row>
    <row r="112" spans="2:9" s="66" customFormat="1" x14ac:dyDescent="0.3">
      <c r="C112" s="78"/>
      <c r="D112" s="73"/>
      <c r="E112" s="73"/>
      <c r="F112" s="74"/>
    </row>
    <row r="113" spans="3:6" s="66" customFormat="1" x14ac:dyDescent="0.3">
      <c r="C113" s="78"/>
      <c r="D113" s="73"/>
      <c r="E113" s="73"/>
      <c r="F113" s="74"/>
    </row>
    <row r="114" spans="3:6" s="66" customFormat="1" x14ac:dyDescent="0.3">
      <c r="C114" s="78"/>
      <c r="D114" s="73"/>
      <c r="E114" s="73"/>
      <c r="F114" s="74"/>
    </row>
    <row r="115" spans="3:6" s="66" customFormat="1" x14ac:dyDescent="0.3">
      <c r="C115" s="78"/>
      <c r="D115" s="73"/>
      <c r="E115" s="73"/>
      <c r="F115" s="74"/>
    </row>
    <row r="116" spans="3:6" s="66" customFormat="1" x14ac:dyDescent="0.3">
      <c r="C116" s="78"/>
      <c r="D116" s="73"/>
      <c r="E116" s="73"/>
      <c r="F116" s="74"/>
    </row>
    <row r="117" spans="3:6" s="66" customFormat="1" x14ac:dyDescent="0.3">
      <c r="C117" s="78"/>
      <c r="D117" s="73"/>
      <c r="E117" s="73"/>
      <c r="F117" s="74"/>
    </row>
    <row r="118" spans="3:6" s="66" customFormat="1" x14ac:dyDescent="0.3">
      <c r="C118" s="78"/>
      <c r="D118" s="73"/>
      <c r="E118" s="73"/>
      <c r="F118" s="74"/>
    </row>
    <row r="119" spans="3:6" s="66" customFormat="1" x14ac:dyDescent="0.3">
      <c r="C119" s="78"/>
      <c r="D119" s="73"/>
      <c r="E119" s="73"/>
      <c r="F119" s="74"/>
    </row>
    <row r="120" spans="3:6" s="66" customFormat="1" x14ac:dyDescent="0.3">
      <c r="C120" s="78"/>
      <c r="D120" s="73"/>
      <c r="E120" s="73"/>
      <c r="F120" s="74"/>
    </row>
    <row r="121" spans="3:6" s="66" customFormat="1" x14ac:dyDescent="0.3">
      <c r="C121" s="78"/>
      <c r="D121" s="73"/>
      <c r="E121" s="73"/>
      <c r="F121" s="74"/>
    </row>
    <row r="122" spans="3:6" s="66" customFormat="1" x14ac:dyDescent="0.3">
      <c r="C122" s="78"/>
      <c r="D122" s="73"/>
      <c r="E122" s="73"/>
      <c r="F122" s="74"/>
    </row>
    <row r="123" spans="3:6" s="66" customFormat="1" x14ac:dyDescent="0.3">
      <c r="C123" s="78"/>
      <c r="D123" s="73"/>
      <c r="E123" s="73"/>
      <c r="F123" s="74"/>
    </row>
    <row r="124" spans="3:6" s="66" customFormat="1" x14ac:dyDescent="0.3">
      <c r="C124" s="78"/>
      <c r="D124" s="73"/>
      <c r="E124" s="73"/>
      <c r="F124" s="74"/>
    </row>
    <row r="125" spans="3:6" s="66" customFormat="1" x14ac:dyDescent="0.3">
      <c r="C125" s="78"/>
      <c r="D125" s="73"/>
      <c r="E125" s="73"/>
      <c r="F125" s="74"/>
    </row>
    <row r="126" spans="3:6" s="66" customFormat="1" x14ac:dyDescent="0.3">
      <c r="C126" s="78"/>
      <c r="D126" s="73"/>
      <c r="E126" s="73"/>
      <c r="F126" s="74"/>
    </row>
    <row r="127" spans="3:6" s="66" customFormat="1" x14ac:dyDescent="0.3">
      <c r="C127" s="78"/>
      <c r="D127" s="73"/>
      <c r="E127" s="73"/>
      <c r="F127" s="74"/>
    </row>
    <row r="128" spans="3:6" s="66" customFormat="1" x14ac:dyDescent="0.3">
      <c r="C128" s="78"/>
      <c r="D128" s="73"/>
      <c r="E128" s="73"/>
      <c r="F128" s="74"/>
    </row>
    <row r="129" spans="3:6" s="66" customFormat="1" x14ac:dyDescent="0.3">
      <c r="C129" s="78"/>
      <c r="D129" s="73"/>
      <c r="E129" s="73"/>
      <c r="F129" s="74"/>
    </row>
    <row r="130" spans="3:6" s="66" customFormat="1" x14ac:dyDescent="0.3">
      <c r="C130" s="78"/>
      <c r="D130" s="73"/>
      <c r="E130" s="73"/>
      <c r="F130" s="74"/>
    </row>
    <row r="131" spans="3:6" s="66" customFormat="1" x14ac:dyDescent="0.3">
      <c r="C131" s="78"/>
      <c r="D131" s="73"/>
      <c r="E131" s="73"/>
      <c r="F131" s="74"/>
    </row>
    <row r="132" spans="3:6" s="66" customFormat="1" x14ac:dyDescent="0.3">
      <c r="C132" s="78"/>
      <c r="D132" s="73"/>
      <c r="E132" s="73"/>
      <c r="F132" s="74"/>
    </row>
    <row r="133" spans="3:6" s="66" customFormat="1" x14ac:dyDescent="0.3">
      <c r="C133" s="78"/>
      <c r="D133" s="73"/>
      <c r="E133" s="73"/>
      <c r="F133" s="74"/>
    </row>
    <row r="134" spans="3:6" s="66" customFormat="1" x14ac:dyDescent="0.3">
      <c r="C134" s="78"/>
      <c r="D134" s="73"/>
      <c r="E134" s="73"/>
      <c r="F134" s="74"/>
    </row>
    <row r="135" spans="3:6" s="66" customFormat="1" x14ac:dyDescent="0.3">
      <c r="C135" s="78"/>
      <c r="D135" s="73"/>
      <c r="E135" s="73"/>
      <c r="F135" s="74"/>
    </row>
    <row r="136" spans="3:6" s="66" customFormat="1" x14ac:dyDescent="0.3">
      <c r="C136" s="78"/>
      <c r="D136" s="73"/>
      <c r="E136" s="73"/>
      <c r="F136" s="74"/>
    </row>
    <row r="137" spans="3:6" s="66" customFormat="1" x14ac:dyDescent="0.3">
      <c r="C137" s="78"/>
      <c r="D137" s="73"/>
      <c r="E137" s="73"/>
      <c r="F137" s="74"/>
    </row>
    <row r="138" spans="3:6" s="66" customFormat="1" x14ac:dyDescent="0.3">
      <c r="C138" s="78"/>
      <c r="D138" s="73"/>
      <c r="E138" s="73"/>
      <c r="F138" s="74"/>
    </row>
    <row r="139" spans="3:6" s="66" customFormat="1" x14ac:dyDescent="0.3">
      <c r="C139" s="78"/>
      <c r="D139" s="73"/>
      <c r="E139" s="73"/>
      <c r="F139" s="74"/>
    </row>
    <row r="140" spans="3:6" s="66" customFormat="1" x14ac:dyDescent="0.3">
      <c r="C140" s="78"/>
      <c r="D140" s="73"/>
      <c r="E140" s="73"/>
      <c r="F140" s="74"/>
    </row>
    <row r="141" spans="3:6" s="66" customFormat="1" x14ac:dyDescent="0.3">
      <c r="C141" s="78"/>
      <c r="D141" s="73"/>
      <c r="E141" s="73"/>
      <c r="F141" s="74"/>
    </row>
    <row r="142" spans="3:6" s="66" customFormat="1" x14ac:dyDescent="0.3">
      <c r="C142" s="78"/>
      <c r="D142" s="73"/>
      <c r="E142" s="73"/>
      <c r="F142" s="74"/>
    </row>
    <row r="143" spans="3:6" s="66" customFormat="1" x14ac:dyDescent="0.3">
      <c r="C143" s="78"/>
      <c r="D143" s="73"/>
      <c r="E143" s="73"/>
      <c r="F143" s="74"/>
    </row>
    <row r="144" spans="3:6" s="66" customFormat="1" x14ac:dyDescent="0.3">
      <c r="C144" s="78"/>
      <c r="D144" s="73"/>
      <c r="E144" s="73"/>
      <c r="F144" s="74"/>
    </row>
    <row r="145" spans="3:6" s="66" customFormat="1" x14ac:dyDescent="0.3">
      <c r="C145" s="78"/>
      <c r="D145" s="73"/>
      <c r="E145" s="73"/>
      <c r="F145" s="74"/>
    </row>
    <row r="146" spans="3:6" s="66" customFormat="1" x14ac:dyDescent="0.3">
      <c r="C146" s="78"/>
      <c r="D146" s="73"/>
      <c r="E146" s="73"/>
      <c r="F146" s="74"/>
    </row>
    <row r="147" spans="3:6" s="66" customFormat="1" x14ac:dyDescent="0.3">
      <c r="C147" s="78"/>
      <c r="D147" s="73"/>
      <c r="E147" s="73"/>
      <c r="F147" s="74"/>
    </row>
    <row r="148" spans="3:6" s="66" customFormat="1" x14ac:dyDescent="0.3">
      <c r="C148" s="78"/>
      <c r="D148" s="73"/>
      <c r="E148" s="73"/>
      <c r="F148" s="74"/>
    </row>
    <row r="149" spans="3:6" s="66" customFormat="1" x14ac:dyDescent="0.3">
      <c r="C149" s="78"/>
      <c r="D149" s="73"/>
      <c r="E149" s="73"/>
      <c r="F149" s="74"/>
    </row>
    <row r="150" spans="3:6" s="66" customFormat="1" x14ac:dyDescent="0.3">
      <c r="C150" s="78"/>
      <c r="D150" s="73"/>
      <c r="E150" s="73"/>
      <c r="F150" s="74"/>
    </row>
    <row r="151" spans="3:6" s="66" customFormat="1" x14ac:dyDescent="0.3">
      <c r="C151" s="78"/>
      <c r="D151" s="73"/>
      <c r="E151" s="73"/>
      <c r="F151" s="74"/>
    </row>
    <row r="152" spans="3:6" s="66" customFormat="1" x14ac:dyDescent="0.3">
      <c r="C152" s="78"/>
      <c r="D152" s="73"/>
      <c r="E152" s="73"/>
      <c r="F152" s="74"/>
    </row>
    <row r="153" spans="3:6" s="66" customFormat="1" x14ac:dyDescent="0.3">
      <c r="C153" s="78"/>
      <c r="D153" s="73"/>
      <c r="E153" s="73"/>
      <c r="F153" s="74"/>
    </row>
    <row r="154" spans="3:6" s="66" customFormat="1" x14ac:dyDescent="0.3">
      <c r="C154" s="78"/>
      <c r="D154" s="73"/>
      <c r="E154" s="73"/>
      <c r="F154" s="74"/>
    </row>
    <row r="155" spans="3:6" s="66" customFormat="1" x14ac:dyDescent="0.3">
      <c r="C155" s="78"/>
      <c r="D155" s="73"/>
      <c r="E155" s="73"/>
      <c r="F155" s="74"/>
    </row>
    <row r="156" spans="3:6" s="66" customFormat="1" x14ac:dyDescent="0.3">
      <c r="C156" s="78"/>
      <c r="D156" s="73"/>
      <c r="E156" s="73"/>
      <c r="F156" s="74"/>
    </row>
    <row r="157" spans="3:6" s="66" customFormat="1" x14ac:dyDescent="0.3">
      <c r="C157" s="78"/>
      <c r="D157" s="73"/>
      <c r="E157" s="73"/>
      <c r="F157" s="74"/>
    </row>
    <row r="158" spans="3:6" s="66" customFormat="1" x14ac:dyDescent="0.3">
      <c r="C158" s="78"/>
      <c r="D158" s="73"/>
      <c r="E158" s="73"/>
      <c r="F158" s="74"/>
    </row>
    <row r="159" spans="3:6" s="66" customFormat="1" x14ac:dyDescent="0.3">
      <c r="C159" s="78"/>
      <c r="D159" s="73"/>
      <c r="E159" s="73"/>
      <c r="F159" s="74"/>
    </row>
    <row r="160" spans="3:6" s="66" customFormat="1" x14ac:dyDescent="0.3">
      <c r="C160" s="78"/>
      <c r="D160" s="73"/>
      <c r="E160" s="73"/>
      <c r="F160" s="74"/>
    </row>
    <row r="161" spans="3:6" s="66" customFormat="1" x14ac:dyDescent="0.3">
      <c r="C161" s="78"/>
      <c r="D161" s="73"/>
      <c r="E161" s="73"/>
      <c r="F161" s="74"/>
    </row>
    <row r="162" spans="3:6" s="66" customFormat="1" x14ac:dyDescent="0.3">
      <c r="C162" s="78"/>
      <c r="D162" s="73"/>
      <c r="E162" s="73"/>
      <c r="F162" s="74"/>
    </row>
    <row r="163" spans="3:6" s="66" customFormat="1" x14ac:dyDescent="0.3">
      <c r="C163" s="78"/>
      <c r="D163" s="73"/>
      <c r="E163" s="73"/>
      <c r="F163" s="74"/>
    </row>
    <row r="164" spans="3:6" s="66" customFormat="1" x14ac:dyDescent="0.3">
      <c r="C164" s="78"/>
      <c r="D164" s="73"/>
      <c r="E164" s="73"/>
      <c r="F164" s="74"/>
    </row>
    <row r="165" spans="3:6" s="66" customFormat="1" x14ac:dyDescent="0.3">
      <c r="C165" s="78"/>
      <c r="D165" s="73"/>
      <c r="E165" s="73"/>
      <c r="F165" s="74"/>
    </row>
    <row r="166" spans="3:6" s="66" customFormat="1" x14ac:dyDescent="0.3">
      <c r="C166" s="78"/>
      <c r="D166" s="73"/>
      <c r="E166" s="73"/>
      <c r="F166" s="74"/>
    </row>
    <row r="167" spans="3:6" s="66" customFormat="1" x14ac:dyDescent="0.3">
      <c r="C167" s="78"/>
      <c r="D167" s="73"/>
      <c r="E167" s="73"/>
      <c r="F167" s="74"/>
    </row>
    <row r="168" spans="3:6" s="66" customFormat="1" x14ac:dyDescent="0.3">
      <c r="C168" s="78"/>
      <c r="D168" s="73"/>
      <c r="E168" s="73"/>
      <c r="F168" s="74"/>
    </row>
    <row r="169" spans="3:6" s="66" customFormat="1" x14ac:dyDescent="0.3">
      <c r="C169" s="78"/>
      <c r="D169" s="73"/>
      <c r="E169" s="73"/>
      <c r="F169" s="74"/>
    </row>
    <row r="170" spans="3:6" s="66" customFormat="1" x14ac:dyDescent="0.3">
      <c r="C170" s="78"/>
      <c r="D170" s="73"/>
      <c r="E170" s="73"/>
      <c r="F170" s="74"/>
    </row>
    <row r="171" spans="3:6" s="66" customFormat="1" x14ac:dyDescent="0.3">
      <c r="C171" s="78"/>
      <c r="D171" s="73"/>
      <c r="E171" s="73"/>
      <c r="F171" s="74"/>
    </row>
    <row r="172" spans="3:6" s="66" customFormat="1" x14ac:dyDescent="0.3">
      <c r="C172" s="78"/>
      <c r="D172" s="73"/>
      <c r="E172" s="73"/>
      <c r="F172" s="74"/>
    </row>
    <row r="173" spans="3:6" s="66" customFormat="1" x14ac:dyDescent="0.3">
      <c r="C173" s="78"/>
      <c r="D173" s="73"/>
      <c r="E173" s="73"/>
      <c r="F173" s="74"/>
    </row>
    <row r="174" spans="3:6" s="66" customFormat="1" x14ac:dyDescent="0.3">
      <c r="C174" s="78"/>
      <c r="D174" s="73"/>
      <c r="E174" s="73"/>
      <c r="F174" s="74"/>
    </row>
    <row r="175" spans="3:6" s="66" customFormat="1" x14ac:dyDescent="0.3">
      <c r="C175" s="78"/>
      <c r="D175" s="73"/>
      <c r="E175" s="73"/>
      <c r="F175" s="74"/>
    </row>
    <row r="176" spans="3:6" s="66" customFormat="1" x14ac:dyDescent="0.3">
      <c r="C176" s="78"/>
      <c r="D176" s="73"/>
      <c r="E176" s="73"/>
      <c r="F176" s="74"/>
    </row>
    <row r="177" spans="3:6" s="66" customFormat="1" x14ac:dyDescent="0.3">
      <c r="C177" s="78"/>
      <c r="D177" s="73"/>
      <c r="E177" s="73"/>
      <c r="F177" s="74"/>
    </row>
    <row r="178" spans="3:6" s="66" customFormat="1" x14ac:dyDescent="0.3">
      <c r="C178" s="78"/>
      <c r="D178" s="73"/>
      <c r="E178" s="73"/>
      <c r="F178" s="74"/>
    </row>
    <row r="179" spans="3:6" s="66" customFormat="1" x14ac:dyDescent="0.3">
      <c r="C179" s="78"/>
      <c r="D179" s="73"/>
      <c r="E179" s="73"/>
      <c r="F179" s="74"/>
    </row>
    <row r="180" spans="3:6" s="66" customFormat="1" x14ac:dyDescent="0.3">
      <c r="C180" s="78"/>
      <c r="D180" s="73"/>
      <c r="E180" s="73"/>
      <c r="F180" s="74"/>
    </row>
    <row r="181" spans="3:6" s="66" customFormat="1" x14ac:dyDescent="0.3">
      <c r="C181" s="78"/>
      <c r="D181" s="73"/>
      <c r="E181" s="73"/>
      <c r="F181" s="74"/>
    </row>
    <row r="182" spans="3:6" s="66" customFormat="1" x14ac:dyDescent="0.3">
      <c r="C182" s="78"/>
      <c r="D182" s="73"/>
      <c r="E182" s="73"/>
      <c r="F182" s="74"/>
    </row>
    <row r="183" spans="3:6" s="66" customFormat="1" x14ac:dyDescent="0.3">
      <c r="C183" s="78"/>
      <c r="D183" s="73"/>
      <c r="E183" s="73"/>
      <c r="F183" s="74"/>
    </row>
    <row r="184" spans="3:6" s="66" customFormat="1" x14ac:dyDescent="0.3">
      <c r="C184" s="78"/>
      <c r="D184" s="73"/>
      <c r="E184" s="73"/>
      <c r="F184" s="74"/>
    </row>
    <row r="185" spans="3:6" s="66" customFormat="1" x14ac:dyDescent="0.3">
      <c r="C185" s="78"/>
      <c r="D185" s="73"/>
      <c r="E185" s="73"/>
      <c r="F185" s="74"/>
    </row>
    <row r="186" spans="3:6" s="66" customFormat="1" x14ac:dyDescent="0.3">
      <c r="C186" s="78"/>
      <c r="D186" s="73"/>
      <c r="E186" s="73"/>
      <c r="F186" s="74"/>
    </row>
    <row r="187" spans="3:6" s="66" customFormat="1" x14ac:dyDescent="0.3">
      <c r="C187" s="78"/>
      <c r="D187" s="73"/>
      <c r="E187" s="73"/>
      <c r="F187" s="74"/>
    </row>
    <row r="188" spans="3:6" s="66" customFormat="1" x14ac:dyDescent="0.3">
      <c r="C188" s="78"/>
      <c r="D188" s="73"/>
      <c r="E188" s="73"/>
      <c r="F188" s="74"/>
    </row>
    <row r="189" spans="3:6" s="66" customFormat="1" x14ac:dyDescent="0.3">
      <c r="C189" s="78"/>
      <c r="D189" s="73"/>
      <c r="E189" s="73"/>
      <c r="F189" s="74"/>
    </row>
    <row r="190" spans="3:6" s="66" customFormat="1" x14ac:dyDescent="0.3">
      <c r="C190" s="78"/>
      <c r="D190" s="73"/>
      <c r="E190" s="73"/>
      <c r="F190" s="74"/>
    </row>
    <row r="191" spans="3:6" s="66" customFormat="1" x14ac:dyDescent="0.3">
      <c r="C191" s="78"/>
      <c r="D191" s="73"/>
      <c r="E191" s="73"/>
      <c r="F191" s="74"/>
    </row>
    <row r="192" spans="3:6" s="66" customFormat="1" x14ac:dyDescent="0.3">
      <c r="C192" s="78"/>
      <c r="D192" s="73"/>
      <c r="E192" s="73"/>
      <c r="F192" s="74"/>
    </row>
    <row r="193" spans="3:6" s="66" customFormat="1" x14ac:dyDescent="0.3">
      <c r="C193" s="78"/>
      <c r="D193" s="73"/>
      <c r="E193" s="73"/>
      <c r="F193" s="74"/>
    </row>
    <row r="194" spans="3:6" s="66" customFormat="1" x14ac:dyDescent="0.3">
      <c r="C194" s="78"/>
      <c r="D194" s="73"/>
      <c r="E194" s="73"/>
      <c r="F194" s="74"/>
    </row>
    <row r="195" spans="3:6" s="66" customFormat="1" x14ac:dyDescent="0.3">
      <c r="C195" s="78"/>
      <c r="D195" s="73"/>
      <c r="E195" s="73"/>
      <c r="F195" s="74"/>
    </row>
    <row r="196" spans="3:6" s="66" customFormat="1" x14ac:dyDescent="0.3">
      <c r="C196" s="78"/>
      <c r="D196" s="73"/>
      <c r="E196" s="73"/>
      <c r="F196" s="74"/>
    </row>
    <row r="197" spans="3:6" s="66" customFormat="1" x14ac:dyDescent="0.3">
      <c r="C197" s="78"/>
      <c r="D197" s="73"/>
      <c r="E197" s="73"/>
      <c r="F197" s="74"/>
    </row>
    <row r="198" spans="3:6" s="66" customFormat="1" x14ac:dyDescent="0.3">
      <c r="C198" s="78"/>
      <c r="D198" s="73"/>
      <c r="E198" s="73"/>
      <c r="F198" s="74"/>
    </row>
    <row r="199" spans="3:6" s="66" customFormat="1" x14ac:dyDescent="0.3">
      <c r="C199" s="78"/>
      <c r="D199" s="73"/>
      <c r="E199" s="73"/>
      <c r="F199" s="74"/>
    </row>
    <row r="200" spans="3:6" s="66" customFormat="1" x14ac:dyDescent="0.3">
      <c r="C200" s="78"/>
      <c r="D200" s="73"/>
      <c r="E200" s="73"/>
      <c r="F200" s="74"/>
    </row>
    <row r="201" spans="3:6" s="66" customFormat="1" x14ac:dyDescent="0.3">
      <c r="C201" s="78"/>
      <c r="D201" s="73"/>
      <c r="E201" s="73"/>
      <c r="F201" s="74"/>
    </row>
    <row r="202" spans="3:6" s="66" customFormat="1" x14ac:dyDescent="0.3">
      <c r="C202" s="78"/>
      <c r="D202" s="73"/>
      <c r="E202" s="73"/>
      <c r="F202" s="74"/>
    </row>
    <row r="203" spans="3:6" s="66" customFormat="1" x14ac:dyDescent="0.3">
      <c r="C203" s="78"/>
      <c r="D203" s="73"/>
      <c r="E203" s="73"/>
      <c r="F203" s="74"/>
    </row>
    <row r="204" spans="3:6" s="66" customFormat="1" x14ac:dyDescent="0.3">
      <c r="C204" s="78"/>
      <c r="D204" s="73"/>
      <c r="E204" s="73"/>
      <c r="F204" s="74"/>
    </row>
    <row r="205" spans="3:6" s="66" customFormat="1" x14ac:dyDescent="0.3">
      <c r="C205" s="78"/>
      <c r="D205" s="73"/>
      <c r="E205" s="73"/>
      <c r="F205" s="74"/>
    </row>
    <row r="206" spans="3:6" s="66" customFormat="1" x14ac:dyDescent="0.3">
      <c r="C206" s="78"/>
      <c r="D206" s="73"/>
      <c r="E206" s="73"/>
      <c r="F206" s="74"/>
    </row>
    <row r="207" spans="3:6" s="66" customFormat="1" x14ac:dyDescent="0.3">
      <c r="C207" s="78"/>
      <c r="D207" s="73"/>
      <c r="E207" s="73"/>
      <c r="F207" s="74"/>
    </row>
    <row r="208" spans="3:6" s="66" customFormat="1" x14ac:dyDescent="0.3">
      <c r="C208" s="78"/>
      <c r="D208" s="73"/>
      <c r="E208" s="73"/>
      <c r="F208" s="74"/>
    </row>
    <row r="209" spans="3:6" s="66" customFormat="1" x14ac:dyDescent="0.3">
      <c r="C209" s="78"/>
      <c r="D209" s="73"/>
      <c r="E209" s="73"/>
      <c r="F209" s="74"/>
    </row>
    <row r="210" spans="3:6" s="66" customFormat="1" x14ac:dyDescent="0.3">
      <c r="C210" s="78"/>
      <c r="D210" s="73"/>
      <c r="E210" s="73"/>
      <c r="F210" s="74"/>
    </row>
    <row r="211" spans="3:6" s="66" customFormat="1" x14ac:dyDescent="0.3">
      <c r="C211" s="78"/>
      <c r="D211" s="73"/>
      <c r="E211" s="73"/>
      <c r="F211" s="74"/>
    </row>
    <row r="212" spans="3:6" s="66" customFormat="1" x14ac:dyDescent="0.3">
      <c r="C212" s="78"/>
      <c r="D212" s="73"/>
      <c r="E212" s="73"/>
      <c r="F212" s="74"/>
    </row>
    <row r="213" spans="3:6" s="66" customFormat="1" x14ac:dyDescent="0.3">
      <c r="C213" s="78"/>
      <c r="D213" s="73"/>
      <c r="E213" s="73"/>
      <c r="F213" s="74"/>
    </row>
    <row r="214" spans="3:6" s="66" customFormat="1" x14ac:dyDescent="0.3">
      <c r="C214" s="78"/>
      <c r="D214" s="73"/>
      <c r="E214" s="73"/>
      <c r="F214" s="74"/>
    </row>
    <row r="215" spans="3:6" s="66" customFormat="1" x14ac:dyDescent="0.3">
      <c r="C215" s="78"/>
      <c r="D215" s="73"/>
      <c r="E215" s="73"/>
      <c r="F215" s="74"/>
    </row>
    <row r="216" spans="3:6" s="66" customFormat="1" x14ac:dyDescent="0.3">
      <c r="C216" s="78"/>
      <c r="D216" s="73"/>
      <c r="E216" s="73"/>
      <c r="F216" s="74"/>
    </row>
    <row r="217" spans="3:6" s="66" customFormat="1" x14ac:dyDescent="0.3">
      <c r="C217" s="78"/>
      <c r="D217" s="73"/>
      <c r="E217" s="73"/>
      <c r="F217" s="74"/>
    </row>
    <row r="218" spans="3:6" s="66" customFormat="1" x14ac:dyDescent="0.3">
      <c r="C218" s="78"/>
      <c r="D218" s="73"/>
      <c r="E218" s="73"/>
      <c r="F218" s="74"/>
    </row>
    <row r="219" spans="3:6" s="66" customFormat="1" x14ac:dyDescent="0.3">
      <c r="C219" s="78"/>
      <c r="D219" s="73"/>
      <c r="E219" s="73"/>
      <c r="F219" s="74"/>
    </row>
    <row r="220" spans="3:6" s="66" customFormat="1" x14ac:dyDescent="0.3">
      <c r="C220" s="78"/>
      <c r="D220" s="73"/>
      <c r="E220" s="73"/>
      <c r="F220" s="74"/>
    </row>
    <row r="221" spans="3:6" s="66" customFormat="1" x14ac:dyDescent="0.3">
      <c r="C221" s="78"/>
      <c r="D221" s="73"/>
      <c r="E221" s="73"/>
      <c r="F221" s="74"/>
    </row>
    <row r="222" spans="3:6" s="66" customFormat="1" x14ac:dyDescent="0.3">
      <c r="C222" s="78"/>
      <c r="D222" s="73"/>
      <c r="E222" s="73"/>
      <c r="F222" s="74"/>
    </row>
    <row r="223" spans="3:6" s="66" customFormat="1" x14ac:dyDescent="0.3">
      <c r="C223" s="78"/>
      <c r="D223" s="73"/>
      <c r="E223" s="73"/>
      <c r="F223" s="74"/>
    </row>
    <row r="224" spans="3:6" s="66" customFormat="1" x14ac:dyDescent="0.3">
      <c r="C224" s="78"/>
      <c r="D224" s="73"/>
      <c r="E224" s="73"/>
      <c r="F224" s="74"/>
    </row>
    <row r="225" spans="3:6" s="66" customFormat="1" x14ac:dyDescent="0.3">
      <c r="C225" s="78"/>
      <c r="D225" s="73"/>
      <c r="E225" s="73"/>
      <c r="F225" s="74"/>
    </row>
    <row r="226" spans="3:6" s="66" customFormat="1" x14ac:dyDescent="0.3">
      <c r="C226" s="78"/>
      <c r="D226" s="73"/>
      <c r="E226" s="73"/>
      <c r="F226" s="74"/>
    </row>
    <row r="227" spans="3:6" s="66" customFormat="1" x14ac:dyDescent="0.3">
      <c r="C227" s="78"/>
      <c r="D227" s="73"/>
      <c r="E227" s="73"/>
      <c r="F227" s="74"/>
    </row>
    <row r="228" spans="3:6" s="66" customFormat="1" x14ac:dyDescent="0.3">
      <c r="C228" s="78"/>
      <c r="D228" s="73"/>
      <c r="E228" s="73"/>
      <c r="F228" s="74"/>
    </row>
    <row r="229" spans="3:6" s="66" customFormat="1" x14ac:dyDescent="0.3">
      <c r="C229" s="78"/>
      <c r="D229" s="73"/>
      <c r="E229" s="73"/>
      <c r="F229" s="74"/>
    </row>
    <row r="230" spans="3:6" s="66" customFormat="1" x14ac:dyDescent="0.3">
      <c r="C230" s="78"/>
      <c r="D230" s="73"/>
      <c r="E230" s="73"/>
      <c r="F230" s="74"/>
    </row>
    <row r="231" spans="3:6" s="66" customFormat="1" x14ac:dyDescent="0.3">
      <c r="C231" s="78"/>
      <c r="D231" s="73"/>
      <c r="E231" s="73"/>
      <c r="F231" s="74"/>
    </row>
    <row r="232" spans="3:6" s="66" customFormat="1" x14ac:dyDescent="0.3">
      <c r="C232" s="78"/>
      <c r="D232" s="73"/>
      <c r="E232" s="73"/>
      <c r="F232" s="74"/>
    </row>
    <row r="233" spans="3:6" s="66" customFormat="1" x14ac:dyDescent="0.3">
      <c r="C233" s="78"/>
      <c r="D233" s="73"/>
      <c r="E233" s="73"/>
      <c r="F233" s="74"/>
    </row>
    <row r="234" spans="3:6" s="66" customFormat="1" x14ac:dyDescent="0.3">
      <c r="C234" s="78"/>
      <c r="D234" s="73"/>
      <c r="E234" s="73"/>
      <c r="F234" s="74"/>
    </row>
    <row r="235" spans="3:6" s="66" customFormat="1" x14ac:dyDescent="0.3">
      <c r="C235" s="78"/>
      <c r="D235" s="73"/>
      <c r="E235" s="73"/>
      <c r="F235" s="74"/>
    </row>
    <row r="236" spans="3:6" s="66" customFormat="1" x14ac:dyDescent="0.3">
      <c r="C236" s="78"/>
      <c r="D236" s="73"/>
      <c r="E236" s="73"/>
      <c r="F236" s="74"/>
    </row>
    <row r="237" spans="3:6" s="66" customFormat="1" x14ac:dyDescent="0.3">
      <c r="C237" s="78"/>
      <c r="D237" s="73"/>
      <c r="E237" s="73"/>
      <c r="F237" s="74"/>
    </row>
    <row r="238" spans="3:6" s="66" customFormat="1" x14ac:dyDescent="0.3">
      <c r="C238" s="78"/>
      <c r="D238" s="73"/>
      <c r="E238" s="73"/>
      <c r="F238" s="74"/>
    </row>
    <row r="239" spans="3:6" s="66" customFormat="1" x14ac:dyDescent="0.3">
      <c r="C239" s="78"/>
      <c r="D239" s="73"/>
      <c r="E239" s="73"/>
      <c r="F239" s="74"/>
    </row>
    <row r="240" spans="3:6" s="66" customFormat="1" x14ac:dyDescent="0.3">
      <c r="C240" s="78"/>
      <c r="D240" s="73"/>
      <c r="E240" s="73"/>
      <c r="F240" s="74"/>
    </row>
    <row r="241" spans="3:6" s="66" customFormat="1" x14ac:dyDescent="0.3">
      <c r="C241" s="78"/>
      <c r="D241" s="73"/>
      <c r="E241" s="73"/>
      <c r="F241" s="74"/>
    </row>
    <row r="242" spans="3:6" s="66" customFormat="1" x14ac:dyDescent="0.3">
      <c r="C242" s="78"/>
      <c r="D242" s="73"/>
      <c r="E242" s="73"/>
      <c r="F242" s="74"/>
    </row>
    <row r="243" spans="3:6" s="66" customFormat="1" x14ac:dyDescent="0.3">
      <c r="C243" s="78"/>
      <c r="D243" s="73"/>
      <c r="E243" s="73"/>
      <c r="F243" s="74"/>
    </row>
    <row r="244" spans="3:6" s="66" customFormat="1" x14ac:dyDescent="0.3">
      <c r="C244" s="78"/>
      <c r="D244" s="73"/>
      <c r="E244" s="73"/>
      <c r="F244" s="74"/>
    </row>
    <row r="245" spans="3:6" s="66" customFormat="1" x14ac:dyDescent="0.3">
      <c r="C245" s="78"/>
      <c r="D245" s="73"/>
      <c r="E245" s="73"/>
      <c r="F245" s="74"/>
    </row>
    <row r="246" spans="3:6" s="66" customFormat="1" x14ac:dyDescent="0.3">
      <c r="C246" s="78"/>
      <c r="D246" s="73"/>
      <c r="E246" s="73"/>
      <c r="F246" s="74"/>
    </row>
    <row r="247" spans="3:6" s="66" customFormat="1" x14ac:dyDescent="0.3">
      <c r="C247" s="78"/>
      <c r="D247" s="73"/>
      <c r="E247" s="73"/>
      <c r="F247" s="74"/>
    </row>
    <row r="248" spans="3:6" s="66" customFormat="1" x14ac:dyDescent="0.3">
      <c r="C248" s="78"/>
      <c r="D248" s="73"/>
      <c r="E248" s="73"/>
      <c r="F248" s="74"/>
    </row>
    <row r="249" spans="3:6" s="66" customFormat="1" x14ac:dyDescent="0.3">
      <c r="C249" s="78"/>
      <c r="D249" s="73"/>
      <c r="E249" s="73"/>
      <c r="F249" s="74"/>
    </row>
    <row r="250" spans="3:6" s="66" customFormat="1" x14ac:dyDescent="0.3">
      <c r="C250" s="78"/>
      <c r="D250" s="73"/>
      <c r="E250" s="73"/>
      <c r="F250" s="74"/>
    </row>
    <row r="251" spans="3:6" s="66" customFormat="1" x14ac:dyDescent="0.3">
      <c r="C251" s="78"/>
      <c r="D251" s="73"/>
      <c r="E251" s="73"/>
      <c r="F251" s="74"/>
    </row>
    <row r="252" spans="3:6" s="66" customFormat="1" x14ac:dyDescent="0.3">
      <c r="C252" s="78"/>
      <c r="D252" s="73"/>
      <c r="E252" s="73"/>
      <c r="F252" s="74"/>
    </row>
    <row r="253" spans="3:6" s="66" customFormat="1" x14ac:dyDescent="0.3">
      <c r="C253" s="78"/>
      <c r="D253" s="73"/>
      <c r="E253" s="73"/>
      <c r="F253" s="74"/>
    </row>
    <row r="254" spans="3:6" s="66" customFormat="1" x14ac:dyDescent="0.3">
      <c r="C254" s="78"/>
      <c r="D254" s="73"/>
      <c r="E254" s="73"/>
      <c r="F254" s="74"/>
    </row>
    <row r="255" spans="3:6" s="66" customFormat="1" x14ac:dyDescent="0.3">
      <c r="C255" s="78"/>
      <c r="D255" s="73"/>
      <c r="E255" s="73"/>
      <c r="F255" s="74"/>
    </row>
    <row r="256" spans="3:6" s="66" customFormat="1" x14ac:dyDescent="0.3">
      <c r="C256" s="78"/>
      <c r="D256" s="73"/>
      <c r="E256" s="73"/>
      <c r="F256" s="74"/>
    </row>
    <row r="257" spans="3:6" s="66" customFormat="1" x14ac:dyDescent="0.3">
      <c r="C257" s="78"/>
      <c r="D257" s="73"/>
      <c r="E257" s="73"/>
      <c r="F257" s="74"/>
    </row>
    <row r="258" spans="3:6" s="66" customFormat="1" x14ac:dyDescent="0.3">
      <c r="C258" s="78"/>
      <c r="D258" s="73"/>
      <c r="E258" s="73"/>
      <c r="F258" s="74"/>
    </row>
    <row r="259" spans="3:6" s="66" customFormat="1" x14ac:dyDescent="0.3">
      <c r="C259" s="78"/>
      <c r="D259" s="73"/>
      <c r="E259" s="73"/>
      <c r="F259" s="74"/>
    </row>
    <row r="260" spans="3:6" s="66" customFormat="1" x14ac:dyDescent="0.3">
      <c r="C260" s="78"/>
      <c r="D260" s="73"/>
      <c r="E260" s="73"/>
      <c r="F260" s="74"/>
    </row>
    <row r="261" spans="3:6" s="66" customFormat="1" x14ac:dyDescent="0.3">
      <c r="C261" s="78"/>
      <c r="D261" s="73"/>
      <c r="E261" s="73"/>
      <c r="F261" s="74"/>
    </row>
    <row r="262" spans="3:6" s="66" customFormat="1" x14ac:dyDescent="0.3">
      <c r="C262" s="78"/>
      <c r="D262" s="73"/>
      <c r="E262" s="73"/>
      <c r="F262" s="74"/>
    </row>
    <row r="263" spans="3:6" s="66" customFormat="1" x14ac:dyDescent="0.3">
      <c r="C263" s="78"/>
      <c r="D263" s="73"/>
      <c r="E263" s="73"/>
      <c r="F263" s="74"/>
    </row>
    <row r="264" spans="3:6" s="66" customFormat="1" x14ac:dyDescent="0.3">
      <c r="C264" s="78"/>
      <c r="D264" s="73"/>
      <c r="E264" s="73"/>
      <c r="F264" s="74"/>
    </row>
    <row r="265" spans="3:6" s="66" customFormat="1" x14ac:dyDescent="0.3">
      <c r="C265" s="78"/>
      <c r="D265" s="73"/>
      <c r="E265" s="73"/>
      <c r="F265" s="74"/>
    </row>
    <row r="266" spans="3:6" s="66" customFormat="1" x14ac:dyDescent="0.3">
      <c r="C266" s="78"/>
      <c r="D266" s="73"/>
      <c r="E266" s="73"/>
      <c r="F266" s="74"/>
    </row>
    <row r="267" spans="3:6" s="66" customFormat="1" x14ac:dyDescent="0.3">
      <c r="C267" s="78"/>
      <c r="D267" s="73"/>
      <c r="E267" s="73"/>
      <c r="F267" s="74"/>
    </row>
    <row r="268" spans="3:6" s="66" customFormat="1" x14ac:dyDescent="0.3">
      <c r="C268" s="78"/>
      <c r="D268" s="73"/>
      <c r="E268" s="73"/>
      <c r="F268" s="74"/>
    </row>
    <row r="269" spans="3:6" s="66" customFormat="1" x14ac:dyDescent="0.3">
      <c r="C269" s="78"/>
      <c r="D269" s="73"/>
      <c r="E269" s="73"/>
      <c r="F269" s="74"/>
    </row>
    <row r="270" spans="3:6" s="66" customFormat="1" x14ac:dyDescent="0.3">
      <c r="C270" s="78"/>
      <c r="D270" s="73"/>
      <c r="E270" s="73"/>
      <c r="F270" s="74"/>
    </row>
    <row r="271" spans="3:6" s="66" customFormat="1" x14ac:dyDescent="0.3">
      <c r="C271" s="78"/>
      <c r="D271" s="73"/>
      <c r="E271" s="73"/>
      <c r="F271" s="74"/>
    </row>
    <row r="272" spans="3:6" s="66" customFormat="1" x14ac:dyDescent="0.3">
      <c r="C272" s="78"/>
      <c r="D272" s="73"/>
      <c r="E272" s="73"/>
      <c r="F272" s="74"/>
    </row>
    <row r="273" spans="3:6" s="66" customFormat="1" x14ac:dyDescent="0.3">
      <c r="C273" s="78"/>
      <c r="D273" s="73"/>
      <c r="E273" s="73"/>
      <c r="F273" s="74"/>
    </row>
    <row r="274" spans="3:6" s="66" customFormat="1" x14ac:dyDescent="0.3">
      <c r="C274" s="78"/>
      <c r="D274" s="73"/>
      <c r="E274" s="73"/>
      <c r="F274" s="74"/>
    </row>
    <row r="275" spans="3:6" s="66" customFormat="1" x14ac:dyDescent="0.3">
      <c r="C275" s="78"/>
      <c r="D275" s="73"/>
      <c r="E275" s="73"/>
      <c r="F275" s="74"/>
    </row>
    <row r="276" spans="3:6" s="66" customFormat="1" x14ac:dyDescent="0.3">
      <c r="C276" s="78"/>
      <c r="D276" s="73"/>
      <c r="E276" s="73"/>
      <c r="F276" s="74"/>
    </row>
    <row r="277" spans="3:6" s="66" customFormat="1" x14ac:dyDescent="0.3">
      <c r="C277" s="78"/>
      <c r="D277" s="73"/>
      <c r="E277" s="73"/>
      <c r="F277" s="74"/>
    </row>
    <row r="278" spans="3:6" s="66" customFormat="1" x14ac:dyDescent="0.3">
      <c r="C278" s="78"/>
      <c r="D278" s="73"/>
      <c r="E278" s="73"/>
      <c r="F278" s="74"/>
    </row>
    <row r="279" spans="3:6" s="66" customFormat="1" x14ac:dyDescent="0.3">
      <c r="C279" s="78"/>
      <c r="D279" s="73"/>
      <c r="E279" s="73"/>
      <c r="F279" s="74"/>
    </row>
    <row r="280" spans="3:6" s="66" customFormat="1" x14ac:dyDescent="0.3">
      <c r="C280" s="78"/>
      <c r="D280" s="73"/>
      <c r="E280" s="73"/>
      <c r="F280" s="74"/>
    </row>
    <row r="281" spans="3:6" s="66" customFormat="1" x14ac:dyDescent="0.3">
      <c r="C281" s="78"/>
      <c r="D281" s="73"/>
      <c r="E281" s="73"/>
      <c r="F281" s="74"/>
    </row>
    <row r="282" spans="3:6" s="66" customFormat="1" x14ac:dyDescent="0.3">
      <c r="C282" s="78"/>
      <c r="D282" s="73"/>
      <c r="E282" s="73"/>
      <c r="F282" s="74"/>
    </row>
    <row r="283" spans="3:6" s="66" customFormat="1" x14ac:dyDescent="0.3">
      <c r="C283" s="78"/>
      <c r="D283" s="73"/>
      <c r="E283" s="73"/>
      <c r="F283" s="74"/>
    </row>
    <row r="284" spans="3:6" s="66" customFormat="1" x14ac:dyDescent="0.3">
      <c r="C284" s="78"/>
      <c r="D284" s="73"/>
      <c r="E284" s="73"/>
      <c r="F284" s="74"/>
    </row>
    <row r="285" spans="3:6" s="66" customFormat="1" x14ac:dyDescent="0.3">
      <c r="C285" s="78"/>
      <c r="D285" s="73"/>
      <c r="E285" s="73"/>
      <c r="F285" s="74"/>
    </row>
    <row r="286" spans="3:6" s="66" customFormat="1" x14ac:dyDescent="0.3">
      <c r="C286" s="78"/>
      <c r="D286" s="73"/>
      <c r="E286" s="73"/>
      <c r="F286" s="74"/>
    </row>
    <row r="287" spans="3:6" s="66" customFormat="1" x14ac:dyDescent="0.3">
      <c r="C287" s="78"/>
      <c r="D287" s="73"/>
      <c r="E287" s="73"/>
      <c r="F287" s="74"/>
    </row>
    <row r="288" spans="3:6" s="66" customFormat="1" x14ac:dyDescent="0.3">
      <c r="C288" s="78"/>
      <c r="D288" s="73"/>
      <c r="E288" s="73"/>
      <c r="F288" s="74"/>
    </row>
    <row r="289" spans="3:6" s="66" customFormat="1" x14ac:dyDescent="0.3">
      <c r="C289" s="78"/>
      <c r="D289" s="73"/>
      <c r="E289" s="73"/>
      <c r="F289" s="74"/>
    </row>
    <row r="290" spans="3:6" s="66" customFormat="1" x14ac:dyDescent="0.3">
      <c r="C290" s="78"/>
      <c r="D290" s="73"/>
      <c r="E290" s="73"/>
      <c r="F290" s="74"/>
    </row>
    <row r="291" spans="3:6" s="66" customFormat="1" x14ac:dyDescent="0.3">
      <c r="C291" s="78"/>
      <c r="D291" s="73"/>
      <c r="E291" s="73"/>
      <c r="F291" s="74"/>
    </row>
    <row r="292" spans="3:6" s="66" customFormat="1" x14ac:dyDescent="0.3">
      <c r="C292" s="78"/>
      <c r="D292" s="73"/>
      <c r="E292" s="73"/>
      <c r="F292" s="74"/>
    </row>
    <row r="293" spans="3:6" s="66" customFormat="1" x14ac:dyDescent="0.3">
      <c r="C293" s="78"/>
      <c r="D293" s="73"/>
      <c r="E293" s="73"/>
      <c r="F293" s="74"/>
    </row>
    <row r="294" spans="3:6" s="66" customFormat="1" x14ac:dyDescent="0.3">
      <c r="C294" s="78"/>
      <c r="D294" s="73"/>
      <c r="E294" s="73"/>
      <c r="F294" s="74"/>
    </row>
    <row r="295" spans="3:6" s="66" customFormat="1" x14ac:dyDescent="0.3">
      <c r="C295" s="78"/>
      <c r="D295" s="73"/>
      <c r="E295" s="73"/>
      <c r="F295" s="74"/>
    </row>
    <row r="296" spans="3:6" s="66" customFormat="1" x14ac:dyDescent="0.3">
      <c r="C296" s="78"/>
      <c r="D296" s="73"/>
      <c r="E296" s="73"/>
      <c r="F296" s="74"/>
    </row>
    <row r="297" spans="3:6" s="66" customFormat="1" x14ac:dyDescent="0.3">
      <c r="C297" s="78"/>
      <c r="D297" s="73"/>
      <c r="E297" s="73"/>
      <c r="F297" s="74"/>
    </row>
    <row r="298" spans="3:6" s="66" customFormat="1" x14ac:dyDescent="0.3">
      <c r="C298" s="78"/>
      <c r="D298" s="73"/>
      <c r="E298" s="73"/>
      <c r="F298" s="74"/>
    </row>
    <row r="299" spans="3:6" s="66" customFormat="1" x14ac:dyDescent="0.3">
      <c r="C299" s="78"/>
      <c r="D299" s="73"/>
      <c r="E299" s="73"/>
      <c r="F299" s="74"/>
    </row>
    <row r="300" spans="3:6" s="66" customFormat="1" x14ac:dyDescent="0.3">
      <c r="C300" s="78"/>
      <c r="D300" s="73"/>
      <c r="E300" s="73"/>
      <c r="F300" s="74"/>
    </row>
    <row r="301" spans="3:6" s="66" customFormat="1" x14ac:dyDescent="0.3">
      <c r="C301" s="78"/>
      <c r="D301" s="73"/>
      <c r="E301" s="73"/>
      <c r="F301" s="74"/>
    </row>
    <row r="302" spans="3:6" s="66" customFormat="1" x14ac:dyDescent="0.3">
      <c r="C302" s="78"/>
      <c r="D302" s="73"/>
      <c r="E302" s="73"/>
      <c r="F302" s="74"/>
    </row>
    <row r="303" spans="3:6" s="66" customFormat="1" x14ac:dyDescent="0.3">
      <c r="C303" s="78"/>
      <c r="D303" s="73"/>
      <c r="E303" s="73"/>
      <c r="F303" s="74"/>
    </row>
    <row r="304" spans="3:6" s="66" customFormat="1" x14ac:dyDescent="0.3">
      <c r="C304" s="78"/>
      <c r="D304" s="73"/>
      <c r="E304" s="73"/>
      <c r="F304" s="74"/>
    </row>
    <row r="305" spans="3:6" s="66" customFormat="1" x14ac:dyDescent="0.3">
      <c r="C305" s="78"/>
      <c r="D305" s="73"/>
      <c r="E305" s="73"/>
      <c r="F305" s="74"/>
    </row>
    <row r="306" spans="3:6" s="66" customFormat="1" x14ac:dyDescent="0.3">
      <c r="C306" s="78"/>
      <c r="D306" s="73"/>
      <c r="E306" s="73"/>
      <c r="F306" s="74"/>
    </row>
    <row r="307" spans="3:6" s="66" customFormat="1" x14ac:dyDescent="0.3">
      <c r="C307" s="78"/>
      <c r="D307" s="73"/>
      <c r="E307" s="73"/>
      <c r="F307" s="74"/>
    </row>
    <row r="308" spans="3:6" s="66" customFormat="1" x14ac:dyDescent="0.3">
      <c r="C308" s="78"/>
      <c r="D308" s="73"/>
      <c r="E308" s="73"/>
      <c r="F308" s="74"/>
    </row>
    <row r="309" spans="3:6" s="66" customFormat="1" x14ac:dyDescent="0.3">
      <c r="C309" s="78"/>
      <c r="D309" s="73"/>
      <c r="E309" s="73"/>
      <c r="F309" s="74"/>
    </row>
    <row r="310" spans="3:6" s="66" customFormat="1" x14ac:dyDescent="0.3">
      <c r="C310" s="78"/>
      <c r="D310" s="73"/>
      <c r="E310" s="73"/>
      <c r="F310" s="74"/>
    </row>
    <row r="311" spans="3:6" s="66" customFormat="1" x14ac:dyDescent="0.3">
      <c r="C311" s="78"/>
      <c r="D311" s="73"/>
      <c r="E311" s="73"/>
      <c r="F311" s="74"/>
    </row>
    <row r="312" spans="3:6" s="66" customFormat="1" x14ac:dyDescent="0.3">
      <c r="C312" s="78"/>
      <c r="D312" s="73"/>
      <c r="E312" s="73"/>
      <c r="F312" s="74"/>
    </row>
    <row r="313" spans="3:6" s="66" customFormat="1" x14ac:dyDescent="0.3">
      <c r="C313" s="78"/>
      <c r="D313" s="73"/>
      <c r="E313" s="73"/>
      <c r="F313" s="74"/>
    </row>
    <row r="314" spans="3:6" s="66" customFormat="1" x14ac:dyDescent="0.3">
      <c r="C314" s="78"/>
      <c r="D314" s="73"/>
      <c r="E314" s="73"/>
      <c r="F314" s="74"/>
    </row>
    <row r="315" spans="3:6" s="66" customFormat="1" x14ac:dyDescent="0.3">
      <c r="C315" s="78"/>
      <c r="D315" s="73"/>
      <c r="E315" s="73"/>
      <c r="F315" s="74"/>
    </row>
    <row r="316" spans="3:6" s="66" customFormat="1" x14ac:dyDescent="0.3">
      <c r="C316" s="78"/>
      <c r="D316" s="73"/>
      <c r="E316" s="73"/>
      <c r="F316" s="74"/>
    </row>
    <row r="317" spans="3:6" s="66" customFormat="1" x14ac:dyDescent="0.3">
      <c r="C317" s="78"/>
      <c r="D317" s="73"/>
      <c r="E317" s="73"/>
      <c r="F317" s="74"/>
    </row>
    <row r="318" spans="3:6" s="66" customFormat="1" x14ac:dyDescent="0.3">
      <c r="C318" s="78"/>
      <c r="D318" s="73"/>
      <c r="E318" s="73"/>
      <c r="F318" s="74"/>
    </row>
    <row r="319" spans="3:6" s="66" customFormat="1" x14ac:dyDescent="0.3">
      <c r="C319" s="78"/>
      <c r="D319" s="73"/>
      <c r="E319" s="73"/>
      <c r="F319" s="74"/>
    </row>
    <row r="320" spans="3:6" s="66" customFormat="1" x14ac:dyDescent="0.3">
      <c r="C320" s="78"/>
      <c r="D320" s="73"/>
      <c r="E320" s="73"/>
      <c r="F320" s="74"/>
    </row>
    <row r="321" spans="3:6" s="66" customFormat="1" x14ac:dyDescent="0.3">
      <c r="C321" s="78"/>
      <c r="D321" s="73"/>
      <c r="E321" s="73"/>
      <c r="F321" s="74"/>
    </row>
    <row r="322" spans="3:6" s="66" customFormat="1" x14ac:dyDescent="0.3">
      <c r="C322" s="78"/>
      <c r="D322" s="73"/>
      <c r="E322" s="73"/>
      <c r="F322" s="74"/>
    </row>
    <row r="323" spans="3:6" s="66" customFormat="1" x14ac:dyDescent="0.3">
      <c r="C323" s="78"/>
      <c r="D323" s="73"/>
      <c r="E323" s="73"/>
      <c r="F323" s="74"/>
    </row>
    <row r="324" spans="3:6" s="66" customFormat="1" x14ac:dyDescent="0.3">
      <c r="C324" s="78"/>
      <c r="D324" s="73"/>
      <c r="E324" s="73"/>
      <c r="F324" s="74"/>
    </row>
    <row r="325" spans="3:6" s="66" customFormat="1" x14ac:dyDescent="0.3">
      <c r="C325" s="78"/>
      <c r="D325" s="73"/>
      <c r="E325" s="73"/>
      <c r="F325" s="74"/>
    </row>
    <row r="326" spans="3:6" s="66" customFormat="1" x14ac:dyDescent="0.3">
      <c r="C326" s="78"/>
      <c r="D326" s="73"/>
      <c r="E326" s="73"/>
      <c r="F326" s="74"/>
    </row>
    <row r="327" spans="3:6" s="66" customFormat="1" x14ac:dyDescent="0.3">
      <c r="C327" s="78"/>
      <c r="D327" s="73"/>
      <c r="E327" s="73"/>
      <c r="F327" s="74"/>
    </row>
    <row r="328" spans="3:6" s="66" customFormat="1" x14ac:dyDescent="0.3">
      <c r="C328" s="78"/>
      <c r="D328" s="73"/>
      <c r="E328" s="73"/>
      <c r="F328" s="74"/>
    </row>
    <row r="329" spans="3:6" s="66" customFormat="1" x14ac:dyDescent="0.3">
      <c r="C329" s="78"/>
      <c r="D329" s="73"/>
      <c r="E329" s="73"/>
      <c r="F329" s="74"/>
    </row>
    <row r="330" spans="3:6" s="66" customFormat="1" x14ac:dyDescent="0.3">
      <c r="C330" s="78"/>
      <c r="D330" s="73"/>
      <c r="E330" s="73"/>
      <c r="F330" s="74"/>
    </row>
    <row r="331" spans="3:6" s="66" customFormat="1" x14ac:dyDescent="0.3">
      <c r="C331" s="78"/>
      <c r="D331" s="73"/>
      <c r="E331" s="73"/>
      <c r="F331" s="74"/>
    </row>
    <row r="332" spans="3:6" s="66" customFormat="1" x14ac:dyDescent="0.3">
      <c r="C332" s="78"/>
      <c r="D332" s="73"/>
      <c r="E332" s="73"/>
      <c r="F332" s="74"/>
    </row>
    <row r="333" spans="3:6" s="66" customFormat="1" x14ac:dyDescent="0.3">
      <c r="C333" s="78"/>
      <c r="D333" s="73"/>
      <c r="E333" s="73"/>
      <c r="F333" s="74"/>
    </row>
    <row r="334" spans="3:6" s="66" customFormat="1" x14ac:dyDescent="0.3">
      <c r="C334" s="78"/>
      <c r="D334" s="73"/>
      <c r="E334" s="73"/>
      <c r="F334" s="74"/>
    </row>
    <row r="335" spans="3:6" s="66" customFormat="1" x14ac:dyDescent="0.3">
      <c r="C335" s="78"/>
      <c r="D335" s="73"/>
      <c r="E335" s="73"/>
      <c r="F335" s="74"/>
    </row>
    <row r="336" spans="3:6" s="66" customFormat="1" x14ac:dyDescent="0.3">
      <c r="C336" s="78"/>
      <c r="D336" s="73"/>
      <c r="E336" s="73"/>
      <c r="F336" s="74"/>
    </row>
    <row r="337" spans="3:6" s="66" customFormat="1" x14ac:dyDescent="0.3">
      <c r="C337" s="78"/>
      <c r="D337" s="73"/>
      <c r="E337" s="73"/>
      <c r="F337" s="74"/>
    </row>
    <row r="338" spans="3:6" s="66" customFormat="1" x14ac:dyDescent="0.3">
      <c r="C338" s="78"/>
      <c r="D338" s="73"/>
      <c r="E338" s="73"/>
      <c r="F338" s="74"/>
    </row>
    <row r="339" spans="3:6" s="66" customFormat="1" x14ac:dyDescent="0.3">
      <c r="C339" s="78"/>
      <c r="D339" s="73"/>
      <c r="E339" s="73"/>
      <c r="F339" s="74"/>
    </row>
    <row r="340" spans="3:6" s="66" customFormat="1" x14ac:dyDescent="0.3">
      <c r="C340" s="78"/>
      <c r="D340" s="73"/>
      <c r="E340" s="73"/>
      <c r="F340" s="74"/>
    </row>
    <row r="341" spans="3:6" s="66" customFormat="1" x14ac:dyDescent="0.3">
      <c r="C341" s="78"/>
      <c r="D341" s="73"/>
      <c r="E341" s="73"/>
      <c r="F341" s="74"/>
    </row>
    <row r="342" spans="3:6" s="66" customFormat="1" x14ac:dyDescent="0.3">
      <c r="C342" s="78"/>
      <c r="D342" s="73"/>
      <c r="E342" s="73"/>
      <c r="F342" s="74"/>
    </row>
    <row r="343" spans="3:6" s="66" customFormat="1" x14ac:dyDescent="0.3">
      <c r="C343" s="78"/>
      <c r="D343" s="73"/>
      <c r="E343" s="73"/>
      <c r="F343" s="74"/>
    </row>
    <row r="344" spans="3:6" s="66" customFormat="1" x14ac:dyDescent="0.3">
      <c r="C344" s="78"/>
      <c r="D344" s="73"/>
      <c r="E344" s="73"/>
      <c r="F344" s="74"/>
    </row>
    <row r="345" spans="3:6" s="66" customFormat="1" x14ac:dyDescent="0.3">
      <c r="C345" s="78"/>
      <c r="D345" s="73"/>
      <c r="E345" s="73"/>
      <c r="F345" s="74"/>
    </row>
    <row r="346" spans="3:6" s="66" customFormat="1" x14ac:dyDescent="0.3">
      <c r="C346" s="78"/>
      <c r="D346" s="73"/>
      <c r="E346" s="73"/>
      <c r="F346" s="74"/>
    </row>
    <row r="347" spans="3:6" s="66" customFormat="1" x14ac:dyDescent="0.3">
      <c r="C347" s="78"/>
      <c r="D347" s="73"/>
      <c r="E347" s="73"/>
      <c r="F347" s="74"/>
    </row>
    <row r="348" spans="3:6" s="66" customFormat="1" x14ac:dyDescent="0.3">
      <c r="C348" s="78"/>
      <c r="D348" s="73"/>
      <c r="E348" s="73"/>
      <c r="F348" s="74"/>
    </row>
    <row r="349" spans="3:6" s="66" customFormat="1" x14ac:dyDescent="0.3">
      <c r="C349" s="78"/>
      <c r="D349" s="73"/>
      <c r="E349" s="73"/>
      <c r="F349" s="74"/>
    </row>
    <row r="350" spans="3:6" s="66" customFormat="1" x14ac:dyDescent="0.3">
      <c r="C350" s="78"/>
      <c r="D350" s="73"/>
      <c r="E350" s="73"/>
      <c r="F350" s="74"/>
    </row>
    <row r="351" spans="3:6" s="66" customFormat="1" x14ac:dyDescent="0.3">
      <c r="C351" s="78"/>
      <c r="D351" s="73"/>
      <c r="E351" s="73"/>
      <c r="F351" s="74"/>
    </row>
    <row r="352" spans="3:6" s="66" customFormat="1" x14ac:dyDescent="0.3">
      <c r="C352" s="78"/>
      <c r="D352" s="73"/>
      <c r="E352" s="73"/>
      <c r="F352" s="74"/>
    </row>
    <row r="353" spans="3:6" s="66" customFormat="1" x14ac:dyDescent="0.3">
      <c r="C353" s="78"/>
      <c r="D353" s="73"/>
      <c r="E353" s="73"/>
      <c r="F353" s="74"/>
    </row>
    <row r="354" spans="3:6" s="66" customFormat="1" x14ac:dyDescent="0.3">
      <c r="C354" s="78"/>
      <c r="D354" s="73"/>
      <c r="E354" s="73"/>
      <c r="F354" s="74"/>
    </row>
    <row r="355" spans="3:6" s="66" customFormat="1" x14ac:dyDescent="0.3">
      <c r="C355" s="78"/>
      <c r="D355" s="73"/>
      <c r="E355" s="73"/>
      <c r="F355" s="74"/>
    </row>
    <row r="356" spans="3:6" s="66" customFormat="1" x14ac:dyDescent="0.3">
      <c r="C356" s="78"/>
      <c r="D356" s="73"/>
      <c r="E356" s="73"/>
      <c r="F356" s="74"/>
    </row>
    <row r="357" spans="3:6" s="66" customFormat="1" x14ac:dyDescent="0.3">
      <c r="C357" s="78"/>
      <c r="D357" s="73"/>
      <c r="E357" s="73"/>
      <c r="F357" s="74"/>
    </row>
    <row r="358" spans="3:6" s="66" customFormat="1" x14ac:dyDescent="0.3">
      <c r="C358" s="78"/>
      <c r="D358" s="73"/>
      <c r="E358" s="73"/>
      <c r="F358" s="74"/>
    </row>
    <row r="359" spans="3:6" s="66" customFormat="1" x14ac:dyDescent="0.3">
      <c r="C359" s="78"/>
      <c r="D359" s="73"/>
      <c r="E359" s="73"/>
      <c r="F359" s="74"/>
    </row>
    <row r="360" spans="3:6" s="66" customFormat="1" x14ac:dyDescent="0.3">
      <c r="C360" s="78"/>
      <c r="D360" s="73"/>
      <c r="E360" s="73"/>
      <c r="F360" s="74"/>
    </row>
    <row r="361" spans="3:6" s="66" customFormat="1" x14ac:dyDescent="0.3">
      <c r="C361" s="78"/>
      <c r="D361" s="73"/>
      <c r="E361" s="73"/>
      <c r="F361" s="74"/>
    </row>
    <row r="362" spans="3:6" s="66" customFormat="1" x14ac:dyDescent="0.3">
      <c r="C362" s="78"/>
      <c r="D362" s="73"/>
      <c r="E362" s="73"/>
      <c r="F362" s="74"/>
    </row>
    <row r="363" spans="3:6" s="66" customFormat="1" x14ac:dyDescent="0.3">
      <c r="C363" s="78"/>
      <c r="D363" s="73"/>
      <c r="E363" s="73"/>
      <c r="F363" s="74"/>
    </row>
    <row r="364" spans="3:6" s="66" customFormat="1" x14ac:dyDescent="0.3">
      <c r="C364" s="78"/>
      <c r="D364" s="73"/>
      <c r="E364" s="73"/>
      <c r="F364" s="74"/>
    </row>
    <row r="365" spans="3:6" s="66" customFormat="1" x14ac:dyDescent="0.3">
      <c r="C365" s="78"/>
      <c r="D365" s="73"/>
      <c r="E365" s="73"/>
      <c r="F365" s="74"/>
    </row>
    <row r="366" spans="3:6" s="66" customFormat="1" x14ac:dyDescent="0.3">
      <c r="C366" s="78"/>
      <c r="D366" s="73"/>
      <c r="E366" s="73"/>
      <c r="F366" s="74"/>
    </row>
    <row r="367" spans="3:6" s="66" customFormat="1" x14ac:dyDescent="0.3">
      <c r="C367" s="78"/>
      <c r="D367" s="73"/>
      <c r="E367" s="73"/>
      <c r="F367" s="74"/>
    </row>
    <row r="368" spans="3:6" s="66" customFormat="1" x14ac:dyDescent="0.3">
      <c r="C368" s="78"/>
      <c r="D368" s="73"/>
      <c r="E368" s="73"/>
      <c r="F368" s="74"/>
    </row>
    <row r="369" spans="3:6" s="66" customFormat="1" x14ac:dyDescent="0.3">
      <c r="C369" s="78"/>
      <c r="D369" s="73"/>
      <c r="E369" s="73"/>
      <c r="F369" s="74"/>
    </row>
    <row r="370" spans="3:6" s="66" customFormat="1" x14ac:dyDescent="0.3">
      <c r="C370" s="78"/>
      <c r="D370" s="73"/>
      <c r="E370" s="73"/>
      <c r="F370" s="74"/>
    </row>
    <row r="371" spans="3:6" s="66" customFormat="1" x14ac:dyDescent="0.3">
      <c r="C371" s="78"/>
      <c r="D371" s="73"/>
      <c r="E371" s="73"/>
      <c r="F371" s="74"/>
    </row>
    <row r="372" spans="3:6" s="66" customFormat="1" x14ac:dyDescent="0.3">
      <c r="C372" s="78"/>
      <c r="D372" s="73"/>
      <c r="E372" s="73"/>
      <c r="F372" s="74"/>
    </row>
    <row r="373" spans="3:6" s="66" customFormat="1" x14ac:dyDescent="0.3">
      <c r="C373" s="78"/>
      <c r="D373" s="73"/>
      <c r="E373" s="73"/>
      <c r="F373" s="74"/>
    </row>
    <row r="374" spans="3:6" s="66" customFormat="1" x14ac:dyDescent="0.3">
      <c r="C374" s="78"/>
      <c r="D374" s="73"/>
      <c r="E374" s="73"/>
      <c r="F374" s="74"/>
    </row>
    <row r="375" spans="3:6" s="66" customFormat="1" x14ac:dyDescent="0.3">
      <c r="C375" s="78"/>
      <c r="D375" s="73"/>
      <c r="E375" s="73"/>
      <c r="F375" s="74"/>
    </row>
    <row r="376" spans="3:6" s="66" customFormat="1" x14ac:dyDescent="0.3">
      <c r="C376" s="78"/>
      <c r="D376" s="73"/>
      <c r="E376" s="73"/>
      <c r="F376" s="74"/>
    </row>
    <row r="377" spans="3:6" s="66" customFormat="1" x14ac:dyDescent="0.3">
      <c r="C377" s="78"/>
      <c r="D377" s="73"/>
      <c r="E377" s="73"/>
      <c r="F377" s="74"/>
    </row>
    <row r="378" spans="3:6" s="66" customFormat="1" x14ac:dyDescent="0.3">
      <c r="C378" s="78"/>
      <c r="D378" s="73"/>
      <c r="E378" s="73"/>
      <c r="F378" s="74"/>
    </row>
    <row r="379" spans="3:6" s="66" customFormat="1" x14ac:dyDescent="0.3">
      <c r="C379" s="78"/>
      <c r="D379" s="73"/>
      <c r="E379" s="73"/>
      <c r="F379" s="74"/>
    </row>
    <row r="380" spans="3:6" s="66" customFormat="1" x14ac:dyDescent="0.3">
      <c r="C380" s="78"/>
      <c r="D380" s="73"/>
      <c r="E380" s="73"/>
      <c r="F380" s="74"/>
    </row>
    <row r="381" spans="3:6" s="66" customFormat="1" x14ac:dyDescent="0.3">
      <c r="C381" s="78"/>
      <c r="D381" s="73"/>
      <c r="E381" s="73"/>
      <c r="F381" s="74"/>
    </row>
    <row r="382" spans="3:6" s="66" customFormat="1" x14ac:dyDescent="0.3">
      <c r="C382" s="78"/>
      <c r="D382" s="73"/>
      <c r="E382" s="73"/>
      <c r="F382" s="74"/>
    </row>
    <row r="383" spans="3:6" s="66" customFormat="1" x14ac:dyDescent="0.3">
      <c r="C383" s="78"/>
      <c r="D383" s="73"/>
      <c r="E383" s="73"/>
      <c r="F383" s="74"/>
    </row>
    <row r="384" spans="3:6" s="66" customFormat="1" x14ac:dyDescent="0.3">
      <c r="C384" s="78"/>
      <c r="D384" s="73"/>
      <c r="E384" s="73"/>
      <c r="F384" s="74"/>
    </row>
    <row r="385" spans="2:6" s="66" customFormat="1" x14ac:dyDescent="0.3">
      <c r="C385" s="78"/>
      <c r="D385" s="73"/>
      <c r="E385" s="73"/>
      <c r="F385" s="74"/>
    </row>
    <row r="386" spans="2:6" s="66" customFormat="1" x14ac:dyDescent="0.3">
      <c r="C386" s="78"/>
      <c r="D386" s="73"/>
      <c r="E386" s="73"/>
      <c r="F386" s="74"/>
    </row>
    <row r="387" spans="2:6" s="66" customFormat="1" x14ac:dyDescent="0.3">
      <c r="C387" s="78"/>
      <c r="D387" s="73"/>
      <c r="E387" s="73"/>
      <c r="F387" s="74"/>
    </row>
    <row r="388" spans="2:6" s="66" customFormat="1" x14ac:dyDescent="0.3">
      <c r="C388" s="78"/>
      <c r="D388" s="73"/>
      <c r="E388" s="73"/>
      <c r="F388" s="74"/>
    </row>
    <row r="389" spans="2:6" s="66" customFormat="1" x14ac:dyDescent="0.3">
      <c r="C389" s="78"/>
      <c r="D389" s="73"/>
      <c r="E389" s="73"/>
      <c r="F389" s="74"/>
    </row>
    <row r="390" spans="2:6" s="66" customFormat="1" x14ac:dyDescent="0.3">
      <c r="C390" s="78"/>
      <c r="D390" s="73"/>
      <c r="E390" s="73"/>
      <c r="F390" s="74"/>
    </row>
    <row r="391" spans="2:6" s="66" customFormat="1" x14ac:dyDescent="0.3">
      <c r="C391" s="78"/>
      <c r="D391" s="73"/>
      <c r="E391" s="73"/>
      <c r="F391" s="74"/>
    </row>
    <row r="392" spans="2:6" s="66" customFormat="1" x14ac:dyDescent="0.3">
      <c r="C392" s="78"/>
      <c r="D392" s="73"/>
      <c r="E392" s="73"/>
      <c r="F392" s="74"/>
    </row>
    <row r="393" spans="2:6" s="66" customFormat="1" x14ac:dyDescent="0.3">
      <c r="C393" s="78"/>
      <c r="D393" s="73"/>
      <c r="E393" s="73"/>
      <c r="F393" s="74"/>
    </row>
    <row r="394" spans="2:6" s="66" customFormat="1" x14ac:dyDescent="0.3">
      <c r="C394" s="78"/>
      <c r="D394" s="73"/>
      <c r="E394" s="73"/>
      <c r="F394" s="74"/>
    </row>
    <row r="395" spans="2:6" s="66" customFormat="1" x14ac:dyDescent="0.3">
      <c r="C395" s="78"/>
      <c r="D395" s="73"/>
      <c r="E395" s="73"/>
      <c r="F395" s="74"/>
    </row>
    <row r="396" spans="2:6" x14ac:dyDescent="0.35">
      <c r="B396" s="66"/>
    </row>
  </sheetData>
  <mergeCells count="49">
    <mergeCell ref="C74:G74"/>
    <mergeCell ref="C45:G45"/>
    <mergeCell ref="C77:G77"/>
    <mergeCell ref="C70:G70"/>
    <mergeCell ref="C71:G71"/>
    <mergeCell ref="C72:G72"/>
    <mergeCell ref="C73:G73"/>
    <mergeCell ref="C61:C62"/>
    <mergeCell ref="D61:D63"/>
    <mergeCell ref="E61:E63"/>
    <mergeCell ref="G61:G62"/>
    <mergeCell ref="C64:H64"/>
    <mergeCell ref="C54:H54"/>
    <mergeCell ref="C57:G57"/>
    <mergeCell ref="C58:G58"/>
    <mergeCell ref="C59:G59"/>
    <mergeCell ref="C60:H60"/>
    <mergeCell ref="F84:H84"/>
    <mergeCell ref="C28:G28"/>
    <mergeCell ref="C33:H33"/>
    <mergeCell ref="C43:G43"/>
    <mergeCell ref="C44:G44"/>
    <mergeCell ref="C75:G75"/>
    <mergeCell ref="C41:G41"/>
    <mergeCell ref="C42:G42"/>
    <mergeCell ref="C84:E85"/>
    <mergeCell ref="C30:C31"/>
    <mergeCell ref="C47:H47"/>
    <mergeCell ref="C49:H49"/>
    <mergeCell ref="C50:C51"/>
    <mergeCell ref="D50:D52"/>
    <mergeCell ref="C53:H53"/>
    <mergeCell ref="B2:F2"/>
    <mergeCell ref="C3:D3"/>
    <mergeCell ref="C29:H29"/>
    <mergeCell ref="C7:H7"/>
    <mergeCell ref="C15:H15"/>
    <mergeCell ref="C16:H16"/>
    <mergeCell ref="C12:C13"/>
    <mergeCell ref="D12:D14"/>
    <mergeCell ref="C26:G26"/>
    <mergeCell ref="C27:G27"/>
    <mergeCell ref="C40:G40"/>
    <mergeCell ref="C11:H11"/>
    <mergeCell ref="C9:H9"/>
    <mergeCell ref="C8:H8"/>
    <mergeCell ref="D30:D32"/>
    <mergeCell ref="E30:E32"/>
    <mergeCell ref="G30:G31"/>
  </mergeCells>
  <printOptions horizontalCentered="1"/>
  <pageMargins left="0.39370078740157483" right="0.39370078740157483" top="0.39370078740157483" bottom="0.39370078740157483" header="0.31496062992125984" footer="0.31496062992125984"/>
  <pageSetup scale="62" fitToHeight="0" orientation="portrait" r:id="rId1"/>
  <rowBreaks count="1" manualBreakCount="1">
    <brk id="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A9" zoomScale="93" zoomScaleNormal="93" zoomScaleSheetLayoutView="93" workbookViewId="0">
      <selection activeCell="K15" sqref="K15"/>
    </sheetView>
  </sheetViews>
  <sheetFormatPr baseColWidth="10" defaultColWidth="11.3984375" defaultRowHeight="14" x14ac:dyDescent="0.3"/>
  <cols>
    <col min="1" max="1" width="5.59765625" customWidth="1"/>
    <col min="2" max="2" width="7.69921875" customWidth="1"/>
    <col min="3" max="3" width="20.59765625" customWidth="1"/>
    <col min="4" max="4" width="15.19921875" customWidth="1"/>
    <col min="5" max="5" width="16.8984375" customWidth="1"/>
    <col min="6" max="6" width="38.8984375" customWidth="1"/>
    <col min="7" max="7" width="29.8984375" customWidth="1"/>
    <col min="8" max="8" width="5.09765625" customWidth="1"/>
    <col min="9" max="9" width="5.59765625" customWidth="1"/>
  </cols>
  <sheetData>
    <row r="1" spans="1:198" s="2" customFormat="1" ht="15.5" x14ac:dyDescent="0.3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3">
      <c r="A2" s="48"/>
      <c r="B2" s="234" t="s">
        <v>0</v>
      </c>
      <c r="C2" s="235"/>
      <c r="D2" s="235"/>
      <c r="E2" s="236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48"/>
      <c r="B3" s="52" t="s">
        <v>1</v>
      </c>
      <c r="C3" s="50" t="s">
        <v>30</v>
      </c>
      <c r="D3" s="51" t="s">
        <v>31</v>
      </c>
      <c r="E3" s="49">
        <v>1</v>
      </c>
      <c r="F3" s="46"/>
      <c r="G3" s="47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5" x14ac:dyDescent="0.3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5" thickBot="1" x14ac:dyDescent="0.35"/>
    <row r="6" spans="1:198" ht="18.75" customHeight="1" x14ac:dyDescent="0.3">
      <c r="B6" s="44"/>
      <c r="C6" s="247"/>
      <c r="D6" s="247"/>
      <c r="E6" s="247"/>
      <c r="F6" s="247"/>
      <c r="G6" s="247"/>
      <c r="H6" s="39"/>
    </row>
    <row r="7" spans="1:198" ht="18.75" customHeight="1" thickBot="1" x14ac:dyDescent="0.35">
      <c r="B7" s="27"/>
      <c r="C7" s="32"/>
      <c r="D7" s="32"/>
      <c r="E7" s="32"/>
      <c r="F7" s="32"/>
      <c r="G7" s="33"/>
      <c r="H7" s="40"/>
    </row>
    <row r="8" spans="1:198" ht="14.5" thickBot="1" x14ac:dyDescent="0.35">
      <c r="B8" s="45"/>
      <c r="C8" s="259" t="s">
        <v>32</v>
      </c>
      <c r="D8" s="260"/>
      <c r="E8" s="260"/>
      <c r="F8" s="260"/>
      <c r="G8" s="261"/>
      <c r="H8" s="40"/>
    </row>
    <row r="9" spans="1:198" ht="53.4" customHeight="1" thickBot="1" x14ac:dyDescent="0.35">
      <c r="B9" s="45"/>
      <c r="C9" s="262" t="s">
        <v>33</v>
      </c>
      <c r="D9" s="262"/>
      <c r="E9" s="262"/>
      <c r="F9" s="262"/>
      <c r="G9" s="263"/>
      <c r="H9" s="40"/>
    </row>
    <row r="10" spans="1:198" ht="17.25" customHeight="1" thickBot="1" x14ac:dyDescent="0.35">
      <c r="B10" s="45"/>
      <c r="C10" s="257" t="s">
        <v>34</v>
      </c>
      <c r="D10" s="257"/>
      <c r="E10" s="257"/>
      <c r="F10" s="257"/>
      <c r="G10" s="258"/>
      <c r="H10" s="40"/>
    </row>
    <row r="11" spans="1:198" ht="16.5" customHeight="1" x14ac:dyDescent="0.3">
      <c r="B11" s="45"/>
      <c r="C11" s="53" t="s">
        <v>35</v>
      </c>
      <c r="D11" s="264" t="s">
        <v>36</v>
      </c>
      <c r="E11" s="265"/>
      <c r="F11" s="272" t="s">
        <v>37</v>
      </c>
      <c r="G11" s="273"/>
      <c r="H11" s="40"/>
    </row>
    <row r="12" spans="1:198" x14ac:dyDescent="0.3">
      <c r="B12" s="45"/>
      <c r="C12" s="34"/>
      <c r="D12" s="274"/>
      <c r="E12" s="275"/>
      <c r="F12" s="268"/>
      <c r="G12" s="269"/>
      <c r="H12" s="40"/>
    </row>
    <row r="13" spans="1:198" x14ac:dyDescent="0.3">
      <c r="B13" s="45"/>
      <c r="C13" s="54">
        <v>1</v>
      </c>
      <c r="D13" s="251" t="s">
        <v>38</v>
      </c>
      <c r="E13" s="252"/>
      <c r="F13" s="237">
        <f>'FORMULARIO 1 - DETALLADO'!H43</f>
        <v>465221939.85000002</v>
      </c>
      <c r="G13" s="238"/>
      <c r="H13" s="40"/>
    </row>
    <row r="14" spans="1:198" x14ac:dyDescent="0.3">
      <c r="B14" s="45"/>
      <c r="C14" s="54">
        <v>2</v>
      </c>
      <c r="D14" s="251" t="s">
        <v>39</v>
      </c>
      <c r="E14" s="252"/>
      <c r="F14" s="237">
        <f>'FORMULARIO 1 - DETALLADO'!H44</f>
        <v>88392168.571500003</v>
      </c>
      <c r="G14" s="238"/>
      <c r="H14" s="40"/>
    </row>
    <row r="15" spans="1:198" ht="16.5" customHeight="1" x14ac:dyDescent="0.3">
      <c r="B15" s="45"/>
      <c r="C15" s="55">
        <v>3</v>
      </c>
      <c r="D15" s="251" t="s">
        <v>40</v>
      </c>
      <c r="E15" s="252"/>
      <c r="F15" s="237">
        <f>SUM(F13:G14)</f>
        <v>553614108.42149997</v>
      </c>
      <c r="G15" s="238"/>
      <c r="H15" s="40"/>
      <c r="K15" s="57">
        <f>F15-'FORMULARIO 1 - DETALLADO'!H75</f>
        <v>547155221.42149997</v>
      </c>
    </row>
    <row r="16" spans="1:198" ht="14.5" thickBot="1" x14ac:dyDescent="0.35">
      <c r="B16" s="45"/>
      <c r="C16" s="20"/>
      <c r="D16" s="266"/>
      <c r="E16" s="267"/>
      <c r="F16" s="270"/>
      <c r="G16" s="271"/>
      <c r="H16" s="40"/>
    </row>
    <row r="17" spans="2:8" ht="33.75" customHeight="1" thickBot="1" x14ac:dyDescent="0.35">
      <c r="B17" s="45"/>
      <c r="C17" s="257" t="s">
        <v>41</v>
      </c>
      <c r="D17" s="257"/>
      <c r="E17" s="257"/>
      <c r="F17" s="257"/>
      <c r="G17" s="258"/>
      <c r="H17" s="40"/>
    </row>
    <row r="18" spans="2:8" ht="39" x14ac:dyDescent="0.3">
      <c r="B18" s="45"/>
      <c r="C18" s="18" t="s">
        <v>35</v>
      </c>
      <c r="D18" s="7" t="s">
        <v>42</v>
      </c>
      <c r="E18" s="7" t="s">
        <v>20</v>
      </c>
      <c r="F18" s="9" t="s">
        <v>43</v>
      </c>
      <c r="G18" s="12" t="s">
        <v>44</v>
      </c>
      <c r="H18" s="40"/>
    </row>
    <row r="19" spans="2:8" x14ac:dyDescent="0.3">
      <c r="B19" s="45"/>
      <c r="C19" s="35"/>
      <c r="D19" s="36"/>
      <c r="E19" s="36"/>
      <c r="F19" s="37"/>
      <c r="G19" s="38"/>
      <c r="H19" s="40"/>
    </row>
    <row r="20" spans="2:8" ht="14.5" x14ac:dyDescent="0.35">
      <c r="B20" s="45"/>
      <c r="C20" s="19"/>
      <c r="D20" s="10"/>
      <c r="E20" s="8"/>
      <c r="F20" s="11"/>
      <c r="G20" s="13"/>
      <c r="H20" s="40"/>
    </row>
    <row r="21" spans="2:8" ht="14.5" x14ac:dyDescent="0.35">
      <c r="B21" s="45"/>
      <c r="C21" s="19"/>
      <c r="D21" s="10"/>
      <c r="E21" s="8"/>
      <c r="F21" s="11"/>
      <c r="G21" s="13"/>
      <c r="H21" s="40"/>
    </row>
    <row r="22" spans="2:8" ht="14.5" x14ac:dyDescent="0.35">
      <c r="B22" s="45"/>
      <c r="C22" s="19"/>
      <c r="D22" s="10"/>
      <c r="E22" s="8"/>
      <c r="F22" s="11"/>
      <c r="G22" s="13"/>
      <c r="H22" s="40"/>
    </row>
    <row r="23" spans="2:8" ht="14.5" x14ac:dyDescent="0.35">
      <c r="B23" s="45"/>
      <c r="C23" s="19"/>
      <c r="D23" s="10"/>
      <c r="E23" s="8"/>
      <c r="F23" s="11"/>
      <c r="G23" s="13"/>
      <c r="H23" s="40"/>
    </row>
    <row r="24" spans="2:8" ht="14.5" x14ac:dyDescent="0.35">
      <c r="B24" s="45"/>
      <c r="C24" s="19"/>
      <c r="D24" s="10"/>
      <c r="E24" s="8"/>
      <c r="F24" s="11"/>
      <c r="G24" s="13"/>
      <c r="H24" s="40"/>
    </row>
    <row r="25" spans="2:8" x14ac:dyDescent="0.3">
      <c r="B25" s="45"/>
      <c r="C25" s="28"/>
      <c r="D25" s="29"/>
      <c r="E25" s="29"/>
      <c r="F25" s="30"/>
      <c r="G25" s="31"/>
      <c r="H25" s="40"/>
    </row>
    <row r="26" spans="2:8" ht="14.5" x14ac:dyDescent="0.35">
      <c r="B26" s="45"/>
      <c r="C26" s="19"/>
      <c r="D26" s="10"/>
      <c r="E26" s="8"/>
      <c r="F26" s="11"/>
      <c r="G26" s="13"/>
      <c r="H26" s="40"/>
    </row>
    <row r="27" spans="2:8" ht="14.5" x14ac:dyDescent="0.35">
      <c r="B27" s="45"/>
      <c r="C27" s="19"/>
      <c r="D27" s="10"/>
      <c r="E27" s="8"/>
      <c r="F27" s="11"/>
      <c r="G27" s="13"/>
      <c r="H27" s="40"/>
    </row>
    <row r="28" spans="2:8" ht="14.5" x14ac:dyDescent="0.35">
      <c r="B28" s="45"/>
      <c r="C28" s="21"/>
      <c r="D28" s="22"/>
      <c r="E28" s="23"/>
      <c r="F28" s="24"/>
      <c r="G28" s="25"/>
      <c r="H28" s="40"/>
    </row>
    <row r="29" spans="2:8" ht="14.5" x14ac:dyDescent="0.35">
      <c r="B29" s="45"/>
      <c r="C29" s="19"/>
      <c r="D29" s="10"/>
      <c r="E29" s="8"/>
      <c r="F29" s="11"/>
      <c r="G29" s="13"/>
      <c r="H29" s="40"/>
    </row>
    <row r="30" spans="2:8" ht="14.5" x14ac:dyDescent="0.35">
      <c r="B30" s="45"/>
      <c r="C30" s="19"/>
      <c r="D30" s="10"/>
      <c r="E30" s="8"/>
      <c r="F30" s="11"/>
      <c r="G30" s="13"/>
      <c r="H30" s="40"/>
    </row>
    <row r="31" spans="2:8" ht="15" thickBot="1" x14ac:dyDescent="0.4">
      <c r="B31" s="45"/>
      <c r="C31" s="26"/>
      <c r="D31" s="14"/>
      <c r="E31" s="15"/>
      <c r="F31" s="16"/>
      <c r="G31" s="17"/>
      <c r="H31" s="40"/>
    </row>
    <row r="32" spans="2:8" x14ac:dyDescent="0.3">
      <c r="B32" s="27"/>
      <c r="C32" s="239" t="s">
        <v>45</v>
      </c>
      <c r="D32" s="240"/>
      <c r="E32" s="240"/>
      <c r="F32" s="247"/>
      <c r="G32" s="248"/>
      <c r="H32" s="40"/>
    </row>
    <row r="33" spans="2:8" x14ac:dyDescent="0.3">
      <c r="B33" s="27"/>
      <c r="C33" s="241"/>
      <c r="D33" s="242"/>
      <c r="E33" s="242"/>
      <c r="F33" s="249"/>
      <c r="G33" s="250"/>
      <c r="H33" s="40"/>
    </row>
    <row r="34" spans="2:8" x14ac:dyDescent="0.3">
      <c r="B34" s="27"/>
      <c r="C34" s="241"/>
      <c r="D34" s="242"/>
      <c r="E34" s="242"/>
      <c r="F34" s="249"/>
      <c r="G34" s="250"/>
      <c r="H34" s="40"/>
    </row>
    <row r="35" spans="2:8" x14ac:dyDescent="0.3">
      <c r="B35" s="27"/>
      <c r="C35" s="243"/>
      <c r="D35" s="244"/>
      <c r="E35" s="244"/>
      <c r="F35" s="249"/>
      <c r="G35" s="250"/>
      <c r="H35" s="40"/>
    </row>
    <row r="36" spans="2:8" x14ac:dyDescent="0.3">
      <c r="B36" s="27"/>
      <c r="C36" s="245" t="s">
        <v>28</v>
      </c>
      <c r="D36" s="246"/>
      <c r="E36" s="246"/>
      <c r="F36" s="32"/>
      <c r="G36" s="56" t="s">
        <v>46</v>
      </c>
      <c r="H36" s="40"/>
    </row>
    <row r="37" spans="2:8" x14ac:dyDescent="0.3">
      <c r="B37" s="27"/>
      <c r="C37" s="253"/>
      <c r="D37" s="249"/>
      <c r="E37" s="249"/>
      <c r="F37" s="249"/>
      <c r="G37" s="250"/>
      <c r="H37" s="40"/>
    </row>
    <row r="38" spans="2:8" ht="14.5" thickBot="1" x14ac:dyDescent="0.35">
      <c r="B38" s="27"/>
      <c r="C38" s="254"/>
      <c r="D38" s="255"/>
      <c r="E38" s="255"/>
      <c r="F38" s="255"/>
      <c r="G38" s="256"/>
      <c r="H38" s="40"/>
    </row>
    <row r="39" spans="2:8" x14ac:dyDescent="0.3">
      <c r="B39" s="27"/>
      <c r="H39" s="40"/>
    </row>
    <row r="40" spans="2:8" ht="14.5" thickBot="1" x14ac:dyDescent="0.35">
      <c r="B40" s="41"/>
      <c r="C40" s="42"/>
      <c r="D40" s="42"/>
      <c r="E40" s="42"/>
      <c r="F40" s="42"/>
      <c r="G40" s="42"/>
      <c r="H40" s="43"/>
    </row>
  </sheetData>
  <mergeCells count="22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FORMULARIO 1 - DETALLADO</vt:lpstr>
      <vt:lpstr>FORMULARIO1 - GLOBAL</vt:lpstr>
      <vt:lpstr>'FORMULARIO 1 - DETALLADO'!Área_de_impresión</vt:lpstr>
      <vt:lpstr>'FORMULARIO1 - GLOBAL'!Área_de_impresión</vt:lpstr>
      <vt:lpstr>'FORMULARIO 1 - DETALLADO'!Títulos_a_imprimir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Maria Jose Palacio Argel</cp:lastModifiedBy>
  <cp:revision/>
  <cp:lastPrinted>2026-08-27T17:07:17Z</cp:lastPrinted>
  <dcterms:created xsi:type="dcterms:W3CDTF">2020-02-18T09:47:52Z</dcterms:created>
  <dcterms:modified xsi:type="dcterms:W3CDTF">2026-09-10T16:27:37Z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