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CARLOS\OneDrive\Documentos\CARLOS ANDRES CEBALLOS SANTOS\Hacienda\PROCESOS 2026 HACIENDA\Mantenimiento villacolombia\"/>
    </mc:Choice>
  </mc:AlternateContent>
  <xr:revisionPtr revIDLastSave="0" documentId="13_ncr:1_{DCB1A12D-295A-490F-AA15-989E0566389B}" xr6:coauthVersionLast="47" xr6:coauthVersionMax="47" xr10:uidLastSave="{00000000-0000-0000-0000-000000000000}"/>
  <bookViews>
    <workbookView xWindow="-120" yWindow="-120" windowWidth="29040" windowHeight="15720" xr2:uid="{00000000-000D-0000-FFFF-FFFF00000000}"/>
  </bookViews>
  <sheets>
    <sheet name="Oferta económica" sheetId="1" r:id="rId1"/>
  </sheets>
  <definedNames>
    <definedName name="_xlnm.Print_Area" localSheetId="0">'Oferta económica'!$A$1:$J$56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7" i="1" l="1"/>
  <c r="E33" i="1"/>
  <c r="I31" i="1"/>
  <c r="H30" i="1"/>
  <c r="I30" i="1" s="1"/>
  <c r="J30" i="1" s="1"/>
  <c r="H29" i="1"/>
  <c r="I29" i="1" s="1"/>
  <c r="J29" i="1" s="1"/>
  <c r="H28" i="1"/>
  <c r="I28" i="1" s="1"/>
  <c r="J28" i="1" s="1"/>
  <c r="H27" i="1"/>
  <c r="I27" i="1" s="1"/>
  <c r="J27" i="1" s="1"/>
  <c r="H26" i="1"/>
  <c r="I26" i="1" s="1"/>
  <c r="J26" i="1" s="1"/>
  <c r="H25" i="1"/>
  <c r="I25" i="1" s="1"/>
  <c r="J25" i="1" s="1"/>
  <c r="H24" i="1"/>
  <c r="I24" i="1" s="1"/>
  <c r="J24" i="1" s="1"/>
  <c r="I23" i="1"/>
  <c r="J23" i="1" s="1"/>
  <c r="H23" i="1"/>
  <c r="I22" i="1"/>
  <c r="J22" i="1" s="1"/>
  <c r="H22" i="1"/>
  <c r="H21" i="1"/>
  <c r="I21" i="1" s="1"/>
  <c r="J21" i="1" s="1"/>
  <c r="H20" i="1"/>
  <c r="I20" i="1" s="1"/>
  <c r="J20" i="1" s="1"/>
  <c r="H19" i="1"/>
  <c r="I19" i="1" s="1"/>
  <c r="J19" i="1" s="1"/>
  <c r="H18" i="1"/>
  <c r="I18" i="1" s="1"/>
  <c r="J18" i="1" s="1"/>
  <c r="H17" i="1"/>
  <c r="I17" i="1" s="1"/>
  <c r="J17" i="1" s="1"/>
  <c r="H16" i="1"/>
  <c r="I16" i="1" s="1"/>
  <c r="J16" i="1" s="1"/>
  <c r="I15" i="1"/>
  <c r="J15" i="1" s="1"/>
  <c r="H15" i="1"/>
  <c r="I14" i="1"/>
  <c r="J14" i="1" s="1"/>
  <c r="H14" i="1"/>
  <c r="H13" i="1"/>
  <c r="I13" i="1" s="1"/>
  <c r="J13" i="1" s="1"/>
  <c r="H12" i="1"/>
  <c r="I12" i="1" s="1"/>
  <c r="J12" i="1" s="1"/>
  <c r="H10" i="1"/>
  <c r="I10" i="1" s="1"/>
  <c r="J10" i="1" s="1"/>
  <c r="I32" i="1" l="1"/>
  <c r="I33" i="1" s="1"/>
  <c r="I38" i="1" s="1"/>
  <c r="H11" i="1"/>
  <c r="I11" i="1" s="1"/>
  <c r="J11" i="1" s="1"/>
  <c r="I39" i="1"/>
</calcChain>
</file>

<file path=xl/sharedStrings.xml><?xml version="1.0" encoding="utf-8"?>
<sst xmlns="http://schemas.openxmlformats.org/spreadsheetml/2006/main" count="79" uniqueCount="64">
  <si>
    <t>DISTRITO ESPECIAL DE SANTIAGO DE CALI</t>
  </si>
  <si>
    <t>DEPARTAMENTO ADMINISTRATIVO DE HACIENDA MUNICIPAL</t>
  </si>
  <si>
    <t>FORMATO DE OFERTA ECONÓMICA</t>
  </si>
  <si>
    <t>Proceso 4131.010.32.1.2265-2026 · Conservación de la infraestructura física del inmueble fiscal Sede Villacolombia</t>
  </si>
  <si>
    <t>Nombre o razón social del proponente:</t>
  </si>
  <si>
    <t>NIT o cédula:</t>
  </si>
  <si>
    <t>ÍTEM</t>
  </si>
  <si>
    <t>DESCRIPCIÓN DE LA ACTIVIDAD</t>
  </si>
  <si>
    <t>UND</t>
  </si>
  <si>
    <t>CANT.</t>
  </si>
  <si>
    <t>PRECIO TECHO DE LA ACTIVIDAD (IVA incluido)</t>
  </si>
  <si>
    <t>VALOR UNITARIO OFERTADO (antes de IVA)</t>
  </si>
  <si>
    <t>IVA UNITARIO</t>
  </si>
  <si>
    <t>VALOR UNITARIO TOTAL (IVA incluido)</t>
  </si>
  <si>
    <t>VALOR TOTAL OFERTADO DE LA ACTIVIDAD (IVA incluido)</t>
  </si>
  <si>
    <t>VERIFICACIÓN</t>
  </si>
  <si>
    <t>Retiro manto existente</t>
  </si>
  <si>
    <t>m2</t>
  </si>
  <si>
    <t>Adecuación área de piso para pegado de manto.</t>
  </si>
  <si>
    <t>Aplicación de imprimante</t>
  </si>
  <si>
    <t>Instalación de manto asfáltico de 3 mm con recubrimiento en aluminio</t>
  </si>
  <si>
    <t>Sondeo de sifones</t>
  </si>
  <si>
    <t>UN</t>
  </si>
  <si>
    <t>Limpieza de cubiertas existentes</t>
  </si>
  <si>
    <t>Replanteo de cubiertas existentes</t>
  </si>
  <si>
    <t>Instalación teja de barro (replanteo de cubiertas existentes)</t>
  </si>
  <si>
    <t>Corte con disco diamantado</t>
  </si>
  <si>
    <t>ml</t>
  </si>
  <si>
    <t>Retiro de sobrantes</t>
  </si>
  <si>
    <t>VJ</t>
  </si>
  <si>
    <t>Retiro de alfajía</t>
  </si>
  <si>
    <t>Instalación de canal</t>
  </si>
  <si>
    <t>Aseo durante la ejecución de las adecuaciones</t>
  </si>
  <si>
    <t>gl</t>
  </si>
  <si>
    <t>Demolición de revoque o repello de cielo rasos</t>
  </si>
  <si>
    <t>Revoque o repello de cielo rasos</t>
  </si>
  <si>
    <t>Aplicación de estuco en muros, (resane profundo)</t>
  </si>
  <si>
    <t>Resane y pintura de muros (resane menor)</t>
  </si>
  <si>
    <t>S.E.I de láminas de cielo falso de 1.20mt x 0.60mt</t>
  </si>
  <si>
    <t>und</t>
  </si>
  <si>
    <t>Rasqueteado de columnas de 0.50mt x 0.30mt</t>
  </si>
  <si>
    <t>Aplicación de pintura color gris basalto en columnas de 0.50mt x 0.30mt</t>
  </si>
  <si>
    <t>Aplicación de hidrófugo para recuperación de muros en ladrillo limpio.</t>
  </si>
  <si>
    <t>SUBTOTAL ANTES DE IVA</t>
  </si>
  <si>
    <t>TOTAL IVA</t>
  </si>
  <si>
    <t>TOTALES</t>
  </si>
  <si>
    <t>VALOR TOTAL DE LA OFERTA</t>
  </si>
  <si>
    <t>VERIFICACIÓN AUTOMÁTICA</t>
  </si>
  <si>
    <t>PRESUPUESTO OFICIAL DEL PROCESO (incluido IVA)</t>
  </si>
  <si>
    <t>Suma de los precios techo frente al presupuesto oficial</t>
  </si>
  <si>
    <t>Valor total de la oferta frente al presupuesto oficial</t>
  </si>
  <si>
    <t>Actividades que superan su precio techo</t>
  </si>
  <si>
    <t>Instrucciones</t>
  </si>
  <si>
    <t>Diligencie únicamente las celdas en amarillo: los datos del proponente, el valor unitario ofertado de cada actividad antes de IVA y el valor del IVA por unidad. Las celdas en azul son los precios techo fijados por la Entidad y no se modifican.</t>
  </si>
  <si>
    <t>El impuesto sobre las ventas se registra en pesos y actividad por actividad, no como un porcentaje único. El proponente registra el valor del impuesto que efectivamente le corresponde, cualquiera que sea la base gravable sobre la que lo liquide. Si una actividad está excluida o exenta, registre cero. El formato no impone una forma de liquidar el impuesto: el proponente la determina conforme a su régimen tributario y a la normativa vigente.</t>
  </si>
  <si>
    <t>El valor unitario ofertado antes de IVA debe comprender la totalidad de los costos directos e indirectos de la actividad, incluidas administración, imprevistos y utilidad, así como las deducciones y retenciones del orden nacional y distrital aplicables.</t>
  </si>
  <si>
    <t>El precio techo está expresado por actividad y con IVA incluido. Es el valor máximo que la Entidad desembolsa por esa actividad. El valor total ofertado de cada actividad, es decir el valor unitario con IVA multiplicado por la cantidad, no puede superar el precio techo de la actividad. La columna VERIFICACIÓN lo advierte.</t>
  </si>
  <si>
    <t>La suma de los veintiún precios techo asciende a $243.081.632 y corresponde exactamente al presupuesto oficial del proceso. Se obtuvieron aplicando a los precios techo unitarios antes de IVA de la Tabla 16 del análisis del sector, cuya suma es $204.270.279, la tarifa general del impuesto sobre las ventas.</t>
  </si>
  <si>
    <t>Las cantidades y unidades corresponden a la ficha técnica del proceso y no pueden alterarse. No se aceptan ofertas parciales: deben cotizarse las veintiún (21) actividades.</t>
  </si>
  <si>
    <t>El VALOR TOTAL DE LA OFERTA es la sumatoria de los valores totales de las veintiún actividades con IVA incluido. Es la cifra que se evalúa y la que la Entidad desembolsa, y no puede superar el presupuesto oficial del proceso. Debe coincidir exactamente con el valor registrado en la plataforma SECOP II.</t>
  </si>
  <si>
    <t>La columna VERIFICACIÓN y el bloque de verificación automática son una ayuda para el proponente. No sustituyen la revisión de la oferta, que es responsabilidad del proponente.</t>
  </si>
  <si>
    <t>Firma del representante legal</t>
  </si>
  <si>
    <t>_______________________________________</t>
  </si>
  <si>
    <t>Nombre, cédula y 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</si>
</sst>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0"/>
  </numFmts>
  <fonts count="8" x14ac:knownFonts="1">
    <font>
      <sz val="11"/>
      <color theme="1"/>
      <name val="Calibri"/>
      <family val="2"/>
      <scheme val="minor"/>
    </font>
    <font>
      <b/>
      <sz val="11"/>
      <name val="Arial"/>
      <family val="2"/>
    </font>
    <font>
      <b/>
      <sz val="12"/>
      <name val="Arial"/>
      <family val="2"/>
    </font>
    <font>
      <sz val="10"/>
      <name val="Arial"/>
      <family val="2"/>
    </font>
    <font>
      <b/>
      <sz val="10"/>
      <name val="Arial"/>
      <family val="2"/>
    </font>
    <font>
      <b/>
      <sz val="9"/>
      <name val="Arial"/>
      <family val="2"/>
    </font>
    <font>
      <sz val="9"/>
      <name val="Arial"/>
      <family val="2"/>
    </font>
    <font>
      <sz val="11"/>
      <color theme="1"/>
      <name val="Calibri"/>
      <family val="2"/>
      <scheme val="minor"/>
    </font>
  </fonts>
  <fills count="6">
    <fill>
      <patternFill patternType="none"/>
    </fill>
    <fill>
      <patternFill patternType="gray125"/>
    </fill>
    <fill>
      <patternFill patternType="solid">
        <fgColor rgb="FFFFF2CC"/>
      </patternFill>
    </fill>
    <fill>
      <patternFill patternType="solid">
        <fgColor rgb="FFD9D9D9"/>
      </patternFill>
    </fill>
    <fill>
      <patternFill patternType="solid">
        <fgColor rgb="FFDDEBF7"/>
      </patternFill>
    </fill>
    <fill>
      <patternFill patternType="solid">
        <fgColor rgb="FFF2F2F2"/>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4" fontId="7" fillId="0" borderId="0" applyFont="0" applyFill="0" applyBorder="0" applyAlignment="0" applyProtection="0"/>
  </cellStyleXfs>
  <cellXfs count="30">
    <xf numFmtId="0" fontId="0" fillId="0" borderId="0" xfId="0"/>
    <xf numFmtId="0" fontId="4" fillId="0" borderId="0" xfId="0" applyFont="1"/>
    <xf numFmtId="0" fontId="5" fillId="3"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164" fontId="6" fillId="4" borderId="1" xfId="0" applyNumberFormat="1" applyFont="1" applyFill="1" applyBorder="1"/>
    <xf numFmtId="164" fontId="6" fillId="2" borderId="1" xfId="0" applyNumberFormat="1" applyFont="1" applyFill="1" applyBorder="1"/>
    <xf numFmtId="164" fontId="6" fillId="0" borderId="1" xfId="0" applyNumberFormat="1" applyFont="1" applyBorder="1"/>
    <xf numFmtId="0" fontId="0" fillId="5" borderId="1" xfId="0" applyFill="1" applyBorder="1"/>
    <xf numFmtId="164" fontId="4" fillId="5" borderId="1" xfId="0" applyNumberFormat="1" applyFont="1" applyFill="1" applyBorder="1"/>
    <xf numFmtId="164" fontId="1" fillId="5" borderId="1" xfId="0" applyNumberFormat="1" applyFont="1" applyFill="1" applyBorder="1"/>
    <xf numFmtId="0" fontId="0" fillId="0" borderId="1" xfId="0" applyBorder="1"/>
    <xf numFmtId="16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3" fillId="0" borderId="0" xfId="0" applyFont="1"/>
    <xf numFmtId="0" fontId="6" fillId="0" borderId="0" xfId="0" applyFont="1"/>
    <xf numFmtId="164" fontId="0" fillId="0" borderId="0" xfId="0" applyNumberFormat="1"/>
    <xf numFmtId="0" fontId="6" fillId="0" borderId="0" xfId="0" applyFont="1" applyAlignment="1">
      <alignment horizontal="left" vertical="top" wrapText="1"/>
    </xf>
    <xf numFmtId="0" fontId="0" fillId="0" borderId="0" xfId="0"/>
    <xf numFmtId="0" fontId="3" fillId="0" borderId="1" xfId="0" applyFont="1" applyBorder="1" applyAlignment="1">
      <alignment horizontal="right" vertical="center"/>
    </xf>
    <xf numFmtId="0" fontId="0" fillId="0" borderId="1" xfId="0" applyBorder="1"/>
    <xf numFmtId="0" fontId="1" fillId="0" borderId="0" xfId="0" applyFont="1" applyAlignment="1">
      <alignment horizontal="center" vertical="center" wrapText="1"/>
    </xf>
    <xf numFmtId="0" fontId="0" fillId="2" borderId="1" xfId="0" applyFill="1" applyBorder="1"/>
    <xf numFmtId="0" fontId="4" fillId="5" borderId="1" xfId="0" applyFont="1" applyFill="1" applyBorder="1" applyAlignment="1">
      <alignment horizontal="right" vertical="center"/>
    </xf>
    <xf numFmtId="0" fontId="0" fillId="5" borderId="1" xfId="0" applyFill="1" applyBorder="1"/>
    <xf numFmtId="0" fontId="5" fillId="0" borderId="0" xfId="0" applyFont="1" applyAlignment="1">
      <alignment horizontal="left" vertical="top" wrapText="1"/>
    </xf>
    <xf numFmtId="0" fontId="2" fillId="0" borderId="0" xfId="0" applyFont="1" applyAlignment="1">
      <alignment horizontal="center" vertical="center" wrapText="1"/>
    </xf>
    <xf numFmtId="0" fontId="1" fillId="5" borderId="1" xfId="0" applyFont="1" applyFill="1" applyBorder="1" applyAlignment="1">
      <alignment horizontal="right" vertical="center"/>
    </xf>
    <xf numFmtId="0" fontId="3" fillId="0" borderId="0" xfId="0" applyFont="1" applyAlignment="1">
      <alignment horizontal="center" vertical="center" wrapText="1"/>
    </xf>
    <xf numFmtId="44" fontId="0" fillId="0" borderId="0" xfId="1" applyFont="1"/>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56"/>
  <sheetViews>
    <sheetView showGridLines="0" tabSelected="1" topLeftCell="A16" workbookViewId="0">
      <selection activeCell="R14" sqref="R14"/>
    </sheetView>
  </sheetViews>
  <sheetFormatPr baseColWidth="10" defaultColWidth="9.140625" defaultRowHeight="15" x14ac:dyDescent="0.25"/>
  <cols>
    <col min="1" max="1" width="5" customWidth="1"/>
    <col min="2" max="2" width="44" customWidth="1"/>
    <col min="3" max="3" width="6" customWidth="1"/>
    <col min="4" max="4" width="8" customWidth="1"/>
    <col min="5" max="5" width="19" customWidth="1"/>
    <col min="6" max="6" width="17" customWidth="1"/>
    <col min="7" max="7" width="15" customWidth="1"/>
    <col min="8" max="8" width="17" customWidth="1"/>
    <col min="9" max="9" width="33.42578125" customWidth="1"/>
    <col min="10" max="10" width="18" customWidth="1"/>
    <col min="11" max="11" width="11.140625" bestFit="1" customWidth="1"/>
    <col min="16" max="16" width="11" bestFit="1" customWidth="1"/>
  </cols>
  <sheetData>
    <row r="1" spans="1:16" x14ac:dyDescent="0.25">
      <c r="A1" s="21" t="s">
        <v>0</v>
      </c>
      <c r="B1" s="18"/>
      <c r="C1" s="18"/>
      <c r="D1" s="18"/>
      <c r="E1" s="18"/>
      <c r="F1" s="18"/>
      <c r="G1" s="18"/>
      <c r="H1" s="18"/>
      <c r="I1" s="18"/>
      <c r="J1" s="18"/>
    </row>
    <row r="2" spans="1:16" x14ac:dyDescent="0.25">
      <c r="A2" s="21" t="s">
        <v>1</v>
      </c>
      <c r="B2" s="18"/>
      <c r="C2" s="18"/>
      <c r="D2" s="18"/>
      <c r="E2" s="18"/>
      <c r="F2" s="18"/>
      <c r="G2" s="18"/>
      <c r="H2" s="18"/>
      <c r="I2" s="18"/>
      <c r="J2" s="18"/>
    </row>
    <row r="3" spans="1:16" x14ac:dyDescent="0.25">
      <c r="A3" s="26" t="s">
        <v>2</v>
      </c>
      <c r="B3" s="18"/>
      <c r="C3" s="18"/>
      <c r="D3" s="18"/>
      <c r="E3" s="18"/>
      <c r="F3" s="18"/>
      <c r="G3" s="18"/>
      <c r="H3" s="18"/>
      <c r="I3" s="18"/>
      <c r="J3" s="18"/>
    </row>
    <row r="4" spans="1:16" ht="27.95" customHeight="1" x14ac:dyDescent="0.25">
      <c r="A4" s="28" t="s">
        <v>3</v>
      </c>
      <c r="B4" s="18"/>
      <c r="C4" s="18"/>
      <c r="D4" s="18"/>
      <c r="E4" s="18"/>
      <c r="F4" s="18"/>
      <c r="G4" s="18"/>
      <c r="H4" s="18"/>
      <c r="I4" s="18"/>
      <c r="J4" s="18"/>
    </row>
    <row r="6" spans="1:16" x14ac:dyDescent="0.25">
      <c r="A6" s="1" t="s">
        <v>4</v>
      </c>
      <c r="D6" s="22"/>
      <c r="E6" s="22"/>
      <c r="F6" s="22"/>
      <c r="G6" s="22"/>
      <c r="H6" s="22"/>
      <c r="I6" s="22"/>
      <c r="J6" s="22"/>
    </row>
    <row r="7" spans="1:16" x14ac:dyDescent="0.25">
      <c r="A7" s="1" t="s">
        <v>5</v>
      </c>
      <c r="D7" s="22"/>
      <c r="E7" s="22"/>
      <c r="F7" s="22"/>
      <c r="G7" s="22"/>
      <c r="H7" s="22"/>
      <c r="I7" s="22"/>
      <c r="J7" s="22"/>
    </row>
    <row r="9" spans="1:16" ht="60" customHeight="1" x14ac:dyDescent="0.25">
      <c r="A9" s="2" t="s">
        <v>6</v>
      </c>
      <c r="B9" s="2" t="s">
        <v>7</v>
      </c>
      <c r="C9" s="2" t="s">
        <v>8</v>
      </c>
      <c r="D9" s="2" t="s">
        <v>9</v>
      </c>
      <c r="E9" s="2" t="s">
        <v>10</v>
      </c>
      <c r="F9" s="2" t="s">
        <v>11</v>
      </c>
      <c r="G9" s="2" t="s">
        <v>12</v>
      </c>
      <c r="H9" s="2" t="s">
        <v>13</v>
      </c>
      <c r="I9" s="2" t="s">
        <v>14</v>
      </c>
      <c r="J9" s="2" t="s">
        <v>15</v>
      </c>
    </row>
    <row r="10" spans="1:16" ht="26.1" customHeight="1" x14ac:dyDescent="0.25">
      <c r="A10" s="3">
        <v>1</v>
      </c>
      <c r="B10" s="4" t="s">
        <v>16</v>
      </c>
      <c r="C10" s="3" t="s">
        <v>17</v>
      </c>
      <c r="D10" s="3">
        <v>800</v>
      </c>
      <c r="E10" s="5">
        <v>7482720</v>
      </c>
      <c r="F10" s="6"/>
      <c r="G10" s="6"/>
      <c r="H10" s="7" t="str">
        <f t="shared" ref="H10:H30" si="0">IF(F10="","",F10+N(G10))</f>
        <v/>
      </c>
      <c r="I10" s="7" t="str">
        <f t="shared" ref="I10:I30" si="1">IF(F10="","",D10*H10)</f>
        <v/>
      </c>
      <c r="J10" s="3" t="str">
        <f t="shared" ref="J10:J30" si="2">IF(F10="","",IF(I10&gt;E10,"EXCEDE EL PRECIO TECHO","OK"))</f>
        <v/>
      </c>
    </row>
    <row r="11" spans="1:16" ht="26.1" customHeight="1" x14ac:dyDescent="0.25">
      <c r="A11" s="3">
        <v>2</v>
      </c>
      <c r="B11" s="4" t="s">
        <v>18</v>
      </c>
      <c r="C11" s="3" t="s">
        <v>17</v>
      </c>
      <c r="D11" s="3">
        <v>516</v>
      </c>
      <c r="E11" s="5">
        <v>23973350</v>
      </c>
      <c r="F11" s="6"/>
      <c r="G11" s="6"/>
      <c r="H11" s="7" t="str">
        <f t="shared" si="0"/>
        <v/>
      </c>
      <c r="I11" s="7" t="str">
        <f t="shared" si="1"/>
        <v/>
      </c>
      <c r="J11" s="3" t="str">
        <f t="shared" si="2"/>
        <v/>
      </c>
    </row>
    <row r="12" spans="1:16" ht="26.1" customHeight="1" x14ac:dyDescent="0.25">
      <c r="A12" s="3">
        <v>3</v>
      </c>
      <c r="B12" s="4" t="s">
        <v>19</v>
      </c>
      <c r="C12" s="3" t="s">
        <v>17</v>
      </c>
      <c r="D12" s="3">
        <v>800</v>
      </c>
      <c r="E12" s="5">
        <v>11064144</v>
      </c>
      <c r="F12" s="6"/>
      <c r="G12" s="6"/>
      <c r="H12" s="7" t="str">
        <f t="shared" si="0"/>
        <v/>
      </c>
      <c r="I12" s="7" t="str">
        <f t="shared" si="1"/>
        <v/>
      </c>
      <c r="J12" s="3" t="str">
        <f t="shared" si="2"/>
        <v/>
      </c>
    </row>
    <row r="13" spans="1:16" ht="26.1" customHeight="1" x14ac:dyDescent="0.25">
      <c r="A13" s="3">
        <v>4</v>
      </c>
      <c r="B13" s="4" t="s">
        <v>20</v>
      </c>
      <c r="C13" s="3" t="s">
        <v>17</v>
      </c>
      <c r="D13" s="3">
        <v>800</v>
      </c>
      <c r="E13" s="5">
        <v>56560224</v>
      </c>
      <c r="F13" s="6"/>
      <c r="G13" s="6"/>
      <c r="H13" s="7" t="str">
        <f t="shared" si="0"/>
        <v/>
      </c>
      <c r="I13" s="7" t="str">
        <f t="shared" si="1"/>
        <v/>
      </c>
      <c r="J13" s="3" t="str">
        <f t="shared" si="2"/>
        <v/>
      </c>
      <c r="P13" s="29"/>
    </row>
    <row r="14" spans="1:16" ht="26.1" customHeight="1" x14ac:dyDescent="0.25">
      <c r="A14" s="3">
        <v>5</v>
      </c>
      <c r="B14" s="4" t="s">
        <v>21</v>
      </c>
      <c r="C14" s="3" t="s">
        <v>22</v>
      </c>
      <c r="D14" s="3">
        <v>14</v>
      </c>
      <c r="E14" s="5">
        <v>1010496</v>
      </c>
      <c r="F14" s="6"/>
      <c r="G14" s="6"/>
      <c r="H14" s="7" t="str">
        <f t="shared" si="0"/>
        <v/>
      </c>
      <c r="I14" s="7" t="str">
        <f t="shared" si="1"/>
        <v/>
      </c>
      <c r="J14" s="3" t="str">
        <f t="shared" si="2"/>
        <v/>
      </c>
    </row>
    <row r="15" spans="1:16" ht="26.1" customHeight="1" x14ac:dyDescent="0.25">
      <c r="A15" s="3">
        <v>6</v>
      </c>
      <c r="B15" s="4" t="s">
        <v>23</v>
      </c>
      <c r="C15" s="3" t="s">
        <v>17</v>
      </c>
      <c r="D15" s="3">
        <v>500</v>
      </c>
      <c r="E15" s="5">
        <v>9040430</v>
      </c>
      <c r="F15" s="6"/>
      <c r="G15" s="6"/>
      <c r="H15" s="7" t="str">
        <f t="shared" si="0"/>
        <v/>
      </c>
      <c r="I15" s="7" t="str">
        <f t="shared" si="1"/>
        <v/>
      </c>
      <c r="J15" s="3" t="str">
        <f t="shared" si="2"/>
        <v/>
      </c>
    </row>
    <row r="16" spans="1:16" ht="26.1" customHeight="1" x14ac:dyDescent="0.25">
      <c r="A16" s="3">
        <v>7</v>
      </c>
      <c r="B16" s="4" t="s">
        <v>24</v>
      </c>
      <c r="C16" s="3" t="s">
        <v>17</v>
      </c>
      <c r="D16" s="3">
        <v>120</v>
      </c>
      <c r="E16" s="5">
        <v>1557234</v>
      </c>
      <c r="F16" s="6"/>
      <c r="G16" s="6"/>
      <c r="H16" s="7" t="str">
        <f t="shared" si="0"/>
        <v/>
      </c>
      <c r="I16" s="7" t="str">
        <f t="shared" si="1"/>
        <v/>
      </c>
      <c r="J16" s="3" t="str">
        <f t="shared" si="2"/>
        <v/>
      </c>
    </row>
    <row r="17" spans="1:11" ht="26.1" customHeight="1" x14ac:dyDescent="0.25">
      <c r="A17" s="3">
        <v>8</v>
      </c>
      <c r="B17" s="4" t="s">
        <v>25</v>
      </c>
      <c r="C17" s="3" t="s">
        <v>17</v>
      </c>
      <c r="D17" s="3">
        <v>60</v>
      </c>
      <c r="E17" s="5">
        <v>4495558</v>
      </c>
      <c r="F17" s="6"/>
      <c r="G17" s="6"/>
      <c r="H17" s="7" t="str">
        <f t="shared" si="0"/>
        <v/>
      </c>
      <c r="I17" s="7" t="str">
        <f t="shared" si="1"/>
        <v/>
      </c>
      <c r="J17" s="3" t="str">
        <f t="shared" si="2"/>
        <v/>
      </c>
    </row>
    <row r="18" spans="1:11" ht="26.1" customHeight="1" x14ac:dyDescent="0.25">
      <c r="A18" s="3">
        <v>9</v>
      </c>
      <c r="B18" s="4" t="s">
        <v>26</v>
      </c>
      <c r="C18" s="3" t="s">
        <v>27</v>
      </c>
      <c r="D18" s="3">
        <v>60</v>
      </c>
      <c r="E18" s="5">
        <v>1346818</v>
      </c>
      <c r="F18" s="6"/>
      <c r="G18" s="6"/>
      <c r="H18" s="7" t="str">
        <f t="shared" si="0"/>
        <v/>
      </c>
      <c r="I18" s="7" t="str">
        <f t="shared" si="1"/>
        <v/>
      </c>
      <c r="J18" s="3" t="str">
        <f t="shared" si="2"/>
        <v/>
      </c>
    </row>
    <row r="19" spans="1:11" ht="26.1" customHeight="1" x14ac:dyDescent="0.25">
      <c r="A19" s="3">
        <v>10</v>
      </c>
      <c r="B19" s="4" t="s">
        <v>28</v>
      </c>
      <c r="C19" s="3" t="s">
        <v>29</v>
      </c>
      <c r="D19" s="3">
        <v>4</v>
      </c>
      <c r="E19" s="5">
        <v>2103201</v>
      </c>
      <c r="F19" s="6"/>
      <c r="G19" s="6"/>
      <c r="H19" s="7" t="str">
        <f t="shared" si="0"/>
        <v/>
      </c>
      <c r="I19" s="7" t="str">
        <f t="shared" si="1"/>
        <v/>
      </c>
      <c r="J19" s="3" t="str">
        <f t="shared" si="2"/>
        <v/>
      </c>
    </row>
    <row r="20" spans="1:11" ht="26.1" customHeight="1" x14ac:dyDescent="0.25">
      <c r="A20" s="3">
        <v>11</v>
      </c>
      <c r="B20" s="4" t="s">
        <v>30</v>
      </c>
      <c r="C20" s="3" t="s">
        <v>27</v>
      </c>
      <c r="D20" s="3">
        <v>2</v>
      </c>
      <c r="E20" s="5">
        <v>60852</v>
      </c>
      <c r="F20" s="6"/>
      <c r="G20" s="6"/>
      <c r="H20" s="7" t="str">
        <f t="shared" si="0"/>
        <v/>
      </c>
      <c r="I20" s="7" t="str">
        <f t="shared" si="1"/>
        <v/>
      </c>
      <c r="J20" s="3" t="str">
        <f t="shared" si="2"/>
        <v/>
      </c>
    </row>
    <row r="21" spans="1:11" ht="26.1" customHeight="1" x14ac:dyDescent="0.25">
      <c r="A21" s="3">
        <v>12</v>
      </c>
      <c r="B21" s="4" t="s">
        <v>31</v>
      </c>
      <c r="C21" s="3" t="s">
        <v>27</v>
      </c>
      <c r="D21" s="3">
        <v>25</v>
      </c>
      <c r="E21" s="5">
        <v>3952645</v>
      </c>
      <c r="F21" s="6"/>
      <c r="G21" s="6"/>
      <c r="H21" s="7" t="str">
        <f t="shared" si="0"/>
        <v/>
      </c>
      <c r="I21" s="7" t="str">
        <f t="shared" si="1"/>
        <v/>
      </c>
      <c r="J21" s="3" t="str">
        <f t="shared" si="2"/>
        <v/>
      </c>
    </row>
    <row r="22" spans="1:11" ht="26.1" customHeight="1" x14ac:dyDescent="0.25">
      <c r="A22" s="3">
        <v>13</v>
      </c>
      <c r="B22" s="4" t="s">
        <v>32</v>
      </c>
      <c r="C22" s="3" t="s">
        <v>33</v>
      </c>
      <c r="D22" s="3">
        <v>1</v>
      </c>
      <c r="E22" s="5">
        <v>5257604</v>
      </c>
      <c r="F22" s="6"/>
      <c r="G22" s="6"/>
      <c r="H22" s="7" t="str">
        <f t="shared" si="0"/>
        <v/>
      </c>
      <c r="I22" s="7" t="str">
        <f t="shared" si="1"/>
        <v/>
      </c>
      <c r="J22" s="3" t="str">
        <f t="shared" si="2"/>
        <v/>
      </c>
    </row>
    <row r="23" spans="1:11" ht="26.1" customHeight="1" x14ac:dyDescent="0.25">
      <c r="A23" s="3">
        <v>14</v>
      </c>
      <c r="B23" s="4" t="s">
        <v>34</v>
      </c>
      <c r="C23" s="3" t="s">
        <v>17</v>
      </c>
      <c r="D23" s="3">
        <v>775</v>
      </c>
      <c r="E23" s="5">
        <v>12128510</v>
      </c>
      <c r="F23" s="6"/>
      <c r="G23" s="6"/>
      <c r="H23" s="7" t="str">
        <f t="shared" si="0"/>
        <v/>
      </c>
      <c r="I23" s="7" t="str">
        <f t="shared" si="1"/>
        <v/>
      </c>
      <c r="J23" s="3" t="str">
        <f t="shared" si="2"/>
        <v/>
      </c>
    </row>
    <row r="24" spans="1:11" ht="26.1" customHeight="1" x14ac:dyDescent="0.25">
      <c r="A24" s="3">
        <v>15</v>
      </c>
      <c r="B24" s="4" t="s">
        <v>35</v>
      </c>
      <c r="C24" s="3" t="s">
        <v>17</v>
      </c>
      <c r="D24" s="3">
        <v>775</v>
      </c>
      <c r="E24" s="5">
        <v>45347033</v>
      </c>
      <c r="F24" s="6"/>
      <c r="G24" s="6"/>
      <c r="H24" s="7" t="str">
        <f t="shared" si="0"/>
        <v/>
      </c>
      <c r="I24" s="7" t="str">
        <f t="shared" si="1"/>
        <v/>
      </c>
      <c r="J24" s="3" t="str">
        <f t="shared" si="2"/>
        <v/>
      </c>
    </row>
    <row r="25" spans="1:11" ht="26.1" customHeight="1" x14ac:dyDescent="0.25">
      <c r="A25" s="3">
        <v>16</v>
      </c>
      <c r="B25" s="4" t="s">
        <v>36</v>
      </c>
      <c r="C25" s="3" t="s">
        <v>17</v>
      </c>
      <c r="D25" s="3">
        <v>70</v>
      </c>
      <c r="E25" s="5">
        <v>2527738</v>
      </c>
      <c r="F25" s="6"/>
      <c r="G25" s="6"/>
      <c r="H25" s="7" t="str">
        <f t="shared" si="0"/>
        <v/>
      </c>
      <c r="I25" s="7" t="str">
        <f t="shared" si="1"/>
        <v/>
      </c>
      <c r="J25" s="3" t="str">
        <f t="shared" si="2"/>
        <v/>
      </c>
    </row>
    <row r="26" spans="1:11" ht="26.1" customHeight="1" x14ac:dyDescent="0.25">
      <c r="A26" s="3">
        <v>17</v>
      </c>
      <c r="B26" s="4" t="s">
        <v>37</v>
      </c>
      <c r="C26" s="3" t="s">
        <v>17</v>
      </c>
      <c r="D26" s="3">
        <v>896</v>
      </c>
      <c r="E26" s="5">
        <v>32477670</v>
      </c>
      <c r="F26" s="6"/>
      <c r="G26" s="6"/>
      <c r="H26" s="7" t="str">
        <f t="shared" si="0"/>
        <v/>
      </c>
      <c r="I26" s="7" t="str">
        <f t="shared" si="1"/>
        <v/>
      </c>
      <c r="J26" s="3" t="str">
        <f t="shared" si="2"/>
        <v/>
      </c>
    </row>
    <row r="27" spans="1:11" ht="26.1" customHeight="1" x14ac:dyDescent="0.25">
      <c r="A27" s="3">
        <v>18</v>
      </c>
      <c r="B27" s="4" t="s">
        <v>38</v>
      </c>
      <c r="C27" s="3" t="s">
        <v>39</v>
      </c>
      <c r="D27" s="3">
        <v>250</v>
      </c>
      <c r="E27" s="5">
        <v>16311330</v>
      </c>
      <c r="F27" s="6"/>
      <c r="G27" s="6"/>
      <c r="H27" s="7" t="str">
        <f t="shared" si="0"/>
        <v/>
      </c>
      <c r="I27" s="7" t="str">
        <f t="shared" si="1"/>
        <v/>
      </c>
      <c r="J27" s="3" t="str">
        <f t="shared" si="2"/>
        <v/>
      </c>
    </row>
    <row r="28" spans="1:11" ht="26.1" customHeight="1" x14ac:dyDescent="0.25">
      <c r="A28" s="3">
        <v>19</v>
      </c>
      <c r="B28" s="4" t="s">
        <v>40</v>
      </c>
      <c r="C28" s="3" t="s">
        <v>39</v>
      </c>
      <c r="D28" s="3">
        <v>12</v>
      </c>
      <c r="E28" s="5">
        <v>1116896</v>
      </c>
      <c r="F28" s="6"/>
      <c r="G28" s="6"/>
      <c r="H28" s="7" t="str">
        <f t="shared" si="0"/>
        <v/>
      </c>
      <c r="I28" s="7" t="str">
        <f t="shared" si="1"/>
        <v/>
      </c>
      <c r="J28" s="3" t="str">
        <f t="shared" si="2"/>
        <v/>
      </c>
    </row>
    <row r="29" spans="1:11" ht="26.1" customHeight="1" x14ac:dyDescent="0.25">
      <c r="A29" s="3">
        <v>20</v>
      </c>
      <c r="B29" s="4" t="s">
        <v>41</v>
      </c>
      <c r="C29" s="3" t="s">
        <v>39</v>
      </c>
      <c r="D29" s="3">
        <v>13</v>
      </c>
      <c r="E29" s="5">
        <v>1494974</v>
      </c>
      <c r="F29" s="6"/>
      <c r="G29" s="6"/>
      <c r="H29" s="7" t="str">
        <f t="shared" si="0"/>
        <v/>
      </c>
      <c r="I29" s="7" t="str">
        <f t="shared" si="1"/>
        <v/>
      </c>
      <c r="J29" s="3" t="str">
        <f t="shared" si="2"/>
        <v/>
      </c>
    </row>
    <row r="30" spans="1:11" ht="26.1" customHeight="1" x14ac:dyDescent="0.25">
      <c r="A30" s="3">
        <v>21</v>
      </c>
      <c r="B30" s="4" t="s">
        <v>42</v>
      </c>
      <c r="C30" s="3" t="s">
        <v>17</v>
      </c>
      <c r="D30" s="3">
        <v>120</v>
      </c>
      <c r="E30" s="5">
        <v>3772205</v>
      </c>
      <c r="F30" s="6"/>
      <c r="G30" s="6"/>
      <c r="H30" s="7" t="str">
        <f t="shared" si="0"/>
        <v/>
      </c>
      <c r="I30" s="7" t="str">
        <f t="shared" si="1"/>
        <v/>
      </c>
      <c r="J30" s="3" t="str">
        <f t="shared" si="2"/>
        <v/>
      </c>
      <c r="K30" s="16"/>
    </row>
    <row r="31" spans="1:11" ht="20.100000000000001" customHeight="1" x14ac:dyDescent="0.25">
      <c r="A31" s="23" t="s">
        <v>43</v>
      </c>
      <c r="B31" s="24"/>
      <c r="C31" s="24"/>
      <c r="D31" s="24"/>
      <c r="E31" s="24"/>
      <c r="F31" s="24"/>
      <c r="G31" s="24"/>
      <c r="H31" s="24"/>
      <c r="I31" s="9">
        <f>SUMPRODUCT($D$10:$D$30,$F$10:$F$30)</f>
        <v>0</v>
      </c>
      <c r="J31" s="8"/>
    </row>
    <row r="32" spans="1:11" ht="20.100000000000001" customHeight="1" x14ac:dyDescent="0.25">
      <c r="A32" s="23" t="s">
        <v>44</v>
      </c>
      <c r="B32" s="24"/>
      <c r="C32" s="24"/>
      <c r="D32" s="24"/>
      <c r="E32" s="24"/>
      <c r="F32" s="24"/>
      <c r="G32" s="24"/>
      <c r="H32" s="24"/>
      <c r="I32" s="9">
        <f>SUMPRODUCT($D$10:$D$30,$G$10:$G$30)</f>
        <v>0</v>
      </c>
      <c r="J32" s="8"/>
    </row>
    <row r="33" spans="1:10" ht="21.95" customHeight="1" x14ac:dyDescent="0.25">
      <c r="A33" s="27" t="s">
        <v>45</v>
      </c>
      <c r="B33" s="24"/>
      <c r="C33" s="24"/>
      <c r="D33" s="24"/>
      <c r="E33" s="10">
        <f>SUM($E$10:$E$30)</f>
        <v>243081632</v>
      </c>
      <c r="F33" s="23" t="s">
        <v>46</v>
      </c>
      <c r="G33" s="24"/>
      <c r="H33" s="24"/>
      <c r="I33" s="10">
        <f>$I$31+$I$32</f>
        <v>0</v>
      </c>
      <c r="J33" s="8"/>
    </row>
    <row r="35" spans="1:10" x14ac:dyDescent="0.25">
      <c r="A35" s="1" t="s">
        <v>47</v>
      </c>
    </row>
    <row r="36" spans="1:10" x14ac:dyDescent="0.25">
      <c r="A36" s="19" t="s">
        <v>48</v>
      </c>
      <c r="B36" s="20"/>
      <c r="C36" s="20"/>
      <c r="D36" s="20"/>
      <c r="E36" s="20"/>
      <c r="F36" s="20"/>
      <c r="G36" s="20"/>
      <c r="H36" s="20"/>
      <c r="I36" s="12">
        <v>243081632</v>
      </c>
      <c r="J36" s="11"/>
    </row>
    <row r="37" spans="1:10" x14ac:dyDescent="0.25">
      <c r="A37" s="19" t="s">
        <v>49</v>
      </c>
      <c r="B37" s="20"/>
      <c r="C37" s="20"/>
      <c r="D37" s="20"/>
      <c r="E37" s="20"/>
      <c r="F37" s="20"/>
      <c r="G37" s="20"/>
      <c r="H37" s="20"/>
      <c r="I37" s="13" t="str">
        <f>IF($E$33=$I$36,"COINCIDE","REVISAR")</f>
        <v>COINCIDE</v>
      </c>
      <c r="J37" s="11"/>
    </row>
    <row r="38" spans="1:10" x14ac:dyDescent="0.25">
      <c r="A38" s="19" t="s">
        <v>50</v>
      </c>
      <c r="B38" s="20"/>
      <c r="C38" s="20"/>
      <c r="D38" s="20"/>
      <c r="E38" s="20"/>
      <c r="F38" s="20"/>
      <c r="G38" s="20"/>
      <c r="H38" s="20"/>
      <c r="I38" s="13" t="str">
        <f>IF($I$33=0,"",IF($I$33&gt;$I$36,"SUPERA EL PRESUPUESTO OFICIAL","OK"))</f>
        <v/>
      </c>
      <c r="J38" s="11"/>
    </row>
    <row r="39" spans="1:10" x14ac:dyDescent="0.25">
      <c r="A39" s="19" t="s">
        <v>51</v>
      </c>
      <c r="B39" s="20"/>
      <c r="C39" s="20"/>
      <c r="D39" s="20"/>
      <c r="E39" s="20"/>
      <c r="F39" s="20"/>
      <c r="G39" s="20"/>
      <c r="H39" s="20"/>
      <c r="I39" s="13">
        <f>COUNTIF($J$10:$J$30,"EXCEDE EL PRECIO TECHO")</f>
        <v>0</v>
      </c>
      <c r="J39" s="11"/>
    </row>
    <row r="41" spans="1:10" ht="14.1" customHeight="1" x14ac:dyDescent="0.25">
      <c r="A41" s="25" t="s">
        <v>52</v>
      </c>
      <c r="B41" s="18"/>
      <c r="C41" s="18"/>
      <c r="D41" s="18"/>
      <c r="E41" s="18"/>
      <c r="F41" s="18"/>
      <c r="G41" s="18"/>
      <c r="H41" s="18"/>
      <c r="I41" s="18"/>
      <c r="J41" s="18"/>
    </row>
    <row r="42" spans="1:10" ht="30" customHeight="1" x14ac:dyDescent="0.25">
      <c r="A42" s="17" t="s">
        <v>53</v>
      </c>
      <c r="B42" s="18"/>
      <c r="C42" s="18"/>
      <c r="D42" s="18"/>
      <c r="E42" s="18"/>
      <c r="F42" s="18"/>
      <c r="G42" s="18"/>
      <c r="H42" s="18"/>
      <c r="I42" s="18"/>
      <c r="J42" s="18"/>
    </row>
    <row r="43" spans="1:10" ht="30" customHeight="1" x14ac:dyDescent="0.25">
      <c r="A43" s="17" t="s">
        <v>54</v>
      </c>
      <c r="B43" s="18"/>
      <c r="C43" s="18"/>
      <c r="D43" s="18"/>
      <c r="E43" s="18"/>
      <c r="F43" s="18"/>
      <c r="G43" s="18"/>
      <c r="H43" s="18"/>
      <c r="I43" s="18"/>
      <c r="J43" s="18"/>
    </row>
    <row r="44" spans="1:10" ht="30" customHeight="1" x14ac:dyDescent="0.25">
      <c r="A44" s="17" t="s">
        <v>55</v>
      </c>
      <c r="B44" s="18"/>
      <c r="C44" s="18"/>
      <c r="D44" s="18"/>
      <c r="E44" s="18"/>
      <c r="F44" s="18"/>
      <c r="G44" s="18"/>
      <c r="H44" s="18"/>
      <c r="I44" s="18"/>
      <c r="J44" s="18"/>
    </row>
    <row r="45" spans="1:10" ht="30" customHeight="1" x14ac:dyDescent="0.25">
      <c r="A45" s="17" t="s">
        <v>56</v>
      </c>
      <c r="B45" s="18"/>
      <c r="C45" s="18"/>
      <c r="D45" s="18"/>
      <c r="E45" s="18"/>
      <c r="F45" s="18"/>
      <c r="G45" s="18"/>
      <c r="H45" s="18"/>
      <c r="I45" s="18"/>
      <c r="J45" s="18"/>
    </row>
    <row r="46" spans="1:10" ht="30" customHeight="1" x14ac:dyDescent="0.25">
      <c r="A46" s="17" t="s">
        <v>57</v>
      </c>
      <c r="B46" s="18"/>
      <c r="C46" s="18"/>
      <c r="D46" s="18"/>
      <c r="E46" s="18"/>
      <c r="F46" s="18"/>
      <c r="G46" s="18"/>
      <c r="H46" s="18"/>
      <c r="I46" s="18"/>
      <c r="J46" s="18"/>
    </row>
    <row r="47" spans="1:10" ht="30" customHeight="1" x14ac:dyDescent="0.25">
      <c r="A47" s="17" t="s">
        <v>58</v>
      </c>
      <c r="B47" s="18"/>
      <c r="C47" s="18"/>
      <c r="D47" s="18"/>
      <c r="E47" s="18"/>
      <c r="F47" s="18"/>
      <c r="G47" s="18"/>
      <c r="H47" s="18"/>
      <c r="I47" s="18"/>
      <c r="J47" s="18"/>
    </row>
    <row r="48" spans="1:10" ht="30" customHeight="1" x14ac:dyDescent="0.25">
      <c r="A48" s="17" t="s">
        <v>59</v>
      </c>
      <c r="B48" s="18"/>
      <c r="C48" s="18"/>
      <c r="D48" s="18"/>
      <c r="E48" s="18"/>
      <c r="F48" s="18"/>
      <c r="G48" s="18"/>
      <c r="H48" s="18"/>
      <c r="I48" s="18"/>
      <c r="J48" s="18"/>
    </row>
    <row r="49" spans="1:10" ht="30" customHeight="1" x14ac:dyDescent="0.25">
      <c r="A49" s="17" t="s">
        <v>60</v>
      </c>
      <c r="B49" s="18"/>
      <c r="C49" s="18"/>
      <c r="D49" s="18"/>
      <c r="E49" s="18"/>
      <c r="F49" s="18"/>
      <c r="G49" s="18"/>
      <c r="H49" s="18"/>
      <c r="I49" s="18"/>
      <c r="J49" s="18"/>
    </row>
    <row r="52" spans="1:10" x14ac:dyDescent="0.25">
      <c r="A52" s="1" t="s">
        <v>61</v>
      </c>
    </row>
    <row r="55" spans="1:10" x14ac:dyDescent="0.25">
      <c r="A55" s="14" t="s">
        <v>62</v>
      </c>
    </row>
    <row r="56" spans="1:10" x14ac:dyDescent="0.25">
      <c r="A56" s="15" t="s">
        <v>63</v>
      </c>
    </row>
  </sheetData>
  <mergeCells count="23">
    <mergeCell ref="A47:J47"/>
    <mergeCell ref="A39:H39"/>
    <mergeCell ref="F33:H33"/>
    <mergeCell ref="A4:J4"/>
    <mergeCell ref="A36:H36"/>
    <mergeCell ref="A43:J43"/>
    <mergeCell ref="A44:J44"/>
    <mergeCell ref="A48:J48"/>
    <mergeCell ref="A37:H37"/>
    <mergeCell ref="A49:J49"/>
    <mergeCell ref="A1:J1"/>
    <mergeCell ref="A45:J45"/>
    <mergeCell ref="D6:J6"/>
    <mergeCell ref="A32:H32"/>
    <mergeCell ref="A41:J41"/>
    <mergeCell ref="A46:J46"/>
    <mergeCell ref="A38:H38"/>
    <mergeCell ref="A31:H31"/>
    <mergeCell ref="A3:J3"/>
    <mergeCell ref="D7:J7"/>
    <mergeCell ref="A33:D33"/>
    <mergeCell ref="A2:J2"/>
    <mergeCell ref="A42:J42"/>
  </mergeCells>
  <pageMargins left="0.75" right="0.75" top="1" bottom="1" header="0.5" footer="0.5"/>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Company>Departamento Administrativo de Hacienda Municipal - Distrito Especial de Santiago de Cali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de oferta economica - Villacolombia 2026</dc:title>
  <dc:subject/>
  <dc:creator>Departamento Administrativo de Hacienda Municipal - Distrito Especial de Santiago de Cali</dc:creator>
  <cp:keywords/>
  <dc:description/>
  <cp:lastModifiedBy>Carlos Andres Ceballos Santos</cp:lastModifiedBy>
  <dcterms:created xsi:type="dcterms:W3CDTF">2026-09-10T14:00:00Z</dcterms:created>
  <dcterms:modified xsi:type="dcterms:W3CDTF">2026-09-10T21:55:08Z</dcterms:modified>
</cp:coreProperties>
</file>