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C:\Users\mafe2\OneDrive\Documentos\CIUDAD BOLIVAR\2026\DOTACIÓN ORGANISMOS DE SEGURIDAD 2026\DOTACIÓN POLICIA 2026\DOCUMENTOS PROCESO DOTACIÓN POLICIA 2026\DOCUMENTOS DEFINITIVOS 30-05-2026\"/>
    </mc:Choice>
  </mc:AlternateContent>
  <xr:revisionPtr revIDLastSave="0" documentId="13_ncr:1_{F8E8A649-2E6D-41D4-BACA-9478CF42CB4E}" xr6:coauthVersionLast="47" xr6:coauthVersionMax="47" xr10:uidLastSave="{00000000-0000-0000-0000-000000000000}"/>
  <bookViews>
    <workbookView xWindow="-120" yWindow="-120" windowWidth="20730" windowHeight="11040" tabRatio="900"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TRATAMIENTO'!$B$2:$X$37</definedName>
    <definedName name="_xlnm.Print_Area" localSheetId="0">CONTEXTO!$B$2:$F$19</definedName>
    <definedName name="_xlnm.Print_Area" localSheetId="2">EVALUACION!$B$2:$L$62</definedName>
    <definedName name="_xlnm.Print_Area" localSheetId="3">'EVALUACION CON CONTROLES'!$B$2:$R$44</definedName>
    <definedName name="_xlnm.Print_Area" localSheetId="1">'IDENTIFICACION Y ANALISIS'!$B$2:$F$69</definedName>
    <definedName name="contratación">'IDENTIFICACION Y ANALISIS'!$B$39:$B$43</definedName>
    <definedName name="ejecución">'IDENTIFICACION Y ANALISIS'!$B$45:$B$69</definedName>
    <definedName name="OPCIONES">'ASIGNACION Y TRATAMIENTO'!$B$41:$B$43</definedName>
    <definedName name="planeación">'IDENTIFICACION Y ANALISIS'!$B$19:$B$29</definedName>
    <definedName name="selección">'IDENTIFICACION Y ANALISIS'!$B$31:$B$37</definedName>
    <definedName name="_xlnm.Print_Titles" localSheetId="4">'ASIGNACION Y TRATAMIENTO'!$2:$5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9" i="6" l="1"/>
  <c r="X19" i="6"/>
  <c r="W19" i="6"/>
  <c r="V19" i="6"/>
  <c r="T19" i="6"/>
  <c r="S19" i="6"/>
  <c r="R19" i="6"/>
  <c r="Q19" i="6"/>
  <c r="P19" i="6"/>
  <c r="O19" i="6"/>
  <c r="N19" i="6"/>
  <c r="K19" i="6"/>
  <c r="J19" i="6"/>
  <c r="I19" i="6"/>
  <c r="H19" i="6"/>
  <c r="G19" i="6"/>
  <c r="F19" i="6"/>
  <c r="E19" i="6"/>
  <c r="D19" i="6"/>
  <c r="X18" i="6"/>
  <c r="W18" i="6"/>
  <c r="V18" i="6"/>
  <c r="U18" i="6"/>
  <c r="T18" i="6"/>
  <c r="S18" i="6"/>
  <c r="R18" i="6"/>
  <c r="Q18" i="6"/>
  <c r="P18" i="6"/>
  <c r="O18" i="6"/>
  <c r="N18" i="6"/>
  <c r="K18" i="6"/>
  <c r="J18" i="6"/>
  <c r="I18" i="6"/>
  <c r="H18" i="6"/>
  <c r="G18" i="6"/>
  <c r="F18" i="6"/>
  <c r="E18" i="6"/>
  <c r="D18" i="6"/>
  <c r="C19" i="6"/>
  <c r="C18" i="6"/>
  <c r="K23" i="15"/>
  <c r="L23" i="15" s="1"/>
  <c r="B23" i="15"/>
  <c r="B6" i="6"/>
  <c r="I12" i="15" l="1"/>
  <c r="O8" i="6" s="1"/>
  <c r="J12" i="15"/>
  <c r="P8" i="6" s="1"/>
  <c r="C12" i="15"/>
  <c r="C8" i="6" s="1"/>
  <c r="F8" i="6" s="1"/>
  <c r="K16" i="11"/>
  <c r="J8" i="6" s="1"/>
  <c r="G9" i="6"/>
  <c r="H9" i="6"/>
  <c r="I9" i="6"/>
  <c r="N9" i="6"/>
  <c r="S9" i="6"/>
  <c r="T9" i="6"/>
  <c r="U9" i="6"/>
  <c r="V9" i="6"/>
  <c r="W9" i="6"/>
  <c r="X9" i="6"/>
  <c r="G10" i="6"/>
  <c r="H10" i="6"/>
  <c r="I10" i="6"/>
  <c r="N10" i="6"/>
  <c r="S10" i="6"/>
  <c r="T10" i="6"/>
  <c r="U10" i="6"/>
  <c r="V10" i="6"/>
  <c r="W10" i="6"/>
  <c r="X10" i="6"/>
  <c r="G11" i="6"/>
  <c r="H11" i="6"/>
  <c r="I11" i="6"/>
  <c r="N11" i="6"/>
  <c r="S11" i="6"/>
  <c r="T11" i="6"/>
  <c r="U11" i="6"/>
  <c r="V11" i="6"/>
  <c r="W11" i="6"/>
  <c r="X11" i="6"/>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G17" i="6"/>
  <c r="H17" i="6"/>
  <c r="I17" i="6"/>
  <c r="N17" i="6"/>
  <c r="S17" i="6"/>
  <c r="T17" i="6"/>
  <c r="U17" i="6"/>
  <c r="V17" i="6"/>
  <c r="W17" i="6"/>
  <c r="X17" i="6"/>
  <c r="B14" i="15"/>
  <c r="D10" i="6" s="1"/>
  <c r="C14" i="15"/>
  <c r="C10" i="6" s="1"/>
  <c r="I14" i="15"/>
  <c r="J14" i="15"/>
  <c r="P10" i="6" s="1"/>
  <c r="B15" i="15"/>
  <c r="D11" i="6" s="1"/>
  <c r="C15" i="15"/>
  <c r="C11" i="6" s="1"/>
  <c r="I15" i="15"/>
  <c r="O11" i="6" s="1"/>
  <c r="J15" i="15"/>
  <c r="P11" i="6" s="1"/>
  <c r="B16" i="15"/>
  <c r="D12" i="6" s="1"/>
  <c r="C16" i="15"/>
  <c r="C12" i="6" s="1"/>
  <c r="I16" i="15"/>
  <c r="O12" i="6" s="1"/>
  <c r="J16" i="15"/>
  <c r="P12" i="6" s="1"/>
  <c r="B17" i="15"/>
  <c r="D13" i="6" s="1"/>
  <c r="C17" i="15"/>
  <c r="C13" i="6" s="1"/>
  <c r="I17" i="15"/>
  <c r="O13" i="6" s="1"/>
  <c r="J17" i="15"/>
  <c r="P13" i="6" s="1"/>
  <c r="B18" i="15"/>
  <c r="D14" i="6" s="1"/>
  <c r="C18" i="15"/>
  <c r="C14" i="6" s="1"/>
  <c r="I18" i="15"/>
  <c r="O14" i="6" s="1"/>
  <c r="J18" i="15"/>
  <c r="P14" i="6" s="1"/>
  <c r="B19" i="15"/>
  <c r="D15" i="6" s="1"/>
  <c r="C19" i="15"/>
  <c r="C15" i="6" s="1"/>
  <c r="I19" i="15"/>
  <c r="O15" i="6" s="1"/>
  <c r="J19" i="15"/>
  <c r="P15" i="6" s="1"/>
  <c r="B20" i="15"/>
  <c r="D16" i="6" s="1"/>
  <c r="C20" i="15"/>
  <c r="C16" i="6" s="1"/>
  <c r="I20" i="15"/>
  <c r="O16" i="6" s="1"/>
  <c r="J20" i="15"/>
  <c r="P16" i="6" s="1"/>
  <c r="B21" i="15"/>
  <c r="D17" i="6" s="1"/>
  <c r="C21" i="15"/>
  <c r="C17" i="6" s="1"/>
  <c r="I21" i="15"/>
  <c r="O17" i="6" s="1"/>
  <c r="J21" i="15"/>
  <c r="P17" i="6" s="1"/>
  <c r="B22" i="15"/>
  <c r="C22" i="15"/>
  <c r="I22" i="15"/>
  <c r="J22" i="15"/>
  <c r="B13" i="15"/>
  <c r="D9" i="6" s="1"/>
  <c r="C13" i="15"/>
  <c r="C9" i="6" s="1"/>
  <c r="J13" i="15"/>
  <c r="P9" i="6" s="1"/>
  <c r="B6" i="15"/>
  <c r="K35" i="11"/>
  <c r="K34" i="11"/>
  <c r="L34" i="11" s="1"/>
  <c r="K33" i="11"/>
  <c r="L33" i="11" s="1"/>
  <c r="K32" i="11"/>
  <c r="K31" i="11"/>
  <c r="K30" i="11"/>
  <c r="L30" i="11" s="1"/>
  <c r="K29" i="11"/>
  <c r="L29" i="11" s="1"/>
  <c r="K28" i="11"/>
  <c r="L28" i="11" s="1"/>
  <c r="K27" i="11"/>
  <c r="K26" i="11"/>
  <c r="L26" i="11" s="1"/>
  <c r="K25" i="11"/>
  <c r="J17" i="6" s="1"/>
  <c r="K24" i="11"/>
  <c r="J16" i="6" s="1"/>
  <c r="K23" i="11"/>
  <c r="L23" i="11" s="1"/>
  <c r="K15" i="6" s="1"/>
  <c r="K22" i="11"/>
  <c r="L22" i="11" s="1"/>
  <c r="K14" i="6" s="1"/>
  <c r="K21" i="11"/>
  <c r="L21" i="11" s="1"/>
  <c r="K13" i="6" s="1"/>
  <c r="K20" i="11"/>
  <c r="L20" i="11" s="1"/>
  <c r="K12" i="6" s="1"/>
  <c r="K19" i="11"/>
  <c r="L19" i="11" s="1"/>
  <c r="K11" i="6" s="1"/>
  <c r="K18" i="11"/>
  <c r="J10" i="6" s="1"/>
  <c r="K17" i="11"/>
  <c r="J9" i="6" s="1"/>
  <c r="B12" i="15"/>
  <c r="D8" i="6" s="1"/>
  <c r="X8" i="6"/>
  <c r="W8" i="6"/>
  <c r="V8" i="6"/>
  <c r="U8" i="6"/>
  <c r="T8" i="6"/>
  <c r="S8" i="6"/>
  <c r="N8" i="6"/>
  <c r="I8" i="6"/>
  <c r="H8" i="6"/>
  <c r="G8" i="6"/>
  <c r="L35" i="11" l="1"/>
  <c r="K18" i="15"/>
  <c r="Q14" i="6" s="1"/>
  <c r="J13" i="6"/>
  <c r="L24" i="11"/>
  <c r="K16" i="6" s="1"/>
  <c r="L18" i="11"/>
  <c r="K10" i="6" s="1"/>
  <c r="J14" i="6"/>
  <c r="K20" i="15"/>
  <c r="L20" i="15" s="1"/>
  <c r="R16" i="6" s="1"/>
  <c r="L17" i="11"/>
  <c r="K9" i="6" s="1"/>
  <c r="F15" i="6"/>
  <c r="E15" i="6"/>
  <c r="F17" i="6"/>
  <c r="E17" i="6"/>
  <c r="E14" i="6"/>
  <c r="F14" i="6"/>
  <c r="F16" i="6"/>
  <c r="E16" i="6"/>
  <c r="L31" i="11"/>
  <c r="K21" i="15"/>
  <c r="K22" i="15"/>
  <c r="K19" i="15"/>
  <c r="L19" i="15" s="1"/>
  <c r="R15" i="6" s="1"/>
  <c r="K17" i="15"/>
  <c r="E8" i="6"/>
  <c r="L25" i="11"/>
  <c r="K17" i="6" s="1"/>
  <c r="J12" i="6"/>
  <c r="K13" i="15"/>
  <c r="L13" i="15" s="1"/>
  <c r="R9" i="6" s="1"/>
  <c r="K16" i="15"/>
  <c r="L16" i="15" s="1"/>
  <c r="R12" i="6" s="1"/>
  <c r="K15" i="15"/>
  <c r="Q11" i="6" s="1"/>
  <c r="K14" i="15"/>
  <c r="Q10" i="6" s="1"/>
  <c r="L27" i="11"/>
  <c r="L32" i="11"/>
  <c r="E9" i="6"/>
  <c r="F9" i="6"/>
  <c r="E13" i="6"/>
  <c r="F13" i="6"/>
  <c r="F12" i="6"/>
  <c r="E12" i="6"/>
  <c r="F11" i="6"/>
  <c r="E11" i="6"/>
  <c r="E10" i="6"/>
  <c r="F10" i="6"/>
  <c r="K12" i="15"/>
  <c r="L16" i="11"/>
  <c r="K8" i="6" s="1"/>
  <c r="O9" i="6"/>
  <c r="O10" i="6"/>
  <c r="J11" i="6"/>
  <c r="J15" i="6"/>
  <c r="Q16" i="6" l="1"/>
  <c r="Q15" i="6"/>
  <c r="L18" i="15"/>
  <c r="R14" i="6" s="1"/>
  <c r="Q12" i="6"/>
  <c r="L14" i="15"/>
  <c r="R10" i="6" s="1"/>
  <c r="Q9" i="6"/>
  <c r="L15" i="15"/>
  <c r="R11" i="6" s="1"/>
  <c r="Q13" i="6"/>
  <c r="L17" i="15"/>
  <c r="R13" i="6" s="1"/>
  <c r="L22" i="15"/>
  <c r="Q17" i="6"/>
  <c r="L21" i="15"/>
  <c r="R17" i="6" s="1"/>
  <c r="Q8" i="6"/>
  <c r="L12" i="15"/>
  <c r="R8" i="6" s="1"/>
</calcChain>
</file>

<file path=xl/sharedStrings.xml><?xml version="1.0" encoding="utf-8"?>
<sst xmlns="http://schemas.openxmlformats.org/spreadsheetml/2006/main" count="499" uniqueCount="222">
  <si>
    <t>Catastrófico</t>
  </si>
  <si>
    <t>Moderado</t>
  </si>
  <si>
    <t>Probabilidad</t>
  </si>
  <si>
    <t>Impacto</t>
  </si>
  <si>
    <t>Regulatorios</t>
  </si>
  <si>
    <t>%</t>
  </si>
  <si>
    <t>Financieros</t>
  </si>
  <si>
    <t>Probabilidad de Ocurrencia</t>
  </si>
  <si>
    <t>DEFINICIONES</t>
  </si>
  <si>
    <t>Raro (puede ocurrir excepcionalmente)</t>
  </si>
  <si>
    <t>Improbable (puede ocurrir ocasionalmente)</t>
  </si>
  <si>
    <t>Posible (puede ocurrir en cualquier momento futuro)</t>
  </si>
  <si>
    <t>Probable (probablemente va a ocurrir)</t>
  </si>
  <si>
    <t>Casi cierto (ocurre en la mayoria de circunstancias)</t>
  </si>
  <si>
    <t>Valoración</t>
  </si>
  <si>
    <t>Catagoria</t>
  </si>
  <si>
    <t>Categoria del Riesgo</t>
  </si>
  <si>
    <t>Insignificante</t>
  </si>
  <si>
    <t>Menor</t>
  </si>
  <si>
    <t>Mayor</t>
  </si>
  <si>
    <t>Categoria</t>
  </si>
  <si>
    <t>Impacto del Riesgo</t>
  </si>
  <si>
    <t>Valoración del Riesgo</t>
  </si>
  <si>
    <t>Categoría</t>
  </si>
  <si>
    <t xml:space="preserve">8, 9 y 10 </t>
  </si>
  <si>
    <t>Riesgo extremo</t>
  </si>
  <si>
    <t xml:space="preserve">6 y 7 </t>
  </si>
  <si>
    <t>Riesgo alto</t>
  </si>
  <si>
    <t>Riesgo medio</t>
  </si>
  <si>
    <t xml:space="preserve">2, 3 y 4 </t>
  </si>
  <si>
    <t>Riesgo bajo</t>
  </si>
  <si>
    <t>Economicos</t>
  </si>
  <si>
    <t>Sociales o Políticos</t>
  </si>
  <si>
    <t>Operacionales</t>
  </si>
  <si>
    <t>Ambientales</t>
  </si>
  <si>
    <t>TIPO</t>
  </si>
  <si>
    <t>CLASE</t>
  </si>
  <si>
    <t>FUENTE</t>
  </si>
  <si>
    <t>ETAPAS</t>
  </si>
  <si>
    <t>Inadecuada escogencia de la modalidad de contratación</t>
  </si>
  <si>
    <t xml:space="preserve">Requisitos habilitantes inapropiados para el proceso de selección </t>
  </si>
  <si>
    <t xml:space="preserve">Inadecuada  descripción del bien o servicio requerido </t>
  </si>
  <si>
    <t>Ausencia de fundamentación de la justificación y conveniencia de la contratación</t>
  </si>
  <si>
    <t>Requisitos habilitantes que impidan la selección objetiva</t>
  </si>
  <si>
    <t>No aprobación o demoras en la expedición vigencias futuras</t>
  </si>
  <si>
    <t>Apertura de procesos sin disponibilidad  presupuestal</t>
  </si>
  <si>
    <t>Inadecuado manejo administrativo del proceso contractual</t>
  </si>
  <si>
    <t>Inadecuada evaluación de las ofertas y/o verificación de requisitos habilitantes</t>
  </si>
  <si>
    <t>Contestación inoportuna a todas las observaciones formuladas a los documentos de la contratación</t>
  </si>
  <si>
    <t>No publicación de la documentación del proceso de selección en el SECOP</t>
  </si>
  <si>
    <t>Selección de ofertas con precios  artificialmente bajos.</t>
  </si>
  <si>
    <t>Confabulacion de los proponentes (Colusión)</t>
  </si>
  <si>
    <t>Falta de constitución o constitución tardía de la garantía única. Aceptación de garantías que no se ajustan a lo contemplado en el contrato</t>
  </si>
  <si>
    <t>Presentación de reclamos de terceros sobre la selección del oferente que retrasen el perfeccionamiento del contrato.</t>
  </si>
  <si>
    <t>Fluctuaciones del valor de la moneda</t>
  </si>
  <si>
    <t>Cambio de precios en factores de producción.</t>
  </si>
  <si>
    <t>Variación de los precios del mercado</t>
  </si>
  <si>
    <t>Factores políticos o macroeconómicos.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</si>
  <si>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</si>
  <si>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</si>
  <si>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</si>
  <si>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</si>
  <si>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</si>
  <si>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</si>
  <si>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</si>
  <si>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</si>
  <si>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Imposición de nuevos trámites o permisos</t>
  </si>
  <si>
    <t>Cambios en el marco regulatorio o normatividad aplicable al proyecto.</t>
  </si>
  <si>
    <t>Variación de tasas o tarifas</t>
  </si>
  <si>
    <t>Demora en el inicio previsto para la ejecución de la obra</t>
  </si>
  <si>
    <t>Fuentes de materiales</t>
  </si>
  <si>
    <t>Programación de obra</t>
  </si>
  <si>
    <t>Incumplimiento derivado del trámite de los permisos con autoridades ambientales, la obtención de los mismos, paz y salvos</t>
  </si>
  <si>
    <t>Inadecuada identificación de las condiciones contractuales</t>
  </si>
  <si>
    <t>De la naturaleza</t>
  </si>
  <si>
    <t>Eventos naturales tales como lluvias, inundaciones y sequias entre otros</t>
  </si>
  <si>
    <t>Nuevos desarrollos técnologicos o estandares que influyen en la ejecución del contrato</t>
  </si>
  <si>
    <t>Obsolecencia técnologica</t>
  </si>
  <si>
    <t>Técnologicos</t>
  </si>
  <si>
    <t>Falta de claridad en la elaboración de los actos administrativos</t>
  </si>
  <si>
    <t>Inadecuada elaboración de estudios y diseños</t>
  </si>
  <si>
    <t>SELECCIÓN</t>
  </si>
  <si>
    <t>CONTRATACIÓN</t>
  </si>
  <si>
    <t>EJECUCIÓN</t>
  </si>
  <si>
    <t>PLANEACIÓN</t>
  </si>
  <si>
    <t>Estatal</t>
  </si>
  <si>
    <t>Especifico</t>
  </si>
  <si>
    <t>General</t>
  </si>
  <si>
    <t>Interno</t>
  </si>
  <si>
    <t>Externo</t>
  </si>
  <si>
    <t>ETAPA</t>
  </si>
  <si>
    <t>No</t>
  </si>
  <si>
    <t>Clase</t>
  </si>
  <si>
    <t>Fuente</t>
  </si>
  <si>
    <t>Etapa</t>
  </si>
  <si>
    <t>Descripción (Que puede pasar y, cómo puede ocurrir)</t>
  </si>
  <si>
    <t>Consecuencias de la ocurrencia del evento</t>
  </si>
  <si>
    <t>Calificación total</t>
  </si>
  <si>
    <t>Prioridad</t>
  </si>
  <si>
    <t>¿A quien se le asigna?</t>
  </si>
  <si>
    <t>Tratamiento/Controles a ser implementados</t>
  </si>
  <si>
    <t>Calidad  de  las  obras</t>
  </si>
  <si>
    <t>Riesgo   geológico</t>
  </si>
  <si>
    <t>Calificación Total</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</si>
  <si>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</si>
  <si>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</si>
  <si>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</si>
  <si>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</si>
  <si>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</si>
  <si>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</si>
  <si>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INSTRUCCIONES PARA LA IDENTIFICACIÓN,  ANALISIS, EVALUACIÓN , ASIGNACIÓN Y TRATAMIENTO DE RIESGOS EN LA CONTRATACIÓN</t>
  </si>
  <si>
    <t>1) Describa el tratamiento/controles a ser implementados</t>
  </si>
  <si>
    <t>Calificación Cualitativa</t>
  </si>
  <si>
    <t>Calificación Monetaria</t>
  </si>
  <si>
    <t>Obstruye la ejecución del contrato de manera intrascendente.</t>
  </si>
  <si>
    <t>Perturba la ejecución del contrato de manera grave imposibilitando la consecución del objeto contractual.</t>
  </si>
  <si>
    <t>Impacto sobre el valor del contrato en más del treinta por ciento (30%).</t>
  </si>
  <si>
    <t>Obstruye la ejecución del contrato sustancialmente pero aun así permite la consecución del objeto contractual</t>
  </si>
  <si>
    <t>Incrementa el valor del contrato entre el quince (15%) y el treinta por ciento (30%).</t>
  </si>
  <si>
    <t>Afecta la ejecución del contrato sin alterar el beneficio para las partes</t>
  </si>
  <si>
    <t>Genera un impacto sobre el valor del contrato entre el cinco (5%) y el quince por ciento (15%).</t>
  </si>
  <si>
    <t>Dificulta la ejecución del contrato de manera baja, aplicando medidas mínimas se pueden lograr el objeto contractual</t>
  </si>
  <si>
    <t>Los sobrecostos no representan más del cinco por ciento (5%) del valor del contrato.</t>
  </si>
  <si>
    <t>Los sobrecostos no representan más del uno por ciento (1%) del valor del contrato.</t>
  </si>
  <si>
    <t>Cualitativa</t>
  </si>
  <si>
    <t>Monetaria</t>
  </si>
  <si>
    <t>CALIFICACIÓN</t>
  </si>
  <si>
    <t>ESTABLECER EL CONTEXTO</t>
  </si>
  <si>
    <t xml:space="preserve">Categoria </t>
  </si>
  <si>
    <t>Inadecuado análisis  económico estimativo del valor del contrato</t>
  </si>
  <si>
    <t>Falta de solicitud o solicitud tardía del registro  presupuestal</t>
  </si>
  <si>
    <t xml:space="preserve">Falta de profundidad en el estudio de sector no identificandose claramente aspectos de oferta y demanda </t>
  </si>
  <si>
    <t xml:space="preserve">Riesgo de que no se firme el contrato. </t>
  </si>
  <si>
    <t>¿Cómo se realiza el monitoreo?</t>
  </si>
  <si>
    <t>SDG</t>
  </si>
  <si>
    <t>CONTRATISTA</t>
  </si>
  <si>
    <t>CONTRATISTA Y SDG</t>
  </si>
  <si>
    <t>MATRIZ DE RIESGOS DE CONTRATACIÓN</t>
  </si>
  <si>
    <t>MATRIZ DE RIESGOS EN CONTRATACIÓN</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</si>
  <si>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</si>
  <si>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t>5) Al realizar las anteriores actividades se obtendrá la calificación total y la valoración del riesgo (prioridad).</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</si>
  <si>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</si>
  <si>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</si>
  <si>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</si>
  <si>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6) Continúe en la hoja de "EVALUACIÓN DE CONTROLES"</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</si>
  <si>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</si>
  <si>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2) Describa las consecuencias de la ocurrencia del Riesgo/evento.</t>
  </si>
  <si>
    <t>3) Continúe en la hoja de "ASIGNACIÓN Y TRATAMIENTO" y diligencie las siguientes casillas: A quien se le asigna y el porcentaje que asume cada una de las partes en caso de que sea compartido.</t>
  </si>
  <si>
    <t>1) Diligencie el objeto contractual y seleccione la(s) etapas  y los riesgos que aplican al objeto contractual, de acuerdo a lo definido en la hoja de "IDENTIFICACIÓN Y ANÁLISIS"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</si>
  <si>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</si>
  <si>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Código: GCO-GCI-F164
Versión: 02
Vigencia: 01 de diciembre de 2022
Caso HOLA: 280117</t>
  </si>
  <si>
    <t xml:space="preserve">Proceso desierto </t>
  </si>
  <si>
    <t>Limitación del proceso contractual</t>
  </si>
  <si>
    <t>Variación de los precios de los equipos y/o elementos a raiz de un efecto de devaluación o revalución de la moneda</t>
  </si>
  <si>
    <t xml:space="preserve">Variación de los precios de los equipos y/o elementos a raiz de un efecto inflacionario </t>
  </si>
  <si>
    <t xml:space="preserve">No entregar a tiempo, a conformidad en cantidad y calidad los entregables señalados en el anexo técnico </t>
  </si>
  <si>
    <t xml:space="preserve">Demora en la liquidación del contrato </t>
  </si>
  <si>
    <t>Inoperancia parcial o total de los equipos generando traumatismos en la operación por parte del beneficiario</t>
  </si>
  <si>
    <t>Modificación contractuales que alteren la ejecución del contrato</t>
  </si>
  <si>
    <t>Verificacion de las especificaciones tecnicas solicitdas en las fichas tecnicas</t>
  </si>
  <si>
    <t>Planeación del FDLT</t>
  </si>
  <si>
    <t xml:space="preserve">Una vez pase al comité técnico </t>
  </si>
  <si>
    <t xml:space="preserve">una semana posterior de realizar el comité técnico </t>
  </si>
  <si>
    <t xml:space="preserve">revisando y/o ajustando los documentos y Estudios Previos del Proyecto </t>
  </si>
  <si>
    <t xml:space="preserve">Antes de iniciar el cargue en la plataforma SECOP </t>
  </si>
  <si>
    <t>Area de contratación del FDLT</t>
  </si>
  <si>
    <t xml:space="preserve">Revisión del comportamiento del dólar semanalmente </t>
  </si>
  <si>
    <t>NO</t>
  </si>
  <si>
    <t>SI</t>
  </si>
  <si>
    <t>FDLT y contratista</t>
  </si>
  <si>
    <t xml:space="preserve">Una vez se inicie la ejecución del proyecto </t>
  </si>
  <si>
    <t xml:space="preserve">Hasta la entrega total de los bienes y/o servicios. </t>
  </si>
  <si>
    <t xml:space="preserve">A traves de información economica revisada y allegada por el contratista al FDLT </t>
  </si>
  <si>
    <t xml:space="preserve">Inadecuada selección de proponentes </t>
  </si>
  <si>
    <t xml:space="preserve">Revisión de los requisitos habilitantes juridicos, financieros y técnicos por parte de los profesionales de las oficionas de contratación  y planeación. </t>
  </si>
  <si>
    <t xml:space="preserve">Retrazos que impidan la ejeución del contrato </t>
  </si>
  <si>
    <t xml:space="preserve">Desabastecimiento de los equipos y/o bienes y aumento en los precios de los mismos </t>
  </si>
  <si>
    <t xml:space="preserve">Una vez se declare desierto el proceso </t>
  </si>
  <si>
    <t xml:space="preserve">Cuando se establece un nuevo procesos de selección </t>
  </si>
  <si>
    <t xml:space="preserve">Revisando las obsevaciones realizadasa por los oferentes que se presentaron y evaluando la razón por la que el proceso se declaro desierto </t>
  </si>
  <si>
    <t xml:space="preserve">Durante la etapa pre contractual </t>
  </si>
  <si>
    <t>FDLT</t>
  </si>
  <si>
    <t>En la etapa precontractual</t>
  </si>
  <si>
    <t>final de la etapa precontractual</t>
  </si>
  <si>
    <t>en la evaluacion de las ofertas</t>
  </si>
  <si>
    <t xml:space="preserve">Durante la etapa de ejecución del proyecto </t>
  </si>
  <si>
    <t>Revisión periodica del comportamiento de los precios y los factores que generas la variacion de los mismos</t>
  </si>
  <si>
    <t>Analisis periodicio de los diferentes factores politicos y macrcoeconomicos que incidan directametne en el proceso</t>
  </si>
  <si>
    <t xml:space="preserve">semanalmente hasta la etapa de ejecucíon </t>
  </si>
  <si>
    <t xml:space="preserve">en toda la etapa de ejecución </t>
  </si>
  <si>
    <t>Hacer efectiva la garantía de cumplimento y calidad de los bienes y servicios</t>
  </si>
  <si>
    <t>A partir de la adjudicación del contrato</t>
  </si>
  <si>
    <t xml:space="preserve">Mediante correos electronicos y/u oficios que den cuenta del seguimiento </t>
  </si>
  <si>
    <t xml:space="preserve">Durante la ejecución del contrato </t>
  </si>
  <si>
    <t>Revisión periodica del cronograma de actividades y de entrega de los bienes y servicios.</t>
  </si>
  <si>
    <t>Contaritsta</t>
  </si>
  <si>
    <t xml:space="preserve">Hasta la liquidación del proyecto </t>
  </si>
  <si>
    <t>seguimiento realizado a trves del apoyo a la supervision del contrato</t>
  </si>
  <si>
    <t xml:space="preserve">Desde la solicitud de primer pago </t>
  </si>
  <si>
    <t>Solicitar al operador la subsanación de los entregables o hacer efectiva la garantía de cumplimento y calidad de los bienes y servicios</t>
  </si>
  <si>
    <t xml:space="preserve">Mediante las actas que den cuenta de recibido a conformidad por parte de los beneficiarios y las actas de ingreso y salida de almacen </t>
  </si>
  <si>
    <t>Orientar al contratista en los tramites y documentos a presentar para los pagos. Acompañar y tramitar la liquidación según norma vigente</t>
  </si>
  <si>
    <t>Orientar al contratista respecto a modficaciones dadas en cuanto a normatividad y los impactos que genera al proyecto</t>
  </si>
  <si>
    <t>50-50</t>
  </si>
  <si>
    <t>Analisis detallado en la etapa de evaluacion de propuestas por parte del comité evaluador</t>
  </si>
  <si>
    <r>
      <t xml:space="preserve">Ciudadanía que se beneficia del Proceso de Contratación: </t>
    </r>
    <r>
      <rPr>
        <sz val="12"/>
        <rFont val="Garamond"/>
        <family val="1"/>
      </rPr>
      <t>MEBOG de la Localidad de Ciudad Bolívar, comunidad en general.</t>
    </r>
  </si>
  <si>
    <r>
      <t xml:space="preserve">Condiciones geográficas y de acceso del lugar en el cual se debe cumplir el objeto del Proceso de Contratación: </t>
    </r>
    <r>
      <rPr>
        <sz val="12"/>
        <rFont val="Garamond"/>
        <family val="1"/>
      </rPr>
      <t>El suministro, se prestará principalmente para la estación de Policía de la Localidad.</t>
    </r>
  </si>
  <si>
    <r>
      <t xml:space="preserve">Entorno socio ambiental: </t>
    </r>
    <r>
      <rPr>
        <i/>
        <sz val="12"/>
        <rFont val="Garamond"/>
        <family val="1"/>
      </rPr>
      <t>Si aplica. Ciudad Bolívar es una localidad con diversidad geográfica. Las condiciones ambientales pueden influir en la ejecución de actividades comunitarias y en la logística (especialmente si hay eventos al aire libre o desplazamiento entre zonas). Es clave considerar la temporada de lluvias, riesgos de remoción en masa y el manejo adecuado de residuos durante las actividades.</t>
    </r>
  </si>
  <si>
    <r>
      <t xml:space="preserve">Condiciones políticas: </t>
    </r>
    <r>
      <rPr>
        <i/>
        <sz val="12"/>
        <rFont val="Garamond"/>
        <family val="1"/>
      </rPr>
      <t>Sí aplica. La estabilidad y disposición política de las autoridades locales  favorecen la ejecución de contratos como este. En particular, el respaldo de la administración a implementación de planes, programas y proyectos dirigidos al fortalecimiento de los organismos de seguridad para que pueden garantizar su misionalidad en el Localidad</t>
    </r>
  </si>
  <si>
    <r>
      <rPr>
        <b/>
        <u/>
        <sz val="12"/>
        <rFont val="Garamond"/>
        <family val="1"/>
      </rPr>
      <t>Partícipes del Proceso de Contratación:</t>
    </r>
    <r>
      <rPr>
        <b/>
        <sz val="12"/>
        <rFont val="Garamond"/>
        <family val="1"/>
      </rPr>
      <t xml:space="preserve"> </t>
    </r>
    <r>
      <rPr>
        <sz val="12"/>
        <rFont val="Garamond"/>
        <family val="1"/>
      </rPr>
      <t>Agentes externos (Organismos de control, SDSCJ, MEBOG, veedurías ciudadanas), agentes internos (Alcaldía Local de Ciudad Bolívar (FDLCB, Supervisión del convenio, apoyo juridico y financiero).</t>
    </r>
    <r>
      <rPr>
        <b/>
        <sz val="12"/>
        <rFont val="Garamond"/>
        <family val="1"/>
      </rPr>
      <t xml:space="preserve"> </t>
    </r>
  </si>
  <si>
    <r>
      <t xml:space="preserve">Capacidad de la Entidad Estatal entendida como la disponibilidad de recursos y conocimientos para el Proceso de Contratación: </t>
    </r>
    <r>
      <rPr>
        <sz val="12"/>
        <rFont val="Garamond"/>
        <family val="1"/>
      </rPr>
      <t>La Alcaldía Local de Ciudad Bolívar cuenta con los recursos técnicos, administrativos y humanos necesarios para adelantar de manera eficiente el proceso de contratación. En la etapa de planeación intervienen las áreas misionales que formulan los requerimientos; durante la selección, la Dirección de Contratación y el Comité Evaluador garantizan la transparencia y legalidad del proceso; y en la etapa de contratación, la misma dirección lidera la formalización del contrato. Finalmente, en la ejecución, la entidad dispone de personal idóneo para ejercer la supervisión técnica y financiera del convenio, asegurando su cumplimiento y eficiencia en la gestión de los recursos.</t>
    </r>
  </si>
  <si>
    <r>
      <t>Suficiencia del presupuesto oficial del Proceso de Contratación:</t>
    </r>
    <r>
      <rPr>
        <sz val="12"/>
        <rFont val="Garamond"/>
        <family val="1"/>
      </rPr>
      <t xml:space="preserve"> El proceso de contratación cuenta con respaldo presupuestal suficiente, de acuerdo con lo previsto en el Plan Anual de Adquisiciones de la Alcaldía Local de Ciudad Bolívar. Los recursos estimados garantizan la viabilidad financiera del contrato y su ejecución conforme a la meta establecida para esta vigencia.</t>
    </r>
  </si>
  <si>
    <r>
      <t xml:space="preserve">Factores ambientales. </t>
    </r>
    <r>
      <rPr>
        <sz val="12"/>
        <rFont val="Garamond"/>
        <family val="1"/>
      </rPr>
      <t>Incorpora factores ambientales clave al fortalecer el organismo de seguridad de la Localida</t>
    </r>
    <r>
      <rPr>
        <b/>
        <sz val="12"/>
        <rFont val="Garamond"/>
        <family val="1"/>
      </rPr>
      <t>d.</t>
    </r>
  </si>
  <si>
    <r>
      <t xml:space="preserve">Sector del objeto del Proceso de Contratación y su mercado. </t>
    </r>
    <r>
      <rPr>
        <sz val="12"/>
        <rFont val="Garamond"/>
        <family val="1"/>
      </rPr>
      <t>El sector del objeto del proceso de contratación se enfoca en el sector de seguridad, el cual tiene como objetido fortalecer la dotación de la Estación de Policía de la Localidad para que loos funcionarios puedan garantizar su misionalidad en la Localidad.</t>
    </r>
  </si>
  <si>
    <r>
      <t xml:space="preserve">Normativa aplicable al objeto del Proceso de Contratación. </t>
    </r>
    <r>
      <rPr>
        <sz val="12"/>
        <rFont val="Garamond"/>
        <family val="1"/>
      </rPr>
      <t>La normativa aplicable al proceso de contratación directa para la prevención del consumo de sustancias psicoactivas en Ciudad Bolívar se basa en la Ley 80 de 1993, el Decreto 1082 de 2015, y la Ley 1150 de 2007, que regulan los procedimientos de contratación pública en Colombia.</t>
    </r>
    <r>
      <rPr>
        <b/>
        <sz val="12"/>
        <rFont val="Garamond"/>
        <family val="1"/>
      </rPr>
      <t xml:space="preserve">
</t>
    </r>
  </si>
  <si>
    <t>Retraso en la entrega de los vehículos por incumplimiento del proveedor</t>
  </si>
  <si>
    <t>Afectación en el cumplimiento del cronograma del proyecto, retraso en la puesta en operación de los vehículos y posible incumplimiento de metas institucionales</t>
  </si>
  <si>
    <t>Seguimiento periódico al cronograma de entregas y verificación de plan logístico del proveedor.</t>
  </si>
  <si>
    <t>Hasta la ultima actividad de entregables al organismo de seguridad</t>
  </si>
  <si>
    <r>
      <t xml:space="preserve">Experiencia propia y de otras Entidades Estatales en Procesos de Contratación del mismo tipo. </t>
    </r>
    <r>
      <rPr>
        <sz val="12"/>
        <rFont val="Garamond"/>
        <family val="1"/>
      </rPr>
      <t>De acuerdo con el estudio del sector se encuentra registro de un proceso en la vigencia 2025 por la modalidad de subasta inversa, el cual permitió el fortalecimiento misional del organismo de seguridad de la localidad.</t>
    </r>
  </si>
  <si>
    <r>
      <t xml:space="preserve">Objeto del Proceso de Contratación: </t>
    </r>
    <r>
      <rPr>
        <b/>
        <sz val="12"/>
        <rFont val="Garamond"/>
        <family val="1"/>
      </rPr>
      <t>“ADQUISICIÓN DE MOTOCICLETAS Y ACCESORIOS PARA EL FORTALECIMIENTO DE LA CAPACIDAD OPERATIVA DE LA POLICIA DE LA LOCALIDAD DE CIUDAD BOLÍVAR EN EL MARCO DEL PLAN DE DESARROLLO LOCAL 2025-2028, EN VIRTUD DEL PROYECTO DE INVERSIÓN 2242”.</t>
    </r>
  </si>
  <si>
    <t>Objeto Contractual: “ADQUISICIÓN DE MOTOCICLETAS Y ACCESORIOS PARA EL FORTALECIMIENTO DE LA CAPACIDAD OPERATIVA DE LA POLICIA DE LA LOCALIDAD DE CIUDAD BOLÍVAR EN EL MARCO DEL PLAN DE DESARROLLO LOCAL 2025-2028, EN VIRTUD DEL PROYECTO DE INVERSIÓN 2242”.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</si>
</sst>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b/>
      <sz val="12"/>
      <color theme="1"/>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9">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hair">
        <color indexed="64"/>
      </top>
      <bottom/>
      <diagonal/>
    </border>
  </borders>
  <cellStyleXfs count="1">
    <xf numFmtId="0" fontId="0" fillId="0" borderId="0"/>
  </cellStyleXfs>
  <cellXfs count="334">
    <xf numFmtId="0" fontId="0" fillId="0" borderId="0" xfId="0"/>
    <xf numFmtId="0" fontId="2" fillId="2" borderId="0" xfId="0" applyFont="1" applyFill="1" applyAlignment="1">
      <alignment vertical="top" wrapText="1" readingOrder="1"/>
    </xf>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0" fillId="0" borderId="11" xfId="0" applyBorder="1" applyAlignment="1">
      <alignment horizontal="center"/>
    </xf>
    <xf numFmtId="0" fontId="9" fillId="0" borderId="0" xfId="0" applyFont="1"/>
    <xf numFmtId="0" fontId="4" fillId="4" borderId="31"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5"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wrapText="1"/>
    </xf>
    <xf numFmtId="0" fontId="11" fillId="0" borderId="0" xfId="0" applyFont="1"/>
    <xf numFmtId="0" fontId="0" fillId="0" borderId="0" xfId="0" applyAlignment="1">
      <alignment wrapText="1"/>
    </xf>
    <xf numFmtId="0" fontId="12" fillId="4" borderId="29" xfId="0" applyFont="1" applyFill="1" applyBorder="1" applyAlignment="1">
      <alignment horizontal="center" vertical="center" wrapText="1"/>
    </xf>
    <xf numFmtId="0" fontId="12" fillId="4" borderId="30" xfId="0" applyFont="1" applyFill="1" applyBorder="1" applyAlignment="1">
      <alignment horizontal="center" vertical="center" wrapText="1"/>
    </xf>
    <xf numFmtId="0" fontId="12" fillId="4" borderId="30" xfId="0" applyFont="1" applyFill="1" applyBorder="1" applyAlignment="1">
      <alignment horizontal="center" vertical="center" textRotation="90" wrapText="1"/>
    </xf>
    <xf numFmtId="0" fontId="12" fillId="4" borderId="31" xfId="0" applyFont="1" applyFill="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34" xfId="0" applyFont="1" applyBorder="1" applyAlignment="1">
      <alignment horizontal="center" vertical="center" textRotation="90" wrapText="1"/>
    </xf>
    <xf numFmtId="0" fontId="7" fillId="0" borderId="37"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19" xfId="0" applyFont="1" applyBorder="1" applyAlignment="1">
      <alignment horizontal="center" vertical="center" wrapText="1"/>
    </xf>
    <xf numFmtId="0" fontId="7" fillId="0" borderId="43" xfId="0" applyFont="1" applyBorder="1"/>
    <xf numFmtId="0" fontId="7" fillId="0" borderId="43"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5" fillId="2" borderId="32" xfId="0" applyFont="1" applyFill="1" applyBorder="1" applyAlignment="1">
      <alignment vertical="center" wrapText="1"/>
    </xf>
    <xf numFmtId="0" fontId="15" fillId="2" borderId="26" xfId="0" applyFont="1" applyFill="1" applyBorder="1" applyAlignment="1">
      <alignment horizontal="center" vertical="center" wrapText="1"/>
    </xf>
    <xf numFmtId="0" fontId="17" fillId="0" borderId="12" xfId="0" applyFont="1" applyBorder="1" applyAlignment="1">
      <alignment vertical="center"/>
    </xf>
    <xf numFmtId="0" fontId="17" fillId="0" borderId="5" xfId="0" applyFont="1" applyBorder="1" applyAlignment="1">
      <alignment vertical="center"/>
    </xf>
    <xf numFmtId="0" fontId="21" fillId="2" borderId="22" xfId="0" applyFont="1" applyFill="1" applyBorder="1" applyAlignment="1">
      <alignment vertical="center" wrapText="1"/>
    </xf>
    <xf numFmtId="0" fontId="21" fillId="0" borderId="22" xfId="0" applyFont="1" applyBorder="1"/>
    <xf numFmtId="0" fontId="18" fillId="2" borderId="13" xfId="0" applyFont="1" applyFill="1" applyBorder="1" applyAlignment="1">
      <alignment vertical="center" wrapText="1"/>
    </xf>
    <xf numFmtId="0" fontId="17" fillId="0" borderId="14" xfId="0" applyFont="1" applyBorder="1" applyAlignment="1">
      <alignment vertical="center"/>
    </xf>
    <xf numFmtId="0" fontId="17" fillId="0" borderId="6" xfId="0" applyFont="1" applyBorder="1" applyAlignment="1">
      <alignment vertical="center"/>
    </xf>
    <xf numFmtId="0" fontId="21" fillId="2" borderId="23" xfId="0" applyFont="1" applyFill="1" applyBorder="1" applyAlignment="1">
      <alignment vertical="center" wrapText="1"/>
    </xf>
    <xf numFmtId="0" fontId="21" fillId="0" borderId="23" xfId="0" applyFont="1" applyBorder="1"/>
    <xf numFmtId="0" fontId="18" fillId="2" borderId="15" xfId="0" applyFont="1" applyFill="1" applyBorder="1" applyAlignment="1">
      <alignment vertical="center" wrapText="1"/>
    </xf>
    <xf numFmtId="0" fontId="18" fillId="2" borderId="16" xfId="0" applyFont="1" applyFill="1" applyBorder="1" applyAlignment="1">
      <alignment vertical="center" wrapText="1"/>
    </xf>
    <xf numFmtId="0" fontId="17" fillId="0" borderId="17" xfId="0" applyFont="1" applyBorder="1" applyAlignment="1">
      <alignment vertical="center"/>
    </xf>
    <xf numFmtId="0" fontId="17" fillId="0" borderId="7" xfId="0" applyFont="1" applyBorder="1" applyAlignment="1">
      <alignment vertical="center"/>
    </xf>
    <xf numFmtId="0" fontId="21" fillId="0" borderId="24" xfId="0" applyFont="1" applyBorder="1"/>
    <xf numFmtId="0" fontId="18" fillId="2" borderId="18" xfId="0" applyFont="1" applyFill="1" applyBorder="1" applyAlignment="1">
      <alignment vertical="center" wrapText="1"/>
    </xf>
    <xf numFmtId="0" fontId="21" fillId="2" borderId="3" xfId="0" applyFont="1" applyFill="1" applyBorder="1" applyAlignment="1">
      <alignment vertical="center" wrapText="1"/>
    </xf>
    <xf numFmtId="0" fontId="18" fillId="2" borderId="19" xfId="0" applyFont="1" applyFill="1" applyBorder="1" applyAlignment="1">
      <alignment vertical="center" wrapText="1"/>
    </xf>
    <xf numFmtId="0" fontId="17" fillId="0" borderId="22" xfId="0" applyFont="1" applyBorder="1" applyAlignment="1">
      <alignment vertical="center"/>
    </xf>
    <xf numFmtId="0" fontId="17" fillId="0" borderId="23" xfId="0" applyFont="1" applyBorder="1" applyAlignment="1">
      <alignment vertical="center"/>
    </xf>
    <xf numFmtId="0" fontId="17" fillId="0" borderId="24" xfId="0" applyFont="1" applyBorder="1" applyAlignment="1">
      <alignment vertical="center"/>
    </xf>
    <xf numFmtId="0" fontId="21" fillId="2" borderId="24" xfId="0" applyFont="1" applyFill="1" applyBorder="1" applyAlignment="1">
      <alignment vertical="center" wrapText="1"/>
    </xf>
    <xf numFmtId="0" fontId="21" fillId="2" borderId="26" xfId="0" applyFont="1" applyFill="1" applyBorder="1" applyAlignment="1">
      <alignment vertical="center" wrapText="1"/>
    </xf>
    <xf numFmtId="0" fontId="18" fillId="2" borderId="20" xfId="0" applyFont="1" applyFill="1" applyBorder="1" applyAlignment="1">
      <alignment vertical="center" wrapText="1"/>
    </xf>
    <xf numFmtId="0" fontId="21" fillId="0" borderId="14" xfId="0" applyFont="1" applyBorder="1" applyAlignment="1">
      <alignment vertical="center"/>
    </xf>
    <xf numFmtId="0" fontId="21" fillId="0" borderId="26" xfId="0" applyFont="1" applyBorder="1" applyAlignment="1">
      <alignment vertical="center" wrapText="1"/>
    </xf>
    <xf numFmtId="0" fontId="18" fillId="0" borderId="20" xfId="0" applyFont="1" applyBorder="1" applyAlignment="1">
      <alignment vertical="center" wrapText="1"/>
    </xf>
    <xf numFmtId="0" fontId="18" fillId="0" borderId="13" xfId="0" applyFont="1" applyBorder="1" applyAlignment="1">
      <alignment vertical="center" wrapText="1"/>
    </xf>
    <xf numFmtId="0" fontId="18" fillId="0" borderId="15" xfId="0" applyFont="1" applyBorder="1" applyAlignment="1">
      <alignment vertical="center" wrapText="1"/>
    </xf>
    <xf numFmtId="0" fontId="17" fillId="0" borderId="27" xfId="0" applyFont="1" applyBorder="1" applyAlignment="1">
      <alignment vertical="center"/>
    </xf>
    <xf numFmtId="0" fontId="17" fillId="0" borderId="25" xfId="0" applyFont="1" applyBorder="1" applyAlignment="1">
      <alignment vertical="center"/>
    </xf>
    <xf numFmtId="0" fontId="21" fillId="2" borderId="25" xfId="0" applyFont="1" applyFill="1" applyBorder="1" applyAlignment="1">
      <alignment vertical="center" wrapText="1"/>
    </xf>
    <xf numFmtId="0" fontId="21" fillId="0" borderId="25" xfId="0" applyFont="1" applyBorder="1"/>
    <xf numFmtId="0" fontId="18" fillId="0" borderId="21" xfId="0" applyFont="1" applyBorder="1" applyAlignment="1">
      <alignment vertical="center" wrapText="1"/>
    </xf>
    <xf numFmtId="0" fontId="21" fillId="0" borderId="1" xfId="0" applyFont="1" applyBorder="1"/>
    <xf numFmtId="0" fontId="21" fillId="0" borderId="0" xfId="0" applyFont="1"/>
    <xf numFmtId="0" fontId="21" fillId="0" borderId="2" xfId="0" applyFont="1" applyBorder="1" applyAlignment="1">
      <alignment horizontal="center"/>
    </xf>
    <xf numFmtId="0" fontId="21" fillId="0" borderId="8" xfId="0" applyFont="1" applyBorder="1"/>
    <xf numFmtId="0" fontId="21" fillId="0" borderId="10" xfId="0" applyFont="1" applyBorder="1"/>
    <xf numFmtId="0" fontId="21" fillId="0" borderId="11" xfId="0" applyFont="1" applyBorder="1" applyAlignment="1">
      <alignment horizontal="center"/>
    </xf>
    <xf numFmtId="0" fontId="22" fillId="4" borderId="29" xfId="0" applyFont="1" applyFill="1" applyBorder="1" applyAlignment="1">
      <alignment horizontal="center" vertical="center" wrapText="1"/>
    </xf>
    <xf numFmtId="0" fontId="23" fillId="4" borderId="30" xfId="0" applyFont="1" applyFill="1" applyBorder="1" applyAlignment="1">
      <alignment horizontal="center" vertical="center" wrapText="1"/>
    </xf>
    <xf numFmtId="0" fontId="23" fillId="4" borderId="31" xfId="0" applyFont="1" applyFill="1" applyBorder="1" applyAlignment="1">
      <alignment horizontal="center" vertical="center" wrapText="1"/>
    </xf>
    <xf numFmtId="0" fontId="18" fillId="0" borderId="33" xfId="0" applyFont="1" applyBorder="1" applyAlignment="1">
      <alignment horizontal="left" vertical="center" wrapText="1"/>
    </xf>
    <xf numFmtId="0" fontId="21" fillId="0" borderId="34"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37" xfId="0" applyFont="1" applyBorder="1" applyAlignment="1">
      <alignment horizontal="center" vertical="center" wrapText="1"/>
    </xf>
    <xf numFmtId="0" fontId="18" fillId="0" borderId="35" xfId="0" applyFont="1" applyBorder="1" applyAlignment="1">
      <alignment horizontal="left" vertical="center" wrapText="1"/>
    </xf>
    <xf numFmtId="0" fontId="21" fillId="0" borderId="3" xfId="0" applyFont="1" applyBorder="1" applyAlignment="1">
      <alignment horizontal="left" vertical="center" wrapText="1"/>
    </xf>
    <xf numFmtId="0" fontId="18" fillId="0" borderId="19" xfId="0" applyFont="1" applyBorder="1" applyAlignment="1">
      <alignment horizontal="center" vertical="center" wrapText="1"/>
    </xf>
    <xf numFmtId="0" fontId="18" fillId="0" borderId="36" xfId="0" applyFont="1" applyBorder="1" applyAlignment="1">
      <alignment horizontal="left" vertical="center" wrapText="1"/>
    </xf>
    <xf numFmtId="0" fontId="21" fillId="0" borderId="9" xfId="0" applyFont="1" applyBorder="1" applyAlignment="1">
      <alignment horizontal="left" vertical="center" wrapText="1"/>
    </xf>
    <xf numFmtId="0" fontId="18" fillId="0" borderId="9" xfId="0" applyFont="1" applyBorder="1" applyAlignment="1">
      <alignment horizontal="center" vertical="center" wrapText="1"/>
    </xf>
    <xf numFmtId="0" fontId="18" fillId="0" borderId="9" xfId="0" applyFont="1" applyBorder="1" applyAlignment="1">
      <alignment horizontal="center" vertical="center"/>
    </xf>
    <xf numFmtId="0" fontId="18" fillId="0" borderId="38" xfId="0" applyFont="1" applyBorder="1" applyAlignment="1">
      <alignment horizontal="center" vertical="center" wrapText="1"/>
    </xf>
    <xf numFmtId="0" fontId="21" fillId="0" borderId="39" xfId="0" applyFont="1" applyBorder="1"/>
    <xf numFmtId="0" fontId="21" fillId="0" borderId="40" xfId="0" applyFont="1" applyBorder="1"/>
    <xf numFmtId="0" fontId="21" fillId="0" borderId="41" xfId="0" applyFont="1" applyBorder="1" applyAlignment="1">
      <alignment horizontal="center"/>
    </xf>
    <xf numFmtId="0" fontId="16" fillId="3" borderId="3" xfId="0" applyFont="1" applyFill="1" applyBorder="1" applyAlignment="1">
      <alignment horizontal="center" vertical="center" wrapText="1"/>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center"/>
    </xf>
    <xf numFmtId="0" fontId="15" fillId="0" borderId="1" xfId="0" applyFont="1" applyBorder="1" applyAlignment="1">
      <alignment horizontal="right" vertical="center" textRotation="90"/>
    </xf>
    <xf numFmtId="0" fontId="21" fillId="0" borderId="0" xfId="0" applyFont="1" applyAlignment="1">
      <alignment horizontal="center" vertical="center" wrapText="1"/>
    </xf>
    <xf numFmtId="0" fontId="16" fillId="6" borderId="3" xfId="0" applyFont="1" applyFill="1" applyBorder="1" applyAlignment="1">
      <alignment horizontal="center" vertical="center"/>
    </xf>
    <xf numFmtId="0" fontId="16" fillId="6" borderId="28" xfId="0" applyFont="1" applyFill="1" applyBorder="1" applyAlignment="1">
      <alignment horizontal="center" vertical="center"/>
    </xf>
    <xf numFmtId="0" fontId="21" fillId="6" borderId="3" xfId="0" applyFont="1" applyFill="1" applyBorder="1" applyAlignment="1">
      <alignment horizontal="center"/>
    </xf>
    <xf numFmtId="0" fontId="21" fillId="0" borderId="4" xfId="0" applyFont="1" applyBorder="1" applyAlignment="1">
      <alignment horizontal="center" vertical="center" wrapText="1"/>
    </xf>
    <xf numFmtId="0" fontId="21" fillId="7" borderId="3" xfId="0" applyFont="1" applyFill="1" applyBorder="1" applyAlignment="1">
      <alignment horizontal="center" vertic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10" borderId="3" xfId="0" applyFont="1" applyFill="1" applyBorder="1" applyAlignment="1">
      <alignment horizontal="center" vertical="center"/>
    </xf>
    <xf numFmtId="0" fontId="16" fillId="6" borderId="3" xfId="0" applyFont="1" applyFill="1" applyBorder="1" applyAlignment="1">
      <alignment vertical="center"/>
    </xf>
    <xf numFmtId="0" fontId="21" fillId="0" borderId="3" xfId="0" applyFont="1" applyBorder="1" applyAlignment="1">
      <alignment vertical="center"/>
    </xf>
    <xf numFmtId="0" fontId="23" fillId="4" borderId="29" xfId="0" applyFont="1" applyFill="1" applyBorder="1" applyAlignment="1">
      <alignment horizontal="center" vertical="center" wrapText="1"/>
    </xf>
    <xf numFmtId="0" fontId="18" fillId="0" borderId="33" xfId="0" applyFont="1" applyBorder="1" applyAlignment="1">
      <alignment horizontal="center" vertical="center" wrapText="1"/>
    </xf>
    <xf numFmtId="0" fontId="18" fillId="0" borderId="34" xfId="0" applyFont="1" applyBorder="1" applyAlignment="1">
      <alignment horizontal="center" vertical="center" wrapText="1"/>
    </xf>
    <xf numFmtId="0" fontId="25" fillId="0" borderId="34" xfId="0" applyFont="1" applyBorder="1" applyAlignment="1">
      <alignment horizontal="center" vertical="center" wrapText="1"/>
    </xf>
    <xf numFmtId="0" fontId="18" fillId="0" borderId="35" xfId="0" applyFont="1" applyBorder="1" applyAlignment="1">
      <alignment horizontal="center" vertical="center" wrapText="1"/>
    </xf>
    <xf numFmtId="0" fontId="25" fillId="0" borderId="3" xfId="0" applyFont="1" applyBorder="1" applyAlignment="1">
      <alignment horizontal="center" vertical="center" wrapText="1"/>
    </xf>
    <xf numFmtId="0" fontId="16" fillId="0" borderId="0" xfId="0" applyFont="1" applyAlignment="1">
      <alignment horizontal="center"/>
    </xf>
    <xf numFmtId="0" fontId="21" fillId="0" borderId="9" xfId="0" applyFont="1" applyBorder="1" applyAlignment="1">
      <alignment vertical="center"/>
    </xf>
    <xf numFmtId="0" fontId="26" fillId="0" borderId="1" xfId="0" applyFont="1" applyBorder="1"/>
    <xf numFmtId="0" fontId="26" fillId="0" borderId="0" xfId="0" applyFont="1"/>
    <xf numFmtId="0" fontId="26" fillId="0" borderId="0" xfId="0" applyFont="1" applyAlignment="1">
      <alignment horizontal="center" vertical="center"/>
    </xf>
    <xf numFmtId="0" fontId="26" fillId="0" borderId="2" xfId="0" applyFont="1" applyBorder="1" applyAlignment="1">
      <alignment horizontal="center" vertical="center"/>
    </xf>
    <xf numFmtId="0" fontId="26" fillId="0" borderId="0" xfId="0" applyFont="1" applyAlignment="1">
      <alignment horizontal="left"/>
    </xf>
    <xf numFmtId="0" fontId="26" fillId="0" borderId="2" xfId="0" applyFont="1" applyBorder="1" applyAlignment="1">
      <alignment horizontal="center"/>
    </xf>
    <xf numFmtId="0" fontId="21" fillId="2" borderId="68" xfId="0" applyFont="1" applyFill="1" applyBorder="1" applyAlignment="1">
      <alignment vertical="center" wrapText="1"/>
    </xf>
    <xf numFmtId="0" fontId="21" fillId="0" borderId="68" xfId="0" applyFont="1" applyBorder="1"/>
    <xf numFmtId="0" fontId="8" fillId="0" borderId="0" xfId="0" applyFont="1" applyAlignment="1">
      <alignment horizontal="left" vertical="center" wrapText="1"/>
    </xf>
    <xf numFmtId="0" fontId="15" fillId="0" borderId="35" xfId="0" applyFont="1" applyBorder="1" applyAlignment="1">
      <alignment horizontal="left" vertical="top" wrapText="1"/>
    </xf>
    <xf numFmtId="0" fontId="15" fillId="0" borderId="3" xfId="0" applyFont="1" applyBorder="1" applyAlignment="1">
      <alignment horizontal="left" vertical="top" wrapText="1"/>
    </xf>
    <xf numFmtId="0" fontId="15" fillId="0" borderId="19" xfId="0" applyFont="1" applyBorder="1" applyAlignment="1">
      <alignment horizontal="left" vertical="top" wrapText="1"/>
    </xf>
    <xf numFmtId="0" fontId="15" fillId="0" borderId="36" xfId="0" applyFont="1" applyBorder="1" applyAlignment="1">
      <alignment horizontal="left" vertical="top" wrapText="1"/>
    </xf>
    <xf numFmtId="0" fontId="15" fillId="0" borderId="9" xfId="0" applyFont="1" applyBorder="1" applyAlignment="1">
      <alignment horizontal="left" vertical="top" wrapText="1"/>
    </xf>
    <xf numFmtId="0" fontId="15" fillId="0" borderId="38" xfId="0" applyFont="1" applyBorder="1" applyAlignment="1">
      <alignment horizontal="left" vertical="top" wrapText="1"/>
    </xf>
    <xf numFmtId="0" fontId="5" fillId="0" borderId="3" xfId="0" applyFont="1" applyBorder="1" applyAlignment="1">
      <alignment horizontal="center"/>
    </xf>
    <xf numFmtId="0" fontId="15" fillId="0" borderId="29" xfId="0" applyFont="1" applyBorder="1" applyAlignment="1">
      <alignment horizontal="center"/>
    </xf>
    <xf numFmtId="0" fontId="15" fillId="0" borderId="30" xfId="0" applyFont="1" applyBorder="1" applyAlignment="1">
      <alignment horizontal="center"/>
    </xf>
    <xf numFmtId="0" fontId="15" fillId="0" borderId="31" xfId="0" applyFont="1" applyBorder="1" applyAlignment="1">
      <alignment horizontal="center"/>
    </xf>
    <xf numFmtId="0" fontId="20" fillId="0" borderId="35" xfId="0" applyFont="1" applyBorder="1" applyAlignment="1">
      <alignment horizontal="left" vertical="top" wrapText="1"/>
    </xf>
    <xf numFmtId="0" fontId="18" fillId="0" borderId="3" xfId="0" applyFont="1" applyBorder="1" applyAlignment="1">
      <alignment horizontal="left" vertical="top" wrapText="1"/>
    </xf>
    <xf numFmtId="0" fontId="18" fillId="0" borderId="19" xfId="0" applyFont="1" applyBorder="1" applyAlignment="1">
      <alignment horizontal="left" vertical="top" wrapText="1"/>
    </xf>
    <xf numFmtId="0" fontId="18" fillId="0" borderId="45" xfId="0" applyFont="1" applyBorder="1" applyAlignment="1">
      <alignment horizontal="left" vertical="center" wrapText="1"/>
    </xf>
    <xf numFmtId="0" fontId="18" fillId="0" borderId="28" xfId="0" applyFont="1" applyBorder="1" applyAlignment="1">
      <alignment horizontal="left" vertical="center" wrapText="1"/>
    </xf>
    <xf numFmtId="0" fontId="18" fillId="0" borderId="46" xfId="0" applyFont="1" applyBorder="1" applyAlignment="1">
      <alignment horizontal="left" vertical="center" wrapText="1"/>
    </xf>
    <xf numFmtId="0" fontId="13" fillId="0" borderId="55" xfId="0" applyFont="1" applyBorder="1" applyAlignment="1">
      <alignment horizontal="center" vertical="center"/>
    </xf>
    <xf numFmtId="0" fontId="13" fillId="0" borderId="56" xfId="0" applyFont="1" applyBorder="1" applyAlignment="1">
      <alignment horizontal="center" vertical="center"/>
    </xf>
    <xf numFmtId="0" fontId="13" fillId="0" borderId="57" xfId="0" applyFont="1" applyBorder="1" applyAlignment="1">
      <alignment horizontal="center" vertical="center"/>
    </xf>
    <xf numFmtId="0" fontId="13" fillId="0" borderId="63" xfId="0" applyFont="1" applyBorder="1" applyAlignment="1">
      <alignment horizontal="center" vertical="center"/>
    </xf>
    <xf numFmtId="0" fontId="13" fillId="0" borderId="0" xfId="0" applyFont="1" applyAlignment="1">
      <alignment horizontal="center" vertical="center"/>
    </xf>
    <xf numFmtId="0" fontId="13" fillId="0" borderId="62" xfId="0" applyFont="1" applyBorder="1" applyAlignment="1">
      <alignment horizontal="center" vertical="center"/>
    </xf>
    <xf numFmtId="0" fontId="13" fillId="0" borderId="58" xfId="0" applyFont="1" applyBorder="1" applyAlignment="1">
      <alignment horizontal="center" vertical="center"/>
    </xf>
    <xf numFmtId="0" fontId="13" fillId="0" borderId="51" xfId="0" applyFont="1" applyBorder="1" applyAlignment="1">
      <alignment horizontal="center" vertical="center"/>
    </xf>
    <xf numFmtId="0" fontId="13" fillId="0" borderId="59" xfId="0" applyFont="1" applyBorder="1" applyAlignment="1">
      <alignment horizontal="center" vertical="center"/>
    </xf>
    <xf numFmtId="0" fontId="18" fillId="0" borderId="47" xfId="0" applyFont="1" applyBorder="1" applyAlignment="1">
      <alignment horizontal="left" vertical="center" wrapText="1"/>
    </xf>
    <xf numFmtId="0" fontId="18" fillId="0" borderId="64" xfId="0" applyFont="1" applyBorder="1" applyAlignment="1">
      <alignment horizontal="left" vertical="center" wrapText="1"/>
    </xf>
    <xf numFmtId="0" fontId="17" fillId="0" borderId="14" xfId="0" applyFont="1" applyBorder="1" applyAlignment="1">
      <alignment horizontal="left" vertical="center"/>
    </xf>
    <xf numFmtId="0" fontId="17" fillId="0" borderId="6" xfId="0" applyFont="1" applyBorder="1" applyAlignment="1">
      <alignment horizontal="left" vertical="center"/>
    </xf>
    <xf numFmtId="0" fontId="17" fillId="5" borderId="14" xfId="0" applyFont="1" applyFill="1" applyBorder="1" applyAlignment="1">
      <alignment vertical="center"/>
    </xf>
    <xf numFmtId="0" fontId="17" fillId="5" borderId="6" xfId="0" applyFont="1" applyFill="1" applyBorder="1" applyAlignment="1">
      <alignment vertical="center"/>
    </xf>
    <xf numFmtId="0" fontId="17" fillId="0" borderId="14" xfId="0" applyFont="1" applyBorder="1" applyAlignment="1">
      <alignment vertical="center"/>
    </xf>
    <xf numFmtId="0" fontId="17" fillId="0" borderId="6" xfId="0" applyFont="1" applyBorder="1" applyAlignment="1">
      <alignment vertical="center"/>
    </xf>
    <xf numFmtId="0" fontId="15" fillId="2" borderId="42" xfId="0" applyFont="1" applyFill="1" applyBorder="1" applyAlignment="1">
      <alignment horizontal="center" vertical="center" wrapText="1"/>
    </xf>
    <xf numFmtId="0" fontId="15" fillId="2" borderId="46" xfId="0" applyFont="1" applyFill="1" applyBorder="1" applyAlignment="1">
      <alignment horizontal="center" vertical="center" wrapText="1"/>
    </xf>
    <xf numFmtId="0" fontId="15" fillId="2" borderId="47" xfId="0" applyFont="1" applyFill="1" applyBorder="1" applyAlignment="1">
      <alignment horizontal="center" vertical="center" wrapText="1"/>
    </xf>
    <xf numFmtId="0" fontId="15" fillId="2" borderId="28" xfId="0" applyFont="1" applyFill="1" applyBorder="1" applyAlignment="1">
      <alignment horizontal="center" vertical="center" wrapText="1"/>
    </xf>
    <xf numFmtId="0" fontId="16" fillId="0" borderId="48" xfId="0" applyFont="1" applyBorder="1" applyAlignment="1">
      <alignment horizontal="center" vertical="center" wrapText="1"/>
    </xf>
    <xf numFmtId="0" fontId="16" fillId="0" borderId="49" xfId="0" applyFont="1" applyBorder="1" applyAlignment="1">
      <alignment horizontal="center" vertical="center" wrapText="1"/>
    </xf>
    <xf numFmtId="0" fontId="16" fillId="0" borderId="50" xfId="0" applyFont="1" applyBorder="1" applyAlignment="1">
      <alignment horizontal="center" vertical="center" wrapText="1"/>
    </xf>
    <xf numFmtId="0" fontId="17" fillId="0" borderId="12" xfId="0" applyFont="1" applyBorder="1" applyAlignment="1">
      <alignment vertical="center"/>
    </xf>
    <xf numFmtId="0" fontId="17" fillId="0" borderId="5" xfId="0" applyFont="1" applyBorder="1" applyAlignment="1">
      <alignment vertical="center"/>
    </xf>
    <xf numFmtId="0" fontId="17" fillId="0" borderId="17" xfId="0" applyFont="1" applyBorder="1" applyAlignment="1">
      <alignment vertical="center"/>
    </xf>
    <xf numFmtId="0" fontId="17" fillId="0" borderId="7" xfId="0" applyFont="1" applyBorder="1" applyAlignment="1">
      <alignment vertical="center"/>
    </xf>
    <xf numFmtId="0" fontId="16" fillId="0" borderId="48" xfId="0" applyFont="1" applyBorder="1" applyAlignment="1">
      <alignment horizontal="center" vertical="center"/>
    </xf>
    <xf numFmtId="0" fontId="16" fillId="0" borderId="49" xfId="0" applyFont="1" applyBorder="1" applyAlignment="1">
      <alignment horizontal="center" vertical="center"/>
    </xf>
    <xf numFmtId="0" fontId="16" fillId="0" borderId="50" xfId="0" applyFont="1" applyBorder="1" applyAlignment="1">
      <alignment horizontal="center" vertical="center"/>
    </xf>
    <xf numFmtId="0" fontId="15" fillId="0" borderId="39" xfId="0" applyFont="1" applyBorder="1" applyAlignment="1">
      <alignment horizontal="left" wrapText="1"/>
    </xf>
    <xf numFmtId="0" fontId="15" fillId="0" borderId="40" xfId="0" applyFont="1" applyBorder="1" applyAlignment="1">
      <alignment horizontal="left" wrapText="1"/>
    </xf>
    <xf numFmtId="0" fontId="15" fillId="0" borderId="41" xfId="0" applyFont="1" applyBorder="1" applyAlignment="1">
      <alignment horizontal="left" wrapText="1"/>
    </xf>
    <xf numFmtId="0" fontId="15" fillId="0" borderId="1" xfId="0" applyFont="1" applyBorder="1" applyAlignment="1">
      <alignment horizontal="left" wrapText="1"/>
    </xf>
    <xf numFmtId="0" fontId="15" fillId="0" borderId="0" xfId="0" applyFont="1" applyAlignment="1">
      <alignment horizontal="left" wrapText="1"/>
    </xf>
    <xf numFmtId="0" fontId="15" fillId="0" borderId="2" xfId="0" applyFont="1" applyBorder="1" applyAlignment="1">
      <alignment horizontal="left" wrapText="1"/>
    </xf>
    <xf numFmtId="0" fontId="15" fillId="0" borderId="8" xfId="0" applyFont="1" applyBorder="1" applyAlignment="1">
      <alignment horizontal="left" wrapText="1"/>
    </xf>
    <xf numFmtId="0" fontId="15" fillId="0" borderId="10" xfId="0" applyFont="1" applyBorder="1" applyAlignment="1">
      <alignment horizontal="left" wrapText="1"/>
    </xf>
    <xf numFmtId="0" fontId="15" fillId="0" borderId="11" xfId="0" applyFont="1" applyBorder="1" applyAlignment="1">
      <alignment horizontal="left" wrapText="1"/>
    </xf>
    <xf numFmtId="0" fontId="15" fillId="0" borderId="65" xfId="0" applyFont="1" applyBorder="1" applyAlignment="1">
      <alignment horizontal="left" vertical="center" wrapText="1"/>
    </xf>
    <xf numFmtId="0" fontId="15" fillId="0" borderId="66" xfId="0" applyFont="1" applyBorder="1" applyAlignment="1">
      <alignment horizontal="left" vertical="center" wrapText="1"/>
    </xf>
    <xf numFmtId="0" fontId="15" fillId="0" borderId="67" xfId="0" applyFont="1" applyBorder="1" applyAlignment="1">
      <alignment horizontal="left" vertical="center" wrapText="1"/>
    </xf>
    <xf numFmtId="0" fontId="21" fillId="0" borderId="3" xfId="0" applyFont="1" applyBorder="1" applyAlignment="1">
      <alignment horizontal="center" vertical="center" wrapText="1"/>
    </xf>
    <xf numFmtId="0" fontId="16" fillId="6" borderId="3" xfId="0" applyFont="1" applyFill="1" applyBorder="1" applyAlignment="1">
      <alignment horizontal="center" vertical="center" wrapText="1"/>
    </xf>
    <xf numFmtId="0" fontId="21" fillId="6" borderId="3" xfId="0" applyFont="1" applyFill="1" applyBorder="1" applyAlignment="1">
      <alignment horizontal="center"/>
    </xf>
    <xf numFmtId="0" fontId="16" fillId="0" borderId="51" xfId="0" applyFont="1" applyBorder="1" applyAlignment="1">
      <alignment horizont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16" fillId="0" borderId="0" xfId="0" applyFont="1" applyAlignment="1">
      <alignment horizontal="center"/>
    </xf>
    <xf numFmtId="0" fontId="16" fillId="6" borderId="19" xfId="0" applyFont="1" applyFill="1" applyBorder="1" applyAlignment="1">
      <alignment horizontal="center" vertical="center" wrapText="1"/>
    </xf>
    <xf numFmtId="0" fontId="21" fillId="6" borderId="19" xfId="0" applyFont="1" applyFill="1" applyBorder="1" applyAlignment="1">
      <alignment horizontal="center"/>
    </xf>
    <xf numFmtId="0" fontId="21" fillId="0" borderId="19" xfId="0" applyFont="1" applyBorder="1" applyAlignment="1">
      <alignment horizontal="center" vertical="center" wrapText="1"/>
    </xf>
    <xf numFmtId="0" fontId="16" fillId="2" borderId="0" xfId="0" applyFont="1" applyFill="1" applyAlignment="1">
      <alignment horizontal="center"/>
    </xf>
    <xf numFmtId="0" fontId="21" fillId="10" borderId="3" xfId="0" applyFont="1" applyFill="1" applyBorder="1" applyAlignment="1">
      <alignment horizontal="center" vertical="center"/>
    </xf>
    <xf numFmtId="0" fontId="16" fillId="6" borderId="3" xfId="0" applyFont="1" applyFill="1" applyBorder="1" applyAlignment="1">
      <alignment horizontal="center" vertical="center"/>
    </xf>
    <xf numFmtId="0" fontId="21" fillId="9" borderId="19" xfId="0" applyFont="1" applyFill="1" applyBorder="1" applyAlignment="1">
      <alignment horizontal="center" vertical="center"/>
    </xf>
    <xf numFmtId="0" fontId="21" fillId="9" borderId="4" xfId="0" applyFont="1" applyFill="1" applyBorder="1" applyAlignment="1">
      <alignment horizontal="center" vertical="center"/>
    </xf>
    <xf numFmtId="0" fontId="21" fillId="9" borderId="20" xfId="0" applyFont="1" applyFill="1" applyBorder="1" applyAlignment="1">
      <alignment horizontal="center" vertical="center"/>
    </xf>
    <xf numFmtId="0" fontId="21" fillId="10" borderId="19" xfId="0" applyFont="1" applyFill="1" applyBorder="1" applyAlignment="1">
      <alignment horizontal="center" vertical="center"/>
    </xf>
    <xf numFmtId="0" fontId="15" fillId="0" borderId="52" xfId="0" applyFont="1" applyBorder="1" applyAlignment="1">
      <alignment horizontal="right" vertical="center" textRotation="90"/>
    </xf>
    <xf numFmtId="0" fontId="17" fillId="0" borderId="34" xfId="0" applyFont="1" applyBorder="1" applyAlignment="1">
      <alignment horizontal="left" vertical="center" wrapText="1"/>
    </xf>
    <xf numFmtId="0" fontId="15" fillId="0" borderId="0" xfId="0" applyFont="1" applyAlignment="1">
      <alignment horizontal="right" vertical="center" textRotation="90"/>
    </xf>
    <xf numFmtId="0" fontId="17" fillId="0" borderId="3" xfId="0" applyFont="1" applyBorder="1" applyAlignment="1">
      <alignment horizontal="left" vertical="center" wrapText="1"/>
    </xf>
    <xf numFmtId="0" fontId="16" fillId="0" borderId="53"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22" fillId="4" borderId="48" xfId="0" applyFont="1" applyFill="1" applyBorder="1" applyAlignment="1">
      <alignment horizontal="center" vertical="center" wrapText="1"/>
    </xf>
    <xf numFmtId="0" fontId="22" fillId="4" borderId="49" xfId="0" applyFont="1" applyFill="1" applyBorder="1" applyAlignment="1">
      <alignment horizontal="center" vertical="center" wrapText="1"/>
    </xf>
    <xf numFmtId="0" fontId="22" fillId="4" borderId="54" xfId="0" applyFont="1" applyFill="1" applyBorder="1" applyAlignment="1">
      <alignment horizontal="center" vertical="center" wrapText="1"/>
    </xf>
    <xf numFmtId="0" fontId="14" fillId="2" borderId="48" xfId="0" applyFont="1" applyFill="1" applyBorder="1" applyAlignment="1">
      <alignment horizontal="left" vertical="top" wrapText="1" readingOrder="1"/>
    </xf>
    <xf numFmtId="0" fontId="14" fillId="2" borderId="49" xfId="0" applyFont="1" applyFill="1" applyBorder="1" applyAlignment="1">
      <alignment horizontal="left" vertical="top" wrapText="1" readingOrder="1"/>
    </xf>
    <xf numFmtId="0" fontId="14" fillId="2" borderId="50" xfId="0" applyFont="1" applyFill="1" applyBorder="1" applyAlignment="1">
      <alignment horizontal="left" vertical="top" wrapText="1" readingOrder="1"/>
    </xf>
    <xf numFmtId="0" fontId="26" fillId="0" borderId="1" xfId="0" applyFont="1" applyBorder="1" applyAlignment="1">
      <alignment horizontal="left" vertical="center" wrapText="1"/>
    </xf>
    <xf numFmtId="0" fontId="26" fillId="0" borderId="0" xfId="0" applyFont="1" applyAlignment="1">
      <alignment horizontal="left" vertical="center" wrapText="1"/>
    </xf>
    <xf numFmtId="0" fontId="26" fillId="0" borderId="2" xfId="0" applyFont="1" applyBorder="1" applyAlignment="1">
      <alignment horizontal="left" vertical="center" wrapText="1"/>
    </xf>
    <xf numFmtId="0" fontId="24" fillId="0" borderId="39" xfId="0" applyFont="1" applyBorder="1" applyAlignment="1">
      <alignment horizontal="center" vertical="center"/>
    </xf>
    <xf numFmtId="0" fontId="24" fillId="0" borderId="40" xfId="0" applyFont="1" applyBorder="1" applyAlignment="1">
      <alignment horizontal="center" vertical="center"/>
    </xf>
    <xf numFmtId="0" fontId="24" fillId="0" borderId="41" xfId="0" applyFont="1" applyBorder="1" applyAlignment="1">
      <alignment horizontal="center" vertical="center"/>
    </xf>
    <xf numFmtId="0" fontId="18" fillId="0" borderId="55" xfId="0" applyFont="1" applyBorder="1" applyAlignment="1">
      <alignment horizontal="left" vertical="center" wrapText="1"/>
    </xf>
    <xf numFmtId="0" fontId="18" fillId="0" borderId="57" xfId="0" applyFont="1" applyBorder="1" applyAlignment="1">
      <alignment horizontal="left" vertical="center" wrapText="1"/>
    </xf>
    <xf numFmtId="0" fontId="18" fillId="0" borderId="63" xfId="0" applyFont="1" applyBorder="1" applyAlignment="1">
      <alignment horizontal="left" vertical="center" wrapText="1"/>
    </xf>
    <xf numFmtId="0" fontId="18" fillId="0" borderId="62" xfId="0" applyFont="1" applyBorder="1" applyAlignment="1">
      <alignment horizontal="left" vertical="center" wrapText="1"/>
    </xf>
    <xf numFmtId="0" fontId="18" fillId="0" borderId="58" xfId="0" applyFont="1" applyBorder="1" applyAlignment="1">
      <alignment horizontal="left" vertical="center" wrapText="1"/>
    </xf>
    <xf numFmtId="0" fontId="18" fillId="0" borderId="59" xfId="0" applyFont="1" applyBorder="1" applyAlignment="1">
      <alignment horizontal="left" vertical="center" wrapText="1"/>
    </xf>
    <xf numFmtId="0" fontId="22" fillId="4" borderId="30" xfId="0" applyFont="1" applyFill="1" applyBorder="1" applyAlignment="1">
      <alignment horizontal="center" vertical="center" wrapText="1"/>
    </xf>
    <xf numFmtId="0" fontId="17" fillId="0" borderId="9" xfId="0" applyFont="1" applyBorder="1" applyAlignment="1">
      <alignment horizontal="left" vertical="center" wrapText="1"/>
    </xf>
    <xf numFmtId="0" fontId="21" fillId="10" borderId="4" xfId="0" applyFont="1" applyFill="1" applyBorder="1" applyAlignment="1">
      <alignment horizontal="center" vertical="center"/>
    </xf>
    <xf numFmtId="0" fontId="21" fillId="10" borderId="26" xfId="0" applyFont="1" applyFill="1" applyBorder="1" applyAlignment="1">
      <alignment horizontal="center" vertical="center"/>
    </xf>
    <xf numFmtId="0" fontId="21" fillId="9" borderId="26" xfId="0" applyFont="1" applyFill="1" applyBorder="1" applyAlignment="1">
      <alignment horizontal="center" vertical="center"/>
    </xf>
    <xf numFmtId="0" fontId="21" fillId="6" borderId="4" xfId="0" applyFont="1" applyFill="1" applyBorder="1" applyAlignment="1">
      <alignment horizontal="center"/>
    </xf>
    <xf numFmtId="0" fontId="21" fillId="6" borderId="26" xfId="0" applyFont="1" applyFill="1" applyBorder="1" applyAlignment="1">
      <alignment horizontal="center"/>
    </xf>
    <xf numFmtId="0" fontId="21" fillId="7" borderId="4" xfId="0" applyFont="1" applyFill="1" applyBorder="1" applyAlignment="1">
      <alignment horizontal="center" vertical="center"/>
    </xf>
    <xf numFmtId="0" fontId="21" fillId="7" borderId="44" xfId="0" applyFont="1" applyFill="1" applyBorder="1" applyAlignment="1">
      <alignment horizontal="center" vertical="center"/>
    </xf>
    <xf numFmtId="0" fontId="21" fillId="7" borderId="26" xfId="0" applyFont="1" applyFill="1" applyBorder="1" applyAlignment="1">
      <alignment horizontal="center" vertical="center"/>
    </xf>
    <xf numFmtId="0" fontId="21" fillId="8" borderId="4" xfId="0" applyFont="1" applyFill="1" applyBorder="1" applyAlignment="1">
      <alignment horizontal="center" vertical="center"/>
    </xf>
    <xf numFmtId="0" fontId="21" fillId="8" borderId="26" xfId="0" applyFont="1" applyFill="1" applyBorder="1" applyAlignment="1">
      <alignment horizontal="center" vertical="center"/>
    </xf>
    <xf numFmtId="0" fontId="21" fillId="6" borderId="44" xfId="0" applyFont="1" applyFill="1" applyBorder="1" applyAlignment="1">
      <alignment horizontal="center"/>
    </xf>
    <xf numFmtId="0" fontId="21" fillId="9" borderId="44" xfId="0" applyFont="1" applyFill="1" applyBorder="1" applyAlignment="1">
      <alignment horizontal="center" vertical="center"/>
    </xf>
    <xf numFmtId="0" fontId="16" fillId="6" borderId="4" xfId="0" applyFont="1" applyFill="1" applyBorder="1" applyAlignment="1">
      <alignment horizontal="center" vertical="center" wrapText="1"/>
    </xf>
    <xf numFmtId="0" fontId="16" fillId="6" borderId="44" xfId="0" applyFont="1" applyFill="1" applyBorder="1" applyAlignment="1">
      <alignment horizontal="center" vertical="center" wrapText="1"/>
    </xf>
    <xf numFmtId="0" fontId="16" fillId="6" borderId="26" xfId="0" applyFont="1" applyFill="1" applyBorder="1" applyAlignment="1">
      <alignment horizontal="center" vertical="center" wrapText="1"/>
    </xf>
    <xf numFmtId="0" fontId="21" fillId="0" borderId="4" xfId="0" applyFont="1" applyBorder="1" applyAlignment="1">
      <alignment horizontal="center" vertical="center" wrapText="1"/>
    </xf>
    <xf numFmtId="0" fontId="21" fillId="0" borderId="44" xfId="0" applyFont="1" applyBorder="1" applyAlignment="1">
      <alignment horizontal="center" vertical="center" wrapText="1"/>
    </xf>
    <xf numFmtId="0" fontId="21" fillId="0" borderId="26" xfId="0" applyFont="1" applyBorder="1" applyAlignment="1">
      <alignment horizontal="center" vertical="center" wrapText="1"/>
    </xf>
    <xf numFmtId="0" fontId="21" fillId="8" borderId="44" xfId="0" applyFont="1" applyFill="1" applyBorder="1" applyAlignment="1">
      <alignment horizontal="center" vertical="center"/>
    </xf>
    <xf numFmtId="0" fontId="16" fillId="6" borderId="55" xfId="0" applyFont="1" applyFill="1" applyBorder="1" applyAlignment="1">
      <alignment horizontal="center" vertical="center" wrapText="1"/>
    </xf>
    <xf numFmtId="0" fontId="16" fillId="6" borderId="56" xfId="0" applyFont="1" applyFill="1" applyBorder="1" applyAlignment="1">
      <alignment horizontal="center" vertical="center" wrapText="1"/>
    </xf>
    <xf numFmtId="0" fontId="16" fillId="6" borderId="57" xfId="0" applyFont="1" applyFill="1" applyBorder="1" applyAlignment="1">
      <alignment horizontal="center" vertical="center" wrapText="1"/>
    </xf>
    <xf numFmtId="0" fontId="16" fillId="6" borderId="58" xfId="0" applyFont="1" applyFill="1" applyBorder="1" applyAlignment="1">
      <alignment horizontal="center" vertical="center" wrapText="1"/>
    </xf>
    <xf numFmtId="0" fontId="16" fillId="6" borderId="51" xfId="0" applyFont="1" applyFill="1" applyBorder="1" applyAlignment="1">
      <alignment horizontal="center" vertical="center" wrapText="1"/>
    </xf>
    <xf numFmtId="0" fontId="16" fillId="6" borderId="59" xfId="0" applyFont="1" applyFill="1" applyBorder="1" applyAlignment="1">
      <alignment horizontal="center" vertical="center" wrapText="1"/>
    </xf>
    <xf numFmtId="0" fontId="16" fillId="6" borderId="47" xfId="0" applyFont="1" applyFill="1" applyBorder="1" applyAlignment="1">
      <alignment horizontal="center" vertical="center" wrapText="1"/>
    </xf>
    <xf numFmtId="0" fontId="16" fillId="6" borderId="28" xfId="0" applyFont="1" applyFill="1" applyBorder="1" applyAlignment="1">
      <alignment horizontal="center" vertical="center" wrapText="1"/>
    </xf>
    <xf numFmtId="0" fontId="16" fillId="6" borderId="4" xfId="0" applyFont="1" applyFill="1" applyBorder="1" applyAlignment="1">
      <alignment horizontal="center" vertical="center"/>
    </xf>
    <xf numFmtId="0" fontId="16" fillId="6" borderId="26" xfId="0" applyFont="1" applyFill="1" applyBorder="1" applyAlignment="1">
      <alignment horizontal="center" vertical="center"/>
    </xf>
    <xf numFmtId="0" fontId="21" fillId="7" borderId="60" xfId="0" applyFont="1" applyFill="1" applyBorder="1" applyAlignment="1">
      <alignment horizontal="center" vertical="center"/>
    </xf>
    <xf numFmtId="0" fontId="21" fillId="7" borderId="61" xfId="0" applyFont="1" applyFill="1" applyBorder="1" applyAlignment="1">
      <alignment horizontal="center" vertical="center"/>
    </xf>
    <xf numFmtId="0" fontId="17" fillId="0" borderId="3" xfId="0" applyFont="1" applyBorder="1" applyAlignment="1">
      <alignment horizontal="center" vertical="center" wrapText="1"/>
    </xf>
    <xf numFmtId="0" fontId="16" fillId="2" borderId="51" xfId="0" applyFont="1" applyFill="1" applyBorder="1" applyAlignment="1">
      <alignment horizontal="center"/>
    </xf>
    <xf numFmtId="0" fontId="16" fillId="6" borderId="44" xfId="0" applyFont="1" applyFill="1" applyBorder="1" applyAlignment="1">
      <alignment horizontal="center" vertical="center"/>
    </xf>
    <xf numFmtId="0" fontId="17" fillId="0" borderId="4" xfId="0" applyFont="1" applyBorder="1" applyAlignment="1">
      <alignment horizontal="center" vertical="center" wrapText="1"/>
    </xf>
    <xf numFmtId="0" fontId="17" fillId="0" borderId="44" xfId="0" applyFont="1" applyBorder="1" applyAlignment="1">
      <alignment horizontal="center" vertical="center" wrapText="1"/>
    </xf>
    <xf numFmtId="0" fontId="17" fillId="0" borderId="26" xfId="0" applyFont="1" applyBorder="1" applyAlignment="1">
      <alignment horizontal="center" vertical="center" wrapText="1"/>
    </xf>
    <xf numFmtId="0" fontId="13" fillId="2" borderId="48" xfId="0" applyFont="1" applyFill="1" applyBorder="1" applyAlignment="1">
      <alignment horizontal="left" vertical="top" wrapText="1" readingOrder="1"/>
    </xf>
    <xf numFmtId="0" fontId="13" fillId="2" borderId="49" xfId="0" applyFont="1" applyFill="1" applyBorder="1" applyAlignment="1">
      <alignment horizontal="left" vertical="top" wrapText="1" readingOrder="1"/>
    </xf>
    <xf numFmtId="0" fontId="13" fillId="2" borderId="50" xfId="0" applyFont="1" applyFill="1" applyBorder="1" applyAlignment="1">
      <alignment horizontal="left" vertical="top" wrapText="1" readingOrder="1"/>
    </xf>
    <xf numFmtId="0" fontId="24" fillId="0" borderId="1" xfId="0" applyFont="1" applyBorder="1" applyAlignment="1">
      <alignment horizontal="center" vertical="center"/>
    </xf>
    <xf numFmtId="0" fontId="24" fillId="0" borderId="0" xfId="0" applyFont="1" applyAlignment="1">
      <alignment horizontal="center" vertical="center"/>
    </xf>
    <xf numFmtId="0" fontId="24" fillId="0" borderId="2" xfId="0" applyFont="1" applyBorder="1" applyAlignment="1">
      <alignment horizontal="center" vertical="center"/>
    </xf>
    <xf numFmtId="0" fontId="21" fillId="0" borderId="34" xfId="0" applyFont="1" applyBorder="1" applyAlignment="1">
      <alignment horizontal="center" vertical="center" wrapText="1"/>
    </xf>
    <xf numFmtId="0" fontId="17" fillId="0" borderId="34" xfId="0" applyFont="1" applyBorder="1" applyAlignment="1">
      <alignment horizontal="center" vertical="center" wrapText="1"/>
    </xf>
    <xf numFmtId="0" fontId="23" fillId="4" borderId="30" xfId="0" applyFont="1" applyFill="1" applyBorder="1" applyAlignment="1">
      <alignment horizontal="center" vertical="center" wrapText="1"/>
    </xf>
    <xf numFmtId="0" fontId="26" fillId="0" borderId="1" xfId="0" applyFont="1" applyBorder="1" applyAlignment="1">
      <alignment vertical="center" wrapText="1"/>
    </xf>
    <xf numFmtId="0" fontId="26" fillId="0" borderId="0" xfId="0" applyFont="1" applyAlignment="1">
      <alignment vertical="center" wrapText="1"/>
    </xf>
    <xf numFmtId="0" fontId="26" fillId="0" borderId="2" xfId="0" applyFont="1" applyBorder="1" applyAlignment="1">
      <alignment vertical="center" wrapText="1"/>
    </xf>
    <xf numFmtId="0" fontId="26" fillId="0" borderId="1" xfId="0" applyFont="1" applyBorder="1"/>
    <xf numFmtId="0" fontId="26" fillId="0" borderId="0" xfId="0" applyFont="1"/>
    <xf numFmtId="0" fontId="26" fillId="0" borderId="2" xfId="0" applyFont="1" applyBorder="1"/>
    <xf numFmtId="0" fontId="26" fillId="0" borderId="8" xfId="0" applyFont="1" applyBorder="1"/>
    <xf numFmtId="0" fontId="26" fillId="0" borderId="10" xfId="0" applyFont="1" applyBorder="1"/>
    <xf numFmtId="0" fontId="26" fillId="0" borderId="11" xfId="0" applyFont="1" applyBorder="1"/>
    <xf numFmtId="0" fontId="18" fillId="0" borderId="57" xfId="0" applyFont="1" applyBorder="1" applyAlignment="1">
      <alignment horizontal="left" vertical="center"/>
    </xf>
    <xf numFmtId="0" fontId="18" fillId="0" borderId="63" xfId="0" applyFont="1" applyBorder="1" applyAlignment="1">
      <alignment horizontal="left" vertical="center"/>
    </xf>
    <xf numFmtId="0" fontId="18" fillId="0" borderId="62" xfId="0" applyFont="1" applyBorder="1" applyAlignment="1">
      <alignment horizontal="left" vertical="center"/>
    </xf>
    <xf numFmtId="0" fontId="18" fillId="0" borderId="58" xfId="0" applyFont="1" applyBorder="1" applyAlignment="1">
      <alignment horizontal="left" vertical="center"/>
    </xf>
    <xf numFmtId="0" fontId="18" fillId="0" borderId="59" xfId="0" applyFont="1" applyBorder="1" applyAlignment="1">
      <alignment horizontal="left" vertical="center"/>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6" xfId="0" applyFont="1" applyFill="1" applyBorder="1" applyAlignment="1">
      <alignment horizontal="center" vertical="center"/>
    </xf>
    <xf numFmtId="0" fontId="11" fillId="6"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6" xfId="0" applyFont="1" applyFill="1" applyBorder="1" applyAlignment="1">
      <alignment horizontal="center" vertical="center"/>
    </xf>
    <xf numFmtId="0" fontId="7" fillId="7" borderId="3" xfId="0" applyFont="1" applyFill="1" applyBorder="1" applyAlignment="1">
      <alignment horizontal="center" vertical="center"/>
    </xf>
    <xf numFmtId="0" fontId="7"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6"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26" xfId="0" applyFont="1" applyBorder="1" applyAlignment="1">
      <alignment horizontal="center" vertical="center" wrapText="1"/>
    </xf>
    <xf numFmtId="0" fontId="11" fillId="0" borderId="51" xfId="0" applyFont="1" applyBorder="1" applyAlignment="1">
      <alignment horizontal="center"/>
    </xf>
    <xf numFmtId="0" fontId="13" fillId="0" borderId="3" xfId="0" applyFont="1" applyBorder="1" applyAlignment="1">
      <alignment vertical="center"/>
    </xf>
    <xf numFmtId="0" fontId="13" fillId="0" borderId="3" xfId="0" applyFont="1" applyBorder="1" applyAlignment="1">
      <alignment horizontal="center" vertical="center"/>
    </xf>
    <xf numFmtId="0" fontId="11"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6" xfId="0" applyFont="1" applyFill="1" applyBorder="1" applyAlignment="1">
      <alignment horizontal="center"/>
    </xf>
    <xf numFmtId="0" fontId="7" fillId="0" borderId="3" xfId="0" applyFont="1" applyBorder="1" applyAlignment="1">
      <alignment horizontal="center" vertical="center" wrapText="1"/>
    </xf>
    <xf numFmtId="0" fontId="7" fillId="6" borderId="3" xfId="0" applyFont="1" applyFill="1" applyBorder="1" applyAlignment="1">
      <alignment horizontal="center"/>
    </xf>
    <xf numFmtId="0" fontId="11" fillId="0" borderId="62" xfId="0" applyFont="1" applyBorder="1" applyAlignment="1">
      <alignment horizontal="right" vertical="center" textRotation="90"/>
    </xf>
    <xf numFmtId="0" fontId="7" fillId="0" borderId="3" xfId="0" applyFont="1" applyBorder="1" applyAlignment="1">
      <alignment horizontal="center" vertical="center"/>
    </xf>
    <xf numFmtId="0" fontId="7" fillId="8" borderId="4" xfId="0" applyFont="1" applyFill="1" applyBorder="1" applyAlignment="1">
      <alignment horizontal="center" vertical="center"/>
    </xf>
    <xf numFmtId="0" fontId="7" fillId="8" borderId="26" xfId="0" applyFont="1" applyFill="1" applyBorder="1" applyAlignment="1">
      <alignment horizontal="center" vertical="center"/>
    </xf>
    <xf numFmtId="0" fontId="7" fillId="10" borderId="3" xfId="0" applyFont="1" applyFill="1" applyBorder="1" applyAlignment="1">
      <alignment horizontal="center" vertical="center"/>
    </xf>
    <xf numFmtId="0" fontId="13" fillId="0" borderId="39" xfId="0" applyFont="1" applyBorder="1" applyAlignment="1">
      <alignment horizontal="left" vertical="top" wrapText="1"/>
    </xf>
    <xf numFmtId="0" fontId="13" fillId="0" borderId="40" xfId="0" applyFont="1" applyBorder="1" applyAlignment="1">
      <alignment horizontal="left" vertical="top" wrapText="1"/>
    </xf>
    <xf numFmtId="0" fontId="13" fillId="0" borderId="41" xfId="0" applyFont="1" applyBorder="1" applyAlignment="1">
      <alignment horizontal="left" vertical="top" wrapText="1"/>
    </xf>
    <xf numFmtId="0" fontId="11" fillId="2" borderId="0" xfId="0" applyFont="1" applyFill="1" applyAlignment="1">
      <alignment horizontal="center"/>
    </xf>
    <xf numFmtId="0" fontId="11" fillId="6" borderId="4" xfId="0" applyFont="1" applyFill="1" applyBorder="1" applyAlignment="1">
      <alignment horizontal="center" vertical="center"/>
    </xf>
    <xf numFmtId="0" fontId="11" fillId="6" borderId="26" xfId="0" applyFont="1" applyFill="1" applyBorder="1" applyAlignment="1">
      <alignment horizontal="center" vertical="center"/>
    </xf>
  </cellXfs>
  <cellStyles count="1">
    <cellStyle name="Normal" xfId="0" builtinId="0"/>
  </cellStyles>
  <dxfs count="21">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3" zoomScale="85" zoomScaleNormal="85" zoomScalePageLayoutView="40" workbookViewId="0">
      <selection activeCell="B8" sqref="B8:F8"/>
    </sheetView>
  </sheetViews>
  <sheetFormatPr baseColWidth="10" defaultRowHeight="12.75" x14ac:dyDescent="0.2"/>
  <cols>
    <col min="1" max="1" width="2.7109375" customWidth="1"/>
    <col min="2" max="2" width="42" customWidth="1"/>
    <col min="3" max="3" width="71.42578125" customWidth="1"/>
    <col min="4" max="4" width="36.7109375" customWidth="1"/>
    <col min="5" max="5" width="28.5703125" customWidth="1"/>
    <col min="6" max="6" width="35.85546875" customWidth="1"/>
    <col min="7" max="7" width="2.7109375" customWidth="1"/>
  </cols>
  <sheetData>
    <row r="1" spans="2:6" ht="14.25" customHeight="1" x14ac:dyDescent="0.2"/>
    <row r="2" spans="2:6" ht="84" customHeight="1" x14ac:dyDescent="0.2">
      <c r="B2" s="146"/>
      <c r="C2" s="156" t="s">
        <v>138</v>
      </c>
      <c r="D2" s="157"/>
      <c r="E2" s="158"/>
      <c r="F2" s="165" t="s">
        <v>150</v>
      </c>
    </row>
    <row r="3" spans="2:6" ht="42.75" customHeight="1" x14ac:dyDescent="0.2">
      <c r="B3" s="146"/>
      <c r="C3" s="159"/>
      <c r="D3" s="160"/>
      <c r="E3" s="161"/>
      <c r="F3" s="166"/>
    </row>
    <row r="4" spans="2:6" ht="41.25" customHeight="1" x14ac:dyDescent="0.2">
      <c r="B4" s="146"/>
      <c r="C4" s="162"/>
      <c r="D4" s="163"/>
      <c r="E4" s="164"/>
      <c r="F4" s="154"/>
    </row>
    <row r="5" spans="2:6" ht="37.5" customHeight="1" thickBot="1" x14ac:dyDescent="0.25">
      <c r="B5" s="10"/>
      <c r="C5" s="11"/>
      <c r="D5" s="11"/>
      <c r="E5" s="11"/>
      <c r="F5" s="11"/>
    </row>
    <row r="6" spans="2:6" ht="21" customHeight="1" thickBot="1" x14ac:dyDescent="0.3">
      <c r="B6" s="147" t="s">
        <v>127</v>
      </c>
      <c r="C6" s="148"/>
      <c r="D6" s="148"/>
      <c r="E6" s="148"/>
      <c r="F6" s="149"/>
    </row>
    <row r="7" spans="2:6" ht="78.75" customHeight="1" x14ac:dyDescent="0.2">
      <c r="B7" s="153" t="s">
        <v>139</v>
      </c>
      <c r="C7" s="154"/>
      <c r="D7" s="154"/>
      <c r="E7" s="154"/>
      <c r="F7" s="155"/>
    </row>
    <row r="8" spans="2:6" ht="53.25" customHeight="1" x14ac:dyDescent="0.2">
      <c r="B8" s="150" t="s">
        <v>220</v>
      </c>
      <c r="C8" s="151"/>
      <c r="D8" s="151"/>
      <c r="E8" s="151"/>
      <c r="F8" s="152"/>
    </row>
    <row r="9" spans="2:6" ht="34.5" customHeight="1" x14ac:dyDescent="0.2">
      <c r="B9" s="140" t="s">
        <v>209</v>
      </c>
      <c r="C9" s="141"/>
      <c r="D9" s="141"/>
      <c r="E9" s="141"/>
      <c r="F9" s="142"/>
    </row>
    <row r="10" spans="2:6" ht="36" customHeight="1" x14ac:dyDescent="0.2">
      <c r="B10" s="140" t="s">
        <v>205</v>
      </c>
      <c r="C10" s="141"/>
      <c r="D10" s="141"/>
      <c r="E10" s="141"/>
      <c r="F10" s="142"/>
    </row>
    <row r="11" spans="2:6" ht="72" customHeight="1" x14ac:dyDescent="0.2">
      <c r="B11" s="140" t="s">
        <v>210</v>
      </c>
      <c r="C11" s="141"/>
      <c r="D11" s="141"/>
      <c r="E11" s="141"/>
      <c r="F11" s="142"/>
    </row>
    <row r="12" spans="2:6" ht="34.5" customHeight="1" x14ac:dyDescent="0.2">
      <c r="B12" s="140" t="s">
        <v>211</v>
      </c>
      <c r="C12" s="141"/>
      <c r="D12" s="141"/>
      <c r="E12" s="141"/>
      <c r="F12" s="142"/>
    </row>
    <row r="13" spans="2:6" ht="44.25" customHeight="1" x14ac:dyDescent="0.2">
      <c r="B13" s="140" t="s">
        <v>206</v>
      </c>
      <c r="C13" s="141"/>
      <c r="D13" s="141"/>
      <c r="E13" s="141"/>
      <c r="F13" s="142"/>
    </row>
    <row r="14" spans="2:6" ht="42" customHeight="1" x14ac:dyDescent="0.2">
      <c r="B14" s="140" t="s">
        <v>207</v>
      </c>
      <c r="C14" s="141"/>
      <c r="D14" s="141"/>
      <c r="E14" s="141"/>
      <c r="F14" s="142"/>
    </row>
    <row r="15" spans="2:6" ht="44.25" customHeight="1" x14ac:dyDescent="0.2">
      <c r="B15" s="140" t="s">
        <v>208</v>
      </c>
      <c r="C15" s="141"/>
      <c r="D15" s="141"/>
      <c r="E15" s="141"/>
      <c r="F15" s="142"/>
    </row>
    <row r="16" spans="2:6" ht="33" customHeight="1" x14ac:dyDescent="0.2">
      <c r="B16" s="140" t="s">
        <v>212</v>
      </c>
      <c r="C16" s="141"/>
      <c r="D16" s="141"/>
      <c r="E16" s="141"/>
      <c r="F16" s="142"/>
    </row>
    <row r="17" spans="2:6" ht="36.75" customHeight="1" x14ac:dyDescent="0.2">
      <c r="B17" s="140" t="s">
        <v>213</v>
      </c>
      <c r="C17" s="141"/>
      <c r="D17" s="141"/>
      <c r="E17" s="141"/>
      <c r="F17" s="142"/>
    </row>
    <row r="18" spans="2:6" ht="38.25" customHeight="1" x14ac:dyDescent="0.2">
      <c r="B18" s="140" t="s">
        <v>214</v>
      </c>
      <c r="C18" s="141"/>
      <c r="D18" s="141"/>
      <c r="E18" s="141"/>
      <c r="F18" s="142"/>
    </row>
    <row r="19" spans="2:6" ht="27" customHeight="1" thickBot="1" x14ac:dyDescent="0.25">
      <c r="B19" s="143" t="s">
        <v>219</v>
      </c>
      <c r="C19" s="144"/>
      <c r="D19" s="144"/>
      <c r="E19" s="144"/>
      <c r="F19" s="145"/>
    </row>
    <row r="20" spans="2:6" ht="14.25" customHeight="1" x14ac:dyDescent="0.2">
      <c r="B20" s="5"/>
    </row>
    <row r="21" spans="2:6" x14ac:dyDescent="0.2">
      <c r="B21" s="6"/>
    </row>
    <row r="22" spans="2:6" ht="17.25" customHeight="1" x14ac:dyDescent="0.2">
      <c r="B22" s="139"/>
      <c r="C22" s="139"/>
      <c r="D22" s="139"/>
      <c r="E22" s="139"/>
      <c r="F22" s="139"/>
    </row>
  </sheetData>
  <mergeCells count="18">
    <mergeCell ref="B2:B4"/>
    <mergeCell ref="B15:F15"/>
    <mergeCell ref="B6:F6"/>
    <mergeCell ref="B8:F8"/>
    <mergeCell ref="B9:F9"/>
    <mergeCell ref="B7:F7"/>
    <mergeCell ref="B10:F10"/>
    <mergeCell ref="B11:F11"/>
    <mergeCell ref="B12:F12"/>
    <mergeCell ref="B13:F13"/>
    <mergeCell ref="B14:F14"/>
    <mergeCell ref="C2:E4"/>
    <mergeCell ref="F2:F4"/>
    <mergeCell ref="B22:F22"/>
    <mergeCell ref="B16:F16"/>
    <mergeCell ref="B17:F17"/>
    <mergeCell ref="B18:F18"/>
    <mergeCell ref="B19:F19"/>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9"/>
  <sheetViews>
    <sheetView showGridLines="0" topLeftCell="A12" zoomScale="82" zoomScaleNormal="82" zoomScalePageLayoutView="85" workbookViewId="0">
      <selection activeCell="C80" sqref="C80"/>
    </sheetView>
  </sheetViews>
  <sheetFormatPr baseColWidth="10" defaultRowHeight="12.75" x14ac:dyDescent="0.2"/>
  <cols>
    <col min="1" max="1" width="5.28515625" customWidth="1"/>
    <col min="2" max="2" width="57.85546875" customWidth="1"/>
    <col min="3" max="3" width="105.28515625" customWidth="1"/>
    <col min="4" max="4" width="20" customWidth="1"/>
    <col min="5" max="5" width="23.42578125" customWidth="1"/>
    <col min="6" max="6" width="31" customWidth="1"/>
  </cols>
  <sheetData>
    <row r="2" spans="2:6" ht="78" customHeight="1" x14ac:dyDescent="0.2">
      <c r="B2" s="146"/>
      <c r="C2" s="156" t="s">
        <v>137</v>
      </c>
      <c r="D2" s="157"/>
      <c r="E2" s="158"/>
      <c r="F2" s="165" t="s">
        <v>150</v>
      </c>
    </row>
    <row r="3" spans="2:6" ht="51" customHeight="1" x14ac:dyDescent="0.2">
      <c r="B3" s="146"/>
      <c r="C3" s="159"/>
      <c r="D3" s="160"/>
      <c r="E3" s="161"/>
      <c r="F3" s="166"/>
    </row>
    <row r="4" spans="2:6" ht="54" customHeight="1" x14ac:dyDescent="0.2">
      <c r="B4" s="146"/>
      <c r="C4" s="162"/>
      <c r="D4" s="163"/>
      <c r="E4" s="164"/>
      <c r="F4" s="154"/>
    </row>
    <row r="5" spans="2:6" ht="24.75" customHeight="1" thickBot="1" x14ac:dyDescent="0.25">
      <c r="B5" s="10"/>
      <c r="C5" s="11"/>
      <c r="D5" s="11"/>
      <c r="E5" s="11"/>
      <c r="F5" s="11"/>
    </row>
    <row r="6" spans="2:6" ht="18" customHeight="1" thickBot="1" x14ac:dyDescent="0.25">
      <c r="B6" s="184" t="s">
        <v>8</v>
      </c>
      <c r="C6" s="185"/>
      <c r="D6" s="185"/>
      <c r="E6" s="185"/>
      <c r="F6" s="186"/>
    </row>
    <row r="7" spans="2:6" ht="42.75" customHeight="1" x14ac:dyDescent="0.2">
      <c r="B7" s="187" t="s">
        <v>149</v>
      </c>
      <c r="C7" s="188"/>
      <c r="D7" s="188"/>
      <c r="E7" s="188"/>
      <c r="F7" s="189"/>
    </row>
    <row r="8" spans="2:6" ht="63" customHeight="1" x14ac:dyDescent="0.2">
      <c r="B8" s="190"/>
      <c r="C8" s="191"/>
      <c r="D8" s="191"/>
      <c r="E8" s="191"/>
      <c r="F8" s="192"/>
    </row>
    <row r="9" spans="2:6" ht="37.5" customHeight="1" x14ac:dyDescent="0.2">
      <c r="B9" s="190"/>
      <c r="C9" s="191"/>
      <c r="D9" s="191"/>
      <c r="E9" s="191"/>
      <c r="F9" s="192"/>
    </row>
    <row r="10" spans="2:6" ht="43.5" customHeight="1" x14ac:dyDescent="0.2">
      <c r="B10" s="190"/>
      <c r="C10" s="191"/>
      <c r="D10" s="191"/>
      <c r="E10" s="191"/>
      <c r="F10" s="192"/>
    </row>
    <row r="11" spans="2:6" ht="58.5" customHeight="1" x14ac:dyDescent="0.2">
      <c r="B11" s="190"/>
      <c r="C11" s="191"/>
      <c r="D11" s="191"/>
      <c r="E11" s="191"/>
      <c r="F11" s="192"/>
    </row>
    <row r="12" spans="2:6" ht="46.5" customHeight="1" x14ac:dyDescent="0.2">
      <c r="B12" s="190"/>
      <c r="C12" s="191"/>
      <c r="D12" s="191"/>
      <c r="E12" s="191"/>
      <c r="F12" s="192"/>
    </row>
    <row r="13" spans="2:6" ht="47.25" customHeight="1" x14ac:dyDescent="0.2">
      <c r="B13" s="190"/>
      <c r="C13" s="191"/>
      <c r="D13" s="191"/>
      <c r="E13" s="191"/>
      <c r="F13" s="192"/>
    </row>
    <row r="14" spans="2:6" ht="22.5" customHeight="1" thickBot="1" x14ac:dyDescent="0.25">
      <c r="B14" s="193"/>
      <c r="C14" s="194"/>
      <c r="D14" s="194"/>
      <c r="E14" s="194"/>
      <c r="F14" s="195"/>
    </row>
    <row r="15" spans="2:6" ht="16.5" customHeight="1" thickBot="1" x14ac:dyDescent="0.25">
      <c r="B15" s="177" t="s">
        <v>110</v>
      </c>
      <c r="C15" s="178"/>
      <c r="D15" s="178"/>
      <c r="E15" s="178"/>
      <c r="F15" s="179"/>
    </row>
    <row r="16" spans="2:6" ht="127.5" customHeight="1" x14ac:dyDescent="0.2">
      <c r="B16" s="196" t="s">
        <v>145</v>
      </c>
      <c r="C16" s="197"/>
      <c r="D16" s="197"/>
      <c r="E16" s="197"/>
      <c r="F16" s="198"/>
    </row>
    <row r="17" spans="2:6" ht="19.5" customHeight="1" x14ac:dyDescent="0.2">
      <c r="B17" s="47"/>
      <c r="C17" s="48" t="s">
        <v>38</v>
      </c>
      <c r="D17" s="175" t="s">
        <v>36</v>
      </c>
      <c r="E17" s="175" t="s">
        <v>37</v>
      </c>
      <c r="F17" s="173" t="s">
        <v>35</v>
      </c>
    </row>
    <row r="18" spans="2:6" ht="21" customHeight="1" x14ac:dyDescent="0.2">
      <c r="B18" s="47"/>
      <c r="C18" s="48" t="s">
        <v>84</v>
      </c>
      <c r="D18" s="176"/>
      <c r="E18" s="176"/>
      <c r="F18" s="174"/>
    </row>
    <row r="19" spans="2:6" ht="18.75" customHeight="1" x14ac:dyDescent="0.2">
      <c r="B19" s="49" t="s">
        <v>39</v>
      </c>
      <c r="C19" s="50"/>
      <c r="D19" s="51"/>
      <c r="E19" s="52"/>
      <c r="F19" s="53" t="s">
        <v>33</v>
      </c>
    </row>
    <row r="20" spans="2:6" ht="18.75" customHeight="1" x14ac:dyDescent="0.2">
      <c r="B20" s="54" t="s">
        <v>40</v>
      </c>
      <c r="C20" s="55"/>
      <c r="D20" s="56"/>
      <c r="E20" s="57"/>
      <c r="F20" s="58" t="s">
        <v>33</v>
      </c>
    </row>
    <row r="21" spans="2:6" ht="18.75" customHeight="1" x14ac:dyDescent="0.2">
      <c r="B21" s="54" t="s">
        <v>129</v>
      </c>
      <c r="C21" s="55"/>
      <c r="D21" s="56"/>
      <c r="E21" s="57"/>
      <c r="F21" s="58" t="s">
        <v>31</v>
      </c>
    </row>
    <row r="22" spans="2:6" ht="18.75" customHeight="1" x14ac:dyDescent="0.2">
      <c r="B22" s="54" t="s">
        <v>41</v>
      </c>
      <c r="C22" s="55"/>
      <c r="D22" s="56"/>
      <c r="E22" s="57"/>
      <c r="F22" s="58" t="s">
        <v>33</v>
      </c>
    </row>
    <row r="23" spans="2:6" ht="18.75" customHeight="1" x14ac:dyDescent="0.2">
      <c r="B23" s="54" t="s">
        <v>80</v>
      </c>
      <c r="C23" s="55"/>
      <c r="D23" s="56"/>
      <c r="E23" s="57"/>
      <c r="F23" s="58" t="s">
        <v>33</v>
      </c>
    </row>
    <row r="24" spans="2:6" ht="18.75" customHeight="1" x14ac:dyDescent="0.2">
      <c r="B24" s="54" t="s">
        <v>43</v>
      </c>
      <c r="C24" s="55"/>
      <c r="D24" s="56" t="s">
        <v>86</v>
      </c>
      <c r="E24" s="57" t="s">
        <v>88</v>
      </c>
      <c r="F24" s="58" t="s">
        <v>33</v>
      </c>
    </row>
    <row r="25" spans="2:6" ht="18.75" customHeight="1" x14ac:dyDescent="0.2">
      <c r="B25" s="54" t="s">
        <v>131</v>
      </c>
      <c r="C25" s="55"/>
      <c r="D25" s="56"/>
      <c r="E25" s="57"/>
      <c r="F25" s="59" t="s">
        <v>31</v>
      </c>
    </row>
    <row r="26" spans="2:6" ht="18.75" customHeight="1" x14ac:dyDescent="0.2">
      <c r="B26" s="54" t="s">
        <v>42</v>
      </c>
      <c r="C26" s="55"/>
      <c r="D26" s="56"/>
      <c r="E26" s="57"/>
      <c r="F26" s="58" t="s">
        <v>33</v>
      </c>
    </row>
    <row r="27" spans="2:6" ht="18.75" customHeight="1" x14ac:dyDescent="0.2">
      <c r="B27" s="54" t="s">
        <v>73</v>
      </c>
      <c r="C27" s="55"/>
      <c r="D27" s="56"/>
      <c r="E27" s="57"/>
      <c r="F27" s="58" t="s">
        <v>33</v>
      </c>
    </row>
    <row r="28" spans="2:6" ht="18.75" customHeight="1" x14ac:dyDescent="0.2">
      <c r="B28" s="54" t="s">
        <v>44</v>
      </c>
      <c r="C28" s="55"/>
      <c r="D28" s="56"/>
      <c r="E28" s="57"/>
      <c r="F28" s="58" t="s">
        <v>33</v>
      </c>
    </row>
    <row r="29" spans="2:6" ht="18.75" customHeight="1" x14ac:dyDescent="0.2">
      <c r="B29" s="60" t="s">
        <v>45</v>
      </c>
      <c r="C29" s="61"/>
      <c r="D29" s="56"/>
      <c r="E29" s="62"/>
      <c r="F29" s="63" t="s">
        <v>33</v>
      </c>
    </row>
    <row r="30" spans="2:6" ht="24" customHeight="1" x14ac:dyDescent="0.2">
      <c r="B30" s="47"/>
      <c r="C30" s="48" t="s">
        <v>81</v>
      </c>
      <c r="D30" s="64"/>
      <c r="E30" s="64"/>
      <c r="F30" s="65"/>
    </row>
    <row r="31" spans="2:6" ht="19.5" customHeight="1" x14ac:dyDescent="0.2">
      <c r="B31" s="49" t="s">
        <v>47</v>
      </c>
      <c r="C31" s="66"/>
      <c r="D31" s="51" t="s">
        <v>86</v>
      </c>
      <c r="E31" s="52" t="s">
        <v>88</v>
      </c>
      <c r="F31" s="53" t="s">
        <v>33</v>
      </c>
    </row>
    <row r="32" spans="2:6" ht="19.5" customHeight="1" x14ac:dyDescent="0.2">
      <c r="B32" s="171" t="s">
        <v>46</v>
      </c>
      <c r="C32" s="172"/>
      <c r="D32" s="56"/>
      <c r="E32" s="57"/>
      <c r="F32" s="58" t="s">
        <v>33</v>
      </c>
    </row>
    <row r="33" spans="2:6" ht="19.5" customHeight="1" x14ac:dyDescent="0.2">
      <c r="B33" s="171" t="s">
        <v>79</v>
      </c>
      <c r="C33" s="172"/>
      <c r="D33" s="56"/>
      <c r="E33" s="57"/>
      <c r="F33" s="58" t="s">
        <v>33</v>
      </c>
    </row>
    <row r="34" spans="2:6" ht="19.5" customHeight="1" x14ac:dyDescent="0.2">
      <c r="B34" s="54" t="s">
        <v>48</v>
      </c>
      <c r="C34" s="67"/>
      <c r="D34" s="56"/>
      <c r="E34" s="57"/>
      <c r="F34" s="58" t="s">
        <v>33</v>
      </c>
    </row>
    <row r="35" spans="2:6" ht="19.5" customHeight="1" x14ac:dyDescent="0.2">
      <c r="B35" s="54" t="s">
        <v>49</v>
      </c>
      <c r="C35" s="67"/>
      <c r="D35" s="56"/>
      <c r="E35" s="57"/>
      <c r="F35" s="58" t="s">
        <v>33</v>
      </c>
    </row>
    <row r="36" spans="2:6" ht="19.5" customHeight="1" x14ac:dyDescent="0.2">
      <c r="B36" s="171" t="s">
        <v>51</v>
      </c>
      <c r="C36" s="172"/>
      <c r="D36" s="56" t="s">
        <v>87</v>
      </c>
      <c r="E36" s="57" t="s">
        <v>89</v>
      </c>
      <c r="F36" s="58" t="s">
        <v>33</v>
      </c>
    </row>
    <row r="37" spans="2:6" ht="19.5" customHeight="1" x14ac:dyDescent="0.2">
      <c r="B37" s="182" t="s">
        <v>50</v>
      </c>
      <c r="C37" s="183"/>
      <c r="D37" s="69"/>
      <c r="E37" s="62"/>
      <c r="F37" s="63" t="s">
        <v>33</v>
      </c>
    </row>
    <row r="38" spans="2:6" ht="23.25" customHeight="1" x14ac:dyDescent="0.2">
      <c r="B38" s="47"/>
      <c r="C38" s="48" t="s">
        <v>82</v>
      </c>
      <c r="D38" s="70"/>
      <c r="E38" s="70"/>
      <c r="F38" s="71"/>
    </row>
    <row r="39" spans="2:6" ht="19.5" customHeight="1" x14ac:dyDescent="0.2">
      <c r="B39" s="180" t="s">
        <v>132</v>
      </c>
      <c r="C39" s="181"/>
      <c r="D39" s="51"/>
      <c r="E39" s="52"/>
      <c r="F39" s="53" t="s">
        <v>33</v>
      </c>
    </row>
    <row r="40" spans="2:6" ht="19.5" customHeight="1" x14ac:dyDescent="0.2">
      <c r="B40" s="72" t="s">
        <v>52</v>
      </c>
      <c r="C40" s="67"/>
      <c r="D40" s="56"/>
      <c r="E40" s="57"/>
      <c r="F40" s="58" t="s">
        <v>33</v>
      </c>
    </row>
    <row r="41" spans="2:6" ht="19.5" customHeight="1" x14ac:dyDescent="0.2">
      <c r="B41" s="171" t="s">
        <v>130</v>
      </c>
      <c r="C41" s="172"/>
      <c r="D41" s="56"/>
      <c r="E41" s="57"/>
      <c r="F41" s="58" t="s">
        <v>33</v>
      </c>
    </row>
    <row r="42" spans="2:6" ht="19.5" customHeight="1" x14ac:dyDescent="0.2">
      <c r="B42" s="54" t="s">
        <v>49</v>
      </c>
      <c r="C42" s="67"/>
      <c r="D42" s="56"/>
      <c r="E42" s="57"/>
      <c r="F42" s="58" t="s">
        <v>33</v>
      </c>
    </row>
    <row r="43" spans="2:6" ht="19.5" customHeight="1" x14ac:dyDescent="0.2">
      <c r="B43" s="60" t="s">
        <v>53</v>
      </c>
      <c r="C43" s="68"/>
      <c r="D43" s="69"/>
      <c r="E43" s="62"/>
      <c r="F43" s="63" t="s">
        <v>33</v>
      </c>
    </row>
    <row r="44" spans="2:6" ht="23.25" customHeight="1" x14ac:dyDescent="0.2">
      <c r="B44" s="47"/>
      <c r="C44" s="48" t="s">
        <v>83</v>
      </c>
      <c r="D44" s="73"/>
      <c r="E44" s="73"/>
      <c r="F44" s="74"/>
    </row>
    <row r="45" spans="2:6" ht="19.5" customHeight="1" x14ac:dyDescent="0.2">
      <c r="B45" s="180" t="s">
        <v>54</v>
      </c>
      <c r="C45" s="181"/>
      <c r="D45" s="56" t="s">
        <v>87</v>
      </c>
      <c r="E45" s="52" t="s">
        <v>89</v>
      </c>
      <c r="F45" s="75" t="s">
        <v>31</v>
      </c>
    </row>
    <row r="46" spans="2:6" ht="19.5" customHeight="1" x14ac:dyDescent="0.2">
      <c r="B46" s="171" t="s">
        <v>55</v>
      </c>
      <c r="C46" s="172"/>
      <c r="D46" s="56"/>
      <c r="E46" s="57"/>
      <c r="F46" s="76" t="s">
        <v>31</v>
      </c>
    </row>
    <row r="47" spans="2:6" ht="19.5" customHeight="1" x14ac:dyDescent="0.2">
      <c r="B47" s="171" t="s">
        <v>56</v>
      </c>
      <c r="C47" s="172"/>
      <c r="D47" s="56" t="s">
        <v>87</v>
      </c>
      <c r="E47" s="57" t="s">
        <v>89</v>
      </c>
      <c r="F47" s="76" t="s">
        <v>31</v>
      </c>
    </row>
    <row r="48" spans="2:6" ht="19.5" customHeight="1" x14ac:dyDescent="0.2">
      <c r="B48" s="171" t="s">
        <v>57</v>
      </c>
      <c r="C48" s="172"/>
      <c r="D48" s="56" t="s">
        <v>87</v>
      </c>
      <c r="E48" s="57" t="s">
        <v>89</v>
      </c>
      <c r="F48" s="76" t="s">
        <v>32</v>
      </c>
    </row>
    <row r="49" spans="2:6" ht="19.5" customHeight="1" x14ac:dyDescent="0.2">
      <c r="B49" s="171" t="s">
        <v>58</v>
      </c>
      <c r="C49" s="172"/>
      <c r="D49" s="56"/>
      <c r="E49" s="57"/>
      <c r="F49" s="76" t="s">
        <v>31</v>
      </c>
    </row>
    <row r="50" spans="2:6" ht="19.5" customHeight="1" x14ac:dyDescent="0.2">
      <c r="B50" s="54" t="s">
        <v>59</v>
      </c>
      <c r="C50" s="67"/>
      <c r="D50" s="56" t="s">
        <v>87</v>
      </c>
      <c r="E50" s="57" t="s">
        <v>89</v>
      </c>
      <c r="F50" s="76" t="s">
        <v>31</v>
      </c>
    </row>
    <row r="51" spans="2:6" ht="21" customHeight="1" x14ac:dyDescent="0.2">
      <c r="B51" s="54" t="s">
        <v>60</v>
      </c>
      <c r="C51" s="67"/>
      <c r="D51" s="56" t="s">
        <v>86</v>
      </c>
      <c r="E51" s="57" t="s">
        <v>88</v>
      </c>
      <c r="F51" s="76" t="s">
        <v>31</v>
      </c>
    </row>
    <row r="52" spans="2:6" ht="19.5" customHeight="1" x14ac:dyDescent="0.2">
      <c r="B52" s="171" t="s">
        <v>61</v>
      </c>
      <c r="C52" s="172"/>
      <c r="D52" s="56" t="s">
        <v>86</v>
      </c>
      <c r="E52" s="57" t="s">
        <v>88</v>
      </c>
      <c r="F52" s="76" t="s">
        <v>31</v>
      </c>
    </row>
    <row r="53" spans="2:6" ht="19.5" customHeight="1" x14ac:dyDescent="0.2">
      <c r="B53" s="171" t="s">
        <v>62</v>
      </c>
      <c r="C53" s="172"/>
      <c r="D53" s="56"/>
      <c r="E53" s="57"/>
      <c r="F53" s="76" t="s">
        <v>33</v>
      </c>
    </row>
    <row r="54" spans="2:6" ht="19.5" customHeight="1" x14ac:dyDescent="0.2">
      <c r="B54" s="169" t="s">
        <v>63</v>
      </c>
      <c r="C54" s="170"/>
      <c r="D54" s="56" t="s">
        <v>86</v>
      </c>
      <c r="E54" s="57" t="s">
        <v>88</v>
      </c>
      <c r="F54" s="76" t="s">
        <v>33</v>
      </c>
    </row>
    <row r="55" spans="2:6" ht="19.5" customHeight="1" x14ac:dyDescent="0.2">
      <c r="B55" s="171" t="s">
        <v>64</v>
      </c>
      <c r="C55" s="172"/>
      <c r="D55" s="56"/>
      <c r="E55" s="57"/>
      <c r="F55" s="76" t="s">
        <v>33</v>
      </c>
    </row>
    <row r="56" spans="2:6" ht="19.5" customHeight="1" x14ac:dyDescent="0.2">
      <c r="B56" s="171" t="s">
        <v>65</v>
      </c>
      <c r="C56" s="172"/>
      <c r="D56" s="56"/>
      <c r="E56" s="57"/>
      <c r="F56" s="76" t="s">
        <v>4</v>
      </c>
    </row>
    <row r="57" spans="2:6" ht="19.5" customHeight="1" x14ac:dyDescent="0.2">
      <c r="B57" s="171" t="s">
        <v>66</v>
      </c>
      <c r="C57" s="172"/>
      <c r="D57" s="56"/>
      <c r="E57" s="57"/>
      <c r="F57" s="76" t="s">
        <v>4</v>
      </c>
    </row>
    <row r="58" spans="2:6" ht="19.5" customHeight="1" x14ac:dyDescent="0.2">
      <c r="B58" s="54" t="s">
        <v>67</v>
      </c>
      <c r="C58" s="67"/>
      <c r="D58" s="56" t="s">
        <v>87</v>
      </c>
      <c r="E58" s="57" t="s">
        <v>89</v>
      </c>
      <c r="F58" s="76" t="s">
        <v>4</v>
      </c>
    </row>
    <row r="59" spans="2:6" ht="19.5" customHeight="1" x14ac:dyDescent="0.2">
      <c r="B59" s="171" t="s">
        <v>68</v>
      </c>
      <c r="C59" s="172"/>
      <c r="D59" s="56"/>
      <c r="E59" s="57"/>
      <c r="F59" s="76" t="s">
        <v>6</v>
      </c>
    </row>
    <row r="60" spans="2:6" ht="19.5" customHeight="1" x14ac:dyDescent="0.2">
      <c r="B60" s="171" t="s">
        <v>69</v>
      </c>
      <c r="C60" s="172"/>
      <c r="D60" s="56"/>
      <c r="E60" s="57"/>
      <c r="F60" s="58" t="s">
        <v>33</v>
      </c>
    </row>
    <row r="61" spans="2:6" ht="19.5" customHeight="1" x14ac:dyDescent="0.2">
      <c r="B61" s="171" t="s">
        <v>70</v>
      </c>
      <c r="C61" s="172"/>
      <c r="D61" s="56"/>
      <c r="E61" s="57"/>
      <c r="F61" s="58" t="s">
        <v>33</v>
      </c>
    </row>
    <row r="62" spans="2:6" ht="19.5" customHeight="1" x14ac:dyDescent="0.2">
      <c r="B62" s="171" t="s">
        <v>71</v>
      </c>
      <c r="C62" s="172"/>
      <c r="D62" s="56"/>
      <c r="E62" s="57"/>
      <c r="F62" s="58" t="s">
        <v>33</v>
      </c>
    </row>
    <row r="63" spans="2:6" ht="19.5" customHeight="1" x14ac:dyDescent="0.2">
      <c r="B63" s="171" t="s">
        <v>101</v>
      </c>
      <c r="C63" s="172"/>
      <c r="D63" s="56"/>
      <c r="E63" s="57"/>
      <c r="F63" s="58" t="s">
        <v>33</v>
      </c>
    </row>
    <row r="64" spans="2:6" ht="19.5" customHeight="1" x14ac:dyDescent="0.2">
      <c r="B64" s="54" t="s">
        <v>76</v>
      </c>
      <c r="C64" s="67"/>
      <c r="D64" s="56"/>
      <c r="E64" s="57"/>
      <c r="F64" s="58" t="s">
        <v>78</v>
      </c>
    </row>
    <row r="65" spans="2:6" ht="19.5" customHeight="1" x14ac:dyDescent="0.2">
      <c r="B65" s="171" t="s">
        <v>77</v>
      </c>
      <c r="C65" s="172"/>
      <c r="D65" s="56"/>
      <c r="E65" s="57"/>
      <c r="F65" s="58" t="s">
        <v>78</v>
      </c>
    </row>
    <row r="66" spans="2:6" ht="19.5" customHeight="1" x14ac:dyDescent="0.2">
      <c r="B66" s="54" t="s">
        <v>102</v>
      </c>
      <c r="C66" s="55"/>
      <c r="D66" s="56"/>
      <c r="E66" s="57"/>
      <c r="F66" s="76" t="s">
        <v>74</v>
      </c>
    </row>
    <row r="67" spans="2:6" ht="19.5" customHeight="1" x14ac:dyDescent="0.2">
      <c r="B67" s="54" t="s">
        <v>75</v>
      </c>
      <c r="C67" s="67"/>
      <c r="D67" s="56" t="s">
        <v>87</v>
      </c>
      <c r="E67" s="57" t="s">
        <v>89</v>
      </c>
      <c r="F67" s="76" t="s">
        <v>74</v>
      </c>
    </row>
    <row r="68" spans="2:6" ht="19.5" customHeight="1" x14ac:dyDescent="0.2">
      <c r="B68" s="167" t="s">
        <v>215</v>
      </c>
      <c r="C68" s="168"/>
      <c r="D68" s="137" t="s">
        <v>87</v>
      </c>
      <c r="E68" s="138" t="s">
        <v>89</v>
      </c>
      <c r="F68" s="58" t="s">
        <v>33</v>
      </c>
    </row>
    <row r="69" spans="2:6" ht="19.5" customHeight="1" thickBot="1" x14ac:dyDescent="0.25">
      <c r="B69" s="77" t="s">
        <v>72</v>
      </c>
      <c r="C69" s="78"/>
      <c r="D69" s="79"/>
      <c r="E69" s="80"/>
      <c r="F69" s="81" t="s">
        <v>34</v>
      </c>
    </row>
    <row r="74" spans="2:6" hidden="1" x14ac:dyDescent="0.2">
      <c r="B74" s="5" t="s">
        <v>87</v>
      </c>
    </row>
    <row r="75" spans="2:6" hidden="1" x14ac:dyDescent="0.2">
      <c r="B75" s="6" t="s">
        <v>85</v>
      </c>
    </row>
    <row r="76" spans="2:6" hidden="1" x14ac:dyDescent="0.2">
      <c r="B76" s="6" t="s">
        <v>86</v>
      </c>
    </row>
    <row r="77" spans="2:6" hidden="1" x14ac:dyDescent="0.2"/>
    <row r="78" spans="2:6" hidden="1" x14ac:dyDescent="0.2">
      <c r="B78" t="s">
        <v>88</v>
      </c>
    </row>
    <row r="79" spans="2:6" hidden="1" x14ac:dyDescent="0.2">
      <c r="B79" t="s">
        <v>89</v>
      </c>
    </row>
  </sheetData>
  <mergeCells count="34">
    <mergeCell ref="B6:F6"/>
    <mergeCell ref="B7:F14"/>
    <mergeCell ref="B16:F16"/>
    <mergeCell ref="C2:E4"/>
    <mergeCell ref="F2:F4"/>
    <mergeCell ref="B2:B4"/>
    <mergeCell ref="F17:F18"/>
    <mergeCell ref="E17:E18"/>
    <mergeCell ref="D17:D18"/>
    <mergeCell ref="B15:F15"/>
    <mergeCell ref="B46:C46"/>
    <mergeCell ref="B45:C45"/>
    <mergeCell ref="B41:C41"/>
    <mergeCell ref="B39:C39"/>
    <mergeCell ref="B32:C32"/>
    <mergeCell ref="B33:C33"/>
    <mergeCell ref="B36:C36"/>
    <mergeCell ref="B37:C37"/>
    <mergeCell ref="B47:C47"/>
    <mergeCell ref="B48:C48"/>
    <mergeCell ref="B49:C49"/>
    <mergeCell ref="B52:C52"/>
    <mergeCell ref="B53:C53"/>
    <mergeCell ref="B68:C68"/>
    <mergeCell ref="B54:C54"/>
    <mergeCell ref="B55:C55"/>
    <mergeCell ref="B56:C56"/>
    <mergeCell ref="B57:C57"/>
    <mergeCell ref="B65:C65"/>
    <mergeCell ref="B59:C59"/>
    <mergeCell ref="B60:C60"/>
    <mergeCell ref="B61:C61"/>
    <mergeCell ref="B62:C62"/>
    <mergeCell ref="B63:C63"/>
  </mergeCells>
  <phoneticPr fontId="1" type="noConversion"/>
  <dataValidations count="2">
    <dataValidation type="list" allowBlank="1" showInputMessage="1" showErrorMessage="1" sqref="D19:D29 D31:D37 D39:D43 D45:D69" xr:uid="{00000000-0002-0000-0100-000000000000}">
      <formula1>$B$74:$B$76</formula1>
    </dataValidation>
    <dataValidation type="list" allowBlank="1" showInputMessage="1" showErrorMessage="1" sqref="E19:E29 E31:E37 E39:E43 E45:E69" xr:uid="{00000000-0002-0000-0100-000001000000}">
      <formula1>$B$78:$B$79</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67"/>
  <sheetViews>
    <sheetView showGridLines="0" topLeftCell="A2" zoomScale="90" zoomScaleNormal="90" zoomScalePageLayoutView="70" workbookViewId="0">
      <selection activeCell="B6" sqref="B6:L6"/>
    </sheetView>
  </sheetViews>
  <sheetFormatPr baseColWidth="10" defaultRowHeight="12.75" x14ac:dyDescent="0.2"/>
  <cols>
    <col min="1" max="1" width="4.140625" customWidth="1"/>
    <col min="2" max="2" width="41.42578125" customWidth="1"/>
    <col min="3" max="3" width="25.140625" customWidth="1"/>
    <col min="4" max="4" width="14.7109375" customWidth="1"/>
    <col min="5" max="5" width="12.42578125" customWidth="1"/>
    <col min="6" max="6" width="18.28515625" customWidth="1"/>
    <col min="7" max="7" width="24.85546875" customWidth="1"/>
    <col min="8" max="8" width="31.42578125" style="8" customWidth="1"/>
    <col min="9" max="9" width="14.7109375" customWidth="1"/>
    <col min="10" max="10" width="11.85546875" customWidth="1"/>
    <col min="11" max="11" width="14" customWidth="1"/>
    <col min="12" max="12" width="15.28515625" style="3" customWidth="1"/>
    <col min="13" max="13" width="4.85546875" customWidth="1"/>
  </cols>
  <sheetData>
    <row r="1" spans="2:17" x14ac:dyDescent="0.2">
      <c r="H1"/>
      <c r="L1"/>
    </row>
    <row r="2" spans="2:17" ht="48.75" customHeight="1" x14ac:dyDescent="0.2">
      <c r="B2" s="146"/>
      <c r="C2" s="156" t="s">
        <v>137</v>
      </c>
      <c r="D2" s="157"/>
      <c r="E2" s="157"/>
      <c r="F2" s="157"/>
      <c r="G2" s="157"/>
      <c r="H2" s="157"/>
      <c r="I2" s="157"/>
      <c r="J2" s="158"/>
      <c r="K2" s="235" t="s">
        <v>150</v>
      </c>
      <c r="L2" s="236"/>
    </row>
    <row r="3" spans="2:17" ht="42" customHeight="1" x14ac:dyDescent="0.2">
      <c r="B3" s="146"/>
      <c r="C3" s="159"/>
      <c r="D3" s="160"/>
      <c r="E3" s="160"/>
      <c r="F3" s="160"/>
      <c r="G3" s="160"/>
      <c r="H3" s="160"/>
      <c r="I3" s="160"/>
      <c r="J3" s="161"/>
      <c r="K3" s="237"/>
      <c r="L3" s="238"/>
    </row>
    <row r="4" spans="2:17" ht="36.75" customHeight="1" x14ac:dyDescent="0.2">
      <c r="B4" s="146"/>
      <c r="C4" s="162"/>
      <c r="D4" s="163"/>
      <c r="E4" s="163"/>
      <c r="F4" s="163"/>
      <c r="G4" s="163"/>
      <c r="H4" s="163"/>
      <c r="I4" s="163"/>
      <c r="J4" s="164"/>
      <c r="K4" s="239"/>
      <c r="L4" s="240"/>
    </row>
    <row r="5" spans="2:17" ht="24.75" customHeight="1" thickBot="1" x14ac:dyDescent="0.25">
      <c r="C5" s="10"/>
      <c r="D5" s="11"/>
      <c r="E5" s="11"/>
      <c r="F5" s="11"/>
      <c r="G5" s="11"/>
      <c r="H5"/>
      <c r="L5"/>
    </row>
    <row r="6" spans="2:17" ht="103.5" customHeight="1" thickBot="1" x14ac:dyDescent="0.25">
      <c r="B6" s="226" t="s">
        <v>221</v>
      </c>
      <c r="C6" s="227"/>
      <c r="D6" s="227"/>
      <c r="E6" s="227"/>
      <c r="F6" s="227"/>
      <c r="G6" s="227"/>
      <c r="H6" s="227"/>
      <c r="I6" s="227"/>
      <c r="J6" s="227"/>
      <c r="K6" s="227"/>
      <c r="L6" s="228"/>
      <c r="M6" s="1"/>
      <c r="N6" s="1"/>
      <c r="O6" s="1"/>
      <c r="P6" s="1"/>
      <c r="Q6" s="1"/>
    </row>
    <row r="7" spans="2:17" ht="24.75" customHeight="1" x14ac:dyDescent="0.2">
      <c r="B7" s="232" t="s">
        <v>110</v>
      </c>
      <c r="C7" s="233"/>
      <c r="D7" s="233"/>
      <c r="E7" s="233"/>
      <c r="F7" s="233"/>
      <c r="G7" s="233"/>
      <c r="H7" s="233"/>
      <c r="I7" s="233"/>
      <c r="J7" s="233"/>
      <c r="K7" s="233"/>
      <c r="L7" s="234"/>
    </row>
    <row r="8" spans="2:17" ht="18" customHeight="1" x14ac:dyDescent="0.25">
      <c r="B8" s="131" t="s">
        <v>148</v>
      </c>
      <c r="C8" s="133"/>
      <c r="D8" s="133"/>
      <c r="E8" s="133"/>
      <c r="F8" s="133"/>
      <c r="G8" s="133"/>
      <c r="H8" s="133"/>
      <c r="I8" s="133"/>
      <c r="J8" s="133"/>
      <c r="K8" s="133"/>
      <c r="L8" s="134"/>
    </row>
    <row r="9" spans="2:17" ht="15.75" x14ac:dyDescent="0.25">
      <c r="B9" s="131" t="s">
        <v>146</v>
      </c>
      <c r="C9" s="132"/>
      <c r="D9" s="132"/>
      <c r="E9" s="132"/>
      <c r="F9" s="132"/>
      <c r="G9" s="132"/>
      <c r="H9" s="132"/>
      <c r="I9" s="135"/>
      <c r="J9" s="132"/>
      <c r="K9" s="132"/>
      <c r="L9" s="136"/>
    </row>
    <row r="10" spans="2:17" ht="15.75" x14ac:dyDescent="0.25">
      <c r="B10" s="131" t="s">
        <v>141</v>
      </c>
      <c r="C10" s="132"/>
      <c r="D10" s="132"/>
      <c r="E10" s="132"/>
      <c r="F10" s="132"/>
      <c r="G10" s="132"/>
      <c r="H10" s="132"/>
      <c r="I10" s="132"/>
      <c r="J10" s="132"/>
      <c r="K10" s="132"/>
      <c r="L10" s="136"/>
    </row>
    <row r="11" spans="2:17" ht="15.75" x14ac:dyDescent="0.25">
      <c r="B11" s="131" t="s">
        <v>142</v>
      </c>
      <c r="C11" s="132"/>
      <c r="D11" s="132"/>
      <c r="E11" s="132"/>
      <c r="F11" s="132"/>
      <c r="G11" s="132"/>
      <c r="H11" s="132"/>
      <c r="I11" s="132"/>
      <c r="J11" s="132"/>
      <c r="K11" s="132"/>
      <c r="L11" s="136"/>
    </row>
    <row r="12" spans="2:17" ht="18" customHeight="1" x14ac:dyDescent="0.2">
      <c r="B12" s="229" t="s">
        <v>140</v>
      </c>
      <c r="C12" s="230"/>
      <c r="D12" s="230"/>
      <c r="E12" s="230"/>
      <c r="F12" s="230"/>
      <c r="G12" s="230"/>
      <c r="H12" s="230"/>
      <c r="I12" s="230"/>
      <c r="J12" s="230"/>
      <c r="K12" s="230"/>
      <c r="L12" s="231"/>
    </row>
    <row r="13" spans="2:17" ht="16.5" thickBot="1" x14ac:dyDescent="0.3">
      <c r="B13" s="131" t="s">
        <v>144</v>
      </c>
      <c r="C13" s="132"/>
      <c r="D13" s="132"/>
      <c r="E13" s="132"/>
      <c r="F13" s="132"/>
      <c r="G13" s="132"/>
      <c r="H13" s="132"/>
      <c r="I13" s="132"/>
      <c r="J13" s="132"/>
      <c r="K13" s="132"/>
      <c r="L13" s="136"/>
    </row>
    <row r="14" spans="2:17" ht="33.75" customHeight="1" thickBot="1" x14ac:dyDescent="0.25">
      <c r="B14" s="223" t="s">
        <v>126</v>
      </c>
      <c r="C14" s="224"/>
      <c r="D14" s="224"/>
      <c r="E14" s="224"/>
      <c r="F14" s="224"/>
      <c r="G14" s="225"/>
      <c r="H14" s="220" t="s">
        <v>124</v>
      </c>
      <c r="I14" s="221"/>
      <c r="J14" s="221"/>
      <c r="K14" s="221"/>
      <c r="L14" s="222"/>
    </row>
    <row r="15" spans="2:17" ht="40.5" customHeight="1" thickBot="1" x14ac:dyDescent="0.25">
      <c r="B15" s="88" t="s">
        <v>90</v>
      </c>
      <c r="C15" s="241" t="s">
        <v>95</v>
      </c>
      <c r="D15" s="241"/>
      <c r="E15" s="241"/>
      <c r="F15" s="241"/>
      <c r="G15" s="241"/>
      <c r="H15" s="89" t="s">
        <v>96</v>
      </c>
      <c r="I15" s="89" t="s">
        <v>7</v>
      </c>
      <c r="J15" s="89" t="s">
        <v>3</v>
      </c>
      <c r="K15" s="89" t="s">
        <v>103</v>
      </c>
      <c r="L15" s="90" t="s">
        <v>98</v>
      </c>
    </row>
    <row r="16" spans="2:17" ht="53.25" customHeight="1" x14ac:dyDescent="0.2">
      <c r="B16" s="91" t="s">
        <v>84</v>
      </c>
      <c r="C16" s="217" t="s">
        <v>43</v>
      </c>
      <c r="D16" s="217"/>
      <c r="E16" s="217"/>
      <c r="F16" s="217"/>
      <c r="G16" s="217"/>
      <c r="H16" s="92" t="s">
        <v>151</v>
      </c>
      <c r="I16" s="93">
        <v>2</v>
      </c>
      <c r="J16" s="94">
        <v>5</v>
      </c>
      <c r="K16" s="94">
        <f>I16+J16</f>
        <v>7</v>
      </c>
      <c r="L16" s="95" t="str">
        <f t="shared" ref="L16:L35" si="0">IF(K16&lt;=4,"BAJO",IF(K16=5,"MEDIO",IF(K16=6,"ALTO",IF(K16=7,"ALTO","EXTREMO"))))</f>
        <v>ALTO</v>
      </c>
    </row>
    <row r="17" spans="2:12" ht="53.25" customHeight="1" x14ac:dyDescent="0.2">
      <c r="B17" s="96" t="s">
        <v>81</v>
      </c>
      <c r="C17" s="219" t="s">
        <v>47</v>
      </c>
      <c r="D17" s="219"/>
      <c r="E17" s="219"/>
      <c r="F17" s="219"/>
      <c r="G17" s="219"/>
      <c r="H17" s="97" t="s">
        <v>173</v>
      </c>
      <c r="I17" s="93">
        <v>1</v>
      </c>
      <c r="J17" s="94">
        <v>2</v>
      </c>
      <c r="K17" s="94">
        <f t="shared" ref="K17:K35" si="1">+I17+J17</f>
        <v>3</v>
      </c>
      <c r="L17" s="98" t="str">
        <f t="shared" si="0"/>
        <v>BAJO</v>
      </c>
    </row>
    <row r="18" spans="2:12" ht="53.25" customHeight="1" x14ac:dyDescent="0.2">
      <c r="B18" s="96" t="s">
        <v>81</v>
      </c>
      <c r="C18" s="219" t="s">
        <v>51</v>
      </c>
      <c r="D18" s="219"/>
      <c r="E18" s="219"/>
      <c r="F18" s="219"/>
      <c r="G18" s="219"/>
      <c r="H18" s="97" t="s">
        <v>152</v>
      </c>
      <c r="I18" s="93">
        <v>3</v>
      </c>
      <c r="J18" s="94">
        <v>2</v>
      </c>
      <c r="K18" s="94">
        <f t="shared" si="1"/>
        <v>5</v>
      </c>
      <c r="L18" s="98" t="str">
        <f t="shared" si="0"/>
        <v>MEDIO</v>
      </c>
    </row>
    <row r="19" spans="2:12" ht="53.25" customHeight="1" x14ac:dyDescent="0.2">
      <c r="B19" s="96" t="s">
        <v>83</v>
      </c>
      <c r="C19" s="219" t="s">
        <v>54</v>
      </c>
      <c r="D19" s="219"/>
      <c r="E19" s="219"/>
      <c r="F19" s="219"/>
      <c r="G19" s="219"/>
      <c r="H19" s="97" t="s">
        <v>153</v>
      </c>
      <c r="I19" s="93">
        <v>2</v>
      </c>
      <c r="J19" s="94">
        <v>3</v>
      </c>
      <c r="K19" s="94">
        <f t="shared" si="1"/>
        <v>5</v>
      </c>
      <c r="L19" s="98" t="str">
        <f t="shared" si="0"/>
        <v>MEDIO</v>
      </c>
    </row>
    <row r="20" spans="2:12" ht="53.25" customHeight="1" x14ac:dyDescent="0.2">
      <c r="B20" s="96" t="s">
        <v>83</v>
      </c>
      <c r="C20" s="219" t="s">
        <v>56</v>
      </c>
      <c r="D20" s="219"/>
      <c r="E20" s="219"/>
      <c r="F20" s="219"/>
      <c r="G20" s="219"/>
      <c r="H20" s="97" t="s">
        <v>154</v>
      </c>
      <c r="I20" s="93">
        <v>2</v>
      </c>
      <c r="J20" s="94">
        <v>4</v>
      </c>
      <c r="K20" s="94">
        <f t="shared" si="1"/>
        <v>6</v>
      </c>
      <c r="L20" s="98" t="str">
        <f t="shared" si="0"/>
        <v>ALTO</v>
      </c>
    </row>
    <row r="21" spans="2:12" ht="53.25" customHeight="1" x14ac:dyDescent="0.2">
      <c r="B21" s="96" t="s">
        <v>83</v>
      </c>
      <c r="C21" s="219" t="s">
        <v>57</v>
      </c>
      <c r="D21" s="219"/>
      <c r="E21" s="219"/>
      <c r="F21" s="219"/>
      <c r="G21" s="219"/>
      <c r="H21" s="97" t="s">
        <v>175</v>
      </c>
      <c r="I21" s="93">
        <v>3</v>
      </c>
      <c r="J21" s="94">
        <v>4</v>
      </c>
      <c r="K21" s="94">
        <f t="shared" si="1"/>
        <v>7</v>
      </c>
      <c r="L21" s="98" t="str">
        <f t="shared" si="0"/>
        <v>ALTO</v>
      </c>
    </row>
    <row r="22" spans="2:12" ht="53.25" customHeight="1" x14ac:dyDescent="0.2">
      <c r="B22" s="96" t="s">
        <v>83</v>
      </c>
      <c r="C22" s="219" t="s">
        <v>59</v>
      </c>
      <c r="D22" s="219"/>
      <c r="E22" s="219"/>
      <c r="F22" s="219"/>
      <c r="G22" s="219"/>
      <c r="H22" s="97" t="s">
        <v>176</v>
      </c>
      <c r="I22" s="93">
        <v>3</v>
      </c>
      <c r="J22" s="94">
        <v>4</v>
      </c>
      <c r="K22" s="94">
        <f t="shared" si="1"/>
        <v>7</v>
      </c>
      <c r="L22" s="98" t="str">
        <f t="shared" si="0"/>
        <v>ALTO</v>
      </c>
    </row>
    <row r="23" spans="2:12" ht="53.25" customHeight="1" x14ac:dyDescent="0.2">
      <c r="B23" s="96" t="s">
        <v>83</v>
      </c>
      <c r="C23" s="219" t="s">
        <v>60</v>
      </c>
      <c r="D23" s="219"/>
      <c r="E23" s="219"/>
      <c r="F23" s="219"/>
      <c r="G23" s="219"/>
      <c r="H23" s="97" t="s">
        <v>155</v>
      </c>
      <c r="I23" s="93">
        <v>2</v>
      </c>
      <c r="J23" s="94">
        <v>4</v>
      </c>
      <c r="K23" s="94">
        <f t="shared" si="1"/>
        <v>6</v>
      </c>
      <c r="L23" s="98" t="str">
        <f t="shared" si="0"/>
        <v>ALTO</v>
      </c>
    </row>
    <row r="24" spans="2:12" ht="53.25" customHeight="1" x14ac:dyDescent="0.2">
      <c r="B24" s="96" t="s">
        <v>83</v>
      </c>
      <c r="C24" s="219" t="s">
        <v>61</v>
      </c>
      <c r="D24" s="219"/>
      <c r="E24" s="219"/>
      <c r="F24" s="219"/>
      <c r="G24" s="219"/>
      <c r="H24" s="97" t="s">
        <v>156</v>
      </c>
      <c r="I24" s="93">
        <v>2</v>
      </c>
      <c r="J24" s="94">
        <v>3</v>
      </c>
      <c r="K24" s="94">
        <f t="shared" si="1"/>
        <v>5</v>
      </c>
      <c r="L24" s="98" t="str">
        <f t="shared" si="0"/>
        <v>MEDIO</v>
      </c>
    </row>
    <row r="25" spans="2:12" ht="53.25" customHeight="1" x14ac:dyDescent="0.2">
      <c r="B25" s="96" t="s">
        <v>83</v>
      </c>
      <c r="C25" s="219" t="s">
        <v>63</v>
      </c>
      <c r="D25" s="219"/>
      <c r="E25" s="219"/>
      <c r="F25" s="219"/>
      <c r="G25" s="219"/>
      <c r="H25" s="97" t="s">
        <v>157</v>
      </c>
      <c r="I25" s="93">
        <v>1</v>
      </c>
      <c r="J25" s="94">
        <v>5</v>
      </c>
      <c r="K25" s="94">
        <f t="shared" si="1"/>
        <v>6</v>
      </c>
      <c r="L25" s="98" t="str">
        <f t="shared" si="0"/>
        <v>ALTO</v>
      </c>
    </row>
    <row r="26" spans="2:12" ht="53.25" customHeight="1" x14ac:dyDescent="0.2">
      <c r="B26" s="96" t="s">
        <v>83</v>
      </c>
      <c r="C26" s="219" t="s">
        <v>67</v>
      </c>
      <c r="D26" s="219"/>
      <c r="E26" s="219"/>
      <c r="F26" s="219"/>
      <c r="G26" s="219"/>
      <c r="H26" s="97" t="s">
        <v>158</v>
      </c>
      <c r="I26" s="93">
        <v>1</v>
      </c>
      <c r="J26" s="94">
        <v>3</v>
      </c>
      <c r="K26" s="94">
        <f t="shared" si="1"/>
        <v>4</v>
      </c>
      <c r="L26" s="98" t="str">
        <f t="shared" si="0"/>
        <v>BAJO</v>
      </c>
    </row>
    <row r="27" spans="2:12" ht="53.25" customHeight="1" x14ac:dyDescent="0.2">
      <c r="B27" s="96" t="s">
        <v>83</v>
      </c>
      <c r="C27" s="219" t="s">
        <v>67</v>
      </c>
      <c r="D27" s="219"/>
      <c r="E27" s="219"/>
      <c r="F27" s="219"/>
      <c r="G27" s="219"/>
      <c r="H27" s="97" t="s">
        <v>158</v>
      </c>
      <c r="I27" s="93">
        <v>1</v>
      </c>
      <c r="J27" s="94">
        <v>3</v>
      </c>
      <c r="K27" s="94">
        <f t="shared" si="1"/>
        <v>4</v>
      </c>
      <c r="L27" s="98" t="str">
        <f t="shared" si="0"/>
        <v>BAJO</v>
      </c>
    </row>
    <row r="28" spans="2:12" ht="53.25" customHeight="1" x14ac:dyDescent="0.2">
      <c r="B28" s="96" t="s">
        <v>83</v>
      </c>
      <c r="C28" s="219" t="s">
        <v>215</v>
      </c>
      <c r="D28" s="219"/>
      <c r="E28" s="219"/>
      <c r="F28" s="219"/>
      <c r="G28" s="219"/>
      <c r="H28" s="97" t="s">
        <v>216</v>
      </c>
      <c r="I28" s="93">
        <v>3</v>
      </c>
      <c r="J28" s="94">
        <v>4</v>
      </c>
      <c r="K28" s="94">
        <f t="shared" si="1"/>
        <v>7</v>
      </c>
      <c r="L28" s="98" t="str">
        <f t="shared" si="0"/>
        <v>ALTO</v>
      </c>
    </row>
    <row r="29" spans="2:12" ht="53.25" customHeight="1" x14ac:dyDescent="0.2">
      <c r="B29" s="96"/>
      <c r="C29" s="219"/>
      <c r="D29" s="219"/>
      <c r="E29" s="219"/>
      <c r="F29" s="219"/>
      <c r="G29" s="219"/>
      <c r="H29" s="97"/>
      <c r="I29" s="93"/>
      <c r="J29" s="94"/>
      <c r="K29" s="94">
        <f t="shared" si="1"/>
        <v>0</v>
      </c>
      <c r="L29" s="98" t="str">
        <f t="shared" si="0"/>
        <v>BAJO</v>
      </c>
    </row>
    <row r="30" spans="2:12" ht="53.25" customHeight="1" x14ac:dyDescent="0.2">
      <c r="B30" s="96"/>
      <c r="C30" s="219"/>
      <c r="D30" s="219"/>
      <c r="E30" s="219"/>
      <c r="F30" s="219"/>
      <c r="G30" s="219"/>
      <c r="H30" s="97"/>
      <c r="I30" s="93"/>
      <c r="J30" s="94"/>
      <c r="K30" s="94">
        <f t="shared" si="1"/>
        <v>0</v>
      </c>
      <c r="L30" s="98" t="str">
        <f t="shared" si="0"/>
        <v>BAJO</v>
      </c>
    </row>
    <row r="31" spans="2:12" ht="53.25" customHeight="1" x14ac:dyDescent="0.2">
      <c r="B31" s="96"/>
      <c r="C31" s="219"/>
      <c r="D31" s="219"/>
      <c r="E31" s="219"/>
      <c r="F31" s="219"/>
      <c r="G31" s="219"/>
      <c r="H31" s="97"/>
      <c r="I31" s="93"/>
      <c r="J31" s="94"/>
      <c r="K31" s="94">
        <f t="shared" si="1"/>
        <v>0</v>
      </c>
      <c r="L31" s="98" t="str">
        <f t="shared" si="0"/>
        <v>BAJO</v>
      </c>
    </row>
    <row r="32" spans="2:12" ht="53.25" customHeight="1" x14ac:dyDescent="0.2">
      <c r="B32" s="96"/>
      <c r="C32" s="219"/>
      <c r="D32" s="219"/>
      <c r="E32" s="219"/>
      <c r="F32" s="219"/>
      <c r="G32" s="219"/>
      <c r="H32" s="97"/>
      <c r="I32" s="93"/>
      <c r="J32" s="94"/>
      <c r="K32" s="94">
        <f t="shared" si="1"/>
        <v>0</v>
      </c>
      <c r="L32" s="98" t="str">
        <f t="shared" si="0"/>
        <v>BAJO</v>
      </c>
    </row>
    <row r="33" spans="2:14" ht="53.25" customHeight="1" x14ac:dyDescent="0.2">
      <c r="B33" s="96"/>
      <c r="C33" s="219"/>
      <c r="D33" s="219"/>
      <c r="E33" s="219"/>
      <c r="F33" s="219"/>
      <c r="G33" s="219"/>
      <c r="H33" s="97"/>
      <c r="I33" s="93"/>
      <c r="J33" s="94"/>
      <c r="K33" s="94">
        <f t="shared" si="1"/>
        <v>0</v>
      </c>
      <c r="L33" s="98" t="str">
        <f t="shared" si="0"/>
        <v>BAJO</v>
      </c>
    </row>
    <row r="34" spans="2:14" ht="53.25" customHeight="1" x14ac:dyDescent="0.2">
      <c r="B34" s="96"/>
      <c r="C34" s="219"/>
      <c r="D34" s="219"/>
      <c r="E34" s="219"/>
      <c r="F34" s="219"/>
      <c r="G34" s="219"/>
      <c r="H34" s="97"/>
      <c r="I34" s="93"/>
      <c r="J34" s="94"/>
      <c r="K34" s="94">
        <f t="shared" si="1"/>
        <v>0</v>
      </c>
      <c r="L34" s="98" t="str">
        <f t="shared" si="0"/>
        <v>BAJO</v>
      </c>
    </row>
    <row r="35" spans="2:14" ht="53.25" customHeight="1" thickBot="1" x14ac:dyDescent="0.25">
      <c r="B35" s="99"/>
      <c r="C35" s="242"/>
      <c r="D35" s="242"/>
      <c r="E35" s="242"/>
      <c r="F35" s="242"/>
      <c r="G35" s="242"/>
      <c r="H35" s="100"/>
      <c r="I35" s="101"/>
      <c r="J35" s="102"/>
      <c r="K35" s="102">
        <f t="shared" si="1"/>
        <v>0</v>
      </c>
      <c r="L35" s="103" t="str">
        <f t="shared" si="0"/>
        <v>BAJO</v>
      </c>
    </row>
    <row r="36" spans="2:14" ht="12.75" customHeight="1" x14ac:dyDescent="0.2">
      <c r="B36" s="104"/>
      <c r="C36" s="105"/>
      <c r="D36" s="105"/>
      <c r="E36" s="105"/>
      <c r="F36" s="105"/>
      <c r="G36" s="105"/>
      <c r="H36" s="105"/>
      <c r="I36" s="105"/>
      <c r="J36" s="105"/>
      <c r="K36" s="105"/>
      <c r="L36" s="106"/>
    </row>
    <row r="37" spans="2:14" x14ac:dyDescent="0.2">
      <c r="B37" s="82"/>
      <c r="C37" s="209"/>
      <c r="D37" s="209"/>
      <c r="E37" s="209"/>
      <c r="F37" s="83"/>
      <c r="G37" s="83"/>
      <c r="H37" s="202"/>
      <c r="I37" s="202"/>
      <c r="J37" s="83"/>
      <c r="K37" s="83"/>
      <c r="L37" s="84"/>
    </row>
    <row r="38" spans="2:14" ht="19.5" customHeight="1" x14ac:dyDescent="0.2">
      <c r="B38" s="216" t="s">
        <v>2</v>
      </c>
      <c r="C38" s="200" t="s">
        <v>15</v>
      </c>
      <c r="D38" s="200"/>
      <c r="E38" s="107" t="s">
        <v>14</v>
      </c>
      <c r="F38" s="83"/>
      <c r="G38" s="218" t="s">
        <v>3</v>
      </c>
      <c r="H38" s="108" t="s">
        <v>20</v>
      </c>
      <c r="I38" s="108" t="s">
        <v>14</v>
      </c>
      <c r="J38" s="83"/>
      <c r="K38" s="83"/>
      <c r="L38" s="84"/>
    </row>
    <row r="39" spans="2:14" ht="21" customHeight="1" x14ac:dyDescent="0.2">
      <c r="B39" s="216"/>
      <c r="C39" s="199" t="s">
        <v>9</v>
      </c>
      <c r="D39" s="199"/>
      <c r="E39" s="109">
        <v>1</v>
      </c>
      <c r="F39" s="83"/>
      <c r="G39" s="218"/>
      <c r="H39" s="109" t="s">
        <v>17</v>
      </c>
      <c r="I39" s="110">
        <v>1</v>
      </c>
      <c r="J39" s="83"/>
      <c r="K39" s="83"/>
      <c r="L39" s="84"/>
    </row>
    <row r="40" spans="2:14" ht="15.75" customHeight="1" x14ac:dyDescent="0.2">
      <c r="B40" s="216"/>
      <c r="C40" s="199" t="s">
        <v>10</v>
      </c>
      <c r="D40" s="199"/>
      <c r="E40" s="109">
        <v>2</v>
      </c>
      <c r="F40" s="83"/>
      <c r="G40" s="218"/>
      <c r="H40" s="109" t="s">
        <v>18</v>
      </c>
      <c r="I40" s="110">
        <v>2</v>
      </c>
      <c r="J40" s="83"/>
      <c r="K40" s="83"/>
      <c r="L40" s="84"/>
      <c r="N40" s="4"/>
    </row>
    <row r="41" spans="2:14" ht="24.75" customHeight="1" x14ac:dyDescent="0.2">
      <c r="B41" s="216"/>
      <c r="C41" s="199" t="s">
        <v>11</v>
      </c>
      <c r="D41" s="199"/>
      <c r="E41" s="109">
        <v>3</v>
      </c>
      <c r="F41" s="83"/>
      <c r="G41" s="218"/>
      <c r="H41" s="109" t="s">
        <v>1</v>
      </c>
      <c r="I41" s="110">
        <v>3</v>
      </c>
      <c r="J41" s="83"/>
      <c r="K41" s="83"/>
      <c r="L41" s="84"/>
    </row>
    <row r="42" spans="2:14" ht="18" customHeight="1" x14ac:dyDescent="0.2">
      <c r="B42" s="216"/>
      <c r="C42" s="199" t="s">
        <v>12</v>
      </c>
      <c r="D42" s="199"/>
      <c r="E42" s="109">
        <v>4</v>
      </c>
      <c r="F42" s="83"/>
      <c r="G42" s="218"/>
      <c r="H42" s="109" t="s">
        <v>19</v>
      </c>
      <c r="I42" s="110">
        <v>4</v>
      </c>
      <c r="J42" s="83"/>
      <c r="K42" s="83"/>
      <c r="L42" s="84"/>
    </row>
    <row r="43" spans="2:14" ht="29.25" customHeight="1" x14ac:dyDescent="0.2">
      <c r="B43" s="216"/>
      <c r="C43" s="199" t="s">
        <v>13</v>
      </c>
      <c r="D43" s="199"/>
      <c r="E43" s="109">
        <v>5</v>
      </c>
      <c r="F43" s="83"/>
      <c r="G43" s="218"/>
      <c r="H43" s="109" t="s">
        <v>0</v>
      </c>
      <c r="I43" s="110">
        <v>5</v>
      </c>
      <c r="J43" s="83"/>
      <c r="K43" s="83"/>
      <c r="L43" s="84"/>
    </row>
    <row r="44" spans="2:14" ht="16.5" customHeight="1" x14ac:dyDescent="0.2">
      <c r="B44" s="111"/>
      <c r="C44" s="112"/>
      <c r="D44" s="112"/>
      <c r="E44" s="112"/>
      <c r="F44" s="83"/>
      <c r="G44" s="112"/>
      <c r="H44" s="112"/>
      <c r="I44" s="112"/>
      <c r="J44" s="112"/>
      <c r="K44" s="112"/>
      <c r="L44" s="84"/>
    </row>
    <row r="45" spans="2:14" ht="16.5" customHeight="1" x14ac:dyDescent="0.2">
      <c r="B45" s="111"/>
      <c r="C45" s="202" t="s">
        <v>22</v>
      </c>
      <c r="D45" s="202"/>
      <c r="E45" s="202"/>
      <c r="F45" s="202"/>
      <c r="G45" s="202"/>
      <c r="H45" s="205"/>
      <c r="I45" s="205"/>
      <c r="J45" s="205"/>
      <c r="K45" s="205"/>
      <c r="L45" s="84"/>
    </row>
    <row r="46" spans="2:14" ht="69.75" customHeight="1" x14ac:dyDescent="0.2">
      <c r="B46" s="111"/>
      <c r="C46" s="199" t="s">
        <v>112</v>
      </c>
      <c r="D46" s="199"/>
      <c r="E46" s="199"/>
      <c r="F46" s="109" t="s">
        <v>114</v>
      </c>
      <c r="G46" s="109" t="s">
        <v>121</v>
      </c>
      <c r="H46" s="109" t="s">
        <v>119</v>
      </c>
      <c r="I46" s="199" t="s">
        <v>117</v>
      </c>
      <c r="J46" s="199"/>
      <c r="K46" s="199" t="s">
        <v>115</v>
      </c>
      <c r="L46" s="208"/>
    </row>
    <row r="47" spans="2:14" ht="69.75" customHeight="1" x14ac:dyDescent="0.2">
      <c r="B47" s="111"/>
      <c r="C47" s="199" t="s">
        <v>113</v>
      </c>
      <c r="D47" s="199"/>
      <c r="E47" s="199"/>
      <c r="F47" s="109" t="s">
        <v>123</v>
      </c>
      <c r="G47" s="109" t="s">
        <v>122</v>
      </c>
      <c r="H47" s="109" t="s">
        <v>120</v>
      </c>
      <c r="I47" s="199" t="s">
        <v>118</v>
      </c>
      <c r="J47" s="199"/>
      <c r="K47" s="199" t="s">
        <v>116</v>
      </c>
      <c r="L47" s="208"/>
    </row>
    <row r="48" spans="2:14" x14ac:dyDescent="0.2">
      <c r="B48" s="82"/>
      <c r="C48" s="200" t="s">
        <v>23</v>
      </c>
      <c r="D48" s="200"/>
      <c r="E48" s="200" t="s">
        <v>14</v>
      </c>
      <c r="F48" s="113" t="s">
        <v>17</v>
      </c>
      <c r="G48" s="113" t="s">
        <v>18</v>
      </c>
      <c r="H48" s="114" t="s">
        <v>1</v>
      </c>
      <c r="I48" s="211" t="s">
        <v>19</v>
      </c>
      <c r="J48" s="211"/>
      <c r="K48" s="200" t="s">
        <v>0</v>
      </c>
      <c r="L48" s="206"/>
    </row>
    <row r="49" spans="2:12" x14ac:dyDescent="0.2">
      <c r="B49" s="82"/>
      <c r="C49" s="200"/>
      <c r="D49" s="200"/>
      <c r="E49" s="200"/>
      <c r="F49" s="115">
        <v>1</v>
      </c>
      <c r="G49" s="115">
        <v>2</v>
      </c>
      <c r="H49" s="115">
        <v>3</v>
      </c>
      <c r="I49" s="201">
        <v>4</v>
      </c>
      <c r="J49" s="201"/>
      <c r="K49" s="201">
        <v>5</v>
      </c>
      <c r="L49" s="207"/>
    </row>
    <row r="50" spans="2:12" ht="19.5" customHeight="1" x14ac:dyDescent="0.2">
      <c r="B50" s="82"/>
      <c r="C50" s="199" t="s">
        <v>9</v>
      </c>
      <c r="D50" s="199"/>
      <c r="E50" s="116">
        <v>1</v>
      </c>
      <c r="F50" s="117">
        <v>2</v>
      </c>
      <c r="G50" s="117">
        <v>3</v>
      </c>
      <c r="H50" s="117">
        <v>4</v>
      </c>
      <c r="I50" s="203">
        <v>5</v>
      </c>
      <c r="J50" s="203"/>
      <c r="K50" s="204">
        <v>6</v>
      </c>
      <c r="L50" s="212"/>
    </row>
    <row r="51" spans="2:12" ht="21.75" customHeight="1" x14ac:dyDescent="0.2">
      <c r="B51" s="82"/>
      <c r="C51" s="199" t="s">
        <v>10</v>
      </c>
      <c r="D51" s="199"/>
      <c r="E51" s="116">
        <v>2</v>
      </c>
      <c r="F51" s="117">
        <v>3</v>
      </c>
      <c r="G51" s="117">
        <v>4</v>
      </c>
      <c r="H51" s="118">
        <v>5</v>
      </c>
      <c r="I51" s="204">
        <v>6</v>
      </c>
      <c r="J51" s="204"/>
      <c r="K51" s="213">
        <v>7</v>
      </c>
      <c r="L51" s="214"/>
    </row>
    <row r="52" spans="2:12" ht="26.25" customHeight="1" x14ac:dyDescent="0.2">
      <c r="B52" s="82"/>
      <c r="C52" s="199" t="s">
        <v>11</v>
      </c>
      <c r="D52" s="199"/>
      <c r="E52" s="116">
        <v>3</v>
      </c>
      <c r="F52" s="117">
        <v>4</v>
      </c>
      <c r="G52" s="118">
        <v>5</v>
      </c>
      <c r="H52" s="119">
        <v>6</v>
      </c>
      <c r="I52" s="204">
        <v>7</v>
      </c>
      <c r="J52" s="204"/>
      <c r="K52" s="210">
        <v>8</v>
      </c>
      <c r="L52" s="215"/>
    </row>
    <row r="53" spans="2:12" ht="21" customHeight="1" x14ac:dyDescent="0.2">
      <c r="B53" s="82"/>
      <c r="C53" s="199" t="s">
        <v>12</v>
      </c>
      <c r="D53" s="199"/>
      <c r="E53" s="116">
        <v>4</v>
      </c>
      <c r="F53" s="118">
        <v>5</v>
      </c>
      <c r="G53" s="119">
        <v>6</v>
      </c>
      <c r="H53" s="119">
        <v>7</v>
      </c>
      <c r="I53" s="210">
        <v>8</v>
      </c>
      <c r="J53" s="210"/>
      <c r="K53" s="210">
        <v>9</v>
      </c>
      <c r="L53" s="215"/>
    </row>
    <row r="54" spans="2:12" ht="27" customHeight="1" x14ac:dyDescent="0.2">
      <c r="B54" s="82"/>
      <c r="C54" s="199" t="s">
        <v>13</v>
      </c>
      <c r="D54" s="199"/>
      <c r="E54" s="116">
        <v>5</v>
      </c>
      <c r="F54" s="119">
        <v>6</v>
      </c>
      <c r="G54" s="119">
        <v>7</v>
      </c>
      <c r="H54" s="120">
        <v>8</v>
      </c>
      <c r="I54" s="210">
        <v>9</v>
      </c>
      <c r="J54" s="210"/>
      <c r="K54" s="210">
        <v>10</v>
      </c>
      <c r="L54" s="215"/>
    </row>
    <row r="55" spans="2:12" x14ac:dyDescent="0.2">
      <c r="B55" s="82"/>
      <c r="C55" s="83"/>
      <c r="D55" s="83"/>
      <c r="E55" s="83"/>
      <c r="F55" s="83"/>
      <c r="G55" s="83"/>
      <c r="H55" s="83"/>
      <c r="I55" s="83"/>
      <c r="J55" s="83"/>
      <c r="K55" s="83"/>
      <c r="L55" s="84"/>
    </row>
    <row r="56" spans="2:12" ht="19.5" customHeight="1" x14ac:dyDescent="0.2">
      <c r="B56" s="82"/>
      <c r="C56" s="83"/>
      <c r="D56" s="83"/>
      <c r="E56" s="83"/>
      <c r="F56" s="83"/>
      <c r="G56" s="202" t="s">
        <v>16</v>
      </c>
      <c r="H56" s="202"/>
      <c r="I56" s="83"/>
      <c r="J56" s="83"/>
      <c r="K56" s="83"/>
      <c r="L56" s="84"/>
    </row>
    <row r="57" spans="2:12" ht="18" customHeight="1" x14ac:dyDescent="0.2">
      <c r="B57" s="82"/>
      <c r="C57" s="83"/>
      <c r="D57" s="83"/>
      <c r="E57" s="83"/>
      <c r="F57" s="83"/>
      <c r="G57" s="113" t="s">
        <v>22</v>
      </c>
      <c r="H57" s="121" t="s">
        <v>23</v>
      </c>
      <c r="I57" s="83"/>
      <c r="J57" s="83"/>
      <c r="K57" s="83"/>
      <c r="L57" s="84"/>
    </row>
    <row r="58" spans="2:12" ht="18" customHeight="1" x14ac:dyDescent="0.2">
      <c r="B58" s="82"/>
      <c r="C58" s="83"/>
      <c r="D58" s="83"/>
      <c r="E58" s="83"/>
      <c r="F58" s="83"/>
      <c r="G58" s="120" t="s">
        <v>24</v>
      </c>
      <c r="H58" s="122" t="s">
        <v>25</v>
      </c>
      <c r="I58" s="83"/>
      <c r="J58" s="83"/>
      <c r="K58" s="83"/>
      <c r="L58" s="84"/>
    </row>
    <row r="59" spans="2:12" ht="18" customHeight="1" x14ac:dyDescent="0.2">
      <c r="B59" s="82"/>
      <c r="C59" s="83"/>
      <c r="D59" s="83"/>
      <c r="E59" s="83"/>
      <c r="F59" s="83"/>
      <c r="G59" s="119" t="s">
        <v>26</v>
      </c>
      <c r="H59" s="122" t="s">
        <v>27</v>
      </c>
      <c r="I59" s="83"/>
      <c r="J59" s="83"/>
      <c r="K59" s="83"/>
      <c r="L59" s="84"/>
    </row>
    <row r="60" spans="2:12" ht="18" customHeight="1" x14ac:dyDescent="0.2">
      <c r="B60" s="82"/>
      <c r="C60" s="83"/>
      <c r="D60" s="83"/>
      <c r="E60" s="83"/>
      <c r="F60" s="83"/>
      <c r="G60" s="118">
        <v>5</v>
      </c>
      <c r="H60" s="122" t="s">
        <v>28</v>
      </c>
      <c r="I60" s="83"/>
      <c r="J60" s="83"/>
      <c r="K60" s="83"/>
      <c r="L60" s="84"/>
    </row>
    <row r="61" spans="2:12" ht="18" customHeight="1" x14ac:dyDescent="0.2">
      <c r="B61" s="82"/>
      <c r="C61" s="83"/>
      <c r="D61" s="83"/>
      <c r="E61" s="83"/>
      <c r="F61" s="83"/>
      <c r="G61" s="117" t="s">
        <v>29</v>
      </c>
      <c r="H61" s="122" t="s">
        <v>30</v>
      </c>
      <c r="I61" s="83"/>
      <c r="J61" s="83"/>
      <c r="K61" s="83"/>
      <c r="L61" s="84"/>
    </row>
    <row r="62" spans="2:12" ht="13.5" thickBot="1" x14ac:dyDescent="0.25">
      <c r="B62" s="85"/>
      <c r="C62" s="86"/>
      <c r="D62" s="86"/>
      <c r="E62" s="86"/>
      <c r="F62" s="86"/>
      <c r="G62" s="86"/>
      <c r="H62" s="86"/>
      <c r="I62" s="86"/>
      <c r="J62" s="86"/>
      <c r="K62" s="86"/>
      <c r="L62" s="87"/>
    </row>
    <row r="66" spans="2:2" hidden="1" x14ac:dyDescent="0.2">
      <c r="B66" s="6" t="s">
        <v>124</v>
      </c>
    </row>
    <row r="67" spans="2:2" hidden="1" x14ac:dyDescent="0.2">
      <c r="B67" s="6" t="s">
        <v>125</v>
      </c>
    </row>
  </sheetData>
  <mergeCells count="68">
    <mergeCell ref="C34:G34"/>
    <mergeCell ref="C35:G35"/>
    <mergeCell ref="C31:G31"/>
    <mergeCell ref="C23:G23"/>
    <mergeCell ref="C24:G24"/>
    <mergeCell ref="C25:G25"/>
    <mergeCell ref="C30:G30"/>
    <mergeCell ref="C15:G15"/>
    <mergeCell ref="C17:G17"/>
    <mergeCell ref="C18:G18"/>
    <mergeCell ref="C19:G19"/>
    <mergeCell ref="C20:G20"/>
    <mergeCell ref="H14:L14"/>
    <mergeCell ref="B14:G14"/>
    <mergeCell ref="B6:L6"/>
    <mergeCell ref="B2:B4"/>
    <mergeCell ref="B12:L12"/>
    <mergeCell ref="B7:L7"/>
    <mergeCell ref="C2:J4"/>
    <mergeCell ref="K2:L4"/>
    <mergeCell ref="B38:B43"/>
    <mergeCell ref="C38:D38"/>
    <mergeCell ref="C39:D39"/>
    <mergeCell ref="C16:G16"/>
    <mergeCell ref="C40:D40"/>
    <mergeCell ref="C41:D41"/>
    <mergeCell ref="C42:D42"/>
    <mergeCell ref="G38:G43"/>
    <mergeCell ref="C26:G26"/>
    <mergeCell ref="C27:G27"/>
    <mergeCell ref="C28:G28"/>
    <mergeCell ref="C29:G29"/>
    <mergeCell ref="C21:G21"/>
    <mergeCell ref="C22:G22"/>
    <mergeCell ref="C32:G32"/>
    <mergeCell ref="C33:G33"/>
    <mergeCell ref="G56:H56"/>
    <mergeCell ref="C51:D51"/>
    <mergeCell ref="K46:L46"/>
    <mergeCell ref="C54:D54"/>
    <mergeCell ref="C53:D53"/>
    <mergeCell ref="I54:J54"/>
    <mergeCell ref="I48:J48"/>
    <mergeCell ref="I46:J46"/>
    <mergeCell ref="I47:J47"/>
    <mergeCell ref="K50:L50"/>
    <mergeCell ref="K51:L51"/>
    <mergeCell ref="K52:L52"/>
    <mergeCell ref="K53:L53"/>
    <mergeCell ref="K54:L54"/>
    <mergeCell ref="I53:J53"/>
    <mergeCell ref="I52:J52"/>
    <mergeCell ref="C52:D52"/>
    <mergeCell ref="C48:D49"/>
    <mergeCell ref="I49:J49"/>
    <mergeCell ref="H37:I37"/>
    <mergeCell ref="C47:E47"/>
    <mergeCell ref="C50:D50"/>
    <mergeCell ref="I50:J50"/>
    <mergeCell ref="C43:D43"/>
    <mergeCell ref="C46:E46"/>
    <mergeCell ref="I51:J51"/>
    <mergeCell ref="E48:E49"/>
    <mergeCell ref="C45:K45"/>
    <mergeCell ref="K48:L48"/>
    <mergeCell ref="K49:L49"/>
    <mergeCell ref="K47:L47"/>
    <mergeCell ref="C37:E37"/>
  </mergeCells>
  <phoneticPr fontId="1" type="noConversion"/>
  <conditionalFormatting sqref="J16:K35">
    <cfRule type="expression" dxfId="20" priority="1" stopIfTrue="1">
      <formula>"""bajo"""</formula>
    </cfRule>
  </conditionalFormatting>
  <conditionalFormatting sqref="L16:L35">
    <cfRule type="cellIs" dxfId="19" priority="2" stopIfTrue="1" operator="equal">
      <formula>"EXTREMO"</formula>
    </cfRule>
    <cfRule type="cellIs" dxfId="18" priority="3" stopIfTrue="1" operator="equal">
      <formula>"ALTO"</formula>
    </cfRule>
    <cfRule type="cellIs" dxfId="17" priority="4" stopIfTrue="1" operator="equal">
      <formula>"MEDIO"</formula>
    </cfRule>
    <cfRule type="cellIs" dxfId="16" priority="5" stopIfTrue="1" operator="equal">
      <formula>"BAJO"</formula>
    </cfRule>
  </conditionalFormatting>
  <dataValidations count="24">
    <dataValidation type="list" allowBlank="1" showInputMessage="1" showErrorMessage="1" sqref="I16:I35" xr:uid="{00000000-0002-0000-0200-000000000000}">
      <formula1>$E$39:$E$43</formula1>
    </dataValidation>
    <dataValidation type="list" allowBlank="1" showInputMessage="1" showErrorMessage="1" sqref="J16:J35" xr:uid="{00000000-0002-0000-0200-000001000000}">
      <formula1>$I$39:$I$43</formula1>
    </dataValidation>
    <dataValidation type="list" allowBlank="1" showInputMessage="1" showErrorMessage="1" sqref="H14" xr:uid="{00000000-0002-0000-0200-000002000000}">
      <formula1>$B$66:$B$67</formula1>
    </dataValidation>
    <dataValidation type="list" allowBlank="1" showInputMessage="1" showErrorMessage="1" sqref="C16:G16" xr:uid="{00000000-0002-0000-0200-000003000000}">
      <formula1>INDIRECT($B$16)</formula1>
    </dataValidation>
    <dataValidation type="list" allowBlank="1" showInputMessage="1" showErrorMessage="1" sqref="B16:B35" xr:uid="{00000000-0002-0000-0200-000004000000}">
      <formula1>"PLANEACIÓN,SELECCIÓN,CONTRATACIÓN,EJECUCIÓN"</formula1>
    </dataValidation>
    <dataValidation type="list" allowBlank="1" showInputMessage="1" showErrorMessage="1" sqref="C17:G17" xr:uid="{00000000-0002-0000-0200-000005000000}">
      <formula1>INDIRECT($B$17)</formula1>
    </dataValidation>
    <dataValidation type="list" allowBlank="1" showInputMessage="1" showErrorMessage="1" sqref="C18:G18" xr:uid="{00000000-0002-0000-0200-000006000000}">
      <formula1>INDIRECT($B$18)</formula1>
    </dataValidation>
    <dataValidation type="list" allowBlank="1" showInputMessage="1" showErrorMessage="1" sqref="C19:G19" xr:uid="{00000000-0002-0000-0200-000007000000}">
      <formula1>INDIRECT($B$19)</formula1>
    </dataValidation>
    <dataValidation type="list" allowBlank="1" showInputMessage="1" showErrorMessage="1" sqref="C20:G20" xr:uid="{00000000-0002-0000-0200-000008000000}">
      <formula1>INDIRECT($B$20)</formula1>
    </dataValidation>
    <dataValidation type="list" allowBlank="1" showInputMessage="1" showErrorMessage="1" sqref="C21:G21" xr:uid="{00000000-0002-0000-0200-000009000000}">
      <formula1>INDIRECT($B$21)</formula1>
    </dataValidation>
    <dataValidation type="list" allowBlank="1" showInputMessage="1" showErrorMessage="1" sqref="C22:G22" xr:uid="{00000000-0002-0000-0200-00000A000000}">
      <formula1>INDIRECT($B$22)</formula1>
    </dataValidation>
    <dataValidation type="list" allowBlank="1" showInputMessage="1" showErrorMessage="1" sqref="C23:G23" xr:uid="{00000000-0002-0000-0200-00000B000000}">
      <formula1>INDIRECT($B$23)</formula1>
    </dataValidation>
    <dataValidation type="list" allowBlank="1" showInputMessage="1" showErrorMessage="1" sqref="C24:G24" xr:uid="{00000000-0002-0000-0200-00000C000000}">
      <formula1>INDIRECT($B$24)</formula1>
    </dataValidation>
    <dataValidation type="list" allowBlank="1" showInputMessage="1" showErrorMessage="1" sqref="C25:G25" xr:uid="{00000000-0002-0000-0200-00000D000000}">
      <formula1>INDIRECT($B$25)</formula1>
    </dataValidation>
    <dataValidation type="list" allowBlank="1" showInputMessage="1" showErrorMessage="1" sqref="C26:G26" xr:uid="{00000000-0002-0000-0200-00000E000000}">
      <formula1>INDIRECT($B$26)</formula1>
    </dataValidation>
    <dataValidation type="list" allowBlank="1" showInputMessage="1" showErrorMessage="1" sqref="C27:G27" xr:uid="{00000000-0002-0000-0200-00000F000000}">
      <formula1>INDIRECT($B$27)</formula1>
    </dataValidation>
    <dataValidation type="list" allowBlank="1" showInputMessage="1" showErrorMessage="1" sqref="C28:G28" xr:uid="{00000000-0002-0000-0200-000010000000}">
      <formula1>INDIRECT($B$28)</formula1>
    </dataValidation>
    <dataValidation type="list" allowBlank="1" showInputMessage="1" showErrorMessage="1" sqref="C29:G29" xr:uid="{00000000-0002-0000-0200-000011000000}">
      <formula1>INDIRECT($B$29)</formula1>
    </dataValidation>
    <dataValidation type="list" allowBlank="1" showInputMessage="1" showErrorMessage="1" sqref="C30:G30" xr:uid="{00000000-0002-0000-0200-000012000000}">
      <formula1>INDIRECT($B$30)</formula1>
    </dataValidation>
    <dataValidation type="list" allowBlank="1" showInputMessage="1" showErrorMessage="1" sqref="C31:G31" xr:uid="{00000000-0002-0000-0200-000013000000}">
      <formula1>INDIRECT($B$31)</formula1>
    </dataValidation>
    <dataValidation type="list" allowBlank="1" showInputMessage="1" showErrorMessage="1" sqref="C32:G32" xr:uid="{00000000-0002-0000-0200-000014000000}">
      <formula1>INDIRECT($B$32)</formula1>
    </dataValidation>
    <dataValidation type="list" allowBlank="1" showInputMessage="1" showErrorMessage="1" sqref="C33:G33" xr:uid="{00000000-0002-0000-0200-000015000000}">
      <formula1>INDIRECT($B$33)</formula1>
    </dataValidation>
    <dataValidation type="list" allowBlank="1" showInputMessage="1" showErrorMessage="1" sqref="C34:G34" xr:uid="{00000000-0002-0000-0200-000016000000}">
      <formula1>INDIRECT($B$34)</formula1>
    </dataValidation>
    <dataValidation type="list" allowBlank="1" showInputMessage="1" showErrorMessage="1" sqref="C35:G35" xr:uid="{00000000-0002-0000-0200-000017000000}">
      <formula1>INDIRECT($B$35)</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44"/>
  <sheetViews>
    <sheetView showGridLines="0" topLeftCell="A4" zoomScale="90" zoomScaleNormal="90" zoomScalePageLayoutView="70" workbookViewId="0">
      <selection activeCell="C11" sqref="C11:F11"/>
    </sheetView>
  </sheetViews>
  <sheetFormatPr baseColWidth="10" defaultRowHeight="12.75" x14ac:dyDescent="0.2"/>
  <cols>
    <col min="1" max="1" width="2.85546875" customWidth="1"/>
    <col min="2" max="2" width="41.7109375" customWidth="1"/>
    <col min="3" max="3" width="15.85546875" customWidth="1"/>
    <col min="4" max="4" width="13.140625" customWidth="1"/>
    <col min="5" max="5" width="16.42578125" customWidth="1"/>
    <col min="6" max="6" width="14.85546875" customWidth="1"/>
    <col min="7" max="7" width="17.42578125" customWidth="1"/>
    <col min="8" max="8" width="14.42578125" customWidth="1"/>
    <col min="9" max="9" width="15.85546875" customWidth="1"/>
    <col min="10" max="10" width="9.42578125" customWidth="1"/>
    <col min="11" max="16" width="14" customWidth="1"/>
    <col min="17" max="17" width="16.42578125" customWidth="1"/>
    <col min="18" max="18" width="21.7109375" style="3" customWidth="1"/>
  </cols>
  <sheetData>
    <row r="2" spans="2:26" ht="48.75" customHeight="1" x14ac:dyDescent="0.2">
      <c r="B2" s="146"/>
      <c r="C2" s="156" t="s">
        <v>137</v>
      </c>
      <c r="D2" s="157"/>
      <c r="E2" s="157"/>
      <c r="F2" s="157"/>
      <c r="G2" s="157"/>
      <c r="H2" s="157"/>
      <c r="I2" s="157"/>
      <c r="J2" s="157"/>
      <c r="K2" s="157"/>
      <c r="L2" s="157"/>
      <c r="M2" s="157"/>
      <c r="N2" s="157"/>
      <c r="O2" s="157"/>
      <c r="P2" s="158"/>
      <c r="Q2" s="235" t="s">
        <v>150</v>
      </c>
      <c r="R2" s="236"/>
    </row>
    <row r="3" spans="2:26" ht="30" customHeight="1" x14ac:dyDescent="0.2">
      <c r="B3" s="146"/>
      <c r="C3" s="159"/>
      <c r="D3" s="160"/>
      <c r="E3" s="160"/>
      <c r="F3" s="160"/>
      <c r="G3" s="160"/>
      <c r="H3" s="160"/>
      <c r="I3" s="160"/>
      <c r="J3" s="160"/>
      <c r="K3" s="160"/>
      <c r="L3" s="160"/>
      <c r="M3" s="160"/>
      <c r="N3" s="160"/>
      <c r="O3" s="160"/>
      <c r="P3" s="161"/>
      <c r="Q3" s="237"/>
      <c r="R3" s="238"/>
    </row>
    <row r="4" spans="2:26" ht="39.75" customHeight="1" x14ac:dyDescent="0.2">
      <c r="B4" s="146"/>
      <c r="C4" s="162"/>
      <c r="D4" s="163"/>
      <c r="E4" s="163"/>
      <c r="F4" s="163"/>
      <c r="G4" s="163"/>
      <c r="H4" s="163"/>
      <c r="I4" s="163"/>
      <c r="J4" s="163"/>
      <c r="K4" s="163"/>
      <c r="L4" s="163"/>
      <c r="M4" s="163"/>
      <c r="N4" s="163"/>
      <c r="O4" s="163"/>
      <c r="P4" s="164"/>
      <c r="Q4" s="239"/>
      <c r="R4" s="240"/>
    </row>
    <row r="5" spans="2:26" ht="13.5" thickBot="1" x14ac:dyDescent="0.25"/>
    <row r="6" spans="2:26" ht="78.75" customHeight="1" thickBot="1" x14ac:dyDescent="0.25">
      <c r="B6" s="280" t="str">
        <f>+EVALUACION!B6</f>
        <v>Objeto Contractual: “ADQUISICIÓN DE MOTOCICLETAS Y ACCESORIOS PARA EL FORTALECIMIENTO DE LA CAPACIDAD OPERATIVA DE LA POLICIA DE LA LOCALIDAD DE CIUDAD BOLÍVAR EN EL MARCO DEL PLAN DE DESARROLLO LOCAL 2025-2028, EN VIRTUD DEL PROYECTO DE INVERSIÓN 2242”.</v>
      </c>
      <c r="C6" s="281"/>
      <c r="D6" s="281"/>
      <c r="E6" s="281"/>
      <c r="F6" s="281"/>
      <c r="G6" s="281"/>
      <c r="H6" s="281"/>
      <c r="I6" s="281"/>
      <c r="J6" s="281"/>
      <c r="K6" s="281"/>
      <c r="L6" s="281"/>
      <c r="M6" s="281"/>
      <c r="N6" s="281"/>
      <c r="O6" s="281"/>
      <c r="P6" s="281"/>
      <c r="Q6" s="281"/>
      <c r="R6" s="282"/>
      <c r="S6" s="1"/>
      <c r="T6" s="1"/>
      <c r="U6" s="1"/>
      <c r="V6" s="1"/>
      <c r="W6" s="1"/>
      <c r="X6" s="1"/>
      <c r="Y6" s="1"/>
      <c r="Z6" s="1"/>
    </row>
    <row r="7" spans="2:26" ht="24.75" customHeight="1" x14ac:dyDescent="0.2">
      <c r="B7" s="283" t="s">
        <v>110</v>
      </c>
      <c r="C7" s="284"/>
      <c r="D7" s="284"/>
      <c r="E7" s="284"/>
      <c r="F7" s="284"/>
      <c r="G7" s="284"/>
      <c r="H7" s="284"/>
      <c r="I7" s="284"/>
      <c r="J7" s="284"/>
      <c r="K7" s="284"/>
      <c r="L7" s="284"/>
      <c r="M7" s="284"/>
      <c r="N7" s="284"/>
      <c r="O7" s="284"/>
      <c r="P7" s="284"/>
      <c r="Q7" s="284"/>
      <c r="R7" s="285"/>
    </row>
    <row r="8" spans="2:26" ht="15.75" x14ac:dyDescent="0.25">
      <c r="B8" s="292" t="s">
        <v>111</v>
      </c>
      <c r="C8" s="293"/>
      <c r="D8" s="293"/>
      <c r="E8" s="293"/>
      <c r="F8" s="293"/>
      <c r="G8" s="293"/>
      <c r="H8" s="293"/>
      <c r="I8" s="293"/>
      <c r="J8" s="293"/>
      <c r="K8" s="293"/>
      <c r="L8" s="293"/>
      <c r="M8" s="293"/>
      <c r="N8" s="293"/>
      <c r="O8" s="293"/>
      <c r="P8" s="293"/>
      <c r="Q8" s="293"/>
      <c r="R8" s="294"/>
    </row>
    <row r="9" spans="2:26" ht="34.5" customHeight="1" x14ac:dyDescent="0.2">
      <c r="B9" s="289" t="s">
        <v>143</v>
      </c>
      <c r="C9" s="290"/>
      <c r="D9" s="290"/>
      <c r="E9" s="290"/>
      <c r="F9" s="290"/>
      <c r="G9" s="290"/>
      <c r="H9" s="290"/>
      <c r="I9" s="290"/>
      <c r="J9" s="290"/>
      <c r="K9" s="290"/>
      <c r="L9" s="290"/>
      <c r="M9" s="290"/>
      <c r="N9" s="290"/>
      <c r="O9" s="290"/>
      <c r="P9" s="290"/>
      <c r="Q9" s="290"/>
      <c r="R9" s="291"/>
    </row>
    <row r="10" spans="2:26" ht="16.5" thickBot="1" x14ac:dyDescent="0.3">
      <c r="B10" s="295" t="s">
        <v>147</v>
      </c>
      <c r="C10" s="296"/>
      <c r="D10" s="296"/>
      <c r="E10" s="296"/>
      <c r="F10" s="296"/>
      <c r="G10" s="296"/>
      <c r="H10" s="296"/>
      <c r="I10" s="296"/>
      <c r="J10" s="296"/>
      <c r="K10" s="296"/>
      <c r="L10" s="296"/>
      <c r="M10" s="296"/>
      <c r="N10" s="296"/>
      <c r="O10" s="296"/>
      <c r="P10" s="296"/>
      <c r="Q10" s="296"/>
      <c r="R10" s="297"/>
    </row>
    <row r="11" spans="2:26" ht="93.75" customHeight="1" thickBot="1" x14ac:dyDescent="0.25">
      <c r="B11" s="123" t="s">
        <v>90</v>
      </c>
      <c r="C11" s="288" t="s">
        <v>95</v>
      </c>
      <c r="D11" s="288"/>
      <c r="E11" s="288"/>
      <c r="F11" s="288"/>
      <c r="G11" s="241" t="s">
        <v>100</v>
      </c>
      <c r="H11" s="241"/>
      <c r="I11" s="89" t="s">
        <v>7</v>
      </c>
      <c r="J11" s="89" t="s">
        <v>3</v>
      </c>
      <c r="K11" s="89" t="s">
        <v>103</v>
      </c>
      <c r="L11" s="89" t="s">
        <v>98</v>
      </c>
      <c r="M11" s="89" t="s">
        <v>104</v>
      </c>
      <c r="N11" s="89" t="s">
        <v>105</v>
      </c>
      <c r="O11" s="89" t="s">
        <v>106</v>
      </c>
      <c r="P11" s="89" t="s">
        <v>107</v>
      </c>
      <c r="Q11" s="89" t="s">
        <v>133</v>
      </c>
      <c r="R11" s="9" t="s">
        <v>109</v>
      </c>
    </row>
    <row r="12" spans="2:26" s="25" customFormat="1" ht="57.75" customHeight="1" x14ac:dyDescent="0.2">
      <c r="B12" s="124" t="str">
        <f>+EVALUACION!B16</f>
        <v>PLANEACIÓN</v>
      </c>
      <c r="C12" s="287" t="str">
        <f>+EVALUACION!C16</f>
        <v>Requisitos habilitantes que impidan la selección objetiva</v>
      </c>
      <c r="D12" s="287"/>
      <c r="E12" s="287"/>
      <c r="F12" s="287"/>
      <c r="G12" s="286" t="s">
        <v>159</v>
      </c>
      <c r="H12" s="286"/>
      <c r="I12" s="125">
        <f>+EVALUACION!I16</f>
        <v>2</v>
      </c>
      <c r="J12" s="125">
        <f>+EVALUACION!J16</f>
        <v>5</v>
      </c>
      <c r="K12" s="125">
        <f>+I12+J12</f>
        <v>7</v>
      </c>
      <c r="L12" s="125" t="str">
        <f>IF(K12&lt;=4,"BAJO",IF(K12=5,"MEDIO",IF(K12=6,"ALTO",IF(K12=7,"ALTO","EXTREMO"))))</f>
        <v>ALTO</v>
      </c>
      <c r="M12" s="125" t="s">
        <v>167</v>
      </c>
      <c r="N12" s="126" t="s">
        <v>160</v>
      </c>
      <c r="O12" s="126" t="s">
        <v>161</v>
      </c>
      <c r="P12" s="126" t="s">
        <v>162</v>
      </c>
      <c r="Q12" s="126" t="s">
        <v>163</v>
      </c>
      <c r="R12" s="34" t="s">
        <v>164</v>
      </c>
    </row>
    <row r="13" spans="2:26" s="25" customFormat="1" ht="57.75" customHeight="1" x14ac:dyDescent="0.2">
      <c r="B13" s="127" t="str">
        <f>+EVALUACION!B17</f>
        <v>SELECCIÓN</v>
      </c>
      <c r="C13" s="274" t="str">
        <f>+EVALUACION!C17</f>
        <v>Inadecuada evaluación de las ofertas y/o verificación de requisitos habilitantes</v>
      </c>
      <c r="D13" s="274"/>
      <c r="E13" s="274"/>
      <c r="F13" s="274"/>
      <c r="G13" s="199" t="s">
        <v>174</v>
      </c>
      <c r="H13" s="199"/>
      <c r="I13" s="93">
        <v>1</v>
      </c>
      <c r="J13" s="93">
        <f>+EVALUACION!J17</f>
        <v>2</v>
      </c>
      <c r="K13" s="93">
        <f>+I13+J13</f>
        <v>3</v>
      </c>
      <c r="L13" s="93" t="str">
        <f>IF(K13&lt;=4,"BAJO",IF(K13=5,"MEDIO",IF(K13=6,"ALTO",IF(K13=7,"ALTO","EXTREMO"))))</f>
        <v>BAJO</v>
      </c>
      <c r="M13" s="93" t="s">
        <v>167</v>
      </c>
      <c r="N13" s="128" t="s">
        <v>165</v>
      </c>
      <c r="O13" s="128" t="s">
        <v>177</v>
      </c>
      <c r="P13" s="128" t="s">
        <v>178</v>
      </c>
      <c r="Q13" s="128" t="s">
        <v>179</v>
      </c>
      <c r="R13" s="35" t="s">
        <v>180</v>
      </c>
    </row>
    <row r="14" spans="2:26" s="25" customFormat="1" ht="57.75" customHeight="1" x14ac:dyDescent="0.2">
      <c r="B14" s="127" t="str">
        <f>+EVALUACION!B18</f>
        <v>SELECCIÓN</v>
      </c>
      <c r="C14" s="274" t="str">
        <f>+EVALUACION!C18</f>
        <v>Confabulacion de los proponentes (Colusión)</v>
      </c>
      <c r="D14" s="274"/>
      <c r="E14" s="274"/>
      <c r="F14" s="274"/>
      <c r="G14" s="199" t="s">
        <v>204</v>
      </c>
      <c r="H14" s="199"/>
      <c r="I14" s="93">
        <f>+EVALUACION!I18</f>
        <v>3</v>
      </c>
      <c r="J14" s="93">
        <f>+EVALUACION!J18</f>
        <v>2</v>
      </c>
      <c r="K14" s="93">
        <f t="shared" ref="K14:K21" si="0">+I14+J14</f>
        <v>5</v>
      </c>
      <c r="L14" s="93" t="str">
        <f t="shared" ref="L14:L21" si="1">IF(K14&lt;=4,"BAJO",IF(K14=5,"MEDIO",IF(K14=6,"ALTO",IF(K14=7,"ALTO","EXTREMO"))))</f>
        <v>MEDIO</v>
      </c>
      <c r="M14" s="93" t="s">
        <v>168</v>
      </c>
      <c r="N14" s="128" t="s">
        <v>165</v>
      </c>
      <c r="O14" s="128" t="s">
        <v>182</v>
      </c>
      <c r="P14" s="128" t="s">
        <v>183</v>
      </c>
      <c r="Q14" s="128" t="s">
        <v>184</v>
      </c>
      <c r="R14" s="35" t="s">
        <v>180</v>
      </c>
    </row>
    <row r="15" spans="2:26" s="25" customFormat="1" ht="57.75" customHeight="1" x14ac:dyDescent="0.2">
      <c r="B15" s="127" t="str">
        <f>+EVALUACION!B19</f>
        <v>EJECUCIÓN</v>
      </c>
      <c r="C15" s="274" t="str">
        <f>+EVALUACION!C19</f>
        <v>Fluctuaciones del valor de la moneda</v>
      </c>
      <c r="D15" s="274"/>
      <c r="E15" s="274"/>
      <c r="F15" s="274"/>
      <c r="G15" s="199" t="s">
        <v>166</v>
      </c>
      <c r="H15" s="199"/>
      <c r="I15" s="93">
        <f>+EVALUACION!I19</f>
        <v>2</v>
      </c>
      <c r="J15" s="93">
        <f>+EVALUACION!J19</f>
        <v>3</v>
      </c>
      <c r="K15" s="93">
        <f t="shared" si="0"/>
        <v>5</v>
      </c>
      <c r="L15" s="93" t="str">
        <f t="shared" si="1"/>
        <v>MEDIO</v>
      </c>
      <c r="M15" s="93" t="s">
        <v>168</v>
      </c>
      <c r="N15" s="128" t="s">
        <v>169</v>
      </c>
      <c r="O15" s="128" t="s">
        <v>170</v>
      </c>
      <c r="P15" s="128" t="s">
        <v>171</v>
      </c>
      <c r="Q15" s="128" t="s">
        <v>172</v>
      </c>
      <c r="R15" s="35" t="s">
        <v>185</v>
      </c>
    </row>
    <row r="16" spans="2:26" s="25" customFormat="1" ht="57.75" customHeight="1" x14ac:dyDescent="0.2">
      <c r="B16" s="127" t="str">
        <f>+EVALUACION!B20</f>
        <v>EJECUCIÓN</v>
      </c>
      <c r="C16" s="274" t="str">
        <f>+EVALUACION!C20</f>
        <v>Variación de los precios del mercado</v>
      </c>
      <c r="D16" s="274"/>
      <c r="E16" s="274"/>
      <c r="F16" s="274"/>
      <c r="G16" s="199" t="s">
        <v>186</v>
      </c>
      <c r="H16" s="199"/>
      <c r="I16" s="93">
        <f>+EVALUACION!I20</f>
        <v>2</v>
      </c>
      <c r="J16" s="93">
        <f>+EVALUACION!J20</f>
        <v>4</v>
      </c>
      <c r="K16" s="93">
        <f t="shared" si="0"/>
        <v>6</v>
      </c>
      <c r="L16" s="93" t="str">
        <f t="shared" si="1"/>
        <v>ALTO</v>
      </c>
      <c r="M16" s="93" t="s">
        <v>168</v>
      </c>
      <c r="N16" s="128" t="s">
        <v>169</v>
      </c>
      <c r="O16" s="128" t="s">
        <v>191</v>
      </c>
      <c r="P16" s="128" t="s">
        <v>189</v>
      </c>
      <c r="Q16" s="128" t="s">
        <v>172</v>
      </c>
      <c r="R16" s="35" t="s">
        <v>188</v>
      </c>
    </row>
    <row r="17" spans="2:23" s="25" customFormat="1" ht="57.75" customHeight="1" x14ac:dyDescent="0.2">
      <c r="B17" s="127" t="str">
        <f>+EVALUACION!B21</f>
        <v>EJECUCIÓN</v>
      </c>
      <c r="C17" s="274" t="str">
        <f>+EVALUACION!C21</f>
        <v>Factores políticos o macroeconómicos.</v>
      </c>
      <c r="D17" s="274"/>
      <c r="E17" s="274"/>
      <c r="F17" s="274"/>
      <c r="G17" s="199" t="s">
        <v>187</v>
      </c>
      <c r="H17" s="199"/>
      <c r="I17" s="93">
        <f>+EVALUACION!I21</f>
        <v>3</v>
      </c>
      <c r="J17" s="93">
        <f>+EVALUACION!J21</f>
        <v>4</v>
      </c>
      <c r="K17" s="93">
        <f t="shared" si="0"/>
        <v>7</v>
      </c>
      <c r="L17" s="93" t="str">
        <f t="shared" si="1"/>
        <v>ALTO</v>
      </c>
      <c r="M17" s="93" t="s">
        <v>168</v>
      </c>
      <c r="N17" s="128" t="s">
        <v>169</v>
      </c>
      <c r="O17" s="128" t="s">
        <v>191</v>
      </c>
      <c r="P17" s="128" t="s">
        <v>189</v>
      </c>
      <c r="Q17" s="128" t="s">
        <v>172</v>
      </c>
      <c r="R17" s="35" t="s">
        <v>188</v>
      </c>
    </row>
    <row r="18" spans="2:23" s="25" customFormat="1" ht="57.75" customHeight="1" x14ac:dyDescent="0.2">
      <c r="B18" s="127" t="str">
        <f>+EVALUACION!B22</f>
        <v>EJECUCIÓN</v>
      </c>
      <c r="C18" s="274" t="str">
        <f>+EVALUACION!C22</f>
        <v>Variación en la disponibilidad o en el costo de los insumos necesarios para prestar los servicios.</v>
      </c>
      <c r="D18" s="274"/>
      <c r="E18" s="274"/>
      <c r="F18" s="274"/>
      <c r="G18" s="199" t="s">
        <v>190</v>
      </c>
      <c r="H18" s="199"/>
      <c r="I18" s="93">
        <f>+EVALUACION!I22</f>
        <v>3</v>
      </c>
      <c r="J18" s="93">
        <f>+EVALUACION!J22</f>
        <v>4</v>
      </c>
      <c r="K18" s="93">
        <f t="shared" si="0"/>
        <v>7</v>
      </c>
      <c r="L18" s="93" t="str">
        <f t="shared" si="1"/>
        <v>ALTO</v>
      </c>
      <c r="M18" s="93" t="s">
        <v>168</v>
      </c>
      <c r="N18" s="128" t="s">
        <v>169</v>
      </c>
      <c r="O18" s="128" t="s">
        <v>170</v>
      </c>
      <c r="P18" s="128" t="s">
        <v>171</v>
      </c>
      <c r="Q18" s="128" t="s">
        <v>192</v>
      </c>
      <c r="R18" s="35" t="s">
        <v>193</v>
      </c>
    </row>
    <row r="19" spans="2:23" s="25" customFormat="1" ht="57.75" customHeight="1" x14ac:dyDescent="0.2">
      <c r="B19" s="127" t="str">
        <f>+EVALUACION!B23</f>
        <v>EJECUCIÓN</v>
      </c>
      <c r="C19" s="274" t="str">
        <f>+EVALUACION!C23</f>
        <v>Incumplimiento de compromisos adquiridos por el contratista seleccionado con sus subcontratistas, suministradores de bienes y servicios.</v>
      </c>
      <c r="D19" s="274"/>
      <c r="E19" s="274"/>
      <c r="F19" s="274"/>
      <c r="G19" s="199" t="s">
        <v>194</v>
      </c>
      <c r="H19" s="199"/>
      <c r="I19" s="93">
        <f>+EVALUACION!I23</f>
        <v>2</v>
      </c>
      <c r="J19" s="93">
        <f>+EVALUACION!J23</f>
        <v>4</v>
      </c>
      <c r="K19" s="93">
        <f t="shared" si="0"/>
        <v>6</v>
      </c>
      <c r="L19" s="93" t="str">
        <f t="shared" si="1"/>
        <v>ALTO</v>
      </c>
      <c r="M19" s="93" t="s">
        <v>167</v>
      </c>
      <c r="N19" s="128" t="s">
        <v>195</v>
      </c>
      <c r="O19" s="128" t="s">
        <v>170</v>
      </c>
      <c r="P19" s="128" t="s">
        <v>196</v>
      </c>
      <c r="Q19" s="128" t="s">
        <v>197</v>
      </c>
      <c r="R19" s="35" t="s">
        <v>193</v>
      </c>
    </row>
    <row r="20" spans="2:23" s="25" customFormat="1" ht="57.75" customHeight="1" x14ac:dyDescent="0.2">
      <c r="B20" s="127" t="str">
        <f>+EVALUACION!B24</f>
        <v>EJECUCIÓN</v>
      </c>
      <c r="C20" s="274" t="str">
        <f>+EVALUACION!C24</f>
        <v>Incumplimiento de la administración en los pagos.</v>
      </c>
      <c r="D20" s="274"/>
      <c r="E20" s="274"/>
      <c r="F20" s="274"/>
      <c r="G20" s="199" t="s">
        <v>201</v>
      </c>
      <c r="H20" s="199"/>
      <c r="I20" s="93">
        <f>+EVALUACION!I24</f>
        <v>2</v>
      </c>
      <c r="J20" s="93">
        <f>+EVALUACION!J24</f>
        <v>3</v>
      </c>
      <c r="K20" s="93">
        <f t="shared" si="0"/>
        <v>5</v>
      </c>
      <c r="L20" s="93" t="str">
        <f t="shared" si="1"/>
        <v>MEDIO</v>
      </c>
      <c r="M20" s="93" t="s">
        <v>168</v>
      </c>
      <c r="N20" s="128" t="s">
        <v>181</v>
      </c>
      <c r="O20" s="128" t="s">
        <v>198</v>
      </c>
      <c r="P20" s="128" t="s">
        <v>196</v>
      </c>
      <c r="Q20" s="128" t="s">
        <v>192</v>
      </c>
      <c r="R20" s="35" t="s">
        <v>193</v>
      </c>
    </row>
    <row r="21" spans="2:23" s="25" customFormat="1" ht="57.75" customHeight="1" x14ac:dyDescent="0.2">
      <c r="B21" s="127" t="str">
        <f>+EVALUACION!B25</f>
        <v>EJECUCIÓN</v>
      </c>
      <c r="C21" s="274" t="str">
        <f>+EVALUACION!C25</f>
        <v>Defectos en los equipos.</v>
      </c>
      <c r="D21" s="274"/>
      <c r="E21" s="274"/>
      <c r="F21" s="274"/>
      <c r="G21" s="199" t="s">
        <v>199</v>
      </c>
      <c r="H21" s="199"/>
      <c r="I21" s="93">
        <f>+EVALUACION!I25</f>
        <v>1</v>
      </c>
      <c r="J21" s="93">
        <f>+EVALUACION!J25</f>
        <v>5</v>
      </c>
      <c r="K21" s="93">
        <f t="shared" si="0"/>
        <v>6</v>
      </c>
      <c r="L21" s="93" t="str">
        <f t="shared" si="1"/>
        <v>ALTO</v>
      </c>
      <c r="M21" s="93" t="s">
        <v>168</v>
      </c>
      <c r="N21" s="128" t="s">
        <v>169</v>
      </c>
      <c r="O21" s="128" t="s">
        <v>193</v>
      </c>
      <c r="P21" s="128" t="s">
        <v>218</v>
      </c>
      <c r="Q21" s="128" t="s">
        <v>200</v>
      </c>
      <c r="R21" s="35" t="s">
        <v>193</v>
      </c>
    </row>
    <row r="22" spans="2:23" s="25" customFormat="1" ht="57.75" customHeight="1" x14ac:dyDescent="0.2">
      <c r="B22" s="127" t="str">
        <f>+EVALUACION!B26</f>
        <v>EJECUCIÓN</v>
      </c>
      <c r="C22" s="274" t="str">
        <f>+EVALUACION!C26</f>
        <v>Cambios en el marco regulatorio o normatividad aplicable al proyecto.</v>
      </c>
      <c r="D22" s="274"/>
      <c r="E22" s="274"/>
      <c r="F22" s="274"/>
      <c r="G22" s="199" t="s">
        <v>202</v>
      </c>
      <c r="H22" s="199"/>
      <c r="I22" s="93">
        <f>+EVALUACION!I26</f>
        <v>1</v>
      </c>
      <c r="J22" s="93">
        <f>+EVALUACION!J26</f>
        <v>3</v>
      </c>
      <c r="K22" s="93">
        <f>+I22+J22</f>
        <v>4</v>
      </c>
      <c r="L22" s="93" t="str">
        <f>IF(K22&lt;=4,"BAJO",IF(K22=5,"MEDIO",IF(K22=6,"ALTO",IF(K22=7,"ALTO","EXTREMO"))))</f>
        <v>BAJO</v>
      </c>
      <c r="M22" s="93" t="s">
        <v>167</v>
      </c>
      <c r="N22" s="128" t="s">
        <v>181</v>
      </c>
      <c r="O22" s="128" t="s">
        <v>193</v>
      </c>
      <c r="P22" s="128" t="s">
        <v>196</v>
      </c>
      <c r="Q22" s="128" t="s">
        <v>197</v>
      </c>
      <c r="R22" s="35" t="s">
        <v>193</v>
      </c>
    </row>
    <row r="23" spans="2:23" s="25" customFormat="1" ht="57.75" customHeight="1" x14ac:dyDescent="0.2">
      <c r="B23" s="127" t="str">
        <f>+EVALUACION!B27</f>
        <v>EJECUCIÓN</v>
      </c>
      <c r="C23" s="277" t="s">
        <v>215</v>
      </c>
      <c r="D23" s="278"/>
      <c r="E23" s="278"/>
      <c r="F23" s="279"/>
      <c r="G23" s="258" t="s">
        <v>217</v>
      </c>
      <c r="H23" s="260"/>
      <c r="I23" s="93">
        <v>2</v>
      </c>
      <c r="J23" s="93">
        <v>5</v>
      </c>
      <c r="K23" s="93">
        <f t="shared" ref="K23" si="2">+I23+J23</f>
        <v>7</v>
      </c>
      <c r="L23" s="93" t="str">
        <f t="shared" ref="L23" si="3">IF(K23&lt;=4,"BAJO",IF(K23=5,"MEDIO",IF(K23=6,"ALTO",IF(K23=7,"ALTO","EXTREMO"))))</f>
        <v>ALTO</v>
      </c>
      <c r="M23" s="93" t="s">
        <v>168</v>
      </c>
      <c r="N23" s="128" t="s">
        <v>169</v>
      </c>
      <c r="O23" s="128" t="s">
        <v>193</v>
      </c>
      <c r="P23" s="128" t="s">
        <v>218</v>
      </c>
      <c r="Q23" s="128" t="s">
        <v>200</v>
      </c>
      <c r="R23" s="35" t="s">
        <v>193</v>
      </c>
    </row>
    <row r="25" spans="2:23" ht="12.75" customHeight="1" x14ac:dyDescent="0.2">
      <c r="B25" s="82"/>
      <c r="C25" s="83"/>
      <c r="D25" s="83"/>
      <c r="E25" s="83"/>
      <c r="F25" s="83"/>
      <c r="G25" s="83"/>
      <c r="H25" s="83"/>
      <c r="I25" s="83"/>
      <c r="J25" s="83"/>
      <c r="K25" s="83"/>
      <c r="L25" s="83"/>
      <c r="M25" s="83"/>
      <c r="N25" s="83"/>
      <c r="O25" s="83"/>
      <c r="P25" s="83"/>
      <c r="Q25" s="83"/>
      <c r="R25" s="2"/>
    </row>
    <row r="26" spans="2:23" x14ac:dyDescent="0.2">
      <c r="B26" s="82"/>
      <c r="C26" s="275" t="s">
        <v>16</v>
      </c>
      <c r="D26" s="275"/>
      <c r="E26" s="275"/>
      <c r="F26" s="275"/>
      <c r="G26" s="83"/>
      <c r="H26" s="202" t="s">
        <v>21</v>
      </c>
      <c r="I26" s="202"/>
      <c r="J26" s="202"/>
      <c r="K26" s="202"/>
      <c r="L26" s="129"/>
      <c r="M26" s="129"/>
      <c r="N26" s="129"/>
      <c r="O26" s="129"/>
      <c r="P26" s="129"/>
      <c r="Q26" s="129"/>
      <c r="R26" s="2"/>
    </row>
    <row r="27" spans="2:23" ht="19.5" customHeight="1" x14ac:dyDescent="0.2">
      <c r="B27" s="216" t="s">
        <v>2</v>
      </c>
      <c r="C27" s="255" t="s">
        <v>15</v>
      </c>
      <c r="D27" s="256"/>
      <c r="E27" s="257"/>
      <c r="F27" s="107" t="s">
        <v>14</v>
      </c>
      <c r="G27" s="83"/>
      <c r="H27" s="255" t="s">
        <v>20</v>
      </c>
      <c r="I27" s="257"/>
      <c r="J27" s="255" t="s">
        <v>14</v>
      </c>
      <c r="K27" s="257"/>
      <c r="L27" s="112"/>
      <c r="M27" s="112"/>
      <c r="N27" s="202" t="s">
        <v>16</v>
      </c>
      <c r="O27" s="202"/>
      <c r="P27" s="202"/>
      <c r="Q27" s="112"/>
      <c r="R27" s="2"/>
    </row>
    <row r="28" spans="2:23" ht="21" customHeight="1" x14ac:dyDescent="0.2">
      <c r="B28" s="216"/>
      <c r="C28" s="258" t="s">
        <v>9</v>
      </c>
      <c r="D28" s="259"/>
      <c r="E28" s="260"/>
      <c r="F28" s="109">
        <v>1</v>
      </c>
      <c r="G28" s="83"/>
      <c r="H28" s="258" t="s">
        <v>17</v>
      </c>
      <c r="I28" s="260"/>
      <c r="J28" s="258">
        <v>1</v>
      </c>
      <c r="K28" s="260"/>
      <c r="L28" s="112"/>
      <c r="M28" s="112"/>
      <c r="N28" s="270" t="s">
        <v>22</v>
      </c>
      <c r="O28" s="271"/>
      <c r="P28" s="121" t="s">
        <v>23</v>
      </c>
      <c r="Q28" s="112"/>
      <c r="R28" s="2"/>
    </row>
    <row r="29" spans="2:23" ht="15.75" customHeight="1" x14ac:dyDescent="0.2">
      <c r="B29" s="216"/>
      <c r="C29" s="258" t="s">
        <v>10</v>
      </c>
      <c r="D29" s="259"/>
      <c r="E29" s="260"/>
      <c r="F29" s="109">
        <v>2</v>
      </c>
      <c r="G29" s="83"/>
      <c r="H29" s="258" t="s">
        <v>18</v>
      </c>
      <c r="I29" s="260"/>
      <c r="J29" s="258">
        <v>2</v>
      </c>
      <c r="K29" s="260"/>
      <c r="L29" s="112"/>
      <c r="M29" s="112"/>
      <c r="N29" s="243" t="s">
        <v>24</v>
      </c>
      <c r="O29" s="244"/>
      <c r="P29" s="122" t="s">
        <v>25</v>
      </c>
      <c r="Q29" s="112"/>
      <c r="R29" s="2"/>
      <c r="T29" s="4"/>
      <c r="U29" s="4"/>
      <c r="V29" s="4"/>
      <c r="W29" s="4"/>
    </row>
    <row r="30" spans="2:23" ht="24.75" customHeight="1" x14ac:dyDescent="0.2">
      <c r="B30" s="216"/>
      <c r="C30" s="258" t="s">
        <v>11</v>
      </c>
      <c r="D30" s="259"/>
      <c r="E30" s="260"/>
      <c r="F30" s="109">
        <v>3</v>
      </c>
      <c r="G30" s="83"/>
      <c r="H30" s="258" t="s">
        <v>1</v>
      </c>
      <c r="I30" s="260"/>
      <c r="J30" s="258">
        <v>3</v>
      </c>
      <c r="K30" s="260"/>
      <c r="L30" s="112"/>
      <c r="M30" s="112"/>
      <c r="N30" s="213" t="s">
        <v>26</v>
      </c>
      <c r="O30" s="245"/>
      <c r="P30" s="122" t="s">
        <v>27</v>
      </c>
      <c r="Q30" s="112"/>
      <c r="R30" s="2"/>
    </row>
    <row r="31" spans="2:23" ht="18" customHeight="1" x14ac:dyDescent="0.2">
      <c r="B31" s="216"/>
      <c r="C31" s="258" t="s">
        <v>12</v>
      </c>
      <c r="D31" s="259"/>
      <c r="E31" s="260"/>
      <c r="F31" s="109">
        <v>4</v>
      </c>
      <c r="G31" s="83"/>
      <c r="H31" s="258" t="s">
        <v>19</v>
      </c>
      <c r="I31" s="260"/>
      <c r="J31" s="258">
        <v>4</v>
      </c>
      <c r="K31" s="260"/>
      <c r="L31" s="112"/>
      <c r="M31" s="112"/>
      <c r="N31" s="251">
        <v>5</v>
      </c>
      <c r="O31" s="252"/>
      <c r="P31" s="122" t="s">
        <v>28</v>
      </c>
      <c r="Q31" s="112"/>
      <c r="R31" s="2"/>
    </row>
    <row r="32" spans="2:23" ht="21" customHeight="1" thickBot="1" x14ac:dyDescent="0.25">
      <c r="B32" s="216"/>
      <c r="C32" s="258" t="s">
        <v>13</v>
      </c>
      <c r="D32" s="259"/>
      <c r="E32" s="260"/>
      <c r="F32" s="109">
        <v>5</v>
      </c>
      <c r="G32" s="83"/>
      <c r="H32" s="258" t="s">
        <v>0</v>
      </c>
      <c r="I32" s="260"/>
      <c r="J32" s="258">
        <v>5</v>
      </c>
      <c r="K32" s="260"/>
      <c r="L32" s="112"/>
      <c r="M32" s="112"/>
      <c r="N32" s="272" t="s">
        <v>29</v>
      </c>
      <c r="O32" s="273"/>
      <c r="P32" s="130" t="s">
        <v>30</v>
      </c>
      <c r="Q32" s="112"/>
      <c r="R32" s="2"/>
    </row>
    <row r="33" spans="2:18" x14ac:dyDescent="0.2">
      <c r="B33" s="82"/>
      <c r="C33" s="83"/>
      <c r="D33" s="83"/>
      <c r="E33" s="83"/>
      <c r="F33" s="83"/>
      <c r="G33" s="83"/>
      <c r="H33" s="83"/>
      <c r="I33" s="83"/>
      <c r="J33" s="83"/>
      <c r="K33" s="83"/>
      <c r="L33" s="83"/>
      <c r="M33" s="83"/>
      <c r="N33" s="83"/>
      <c r="O33" s="83"/>
      <c r="P33" s="83"/>
      <c r="Q33" s="83"/>
      <c r="R33" s="2"/>
    </row>
    <row r="34" spans="2:18" ht="18" customHeight="1" x14ac:dyDescent="0.2">
      <c r="B34" s="82"/>
      <c r="C34" s="202" t="s">
        <v>22</v>
      </c>
      <c r="D34" s="202"/>
      <c r="E34" s="202"/>
      <c r="F34" s="202"/>
      <c r="G34" s="202"/>
      <c r="H34" s="202"/>
      <c r="I34" s="202"/>
      <c r="J34" s="202"/>
      <c r="K34" s="202"/>
      <c r="L34" s="202"/>
      <c r="M34" s="202"/>
      <c r="N34" s="202"/>
      <c r="O34" s="202"/>
      <c r="P34" s="202"/>
      <c r="Q34" s="202"/>
      <c r="R34" s="2"/>
    </row>
    <row r="35" spans="2:18" ht="68.25" customHeight="1" x14ac:dyDescent="0.2">
      <c r="B35" s="82"/>
      <c r="C35" s="258" t="s">
        <v>112</v>
      </c>
      <c r="D35" s="259"/>
      <c r="E35" s="259"/>
      <c r="F35" s="260"/>
      <c r="G35" s="258" t="s">
        <v>114</v>
      </c>
      <c r="H35" s="260"/>
      <c r="I35" s="258" t="s">
        <v>121</v>
      </c>
      <c r="J35" s="259"/>
      <c r="K35" s="260"/>
      <c r="L35" s="258" t="s">
        <v>119</v>
      </c>
      <c r="M35" s="260"/>
      <c r="N35" s="258" t="s">
        <v>117</v>
      </c>
      <c r="O35" s="260"/>
      <c r="P35" s="258" t="s">
        <v>115</v>
      </c>
      <c r="Q35" s="260"/>
      <c r="R35" s="2"/>
    </row>
    <row r="36" spans="2:18" ht="60" customHeight="1" x14ac:dyDescent="0.2">
      <c r="B36" s="82"/>
      <c r="C36" s="258" t="s">
        <v>113</v>
      </c>
      <c r="D36" s="259"/>
      <c r="E36" s="259"/>
      <c r="F36" s="260"/>
      <c r="G36" s="258" t="s">
        <v>123</v>
      </c>
      <c r="H36" s="260"/>
      <c r="I36" s="258" t="s">
        <v>122</v>
      </c>
      <c r="J36" s="259"/>
      <c r="K36" s="260"/>
      <c r="L36" s="258" t="s">
        <v>120</v>
      </c>
      <c r="M36" s="260"/>
      <c r="N36" s="258" t="s">
        <v>118</v>
      </c>
      <c r="O36" s="260"/>
      <c r="P36" s="258" t="s">
        <v>116</v>
      </c>
      <c r="Q36" s="260"/>
      <c r="R36" s="2"/>
    </row>
    <row r="37" spans="2:18" x14ac:dyDescent="0.2">
      <c r="B37" s="82"/>
      <c r="C37" s="262" t="s">
        <v>15</v>
      </c>
      <c r="D37" s="263"/>
      <c r="E37" s="264"/>
      <c r="F37" s="268" t="s">
        <v>14</v>
      </c>
      <c r="G37" s="270" t="s">
        <v>17</v>
      </c>
      <c r="H37" s="271"/>
      <c r="I37" s="270" t="s">
        <v>18</v>
      </c>
      <c r="J37" s="276"/>
      <c r="K37" s="271"/>
      <c r="L37" s="270" t="s">
        <v>1</v>
      </c>
      <c r="M37" s="271"/>
      <c r="N37" s="270" t="s">
        <v>19</v>
      </c>
      <c r="O37" s="271"/>
      <c r="P37" s="255" t="s">
        <v>0</v>
      </c>
      <c r="Q37" s="257"/>
      <c r="R37" s="2"/>
    </row>
    <row r="38" spans="2:18" x14ac:dyDescent="0.2">
      <c r="B38" s="82"/>
      <c r="C38" s="265"/>
      <c r="D38" s="266"/>
      <c r="E38" s="267"/>
      <c r="F38" s="269"/>
      <c r="G38" s="246">
        <v>1</v>
      </c>
      <c r="H38" s="247"/>
      <c r="I38" s="246">
        <v>2</v>
      </c>
      <c r="J38" s="253"/>
      <c r="K38" s="247"/>
      <c r="L38" s="246">
        <v>3</v>
      </c>
      <c r="M38" s="247"/>
      <c r="N38" s="246">
        <v>4</v>
      </c>
      <c r="O38" s="247"/>
      <c r="P38" s="246">
        <v>5</v>
      </c>
      <c r="Q38" s="247"/>
      <c r="R38" s="2"/>
    </row>
    <row r="39" spans="2:18" ht="19.5" customHeight="1" x14ac:dyDescent="0.2">
      <c r="B39" s="82"/>
      <c r="C39" s="258" t="s">
        <v>9</v>
      </c>
      <c r="D39" s="259"/>
      <c r="E39" s="260"/>
      <c r="F39" s="116">
        <v>1</v>
      </c>
      <c r="G39" s="248">
        <v>2</v>
      </c>
      <c r="H39" s="250"/>
      <c r="I39" s="248">
        <v>3</v>
      </c>
      <c r="J39" s="249"/>
      <c r="K39" s="250"/>
      <c r="L39" s="248">
        <v>4</v>
      </c>
      <c r="M39" s="250"/>
      <c r="N39" s="251">
        <v>5</v>
      </c>
      <c r="O39" s="252"/>
      <c r="P39" s="213">
        <v>6</v>
      </c>
      <c r="Q39" s="245"/>
      <c r="R39" s="2"/>
    </row>
    <row r="40" spans="2:18" ht="21.75" customHeight="1" x14ac:dyDescent="0.2">
      <c r="B40" s="82"/>
      <c r="C40" s="258" t="s">
        <v>10</v>
      </c>
      <c r="D40" s="259"/>
      <c r="E40" s="260"/>
      <c r="F40" s="116">
        <v>2</v>
      </c>
      <c r="G40" s="248">
        <v>3</v>
      </c>
      <c r="H40" s="250"/>
      <c r="I40" s="248">
        <v>4</v>
      </c>
      <c r="J40" s="249"/>
      <c r="K40" s="250"/>
      <c r="L40" s="251">
        <v>5</v>
      </c>
      <c r="M40" s="252"/>
      <c r="N40" s="213">
        <v>6</v>
      </c>
      <c r="O40" s="245"/>
      <c r="P40" s="213">
        <v>7</v>
      </c>
      <c r="Q40" s="245"/>
      <c r="R40" s="2"/>
    </row>
    <row r="41" spans="2:18" ht="21" customHeight="1" x14ac:dyDescent="0.2">
      <c r="B41" s="82"/>
      <c r="C41" s="258" t="s">
        <v>11</v>
      </c>
      <c r="D41" s="259"/>
      <c r="E41" s="260"/>
      <c r="F41" s="116">
        <v>3</v>
      </c>
      <c r="G41" s="248">
        <v>4</v>
      </c>
      <c r="H41" s="250"/>
      <c r="I41" s="251">
        <v>5</v>
      </c>
      <c r="J41" s="261"/>
      <c r="K41" s="252"/>
      <c r="L41" s="213">
        <v>6</v>
      </c>
      <c r="M41" s="245"/>
      <c r="N41" s="213">
        <v>7</v>
      </c>
      <c r="O41" s="245"/>
      <c r="P41" s="243">
        <v>8</v>
      </c>
      <c r="Q41" s="244"/>
      <c r="R41" s="2"/>
    </row>
    <row r="42" spans="2:18" ht="21" customHeight="1" x14ac:dyDescent="0.2">
      <c r="B42" s="82"/>
      <c r="C42" s="258" t="s">
        <v>12</v>
      </c>
      <c r="D42" s="259"/>
      <c r="E42" s="260"/>
      <c r="F42" s="116">
        <v>4</v>
      </c>
      <c r="G42" s="251">
        <v>5</v>
      </c>
      <c r="H42" s="252"/>
      <c r="I42" s="213">
        <v>6</v>
      </c>
      <c r="J42" s="254"/>
      <c r="K42" s="245"/>
      <c r="L42" s="213">
        <v>7</v>
      </c>
      <c r="M42" s="245"/>
      <c r="N42" s="243">
        <v>8</v>
      </c>
      <c r="O42" s="244"/>
      <c r="P42" s="243">
        <v>9</v>
      </c>
      <c r="Q42" s="244"/>
      <c r="R42" s="2"/>
    </row>
    <row r="43" spans="2:18" ht="21" customHeight="1" x14ac:dyDescent="0.2">
      <c r="B43" s="82"/>
      <c r="C43" s="258" t="s">
        <v>13</v>
      </c>
      <c r="D43" s="259"/>
      <c r="E43" s="260"/>
      <c r="F43" s="116">
        <v>5</v>
      </c>
      <c r="G43" s="213">
        <v>6</v>
      </c>
      <c r="H43" s="245"/>
      <c r="I43" s="213">
        <v>7</v>
      </c>
      <c r="J43" s="254"/>
      <c r="K43" s="245"/>
      <c r="L43" s="243">
        <v>8</v>
      </c>
      <c r="M43" s="244"/>
      <c r="N43" s="243">
        <v>9</v>
      </c>
      <c r="O43" s="244"/>
      <c r="P43" s="243">
        <v>10</v>
      </c>
      <c r="Q43" s="244"/>
      <c r="R43" s="2"/>
    </row>
    <row r="44" spans="2:18" ht="13.5" thickBot="1" x14ac:dyDescent="0.25">
      <c r="B44" s="85"/>
      <c r="C44" s="86"/>
      <c r="D44" s="86"/>
      <c r="E44" s="86"/>
      <c r="F44" s="86"/>
      <c r="G44" s="86"/>
      <c r="H44" s="86"/>
      <c r="I44" s="86"/>
      <c r="J44" s="86"/>
      <c r="K44" s="86"/>
      <c r="L44" s="86"/>
      <c r="M44" s="86"/>
      <c r="N44" s="86"/>
      <c r="O44" s="86"/>
      <c r="P44" s="86"/>
      <c r="Q44" s="86"/>
      <c r="R44" s="7"/>
    </row>
  </sheetData>
  <mergeCells count="116">
    <mergeCell ref="C18:F18"/>
    <mergeCell ref="G18:H18"/>
    <mergeCell ref="C14:F14"/>
    <mergeCell ref="G14:H14"/>
    <mergeCell ref="C15:F15"/>
    <mergeCell ref="G15:H15"/>
    <mergeCell ref="C19:F19"/>
    <mergeCell ref="G19:H19"/>
    <mergeCell ref="C20:F20"/>
    <mergeCell ref="G20:H20"/>
    <mergeCell ref="B6:R6"/>
    <mergeCell ref="B7:R7"/>
    <mergeCell ref="G12:H12"/>
    <mergeCell ref="G11:H11"/>
    <mergeCell ref="C17:F17"/>
    <mergeCell ref="G17:H17"/>
    <mergeCell ref="B2:B4"/>
    <mergeCell ref="C12:F12"/>
    <mergeCell ref="C16:F16"/>
    <mergeCell ref="G16:H16"/>
    <mergeCell ref="C13:F13"/>
    <mergeCell ref="G13:H13"/>
    <mergeCell ref="C11:F11"/>
    <mergeCell ref="C2:P4"/>
    <mergeCell ref="Q2:R4"/>
    <mergeCell ref="B9:R9"/>
    <mergeCell ref="B8:R8"/>
    <mergeCell ref="B10:R10"/>
    <mergeCell ref="C21:F21"/>
    <mergeCell ref="G21:H21"/>
    <mergeCell ref="C42:E42"/>
    <mergeCell ref="G41:H41"/>
    <mergeCell ref="G42:H42"/>
    <mergeCell ref="H28:I28"/>
    <mergeCell ref="C26:F26"/>
    <mergeCell ref="H26:K26"/>
    <mergeCell ref="C22:F22"/>
    <mergeCell ref="G22:H22"/>
    <mergeCell ref="C34:Q34"/>
    <mergeCell ref="G37:H37"/>
    <mergeCell ref="P39:Q39"/>
    <mergeCell ref="P40:Q40"/>
    <mergeCell ref="I37:K37"/>
    <mergeCell ref="P38:Q38"/>
    <mergeCell ref="N37:O37"/>
    <mergeCell ref="P37:Q37"/>
    <mergeCell ref="P41:Q41"/>
    <mergeCell ref="P42:Q42"/>
    <mergeCell ref="C23:F23"/>
    <mergeCell ref="G23:H23"/>
    <mergeCell ref="C43:E43"/>
    <mergeCell ref="N27:P27"/>
    <mergeCell ref="N28:O28"/>
    <mergeCell ref="N29:O29"/>
    <mergeCell ref="C30:E30"/>
    <mergeCell ref="H30:I30"/>
    <mergeCell ref="J30:K30"/>
    <mergeCell ref="J27:K27"/>
    <mergeCell ref="C28:E28"/>
    <mergeCell ref="J29:K29"/>
    <mergeCell ref="N30:O30"/>
    <mergeCell ref="N35:O35"/>
    <mergeCell ref="N36:O36"/>
    <mergeCell ref="L35:M35"/>
    <mergeCell ref="L36:M36"/>
    <mergeCell ref="N31:O31"/>
    <mergeCell ref="N32:O32"/>
    <mergeCell ref="P35:Q35"/>
    <mergeCell ref="P36:Q36"/>
    <mergeCell ref="L37:M37"/>
    <mergeCell ref="I43:K43"/>
    <mergeCell ref="P43:Q43"/>
    <mergeCell ref="N43:O43"/>
    <mergeCell ref="G40:H40"/>
    <mergeCell ref="B27:B32"/>
    <mergeCell ref="C27:E27"/>
    <mergeCell ref="H27:I27"/>
    <mergeCell ref="C39:E39"/>
    <mergeCell ref="C40:E40"/>
    <mergeCell ref="C41:E41"/>
    <mergeCell ref="C35:F35"/>
    <mergeCell ref="C36:F36"/>
    <mergeCell ref="I41:K41"/>
    <mergeCell ref="C31:E31"/>
    <mergeCell ref="C32:E32"/>
    <mergeCell ref="H32:I32"/>
    <mergeCell ref="J32:K32"/>
    <mergeCell ref="C37:E38"/>
    <mergeCell ref="J31:K31"/>
    <mergeCell ref="F37:F38"/>
    <mergeCell ref="H31:I31"/>
    <mergeCell ref="G35:H35"/>
    <mergeCell ref="G36:H36"/>
    <mergeCell ref="I35:K35"/>
    <mergeCell ref="I36:K36"/>
    <mergeCell ref="J28:K28"/>
    <mergeCell ref="C29:E29"/>
    <mergeCell ref="H29:I29"/>
    <mergeCell ref="L43:M43"/>
    <mergeCell ref="L41:M41"/>
    <mergeCell ref="L38:M38"/>
    <mergeCell ref="G43:H43"/>
    <mergeCell ref="I40:K40"/>
    <mergeCell ref="N38:O38"/>
    <mergeCell ref="N39:O39"/>
    <mergeCell ref="N40:O40"/>
    <mergeCell ref="N41:O41"/>
    <mergeCell ref="N42:O42"/>
    <mergeCell ref="L42:M42"/>
    <mergeCell ref="L39:M39"/>
    <mergeCell ref="L40:M40"/>
    <mergeCell ref="I38:K38"/>
    <mergeCell ref="I39:K39"/>
    <mergeCell ref="I42:K42"/>
    <mergeCell ref="G38:H38"/>
    <mergeCell ref="G39:H39"/>
  </mergeCells>
  <conditionalFormatting sqref="J12:K23 M17:N23 O21:Q23">
    <cfRule type="expression" dxfId="15" priority="55" stopIfTrue="1">
      <formula>"""bajo"""</formula>
    </cfRule>
  </conditionalFormatting>
  <conditionalFormatting sqref="L12:L23">
    <cfRule type="cellIs" dxfId="14" priority="50" stopIfTrue="1" operator="equal">
      <formula>"EXTREMO"</formula>
    </cfRule>
    <cfRule type="cellIs" dxfId="13" priority="51" stopIfTrue="1" operator="equal">
      <formula>"ALTO"</formula>
    </cfRule>
    <cfRule type="cellIs" dxfId="12" priority="52" stopIfTrue="1" operator="equal">
      <formula>"MEDIO"</formula>
    </cfRule>
    <cfRule type="cellIs" dxfId="11" priority="53" stopIfTrue="1" operator="equal">
      <formula>"BAJO"</formula>
    </cfRule>
  </conditionalFormatting>
  <conditionalFormatting sqref="M12:P16">
    <cfRule type="expression" dxfId="10" priority="16" stopIfTrue="1">
      <formula>"""bajo"""</formula>
    </cfRule>
  </conditionalFormatting>
  <conditionalFormatting sqref="O17:P20">
    <cfRule type="expression" dxfId="9" priority="5" stopIfTrue="1">
      <formula>"""bajo"""</formula>
    </cfRule>
  </conditionalFormatting>
  <conditionalFormatting sqref="Q12:Q20">
    <cfRule type="expression" dxfId="8" priority="4" stopIfTrue="1">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48"/>
  <sheetViews>
    <sheetView showGridLines="0" tabSelected="1" topLeftCell="A2" zoomScale="70" zoomScaleNormal="70" zoomScaleSheetLayoutView="25" zoomScalePageLayoutView="70" workbookViewId="0">
      <selection activeCell="Y18" sqref="Y18"/>
    </sheetView>
  </sheetViews>
  <sheetFormatPr baseColWidth="10" defaultColWidth="11.42578125" defaultRowHeight="14.25" x14ac:dyDescent="0.2"/>
  <cols>
    <col min="1" max="1" width="4.28515625" style="14" customWidth="1"/>
    <col min="2" max="2" width="48.85546875" style="14" customWidth="1"/>
    <col min="3" max="3" width="42" style="14" customWidth="1"/>
    <col min="4" max="4" width="17.7109375" style="14" customWidth="1"/>
    <col min="5" max="5" width="22.5703125" style="14" customWidth="1"/>
    <col min="6" max="6" width="15.140625" style="14" customWidth="1"/>
    <col min="7" max="7" width="17.42578125" style="14" customWidth="1"/>
    <col min="8" max="8" width="5.140625" style="14" customWidth="1"/>
    <col min="9" max="9" width="4.28515625" style="14" customWidth="1"/>
    <col min="10" max="10" width="5.85546875" style="14" customWidth="1"/>
    <col min="11" max="11" width="5.28515625" style="14" customWidth="1"/>
    <col min="12" max="12" width="14.140625" style="14" customWidth="1"/>
    <col min="13" max="13" width="5.28515625" style="14" customWidth="1"/>
    <col min="14" max="14" width="24.140625" style="14" customWidth="1"/>
    <col min="15" max="15" width="5.7109375" style="14" customWidth="1"/>
    <col min="16" max="16" width="6.42578125" style="14" customWidth="1"/>
    <col min="17" max="17" width="8.42578125" style="14" customWidth="1"/>
    <col min="18" max="18" width="6" style="14" customWidth="1"/>
    <col min="19" max="19" width="11.5703125" style="14" customWidth="1"/>
    <col min="20" max="20" width="16.28515625" style="14" customWidth="1"/>
    <col min="21" max="21" width="15.140625" style="14" customWidth="1"/>
    <col min="22" max="22" width="15.5703125" style="14" customWidth="1"/>
    <col min="23" max="23" width="19.140625" style="14" customWidth="1"/>
    <col min="24" max="24" width="13.85546875" style="14" customWidth="1"/>
    <col min="25" max="16384" width="11.42578125" style="14"/>
  </cols>
  <sheetData>
    <row r="1" spans="2:24" s="12" customFormat="1" x14ac:dyDescent="0.2">
      <c r="S1" s="13"/>
    </row>
    <row r="2" spans="2:24" s="12" customFormat="1" ht="54" customHeight="1" x14ac:dyDescent="0.2">
      <c r="B2" s="316"/>
      <c r="C2" s="317" t="s">
        <v>137</v>
      </c>
      <c r="D2" s="317"/>
      <c r="E2" s="317"/>
      <c r="F2" s="317"/>
      <c r="G2" s="317"/>
      <c r="H2" s="317"/>
      <c r="I2" s="317"/>
      <c r="J2" s="317"/>
      <c r="K2" s="317"/>
      <c r="L2" s="317"/>
      <c r="M2" s="317"/>
      <c r="N2" s="317"/>
      <c r="O2" s="317"/>
      <c r="P2" s="317"/>
      <c r="Q2" s="317"/>
      <c r="R2" s="317"/>
      <c r="S2" s="317"/>
      <c r="T2" s="317"/>
      <c r="U2" s="317"/>
      <c r="V2" s="317"/>
      <c r="W2" s="235" t="s">
        <v>150</v>
      </c>
      <c r="X2" s="298"/>
    </row>
    <row r="3" spans="2:24" s="12" customFormat="1" ht="31.5" customHeight="1" x14ac:dyDescent="0.2">
      <c r="B3" s="316"/>
      <c r="C3" s="317"/>
      <c r="D3" s="317"/>
      <c r="E3" s="317"/>
      <c r="F3" s="317"/>
      <c r="G3" s="317"/>
      <c r="H3" s="317"/>
      <c r="I3" s="317"/>
      <c r="J3" s="317"/>
      <c r="K3" s="317"/>
      <c r="L3" s="317"/>
      <c r="M3" s="317"/>
      <c r="N3" s="317"/>
      <c r="O3" s="317"/>
      <c r="P3" s="317"/>
      <c r="Q3" s="317"/>
      <c r="R3" s="317"/>
      <c r="S3" s="317"/>
      <c r="T3" s="317"/>
      <c r="U3" s="317"/>
      <c r="V3" s="317"/>
      <c r="W3" s="299"/>
      <c r="X3" s="300"/>
    </row>
    <row r="4" spans="2:24" s="12" customFormat="1" ht="47.25" customHeight="1" x14ac:dyDescent="0.2">
      <c r="B4" s="316"/>
      <c r="C4" s="317"/>
      <c r="D4" s="317"/>
      <c r="E4" s="317"/>
      <c r="F4" s="317"/>
      <c r="G4" s="317"/>
      <c r="H4" s="317"/>
      <c r="I4" s="317"/>
      <c r="J4" s="317"/>
      <c r="K4" s="317"/>
      <c r="L4" s="317"/>
      <c r="M4" s="317"/>
      <c r="N4" s="317"/>
      <c r="O4" s="317"/>
      <c r="P4" s="317"/>
      <c r="Q4" s="317"/>
      <c r="R4" s="317"/>
      <c r="S4" s="317"/>
      <c r="T4" s="317"/>
      <c r="U4" s="317"/>
      <c r="V4" s="317"/>
      <c r="W4" s="301"/>
      <c r="X4" s="302"/>
    </row>
    <row r="5" spans="2:24" s="12" customFormat="1" ht="32.25" customHeight="1" thickBot="1" x14ac:dyDescent="0.25">
      <c r="B5" s="36"/>
      <c r="C5" s="36"/>
      <c r="D5" s="36"/>
      <c r="E5" s="36"/>
      <c r="F5" s="36"/>
      <c r="G5" s="36"/>
      <c r="H5" s="36"/>
      <c r="I5" s="36"/>
      <c r="J5" s="36"/>
      <c r="K5" s="36"/>
      <c r="L5" s="36"/>
      <c r="M5" s="36"/>
      <c r="N5" s="36"/>
      <c r="O5" s="36"/>
      <c r="P5" s="36"/>
      <c r="Q5" s="36"/>
      <c r="R5" s="36"/>
      <c r="S5" s="37"/>
      <c r="T5" s="36"/>
      <c r="U5" s="36"/>
      <c r="V5" s="36"/>
      <c r="W5" s="36"/>
      <c r="X5" s="36"/>
    </row>
    <row r="6" spans="2:24" ht="91.5" customHeight="1" thickBot="1" x14ac:dyDescent="0.25">
      <c r="B6" s="328" t="str">
        <f>+EVALUACION!B6</f>
        <v>Objeto Contractual: “ADQUISICIÓN DE MOTOCICLETAS Y ACCESORIOS PARA EL FORTALECIMIENTO DE LA CAPACIDAD OPERATIVA DE LA POLICIA DE LA LOCALIDAD DE CIUDAD BOLÍVAR EN EL MARCO DEL PLAN DE DESARROLLO LOCAL 2025-2028, EN VIRTUD DEL PROYECTO DE INVERSIÓN 2242”.</v>
      </c>
      <c r="C6" s="329"/>
      <c r="D6" s="329"/>
      <c r="E6" s="329"/>
      <c r="F6" s="329"/>
      <c r="G6" s="329"/>
      <c r="H6" s="329"/>
      <c r="I6" s="329"/>
      <c r="J6" s="329"/>
      <c r="K6" s="329"/>
      <c r="L6" s="329"/>
      <c r="M6" s="329"/>
      <c r="N6" s="329"/>
      <c r="O6" s="329"/>
      <c r="P6" s="329"/>
      <c r="Q6" s="329"/>
      <c r="R6" s="329"/>
      <c r="S6" s="329"/>
      <c r="T6" s="329"/>
      <c r="U6" s="329"/>
      <c r="V6" s="329"/>
      <c r="W6" s="329"/>
      <c r="X6" s="330"/>
    </row>
    <row r="7" spans="2:24" ht="106.5" customHeight="1" thickBot="1" x14ac:dyDescent="0.25">
      <c r="B7" s="26" t="s">
        <v>91</v>
      </c>
      <c r="C7" s="27" t="s">
        <v>95</v>
      </c>
      <c r="D7" s="28" t="s">
        <v>94</v>
      </c>
      <c r="E7" s="28" t="s">
        <v>92</v>
      </c>
      <c r="F7" s="28" t="s">
        <v>93</v>
      </c>
      <c r="G7" s="27" t="s">
        <v>96</v>
      </c>
      <c r="H7" s="28" t="s">
        <v>2</v>
      </c>
      <c r="I7" s="28" t="s">
        <v>3</v>
      </c>
      <c r="J7" s="28" t="s">
        <v>97</v>
      </c>
      <c r="K7" s="28" t="s">
        <v>98</v>
      </c>
      <c r="L7" s="28" t="s">
        <v>99</v>
      </c>
      <c r="M7" s="27" t="s">
        <v>5</v>
      </c>
      <c r="N7" s="27" t="s">
        <v>100</v>
      </c>
      <c r="O7" s="28" t="s">
        <v>2</v>
      </c>
      <c r="P7" s="28" t="s">
        <v>3</v>
      </c>
      <c r="Q7" s="28" t="s">
        <v>97</v>
      </c>
      <c r="R7" s="28" t="s">
        <v>98</v>
      </c>
      <c r="S7" s="27" t="s">
        <v>104</v>
      </c>
      <c r="T7" s="27" t="s">
        <v>105</v>
      </c>
      <c r="U7" s="27" t="s">
        <v>106</v>
      </c>
      <c r="V7" s="27" t="s">
        <v>107</v>
      </c>
      <c r="W7" s="27" t="s">
        <v>108</v>
      </c>
      <c r="X7" s="29" t="s">
        <v>109</v>
      </c>
    </row>
    <row r="8" spans="2:24" ht="106.5" customHeight="1" x14ac:dyDescent="0.2">
      <c r="B8" s="30">
        <v>1</v>
      </c>
      <c r="C8" s="31" t="str">
        <f>+'EVALUACION CON CONTROLES'!C12:F12</f>
        <v>Requisitos habilitantes que impidan la selección objetiva</v>
      </c>
      <c r="D8" s="32" t="str">
        <f>+'EVALUACION CON CONTROLES'!B12</f>
        <v>PLANEACIÓN</v>
      </c>
      <c r="E8" s="32" t="str">
        <f>VLOOKUP(C8,'IDENTIFICACION Y ANALISIS'!$B$19:$F$69,3,FALSE)</f>
        <v>Especifico</v>
      </c>
      <c r="F8" s="32" t="str">
        <f>VLOOKUP(C8,'IDENTIFICACION Y ANALISIS'!$B$19:$F$69,4,FALSE)</f>
        <v>Interno</v>
      </c>
      <c r="G8" s="31" t="str">
        <f>+EVALUACION!H16</f>
        <v xml:space="preserve">Proceso desierto </v>
      </c>
      <c r="H8" s="31">
        <f>+EVALUACION!I16</f>
        <v>2</v>
      </c>
      <c r="I8" s="31">
        <f>+EVALUACION!J16</f>
        <v>5</v>
      </c>
      <c r="J8" s="31">
        <f>+EVALUACION!K16</f>
        <v>7</v>
      </c>
      <c r="K8" s="32" t="str">
        <f>+EVALUACION!L16</f>
        <v>ALTO</v>
      </c>
      <c r="L8" s="31" t="s">
        <v>134</v>
      </c>
      <c r="M8" s="32"/>
      <c r="N8" s="31" t="str">
        <f>+'EVALUACION CON CONTROLES'!G12</f>
        <v>Verificacion de las especificaciones tecnicas solicitdas en las fichas tecnicas</v>
      </c>
      <c r="O8" s="31">
        <f>+'EVALUACION CON CONTROLES'!I12</f>
        <v>2</v>
      </c>
      <c r="P8" s="31">
        <f>+'EVALUACION CON CONTROLES'!J12</f>
        <v>5</v>
      </c>
      <c r="Q8" s="31">
        <f>+'EVALUACION CON CONTROLES'!K12</f>
        <v>7</v>
      </c>
      <c r="R8" s="32" t="str">
        <f>+'EVALUACION CON CONTROLES'!L12</f>
        <v>ALTO</v>
      </c>
      <c r="S8" s="31" t="str">
        <f>+'EVALUACION CON CONTROLES'!M12</f>
        <v>NO</v>
      </c>
      <c r="T8" s="31" t="str">
        <f>+'EVALUACION CON CONTROLES'!N12</f>
        <v>Planeación del FDLT</v>
      </c>
      <c r="U8" s="31" t="str">
        <f>+'EVALUACION CON CONTROLES'!O12</f>
        <v xml:space="preserve">Una vez pase al comité técnico </v>
      </c>
      <c r="V8" s="31" t="str">
        <f>+'EVALUACION CON CONTROLES'!P12</f>
        <v xml:space="preserve">una semana posterior de realizar el comité técnico </v>
      </c>
      <c r="W8" s="31" t="str">
        <f>+'EVALUACION CON CONTROLES'!Q12</f>
        <v xml:space="preserve">revisando y/o ajustando los documentos y Estudios Previos del Proyecto </v>
      </c>
      <c r="X8" s="33" t="str">
        <f>+'EVALUACION CON CONTROLES'!R12</f>
        <v xml:space="preserve">Antes de iniciar el cargue en la plataforma SECOP </v>
      </c>
    </row>
    <row r="9" spans="2:24" ht="118.5" customHeight="1" x14ac:dyDescent="0.2">
      <c r="B9" s="15">
        <v>2</v>
      </c>
      <c r="C9" s="17" t="str">
        <f>+'EVALUACION CON CONTROLES'!C13:F13</f>
        <v>Inadecuada evaluación de las ofertas y/o verificación de requisitos habilitantes</v>
      </c>
      <c r="D9" s="16" t="str">
        <f>+'EVALUACION CON CONTROLES'!B13</f>
        <v>SELECCIÓN</v>
      </c>
      <c r="E9" s="16" t="str">
        <f>VLOOKUP(C9,'IDENTIFICACION Y ANALISIS'!$B$19:$F$69,3,FALSE)</f>
        <v>Especifico</v>
      </c>
      <c r="F9" s="16" t="str">
        <f>VLOOKUP(C9,'IDENTIFICACION Y ANALISIS'!$B$19:$F$69,4,FALSE)</f>
        <v>Interno</v>
      </c>
      <c r="G9" s="17" t="str">
        <f>+EVALUACION!H17</f>
        <v xml:space="preserve">Inadecuada selección de proponentes </v>
      </c>
      <c r="H9" s="17">
        <f>+EVALUACION!I17</f>
        <v>1</v>
      </c>
      <c r="I9" s="17">
        <f>+EVALUACION!J17</f>
        <v>2</v>
      </c>
      <c r="J9" s="17">
        <f>+EVALUACION!K17</f>
        <v>3</v>
      </c>
      <c r="K9" s="16" t="str">
        <f>+EVALUACION!L17</f>
        <v>BAJO</v>
      </c>
      <c r="L9" s="17" t="s">
        <v>134</v>
      </c>
      <c r="M9" s="16"/>
      <c r="N9" s="17" t="str">
        <f>+'EVALUACION CON CONTROLES'!G13</f>
        <v xml:space="preserve">Revisión de los requisitos habilitantes juridicos, financieros y técnicos por parte de los profesionales de las oficionas de contratación  y planeación. </v>
      </c>
      <c r="O9" s="17">
        <f>+'EVALUACION CON CONTROLES'!I13</f>
        <v>1</v>
      </c>
      <c r="P9" s="17">
        <f>+'EVALUACION CON CONTROLES'!J13</f>
        <v>2</v>
      </c>
      <c r="Q9" s="17">
        <f>+'EVALUACION CON CONTROLES'!K13</f>
        <v>3</v>
      </c>
      <c r="R9" s="16" t="str">
        <f>+'EVALUACION CON CONTROLES'!L13</f>
        <v>BAJO</v>
      </c>
      <c r="S9" s="17" t="str">
        <f>+'EVALUACION CON CONTROLES'!M13</f>
        <v>NO</v>
      </c>
      <c r="T9" s="17" t="str">
        <f>+'EVALUACION CON CONTROLES'!N13</f>
        <v>Area de contratación del FDLT</v>
      </c>
      <c r="U9" s="17" t="str">
        <f>+'EVALUACION CON CONTROLES'!O13</f>
        <v xml:space="preserve">Una vez se declare desierto el proceso </v>
      </c>
      <c r="V9" s="17" t="str">
        <f>+'EVALUACION CON CONTROLES'!P13</f>
        <v xml:space="preserve">Cuando se establece un nuevo procesos de selección </v>
      </c>
      <c r="W9" s="17" t="str">
        <f>+'EVALUACION CON CONTROLES'!Q13</f>
        <v xml:space="preserve">Revisando las obsevaciones realizadasa por los oferentes que se presentaron y evaluando la razón por la que el proceso se declaro desierto </v>
      </c>
      <c r="X9" s="18" t="str">
        <f>+'EVALUACION CON CONTROLES'!R13</f>
        <v xml:space="preserve">Durante la etapa pre contractual </v>
      </c>
    </row>
    <row r="10" spans="2:24" ht="106.5" customHeight="1" x14ac:dyDescent="0.2">
      <c r="B10" s="15">
        <v>3</v>
      </c>
      <c r="C10" s="17" t="str">
        <f>+'EVALUACION CON CONTROLES'!C14:F14</f>
        <v>Confabulacion de los proponentes (Colusión)</v>
      </c>
      <c r="D10" s="16" t="str">
        <f>+'EVALUACION CON CONTROLES'!B14</f>
        <v>SELECCIÓN</v>
      </c>
      <c r="E10" s="16" t="str">
        <f>VLOOKUP(C10,'IDENTIFICACION Y ANALISIS'!$B$19:$F$69,3,FALSE)</f>
        <v>General</v>
      </c>
      <c r="F10" s="16" t="str">
        <f>VLOOKUP(C10,'IDENTIFICACION Y ANALISIS'!$B$19:$F$69,4,FALSE)</f>
        <v>Externo</v>
      </c>
      <c r="G10" s="17" t="str">
        <f>+EVALUACION!H18</f>
        <v>Limitación del proceso contractual</v>
      </c>
      <c r="H10" s="17">
        <f>+EVALUACION!I18</f>
        <v>3</v>
      </c>
      <c r="I10" s="17">
        <f>+EVALUACION!J18</f>
        <v>2</v>
      </c>
      <c r="J10" s="17">
        <f>+EVALUACION!K18</f>
        <v>5</v>
      </c>
      <c r="K10" s="16" t="str">
        <f>+EVALUACION!L18</f>
        <v>MEDIO</v>
      </c>
      <c r="L10" s="17" t="s">
        <v>134</v>
      </c>
      <c r="M10" s="16"/>
      <c r="N10" s="17" t="str">
        <f>+'EVALUACION CON CONTROLES'!G14</f>
        <v>Analisis detallado en la etapa de evaluacion de propuestas por parte del comité evaluador</v>
      </c>
      <c r="O10" s="17">
        <f>+'EVALUACION CON CONTROLES'!I14</f>
        <v>3</v>
      </c>
      <c r="P10" s="17">
        <f>+'EVALUACION CON CONTROLES'!J14</f>
        <v>2</v>
      </c>
      <c r="Q10" s="17">
        <f>+'EVALUACION CON CONTROLES'!K14</f>
        <v>5</v>
      </c>
      <c r="R10" s="16" t="str">
        <f>+'EVALUACION CON CONTROLES'!L14</f>
        <v>MEDIO</v>
      </c>
      <c r="S10" s="17" t="str">
        <f>+'EVALUACION CON CONTROLES'!M14</f>
        <v>SI</v>
      </c>
      <c r="T10" s="17" t="str">
        <f>+'EVALUACION CON CONTROLES'!N14</f>
        <v>Area de contratación del FDLT</v>
      </c>
      <c r="U10" s="17" t="str">
        <f>+'EVALUACION CON CONTROLES'!O14</f>
        <v>En la etapa precontractual</v>
      </c>
      <c r="V10" s="17" t="str">
        <f>+'EVALUACION CON CONTROLES'!P14</f>
        <v>final de la etapa precontractual</v>
      </c>
      <c r="W10" s="17" t="str">
        <f>+'EVALUACION CON CONTROLES'!Q14</f>
        <v>en la evaluacion de las ofertas</v>
      </c>
      <c r="X10" s="18" t="str">
        <f>+'EVALUACION CON CONTROLES'!R14</f>
        <v xml:space="preserve">Durante la etapa pre contractual </v>
      </c>
    </row>
    <row r="11" spans="2:24" ht="106.5" customHeight="1" x14ac:dyDescent="0.2">
      <c r="B11" s="15">
        <v>4</v>
      </c>
      <c r="C11" s="17" t="str">
        <f>+'EVALUACION CON CONTROLES'!C15:F15</f>
        <v>Fluctuaciones del valor de la moneda</v>
      </c>
      <c r="D11" s="16" t="str">
        <f>+'EVALUACION CON CONTROLES'!B15</f>
        <v>EJECUCIÓN</v>
      </c>
      <c r="E11" s="16" t="str">
        <f>VLOOKUP(C11,'IDENTIFICACION Y ANALISIS'!$B$19:$F$69,3,FALSE)</f>
        <v>General</v>
      </c>
      <c r="F11" s="16" t="str">
        <f>VLOOKUP(C11,'IDENTIFICACION Y ANALISIS'!$B$19:$F$69,4,FALSE)</f>
        <v>Externo</v>
      </c>
      <c r="G11" s="17" t="str">
        <f>+EVALUACION!H19</f>
        <v>Variación de los precios de los equipos y/o elementos a raiz de un efecto de devaluación o revalución de la moneda</v>
      </c>
      <c r="H11" s="17">
        <f>+EVALUACION!I19</f>
        <v>2</v>
      </c>
      <c r="I11" s="17">
        <f>+EVALUACION!J19</f>
        <v>3</v>
      </c>
      <c r="J11" s="17">
        <f>+EVALUACION!K19</f>
        <v>5</v>
      </c>
      <c r="K11" s="16" t="str">
        <f>+EVALUACION!L19</f>
        <v>MEDIO</v>
      </c>
      <c r="L11" s="17" t="s">
        <v>136</v>
      </c>
      <c r="M11" s="16" t="s">
        <v>203</v>
      </c>
      <c r="N11" s="17" t="str">
        <f>+'EVALUACION CON CONTROLES'!G15</f>
        <v xml:space="preserve">Revisión del comportamiento del dólar semanalmente </v>
      </c>
      <c r="O11" s="17">
        <f>+'EVALUACION CON CONTROLES'!I15</f>
        <v>2</v>
      </c>
      <c r="P11" s="17">
        <f>+'EVALUACION CON CONTROLES'!J15</f>
        <v>3</v>
      </c>
      <c r="Q11" s="17">
        <f>+'EVALUACION CON CONTROLES'!K15</f>
        <v>5</v>
      </c>
      <c r="R11" s="16" t="str">
        <f>+'EVALUACION CON CONTROLES'!L15</f>
        <v>MEDIO</v>
      </c>
      <c r="S11" s="17" t="str">
        <f>+'EVALUACION CON CONTROLES'!M15</f>
        <v>SI</v>
      </c>
      <c r="T11" s="17" t="str">
        <f>+'EVALUACION CON CONTROLES'!N15</f>
        <v>FDLT y contratista</v>
      </c>
      <c r="U11" s="17" t="str">
        <f>+'EVALUACION CON CONTROLES'!O15</f>
        <v xml:space="preserve">Una vez se inicie la ejecución del proyecto </v>
      </c>
      <c r="V11" s="17" t="str">
        <f>+'EVALUACION CON CONTROLES'!P15</f>
        <v xml:space="preserve">Hasta la entrega total de los bienes y/o servicios. </v>
      </c>
      <c r="W11" s="17" t="str">
        <f>+'EVALUACION CON CONTROLES'!Q15</f>
        <v xml:space="preserve">A traves de información economica revisada y allegada por el contratista al FDLT </v>
      </c>
      <c r="X11" s="18" t="str">
        <f>+'EVALUACION CON CONTROLES'!R15</f>
        <v xml:space="preserve">Durante la etapa de ejecución del proyecto </v>
      </c>
    </row>
    <row r="12" spans="2:24" ht="106.5" customHeight="1" x14ac:dyDescent="0.2">
      <c r="B12" s="15">
        <v>5</v>
      </c>
      <c r="C12" s="17" t="str">
        <f>+'EVALUACION CON CONTROLES'!C16:F16</f>
        <v>Variación de los precios del mercado</v>
      </c>
      <c r="D12" s="16" t="str">
        <f>+'EVALUACION CON CONTROLES'!B16</f>
        <v>EJECUCIÓN</v>
      </c>
      <c r="E12" s="16" t="str">
        <f>VLOOKUP(C12,'IDENTIFICACION Y ANALISIS'!$B$19:$F$69,3,FALSE)</f>
        <v>General</v>
      </c>
      <c r="F12" s="16" t="str">
        <f>VLOOKUP(C12,'IDENTIFICACION Y ANALISIS'!$B$19:$F$69,4,FALSE)</f>
        <v>Externo</v>
      </c>
      <c r="G12" s="17" t="str">
        <f>+EVALUACION!H20</f>
        <v xml:space="preserve">Variación de los precios de los equipos y/o elementos a raiz de un efecto inflacionario </v>
      </c>
      <c r="H12" s="17">
        <f>+EVALUACION!I20</f>
        <v>2</v>
      </c>
      <c r="I12" s="17">
        <f>+EVALUACION!J20</f>
        <v>4</v>
      </c>
      <c r="J12" s="17">
        <f>+EVALUACION!K20</f>
        <v>6</v>
      </c>
      <c r="K12" s="16" t="str">
        <f>+EVALUACION!L20</f>
        <v>ALTO</v>
      </c>
      <c r="L12" s="17" t="s">
        <v>136</v>
      </c>
      <c r="M12" s="16" t="s">
        <v>203</v>
      </c>
      <c r="N12" s="17" t="str">
        <f>+'EVALUACION CON CONTROLES'!G16</f>
        <v>Revisión periodica del comportamiento de los precios y los factores que generas la variacion de los mismos</v>
      </c>
      <c r="O12" s="17">
        <f>+'EVALUACION CON CONTROLES'!I16</f>
        <v>2</v>
      </c>
      <c r="P12" s="17">
        <f>+'EVALUACION CON CONTROLES'!J16</f>
        <v>4</v>
      </c>
      <c r="Q12" s="17">
        <f>+'EVALUACION CON CONTROLES'!K16</f>
        <v>6</v>
      </c>
      <c r="R12" s="16" t="str">
        <f>+'EVALUACION CON CONTROLES'!L16</f>
        <v>ALTO</v>
      </c>
      <c r="S12" s="17" t="str">
        <f>+'EVALUACION CON CONTROLES'!M16</f>
        <v>SI</v>
      </c>
      <c r="T12" s="17" t="str">
        <f>+'EVALUACION CON CONTROLES'!N16</f>
        <v>FDLT y contratista</v>
      </c>
      <c r="U12" s="17" t="str">
        <f>+'EVALUACION CON CONTROLES'!O16</f>
        <v>A partir de la adjudicación del contrato</v>
      </c>
      <c r="V12" s="17" t="str">
        <f>+'EVALUACION CON CONTROLES'!P16</f>
        <v xml:space="preserve">en toda la etapa de ejecución </v>
      </c>
      <c r="W12" s="17" t="str">
        <f>+'EVALUACION CON CONTROLES'!Q16</f>
        <v xml:space="preserve">A traves de información economica revisada y allegada por el contratista al FDLT </v>
      </c>
      <c r="X12" s="18" t="str">
        <f>+'EVALUACION CON CONTROLES'!R16</f>
        <v xml:space="preserve">semanalmente hasta la etapa de ejecucíon </v>
      </c>
    </row>
    <row r="13" spans="2:24" ht="106.5" customHeight="1" x14ac:dyDescent="0.2">
      <c r="B13" s="15">
        <v>6</v>
      </c>
      <c r="C13" s="17" t="str">
        <f>+'EVALUACION CON CONTROLES'!C17:F17</f>
        <v>Factores políticos o macroeconómicos.</v>
      </c>
      <c r="D13" s="16" t="str">
        <f>+'EVALUACION CON CONTROLES'!B17</f>
        <v>EJECUCIÓN</v>
      </c>
      <c r="E13" s="16" t="str">
        <f>VLOOKUP(C13,'IDENTIFICACION Y ANALISIS'!$B$19:$F$69,3,FALSE)</f>
        <v>General</v>
      </c>
      <c r="F13" s="16" t="str">
        <f>VLOOKUP(C13,'IDENTIFICACION Y ANALISIS'!$B$19:$F$69,4,FALSE)</f>
        <v>Externo</v>
      </c>
      <c r="G13" s="17" t="str">
        <f>+EVALUACION!H21</f>
        <v xml:space="preserve">Retrazos que impidan la ejeución del contrato </v>
      </c>
      <c r="H13" s="17">
        <f>+EVALUACION!I21</f>
        <v>3</v>
      </c>
      <c r="I13" s="17">
        <f>+EVALUACION!J21</f>
        <v>4</v>
      </c>
      <c r="J13" s="17">
        <f>+EVALUACION!K21</f>
        <v>7</v>
      </c>
      <c r="K13" s="16" t="str">
        <f>+EVALUACION!L21</f>
        <v>ALTO</v>
      </c>
      <c r="L13" s="17"/>
      <c r="M13" s="16"/>
      <c r="N13" s="17" t="str">
        <f>+'EVALUACION CON CONTROLES'!G17</f>
        <v>Analisis periodicio de los diferentes factores politicos y macrcoeconomicos que incidan directametne en el proceso</v>
      </c>
      <c r="O13" s="17">
        <f>+'EVALUACION CON CONTROLES'!I17</f>
        <v>3</v>
      </c>
      <c r="P13" s="17">
        <f>+'EVALUACION CON CONTROLES'!J17</f>
        <v>4</v>
      </c>
      <c r="Q13" s="17">
        <f>+'EVALUACION CON CONTROLES'!K17</f>
        <v>7</v>
      </c>
      <c r="R13" s="16" t="str">
        <f>+'EVALUACION CON CONTROLES'!L17</f>
        <v>ALTO</v>
      </c>
      <c r="S13" s="17" t="str">
        <f>+'EVALUACION CON CONTROLES'!M17</f>
        <v>SI</v>
      </c>
      <c r="T13" s="17" t="str">
        <f>+'EVALUACION CON CONTROLES'!N17</f>
        <v>FDLT y contratista</v>
      </c>
      <c r="U13" s="17" t="str">
        <f>+'EVALUACION CON CONTROLES'!O17</f>
        <v>A partir de la adjudicación del contrato</v>
      </c>
      <c r="V13" s="17" t="str">
        <f>+'EVALUACION CON CONTROLES'!P17</f>
        <v xml:space="preserve">en toda la etapa de ejecución </v>
      </c>
      <c r="W13" s="17" t="str">
        <f>+'EVALUACION CON CONTROLES'!Q17</f>
        <v xml:space="preserve">A traves de información economica revisada y allegada por el contratista al FDLT </v>
      </c>
      <c r="X13" s="18" t="str">
        <f>+'EVALUACION CON CONTROLES'!R17</f>
        <v xml:space="preserve">semanalmente hasta la etapa de ejecucíon </v>
      </c>
    </row>
    <row r="14" spans="2:24" ht="106.5" customHeight="1" x14ac:dyDescent="0.2">
      <c r="B14" s="15">
        <v>7</v>
      </c>
      <c r="C14" s="17" t="str">
        <f>+'EVALUACION CON CONTROLES'!C18:F18</f>
        <v>Variación en la disponibilidad o en el costo de los insumos necesarios para prestar los servicios.</v>
      </c>
      <c r="D14" s="16" t="str">
        <f>+'EVALUACION CON CONTROLES'!B18</f>
        <v>EJECUCIÓN</v>
      </c>
      <c r="E14" s="16" t="str">
        <f>VLOOKUP(C14,'IDENTIFICACION Y ANALISIS'!$B$19:$F$69,3,FALSE)</f>
        <v>General</v>
      </c>
      <c r="F14" s="16" t="str">
        <f>VLOOKUP(C14,'IDENTIFICACION Y ANALISIS'!$B$19:$F$69,4,FALSE)</f>
        <v>Externo</v>
      </c>
      <c r="G14" s="17" t="str">
        <f>+EVALUACION!H22</f>
        <v xml:space="preserve">Desabastecimiento de los equipos y/o bienes y aumento en los precios de los mismos </v>
      </c>
      <c r="H14" s="17">
        <f>+EVALUACION!I22</f>
        <v>3</v>
      </c>
      <c r="I14" s="17">
        <f>+EVALUACION!J22</f>
        <v>4</v>
      </c>
      <c r="J14" s="17">
        <f>+EVALUACION!K22</f>
        <v>7</v>
      </c>
      <c r="K14" s="16" t="str">
        <f>+EVALUACION!L22</f>
        <v>ALTO</v>
      </c>
      <c r="L14" s="17"/>
      <c r="M14" s="16"/>
      <c r="N14" s="17" t="str">
        <f>+'EVALUACION CON CONTROLES'!G18</f>
        <v>Hacer efectiva la garantía de cumplimento y calidad de los bienes y servicios</v>
      </c>
      <c r="O14" s="17">
        <f>+'EVALUACION CON CONTROLES'!I18</f>
        <v>3</v>
      </c>
      <c r="P14" s="17">
        <f>+'EVALUACION CON CONTROLES'!J18</f>
        <v>4</v>
      </c>
      <c r="Q14" s="17">
        <f>+'EVALUACION CON CONTROLES'!K18</f>
        <v>7</v>
      </c>
      <c r="R14" s="16" t="str">
        <f>+'EVALUACION CON CONTROLES'!L18</f>
        <v>ALTO</v>
      </c>
      <c r="S14" s="17" t="str">
        <f>+'EVALUACION CON CONTROLES'!M18</f>
        <v>SI</v>
      </c>
      <c r="T14" s="17" t="str">
        <f>+'EVALUACION CON CONTROLES'!N18</f>
        <v>FDLT y contratista</v>
      </c>
      <c r="U14" s="17" t="str">
        <f>+'EVALUACION CON CONTROLES'!O18</f>
        <v xml:space="preserve">Una vez se inicie la ejecución del proyecto </v>
      </c>
      <c r="V14" s="17" t="str">
        <f>+'EVALUACION CON CONTROLES'!P18</f>
        <v xml:space="preserve">Hasta la entrega total de los bienes y/o servicios. </v>
      </c>
      <c r="W14" s="17" t="str">
        <f>+'EVALUACION CON CONTROLES'!Q18</f>
        <v xml:space="preserve">Mediante correos electronicos y/u oficios que den cuenta del seguimiento </v>
      </c>
      <c r="X14" s="18" t="str">
        <f>+'EVALUACION CON CONTROLES'!R18</f>
        <v xml:space="preserve">Durante la ejecución del contrato </v>
      </c>
    </row>
    <row r="15" spans="2:24" ht="106.5" customHeight="1" x14ac:dyDescent="0.2">
      <c r="B15" s="15">
        <v>8</v>
      </c>
      <c r="C15" s="17" t="str">
        <f>+'EVALUACION CON CONTROLES'!C19:F19</f>
        <v>Incumplimiento de compromisos adquiridos por el contratista seleccionado con sus subcontratistas, suministradores de bienes y servicios.</v>
      </c>
      <c r="D15" s="16" t="str">
        <f>+'EVALUACION CON CONTROLES'!B19</f>
        <v>EJECUCIÓN</v>
      </c>
      <c r="E15" s="16" t="str">
        <f>VLOOKUP(C15,'IDENTIFICACION Y ANALISIS'!$B$19:$F$69,3,FALSE)</f>
        <v>Especifico</v>
      </c>
      <c r="F15" s="16" t="str">
        <f>VLOOKUP(C15,'IDENTIFICACION Y ANALISIS'!$B$19:$F$69,4,FALSE)</f>
        <v>Interno</v>
      </c>
      <c r="G15" s="17" t="str">
        <f>+EVALUACION!H23</f>
        <v xml:space="preserve">No entregar a tiempo, a conformidad en cantidad y calidad los entregables señalados en el anexo técnico </v>
      </c>
      <c r="H15" s="17">
        <f>+EVALUACION!I23</f>
        <v>2</v>
      </c>
      <c r="I15" s="17">
        <f>+EVALUACION!J23</f>
        <v>4</v>
      </c>
      <c r="J15" s="17">
        <f>+EVALUACION!K23</f>
        <v>6</v>
      </c>
      <c r="K15" s="16" t="str">
        <f>+EVALUACION!L23</f>
        <v>ALTO</v>
      </c>
      <c r="L15" s="17"/>
      <c r="M15" s="16"/>
      <c r="N15" s="17" t="str">
        <f>+'EVALUACION CON CONTROLES'!G19</f>
        <v>Revisión periodica del cronograma de actividades y de entrega de los bienes y servicios.</v>
      </c>
      <c r="O15" s="17">
        <f>+'EVALUACION CON CONTROLES'!I19</f>
        <v>2</v>
      </c>
      <c r="P15" s="17">
        <f>+'EVALUACION CON CONTROLES'!J19</f>
        <v>4</v>
      </c>
      <c r="Q15" s="17">
        <f>+'EVALUACION CON CONTROLES'!K19</f>
        <v>6</v>
      </c>
      <c r="R15" s="16" t="str">
        <f>+'EVALUACION CON CONTROLES'!L19</f>
        <v>ALTO</v>
      </c>
      <c r="S15" s="17" t="str">
        <f>+'EVALUACION CON CONTROLES'!M19</f>
        <v>NO</v>
      </c>
      <c r="T15" s="17" t="str">
        <f>+'EVALUACION CON CONTROLES'!N19</f>
        <v>Contaritsta</v>
      </c>
      <c r="U15" s="17" t="str">
        <f>+'EVALUACION CON CONTROLES'!O19</f>
        <v xml:space="preserve">Una vez se inicie la ejecución del proyecto </v>
      </c>
      <c r="V15" s="17" t="str">
        <f>+'EVALUACION CON CONTROLES'!P19</f>
        <v xml:space="preserve">Hasta la liquidación del proyecto </v>
      </c>
      <c r="W15" s="17" t="str">
        <f>+'EVALUACION CON CONTROLES'!Q19</f>
        <v>seguimiento realizado a trves del apoyo a la supervision del contrato</v>
      </c>
      <c r="X15" s="18" t="str">
        <f>+'EVALUACION CON CONTROLES'!R19</f>
        <v xml:space="preserve">Durante la ejecución del contrato </v>
      </c>
    </row>
    <row r="16" spans="2:24" ht="106.5" customHeight="1" x14ac:dyDescent="0.2">
      <c r="B16" s="15">
        <v>9</v>
      </c>
      <c r="C16" s="17" t="str">
        <f>+'EVALUACION CON CONTROLES'!C20:F20</f>
        <v>Incumplimiento de la administración en los pagos.</v>
      </c>
      <c r="D16" s="16" t="str">
        <f>+'EVALUACION CON CONTROLES'!B20</f>
        <v>EJECUCIÓN</v>
      </c>
      <c r="E16" s="16" t="str">
        <f>VLOOKUP(C16,'IDENTIFICACION Y ANALISIS'!$B$19:$F$69,3,FALSE)</f>
        <v>Especifico</v>
      </c>
      <c r="F16" s="16" t="str">
        <f>VLOOKUP(C16,'IDENTIFICACION Y ANALISIS'!$B$19:$F$69,4,FALSE)</f>
        <v>Interno</v>
      </c>
      <c r="G16" s="17" t="str">
        <f>+EVALUACION!H24</f>
        <v xml:space="preserve">Demora en la liquidación del contrato </v>
      </c>
      <c r="H16" s="17">
        <f>+EVALUACION!I24</f>
        <v>2</v>
      </c>
      <c r="I16" s="17">
        <f>+EVALUACION!J24</f>
        <v>3</v>
      </c>
      <c r="J16" s="17">
        <f>+EVALUACION!K24</f>
        <v>5</v>
      </c>
      <c r="K16" s="16" t="str">
        <f>+EVALUACION!L24</f>
        <v>MEDIO</v>
      </c>
      <c r="L16" s="17"/>
      <c r="M16" s="16"/>
      <c r="N16" s="17" t="str">
        <f>+'EVALUACION CON CONTROLES'!G20</f>
        <v>Orientar al contratista en los tramites y documentos a presentar para los pagos. Acompañar y tramitar la liquidación según norma vigente</v>
      </c>
      <c r="O16" s="17">
        <f>+'EVALUACION CON CONTROLES'!I20</f>
        <v>2</v>
      </c>
      <c r="P16" s="17">
        <f>+'EVALUACION CON CONTROLES'!J20</f>
        <v>3</v>
      </c>
      <c r="Q16" s="17">
        <f>+'EVALUACION CON CONTROLES'!K20</f>
        <v>5</v>
      </c>
      <c r="R16" s="16" t="str">
        <f>+'EVALUACION CON CONTROLES'!L20</f>
        <v>MEDIO</v>
      </c>
      <c r="S16" s="17" t="str">
        <f>+'EVALUACION CON CONTROLES'!M20</f>
        <v>SI</v>
      </c>
      <c r="T16" s="17" t="str">
        <f>+'EVALUACION CON CONTROLES'!N20</f>
        <v>FDLT</v>
      </c>
      <c r="U16" s="17" t="str">
        <f>+'EVALUACION CON CONTROLES'!O20</f>
        <v xml:space="preserve">Desde la solicitud de primer pago </v>
      </c>
      <c r="V16" s="17" t="str">
        <f>+'EVALUACION CON CONTROLES'!P20</f>
        <v xml:space="preserve">Hasta la liquidación del proyecto </v>
      </c>
      <c r="W16" s="17" t="str">
        <f>+'EVALUACION CON CONTROLES'!Q20</f>
        <v xml:space="preserve">Mediante correos electronicos y/u oficios que den cuenta del seguimiento </v>
      </c>
      <c r="X16" s="18" t="str">
        <f>+'EVALUACION CON CONTROLES'!R20</f>
        <v xml:space="preserve">Durante la ejecución del contrato </v>
      </c>
    </row>
    <row r="17" spans="2:24" ht="106.5" customHeight="1" x14ac:dyDescent="0.2">
      <c r="B17" s="15">
        <v>10</v>
      </c>
      <c r="C17" s="17" t="str">
        <f>+'EVALUACION CON CONTROLES'!C21:F21</f>
        <v>Defectos en los equipos.</v>
      </c>
      <c r="D17" s="16" t="str">
        <f>+'EVALUACION CON CONTROLES'!B21</f>
        <v>EJECUCIÓN</v>
      </c>
      <c r="E17" s="16" t="str">
        <f>VLOOKUP(C17,'IDENTIFICACION Y ANALISIS'!$B$19:$F$69,3,FALSE)</f>
        <v>Especifico</v>
      </c>
      <c r="F17" s="16" t="str">
        <f>VLOOKUP(C17,'IDENTIFICACION Y ANALISIS'!$B$19:$F$69,4,FALSE)</f>
        <v>Interno</v>
      </c>
      <c r="G17" s="17" t="str">
        <f>+EVALUACION!H25</f>
        <v>Inoperancia parcial o total de los equipos generando traumatismos en la operación por parte del beneficiario</v>
      </c>
      <c r="H17" s="17">
        <f>+EVALUACION!I25</f>
        <v>1</v>
      </c>
      <c r="I17" s="17">
        <f>+EVALUACION!J25</f>
        <v>5</v>
      </c>
      <c r="J17" s="17">
        <f>+EVALUACION!K25</f>
        <v>6</v>
      </c>
      <c r="K17" s="16" t="str">
        <f>+EVALUACION!L25</f>
        <v>ALTO</v>
      </c>
      <c r="L17" s="17"/>
      <c r="M17" s="16"/>
      <c r="N17" s="17" t="str">
        <f>+'EVALUACION CON CONTROLES'!G21</f>
        <v>Solicitar al operador la subsanación de los entregables o hacer efectiva la garantía de cumplimento y calidad de los bienes y servicios</v>
      </c>
      <c r="O17" s="17">
        <f>+'EVALUACION CON CONTROLES'!I21</f>
        <v>1</v>
      </c>
      <c r="P17" s="17">
        <f>+'EVALUACION CON CONTROLES'!J21</f>
        <v>5</v>
      </c>
      <c r="Q17" s="17">
        <f>+'EVALUACION CON CONTROLES'!K21</f>
        <v>6</v>
      </c>
      <c r="R17" s="16" t="str">
        <f>+'EVALUACION CON CONTROLES'!L21</f>
        <v>ALTO</v>
      </c>
      <c r="S17" s="17" t="str">
        <f>+'EVALUACION CON CONTROLES'!M21</f>
        <v>SI</v>
      </c>
      <c r="T17" s="17" t="str">
        <f>+'EVALUACION CON CONTROLES'!N21</f>
        <v>FDLT y contratista</v>
      </c>
      <c r="U17" s="17" t="str">
        <f>+'EVALUACION CON CONTROLES'!O21</f>
        <v xml:space="preserve">Durante la ejecución del contrato </v>
      </c>
      <c r="V17" s="17" t="str">
        <f>+'EVALUACION CON CONTROLES'!P21</f>
        <v>Hasta la ultima actividad de entregables al organismo de seguridad</v>
      </c>
      <c r="W17" s="17" t="str">
        <f>+'EVALUACION CON CONTROLES'!Q21</f>
        <v xml:space="preserve">Mediante las actas que den cuenta de recibido a conformidad por parte de los beneficiarios y las actas de ingreso y salida de almacen </v>
      </c>
      <c r="X17" s="18" t="str">
        <f>+'EVALUACION CON CONTROLES'!R21</f>
        <v xml:space="preserve">Durante la ejecución del contrato </v>
      </c>
    </row>
    <row r="18" spans="2:24" ht="106.5" customHeight="1" x14ac:dyDescent="0.2">
      <c r="B18" s="15">
        <v>11</v>
      </c>
      <c r="C18" s="17" t="str">
        <f>+'EVALUACION CON CONTROLES'!C22:F22</f>
        <v>Cambios en el marco regulatorio o normatividad aplicable al proyecto.</v>
      </c>
      <c r="D18" s="16" t="str">
        <f>+'EVALUACION CON CONTROLES'!B22</f>
        <v>EJECUCIÓN</v>
      </c>
      <c r="E18" s="16" t="str">
        <f>VLOOKUP(C18,'IDENTIFICACION Y ANALISIS'!$B$19:$F$69,3,FALSE)</f>
        <v>General</v>
      </c>
      <c r="F18" s="16" t="str">
        <f>VLOOKUP(C18,'IDENTIFICACION Y ANALISIS'!$B$19:$F$69,4,FALSE)</f>
        <v>Externo</v>
      </c>
      <c r="G18" s="17" t="str">
        <f>+EVALUACION!H26</f>
        <v>Modificación contractuales que alteren la ejecución del contrato</v>
      </c>
      <c r="H18" s="17">
        <f>+EVALUACION!I26</f>
        <v>1</v>
      </c>
      <c r="I18" s="17">
        <f>+EVALUACION!J26</f>
        <v>3</v>
      </c>
      <c r="J18" s="17">
        <f>+EVALUACION!K26</f>
        <v>4</v>
      </c>
      <c r="K18" s="16" t="str">
        <f>+EVALUACION!L26</f>
        <v>BAJO</v>
      </c>
      <c r="L18" s="17"/>
      <c r="M18" s="16"/>
      <c r="N18" s="17" t="str">
        <f>+'EVALUACION CON CONTROLES'!G22</f>
        <v>Orientar al contratista respecto a modficaciones dadas en cuanto a normatividad y los impactos que genera al proyecto</v>
      </c>
      <c r="O18" s="17">
        <f>+'EVALUACION CON CONTROLES'!I22</f>
        <v>1</v>
      </c>
      <c r="P18" s="17">
        <f>+'EVALUACION CON CONTROLES'!J22</f>
        <v>3</v>
      </c>
      <c r="Q18" s="17">
        <f>+'EVALUACION CON CONTROLES'!K22</f>
        <v>4</v>
      </c>
      <c r="R18" s="16" t="str">
        <f>+'EVALUACION CON CONTROLES'!L22</f>
        <v>BAJO</v>
      </c>
      <c r="S18" s="17" t="str">
        <f>+'EVALUACION CON CONTROLES'!M22</f>
        <v>NO</v>
      </c>
      <c r="T18" s="17" t="str">
        <f>+'EVALUACION CON CONTROLES'!N22</f>
        <v>FDLT</v>
      </c>
      <c r="U18" s="17" t="str">
        <f>+'EVALUACION CON CONTROLES'!O22</f>
        <v xml:space="preserve">Durante la ejecución del contrato </v>
      </c>
      <c r="V18" s="17" t="str">
        <f>+'EVALUACION CON CONTROLES'!P22</f>
        <v xml:space="preserve">Hasta la liquidación del proyecto </v>
      </c>
      <c r="W18" s="17" t="str">
        <f>+'EVALUACION CON CONTROLES'!Q22</f>
        <v>seguimiento realizado a trves del apoyo a la supervision del contrato</v>
      </c>
      <c r="X18" s="18" t="str">
        <f>+'EVALUACION CON CONTROLES'!R22</f>
        <v xml:space="preserve">Durante la ejecución del contrato </v>
      </c>
    </row>
    <row r="19" spans="2:24" ht="106.5" customHeight="1" x14ac:dyDescent="0.2">
      <c r="B19" s="15">
        <v>12</v>
      </c>
      <c r="C19" s="17" t="str">
        <f>+'EVALUACION CON CONTROLES'!C23:F23</f>
        <v>Retraso en la entrega de los vehículos por incumplimiento del proveedor</v>
      </c>
      <c r="D19" s="16" t="str">
        <f>+'EVALUACION CON CONTROLES'!B23</f>
        <v>EJECUCIÓN</v>
      </c>
      <c r="E19" s="16" t="str">
        <f>VLOOKUP(C19,'IDENTIFICACION Y ANALISIS'!$B$19:$F$69,3,FALSE)</f>
        <v>General</v>
      </c>
      <c r="F19" s="16" t="str">
        <f>VLOOKUP(C19,'IDENTIFICACION Y ANALISIS'!$B$19:$F$69,4,FALSE)</f>
        <v>Externo</v>
      </c>
      <c r="G19" s="17" t="str">
        <f>+EVALUACION!H27</f>
        <v>Modificación contractuales que alteren la ejecución del contrato</v>
      </c>
      <c r="H19" s="17">
        <f>+EVALUACION!I27</f>
        <v>1</v>
      </c>
      <c r="I19" s="17">
        <f>+EVALUACION!J27</f>
        <v>3</v>
      </c>
      <c r="J19" s="17">
        <f>+EVALUACION!K27</f>
        <v>4</v>
      </c>
      <c r="K19" s="16" t="str">
        <f>+EVALUACION!L27</f>
        <v>BAJO</v>
      </c>
      <c r="L19" s="17"/>
      <c r="M19" s="16"/>
      <c r="N19" s="17" t="str">
        <f>+'EVALUACION CON CONTROLES'!G23</f>
        <v>Seguimiento periódico al cronograma de entregas y verificación de plan logístico del proveedor.</v>
      </c>
      <c r="O19" s="17">
        <f>+'EVALUACION CON CONTROLES'!I23</f>
        <v>2</v>
      </c>
      <c r="P19" s="17">
        <f>+'EVALUACION CON CONTROLES'!J23</f>
        <v>5</v>
      </c>
      <c r="Q19" s="17">
        <f>+'EVALUACION CON CONTROLES'!K23</f>
        <v>7</v>
      </c>
      <c r="R19" s="16" t="str">
        <f>+'EVALUACION CON CONTROLES'!L23</f>
        <v>ALTO</v>
      </c>
      <c r="S19" s="17" t="str">
        <f>+'EVALUACION CON CONTROLES'!M23</f>
        <v>SI</v>
      </c>
      <c r="T19" s="17" t="str">
        <f>+'EVALUACION CON CONTROLES'!N23</f>
        <v>FDLT y contratista</v>
      </c>
      <c r="U19" s="17" t="str">
        <f>+'EVALUACION CON CONTROLES'!O23</f>
        <v xml:space="preserve">Durante la ejecución del contrato </v>
      </c>
      <c r="V19" s="17" t="str">
        <f>+'EVALUACION CON CONTROLES'!P23</f>
        <v>Hasta la ultima actividad de entregables al organismo de seguridad</v>
      </c>
      <c r="W19" s="17" t="str">
        <f>+'EVALUACION CON CONTROLES'!Q23</f>
        <v xml:space="preserve">Mediante las actas que den cuenta de recibido a conformidad por parte de los beneficiarios y las actas de ingreso y salida de almacen </v>
      </c>
      <c r="X19" s="18" t="str">
        <f>+'EVALUACION CON CONTROLES'!R23</f>
        <v xml:space="preserve">Durante la ejecución del contrato </v>
      </c>
    </row>
    <row r="20" spans="2:24" ht="13.5" customHeight="1" x14ac:dyDescent="0.2">
      <c r="B20" s="45"/>
      <c r="X20" s="46"/>
    </row>
    <row r="21" spans="2:24" ht="13.5" customHeight="1" x14ac:dyDescent="0.25">
      <c r="B21" s="45"/>
      <c r="E21" s="12"/>
      <c r="F21" s="331" t="s">
        <v>128</v>
      </c>
      <c r="G21" s="331"/>
      <c r="H21" s="12"/>
      <c r="I21" s="12"/>
      <c r="J21" s="315" t="s">
        <v>21</v>
      </c>
      <c r="K21" s="315"/>
      <c r="L21" s="315"/>
      <c r="M21" s="315"/>
      <c r="X21" s="46"/>
    </row>
    <row r="22" spans="2:24" ht="13.5" customHeight="1" x14ac:dyDescent="0.2">
      <c r="B22" s="45"/>
      <c r="E22" s="323" t="s">
        <v>2</v>
      </c>
      <c r="F22" s="41" t="s">
        <v>15</v>
      </c>
      <c r="G22" s="41" t="s">
        <v>14</v>
      </c>
      <c r="H22" s="12"/>
      <c r="I22" s="12"/>
      <c r="J22" s="311" t="s">
        <v>20</v>
      </c>
      <c r="K22" s="312"/>
      <c r="L22" s="311" t="s">
        <v>14</v>
      </c>
      <c r="M22" s="312"/>
      <c r="X22" s="46"/>
    </row>
    <row r="23" spans="2:24" ht="13.5" customHeight="1" x14ac:dyDescent="0.2">
      <c r="B23" s="45"/>
      <c r="E23" s="323"/>
      <c r="F23" s="17" t="s">
        <v>9</v>
      </c>
      <c r="G23" s="17">
        <v>1</v>
      </c>
      <c r="H23" s="12"/>
      <c r="I23" s="12"/>
      <c r="J23" s="313" t="s">
        <v>17</v>
      </c>
      <c r="K23" s="314"/>
      <c r="L23" s="321">
        <v>1</v>
      </c>
      <c r="M23" s="321"/>
      <c r="X23" s="46"/>
    </row>
    <row r="24" spans="2:24" ht="13.5" customHeight="1" x14ac:dyDescent="0.2">
      <c r="B24" s="45"/>
      <c r="E24" s="323"/>
      <c r="F24" s="17" t="s">
        <v>10</v>
      </c>
      <c r="G24" s="17">
        <v>2</v>
      </c>
      <c r="H24" s="12"/>
      <c r="I24" s="12"/>
      <c r="J24" s="313" t="s">
        <v>18</v>
      </c>
      <c r="K24" s="314"/>
      <c r="L24" s="321">
        <v>2</v>
      </c>
      <c r="M24" s="321"/>
      <c r="X24" s="46"/>
    </row>
    <row r="25" spans="2:24" ht="13.5" customHeight="1" x14ac:dyDescent="0.2">
      <c r="B25" s="45"/>
      <c r="E25" s="323"/>
      <c r="F25" s="17" t="s">
        <v>11</v>
      </c>
      <c r="G25" s="17">
        <v>3</v>
      </c>
      <c r="H25" s="12"/>
      <c r="I25" s="12"/>
      <c r="J25" s="313" t="s">
        <v>1</v>
      </c>
      <c r="K25" s="314"/>
      <c r="L25" s="321">
        <v>3</v>
      </c>
      <c r="M25" s="321"/>
      <c r="X25" s="46"/>
    </row>
    <row r="26" spans="2:24" ht="13.5" customHeight="1" x14ac:dyDescent="0.2">
      <c r="B26" s="45"/>
      <c r="E26" s="323"/>
      <c r="F26" s="17" t="s">
        <v>12</v>
      </c>
      <c r="G26" s="17">
        <v>4</v>
      </c>
      <c r="H26" s="12"/>
      <c r="I26" s="12"/>
      <c r="J26" s="313" t="s">
        <v>19</v>
      </c>
      <c r="K26" s="314"/>
      <c r="L26" s="321">
        <v>4</v>
      </c>
      <c r="M26" s="321"/>
      <c r="X26" s="46"/>
    </row>
    <row r="27" spans="2:24" ht="13.5" customHeight="1" x14ac:dyDescent="0.2">
      <c r="B27" s="45"/>
      <c r="E27" s="323"/>
      <c r="F27" s="17" t="s">
        <v>13</v>
      </c>
      <c r="G27" s="17">
        <v>5</v>
      </c>
      <c r="H27" s="12"/>
      <c r="I27" s="12"/>
      <c r="J27" s="313" t="s">
        <v>0</v>
      </c>
      <c r="K27" s="314"/>
      <c r="L27" s="321">
        <v>5</v>
      </c>
      <c r="M27" s="321"/>
      <c r="X27" s="46"/>
    </row>
    <row r="28" spans="2:24" ht="13.5" customHeight="1" x14ac:dyDescent="0.2">
      <c r="B28" s="45"/>
      <c r="D28" s="12"/>
      <c r="E28" s="12"/>
      <c r="F28" s="12"/>
      <c r="G28" s="12"/>
      <c r="H28" s="12"/>
      <c r="I28" s="12"/>
      <c r="J28" s="12"/>
      <c r="K28" s="12"/>
      <c r="L28" s="12"/>
      <c r="M28" s="12"/>
      <c r="X28" s="46"/>
    </row>
    <row r="29" spans="2:24" ht="13.5" customHeight="1" x14ac:dyDescent="0.25">
      <c r="B29" s="45"/>
      <c r="D29" s="315" t="s">
        <v>22</v>
      </c>
      <c r="E29" s="315"/>
      <c r="F29" s="315"/>
      <c r="G29" s="315"/>
      <c r="H29" s="315"/>
      <c r="I29" s="315"/>
      <c r="J29" s="315"/>
      <c r="K29" s="315"/>
      <c r="X29" s="46"/>
    </row>
    <row r="30" spans="2:24" ht="13.5" customHeight="1" x14ac:dyDescent="0.25">
      <c r="B30" s="45"/>
      <c r="D30" s="318" t="s">
        <v>15</v>
      </c>
      <c r="E30" s="318" t="s">
        <v>14</v>
      </c>
      <c r="F30" s="306" t="s">
        <v>17</v>
      </c>
      <c r="G30" s="306"/>
      <c r="H30" s="332" t="s">
        <v>18</v>
      </c>
      <c r="I30" s="333"/>
      <c r="J30" s="42" t="s">
        <v>1</v>
      </c>
      <c r="K30" s="42" t="s">
        <v>19</v>
      </c>
      <c r="L30" s="41" t="s">
        <v>0</v>
      </c>
      <c r="P30" s="315" t="s">
        <v>16</v>
      </c>
      <c r="Q30" s="315"/>
      <c r="R30" s="315"/>
      <c r="S30" s="315"/>
      <c r="T30" s="315"/>
      <c r="X30" s="46"/>
    </row>
    <row r="31" spans="2:24" ht="13.5" customHeight="1" x14ac:dyDescent="0.2">
      <c r="B31" s="45"/>
      <c r="D31" s="318"/>
      <c r="E31" s="318"/>
      <c r="F31" s="322">
        <v>1</v>
      </c>
      <c r="G31" s="322"/>
      <c r="H31" s="319">
        <v>2</v>
      </c>
      <c r="I31" s="320"/>
      <c r="J31" s="43">
        <v>3</v>
      </c>
      <c r="K31" s="43">
        <v>4</v>
      </c>
      <c r="L31" s="43">
        <v>5</v>
      </c>
      <c r="P31" s="306" t="s">
        <v>22</v>
      </c>
      <c r="Q31" s="306"/>
      <c r="R31" s="306"/>
      <c r="S31" s="306" t="s">
        <v>23</v>
      </c>
      <c r="T31" s="306"/>
      <c r="X31" s="46"/>
    </row>
    <row r="32" spans="2:24" ht="13.5" customHeight="1" x14ac:dyDescent="0.2">
      <c r="B32" s="45"/>
      <c r="D32" s="17" t="s">
        <v>9</v>
      </c>
      <c r="E32" s="19">
        <v>1</v>
      </c>
      <c r="F32" s="309">
        <v>2</v>
      </c>
      <c r="G32" s="309"/>
      <c r="H32" s="307">
        <v>3</v>
      </c>
      <c r="I32" s="308"/>
      <c r="J32" s="39">
        <v>4</v>
      </c>
      <c r="K32" s="44">
        <v>5</v>
      </c>
      <c r="L32" s="38">
        <v>6</v>
      </c>
      <c r="P32" s="327" t="s">
        <v>24</v>
      </c>
      <c r="Q32" s="327"/>
      <c r="R32" s="327"/>
      <c r="S32" s="324" t="s">
        <v>25</v>
      </c>
      <c r="T32" s="324"/>
      <c r="X32" s="46"/>
    </row>
    <row r="33" spans="2:24" ht="13.5" customHeight="1" x14ac:dyDescent="0.2">
      <c r="B33" s="45"/>
      <c r="D33" s="17" t="s">
        <v>10</v>
      </c>
      <c r="E33" s="19">
        <v>2</v>
      </c>
      <c r="F33" s="309">
        <v>3</v>
      </c>
      <c r="G33" s="309"/>
      <c r="H33" s="307">
        <v>4</v>
      </c>
      <c r="I33" s="308"/>
      <c r="J33" s="44">
        <v>5</v>
      </c>
      <c r="K33" s="38">
        <v>6</v>
      </c>
      <c r="L33" s="38">
        <v>7</v>
      </c>
      <c r="P33" s="303" t="s">
        <v>26</v>
      </c>
      <c r="Q33" s="303"/>
      <c r="R33" s="303"/>
      <c r="S33" s="324" t="s">
        <v>27</v>
      </c>
      <c r="T33" s="324"/>
      <c r="X33" s="46"/>
    </row>
    <row r="34" spans="2:24" ht="13.5" customHeight="1" x14ac:dyDescent="0.2">
      <c r="B34" s="45"/>
      <c r="D34" s="17" t="s">
        <v>11</v>
      </c>
      <c r="E34" s="19">
        <v>3</v>
      </c>
      <c r="F34" s="309">
        <v>4</v>
      </c>
      <c r="G34" s="309"/>
      <c r="H34" s="325">
        <v>5</v>
      </c>
      <c r="I34" s="326"/>
      <c r="J34" s="38">
        <v>6</v>
      </c>
      <c r="K34" s="38">
        <v>7</v>
      </c>
      <c r="L34" s="40">
        <v>8</v>
      </c>
      <c r="P34" s="310">
        <v>5</v>
      </c>
      <c r="Q34" s="310"/>
      <c r="R34" s="310"/>
      <c r="S34" s="324" t="s">
        <v>28</v>
      </c>
      <c r="T34" s="324"/>
      <c r="X34" s="46"/>
    </row>
    <row r="35" spans="2:24" ht="13.5" customHeight="1" x14ac:dyDescent="0.2">
      <c r="B35" s="45"/>
      <c r="D35" s="17" t="s">
        <v>12</v>
      </c>
      <c r="E35" s="19">
        <v>4</v>
      </c>
      <c r="F35" s="310">
        <v>5</v>
      </c>
      <c r="G35" s="310"/>
      <c r="H35" s="304">
        <v>6</v>
      </c>
      <c r="I35" s="305"/>
      <c r="J35" s="38">
        <v>7</v>
      </c>
      <c r="K35" s="40">
        <v>8</v>
      </c>
      <c r="L35" s="40">
        <v>9</v>
      </c>
      <c r="P35" s="309" t="s">
        <v>29</v>
      </c>
      <c r="Q35" s="309"/>
      <c r="R35" s="309"/>
      <c r="S35" s="324" t="s">
        <v>30</v>
      </c>
      <c r="T35" s="324"/>
      <c r="X35" s="46"/>
    </row>
    <row r="36" spans="2:24" ht="13.5" customHeight="1" x14ac:dyDescent="0.2">
      <c r="B36" s="45"/>
      <c r="D36" s="17" t="s">
        <v>13</v>
      </c>
      <c r="E36" s="19">
        <v>5</v>
      </c>
      <c r="F36" s="303">
        <v>6</v>
      </c>
      <c r="G36" s="303"/>
      <c r="H36" s="304">
        <v>7</v>
      </c>
      <c r="I36" s="305"/>
      <c r="J36" s="40">
        <v>8</v>
      </c>
      <c r="K36" s="40">
        <v>9</v>
      </c>
      <c r="L36" s="40">
        <v>10</v>
      </c>
      <c r="X36" s="46"/>
    </row>
    <row r="37" spans="2:24" ht="13.5" customHeight="1" thickBot="1" x14ac:dyDescent="0.25">
      <c r="B37" s="20"/>
      <c r="C37" s="21"/>
      <c r="D37" s="22"/>
      <c r="E37" s="22"/>
      <c r="F37" s="22"/>
      <c r="G37" s="22"/>
      <c r="H37" s="22"/>
      <c r="I37" s="22"/>
      <c r="J37" s="22"/>
      <c r="K37" s="22"/>
      <c r="L37" s="22"/>
      <c r="M37" s="22"/>
      <c r="N37" s="21"/>
      <c r="O37" s="21"/>
      <c r="P37" s="21"/>
      <c r="Q37" s="21"/>
      <c r="R37" s="21"/>
      <c r="S37" s="21"/>
      <c r="T37" s="21"/>
      <c r="U37" s="21"/>
      <c r="V37" s="21"/>
      <c r="W37" s="21"/>
      <c r="X37" s="23"/>
    </row>
    <row r="38" spans="2:24" ht="16.5" customHeight="1" x14ac:dyDescent="0.2">
      <c r="D38" s="12"/>
      <c r="F38" s="12"/>
      <c r="G38" s="12"/>
      <c r="H38" s="12"/>
      <c r="I38" s="12"/>
      <c r="J38" s="12"/>
      <c r="K38" s="12"/>
      <c r="L38" s="12"/>
      <c r="M38" s="12"/>
      <c r="N38" s="12"/>
      <c r="O38" s="12"/>
      <c r="P38" s="12"/>
      <c r="Q38" s="12"/>
      <c r="R38" s="12"/>
    </row>
    <row r="39" spans="2:24" ht="16.5" customHeight="1" x14ac:dyDescent="0.2">
      <c r="D39" s="12"/>
      <c r="F39" s="12"/>
      <c r="G39" s="12"/>
      <c r="H39" s="12"/>
      <c r="I39" s="12"/>
      <c r="J39" s="12"/>
      <c r="K39" s="12"/>
      <c r="L39" s="12"/>
      <c r="M39" s="12"/>
      <c r="N39" s="12"/>
      <c r="O39" s="12"/>
      <c r="P39" s="12"/>
      <c r="Q39" s="12"/>
      <c r="R39" s="12"/>
    </row>
    <row r="40" spans="2:24" ht="12.75" customHeight="1" x14ac:dyDescent="0.2">
      <c r="D40" s="12"/>
      <c r="F40" s="12"/>
      <c r="G40" s="12"/>
      <c r="H40" s="12"/>
      <c r="I40" s="12"/>
      <c r="J40" s="12"/>
      <c r="K40" s="12"/>
      <c r="L40" s="12"/>
      <c r="M40" s="12"/>
      <c r="N40" s="12"/>
      <c r="O40" s="12"/>
      <c r="P40" s="12"/>
      <c r="Q40" s="12"/>
      <c r="R40" s="12"/>
    </row>
    <row r="41" spans="2:24" hidden="1" x14ac:dyDescent="0.2">
      <c r="B41" s="14" t="s">
        <v>135</v>
      </c>
      <c r="D41" s="12"/>
      <c r="F41" s="12"/>
      <c r="G41" s="12"/>
      <c r="H41" s="12"/>
      <c r="I41" s="12"/>
      <c r="J41" s="12"/>
      <c r="K41" s="12"/>
      <c r="L41" s="12"/>
      <c r="M41" s="12"/>
      <c r="N41" s="12"/>
      <c r="O41" s="12"/>
      <c r="P41" s="12"/>
      <c r="Q41" s="12"/>
      <c r="R41" s="12"/>
    </row>
    <row r="42" spans="2:24" ht="15" hidden="1" x14ac:dyDescent="0.25">
      <c r="B42" s="14" t="s">
        <v>134</v>
      </c>
      <c r="D42" s="24"/>
      <c r="F42" s="12"/>
      <c r="G42" s="24"/>
      <c r="H42" s="24"/>
      <c r="I42" s="24"/>
      <c r="J42" s="24"/>
      <c r="K42" s="24"/>
      <c r="L42" s="24"/>
      <c r="M42" s="24"/>
      <c r="N42" s="24"/>
      <c r="O42" s="24"/>
      <c r="P42" s="24"/>
      <c r="Q42" s="24"/>
      <c r="R42" s="24"/>
    </row>
    <row r="43" spans="2:24" hidden="1" x14ac:dyDescent="0.2">
      <c r="B43" s="14" t="s">
        <v>136</v>
      </c>
      <c r="D43" s="12"/>
      <c r="F43" s="12"/>
      <c r="G43" s="12"/>
      <c r="H43" s="12"/>
      <c r="I43" s="12"/>
      <c r="J43" s="12"/>
      <c r="K43" s="12"/>
      <c r="L43" s="12"/>
      <c r="M43" s="12"/>
      <c r="N43" s="12"/>
      <c r="O43" s="12"/>
      <c r="P43" s="12"/>
      <c r="Q43" s="12"/>
      <c r="R43" s="12"/>
    </row>
    <row r="44" spans="2:24" x14ac:dyDescent="0.2">
      <c r="D44" s="12"/>
      <c r="F44" s="12"/>
      <c r="G44" s="12"/>
      <c r="H44" s="12"/>
      <c r="I44" s="12"/>
      <c r="J44" s="12"/>
      <c r="K44" s="12"/>
      <c r="L44" s="12"/>
      <c r="M44" s="12"/>
      <c r="N44" s="12"/>
      <c r="O44" s="12"/>
      <c r="P44" s="12"/>
      <c r="Q44" s="12"/>
      <c r="R44" s="12"/>
    </row>
    <row r="45" spans="2:24" x14ac:dyDescent="0.2">
      <c r="D45" s="12"/>
      <c r="F45" s="12"/>
      <c r="G45" s="12"/>
      <c r="H45" s="12"/>
      <c r="I45" s="12"/>
      <c r="J45" s="12"/>
      <c r="K45" s="12"/>
      <c r="L45" s="12"/>
      <c r="M45" s="12"/>
      <c r="N45" s="12"/>
      <c r="O45" s="12"/>
      <c r="P45" s="12"/>
      <c r="Q45" s="12"/>
      <c r="R45" s="12"/>
    </row>
    <row r="46" spans="2:24" x14ac:dyDescent="0.2">
      <c r="D46" s="12"/>
      <c r="F46" s="12"/>
      <c r="G46" s="12"/>
      <c r="H46" s="12"/>
      <c r="I46" s="12"/>
      <c r="J46" s="12"/>
      <c r="K46" s="12"/>
      <c r="L46" s="12"/>
      <c r="M46" s="12"/>
      <c r="N46" s="12"/>
      <c r="O46" s="12"/>
      <c r="P46" s="12"/>
      <c r="Q46" s="12"/>
      <c r="R46" s="12"/>
    </row>
    <row r="47" spans="2:24" ht="12.75" customHeight="1" x14ac:dyDescent="0.2">
      <c r="D47" s="12"/>
    </row>
    <row r="48" spans="2:24" x14ac:dyDescent="0.2">
      <c r="D48" s="12"/>
    </row>
  </sheetData>
  <mergeCells count="47">
    <mergeCell ref="S35:T35"/>
    <mergeCell ref="P35:R35"/>
    <mergeCell ref="P32:R32"/>
    <mergeCell ref="B6:X6"/>
    <mergeCell ref="F21:G21"/>
    <mergeCell ref="J21:M21"/>
    <mergeCell ref="H30:I30"/>
    <mergeCell ref="J23:K23"/>
    <mergeCell ref="J24:K24"/>
    <mergeCell ref="L25:M25"/>
    <mergeCell ref="L26:M26"/>
    <mergeCell ref="D29:K29"/>
    <mergeCell ref="F30:G30"/>
    <mergeCell ref="L23:M23"/>
    <mergeCell ref="L24:M24"/>
    <mergeCell ref="S32:T32"/>
    <mergeCell ref="F32:G32"/>
    <mergeCell ref="S33:T33"/>
    <mergeCell ref="S34:T34"/>
    <mergeCell ref="H34:I34"/>
    <mergeCell ref="F33:G33"/>
    <mergeCell ref="P30:T30"/>
    <mergeCell ref="B2:B4"/>
    <mergeCell ref="C2:V4"/>
    <mergeCell ref="E30:E31"/>
    <mergeCell ref="H31:I31"/>
    <mergeCell ref="J27:K27"/>
    <mergeCell ref="L27:M27"/>
    <mergeCell ref="D30:D31"/>
    <mergeCell ref="F31:G31"/>
    <mergeCell ref="E22:E27"/>
    <mergeCell ref="W2:X4"/>
    <mergeCell ref="F36:G36"/>
    <mergeCell ref="H36:I36"/>
    <mergeCell ref="P31:R31"/>
    <mergeCell ref="H33:I33"/>
    <mergeCell ref="H32:I32"/>
    <mergeCell ref="F34:G34"/>
    <mergeCell ref="F35:G35"/>
    <mergeCell ref="P34:R34"/>
    <mergeCell ref="H35:I35"/>
    <mergeCell ref="P33:R33"/>
    <mergeCell ref="L22:M22"/>
    <mergeCell ref="J22:K22"/>
    <mergeCell ref="J25:K25"/>
    <mergeCell ref="S31:T31"/>
    <mergeCell ref="J26:K26"/>
  </mergeCells>
  <phoneticPr fontId="1" type="noConversion"/>
  <conditionalFormatting sqref="K8:K19">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8:R19">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8:L19"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1" manualBreakCount="1">
    <brk id="14"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Company>Workgroup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Parra</dc:creator>
  <cp:lastModifiedBy>Maria Fernanda Romero</cp:lastModifiedBy>
  <cp:lastPrinted>2021-08-05T16:35:29Z</cp:lastPrinted>
  <dcterms:created xsi:type="dcterms:W3CDTF">2007-06-14T01:55:06Z</dcterms:created>
  <dcterms:modified xsi:type="dcterms:W3CDTF">2026-06-11T17:49:47Z</dcterms:modified>
</cp:coreProperties>
</file>