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Kansas\Documents\Alcaldia Bucara Jaime Andres\2026\Contratacion\Licitaciones\Seguros\Seguros Luci Licitacion\"/>
    </mc:Choice>
  </mc:AlternateContent>
  <xr:revisionPtr revIDLastSave="0" documentId="8_{72448462-9FBE-4956-9A97-9EBC36537C7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Análisis Económico Lote I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9" i="1" l="1"/>
  <c r="K19" i="1" l="1"/>
  <c r="L19" i="1" s="1"/>
  <c r="J27" i="1"/>
  <c r="J26" i="1"/>
  <c r="J25" i="1"/>
  <c r="K25" i="1" s="1"/>
  <c r="J24" i="1"/>
  <c r="K24" i="1" s="1"/>
  <c r="J23" i="1"/>
  <c r="K23" i="1" s="1"/>
  <c r="J22" i="1"/>
  <c r="K22" i="1" s="1"/>
  <c r="J21" i="1"/>
  <c r="K21" i="1" s="1"/>
  <c r="J20" i="1"/>
  <c r="K26" i="1"/>
  <c r="G27" i="1"/>
  <c r="F26" i="1"/>
  <c r="F25" i="1"/>
  <c r="F24" i="1"/>
  <c r="F23" i="1"/>
  <c r="F22" i="1"/>
  <c r="G20" i="1"/>
  <c r="F19" i="1"/>
  <c r="F21" i="1" s="1"/>
  <c r="L24" i="1" l="1"/>
  <c r="K27" i="1"/>
  <c r="L27" i="1" s="1"/>
  <c r="L21" i="1"/>
  <c r="L23" i="1"/>
  <c r="L25" i="1"/>
  <c r="L22" i="1"/>
  <c r="K20" i="1"/>
  <c r="L20" i="1" s="1"/>
  <c r="L26" i="1"/>
  <c r="M19" i="1" l="1"/>
  <c r="M28" i="1" s="1"/>
  <c r="M3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Bancaseguros Asesores Ltda. - Actuario</author>
  </authors>
  <commentList>
    <comment ref="J19" authorId="0" shapeId="0" xr:uid="{00000000-0006-0000-0000-000005000000}">
      <text>
        <r>
          <rPr>
            <sz val="11"/>
            <color theme="1"/>
            <rFont val="Aptos Narrow"/>
            <family val="2"/>
            <charset val="1"/>
          </rPr>
          <t>Ajuste 31/07/2026: la fórmula tenía '175' escrito directamente en vez de referenciar la celda de días F12. No cambiaba el valor mientras F12=175, pero impedía que esta línea se moviera al ajustar los días de cobertura. Se corrigió para que quede dinámica, igual que el resto de líneas del Grupo I.</t>
        </r>
      </text>
    </comment>
    <comment ref="J21" authorId="0" shapeId="0" xr:uid="{00000000-0006-0000-0000-000007000000}">
      <text>
        <r>
          <rPr>
            <sz val="11"/>
            <color theme="1"/>
            <rFont val="Aptos Narrow"/>
            <family val="2"/>
            <charset val="1"/>
          </rPr>
          <t>Ajuste 31/07/2026: misma corrección que J20 — '175' escrito directamente, se cambió a referencia dinámica F12.</t>
        </r>
      </text>
    </comment>
    <comment ref="J23" authorId="0" shapeId="0" xr:uid="{00000000-0006-0000-0000-000008000000}">
      <text>
        <r>
          <rPr>
            <sz val="11"/>
            <color theme="1"/>
            <rFont val="Aptos Narrow"/>
            <family val="2"/>
            <charset val="1"/>
          </rPr>
          <t>Ajuste 31/07/2026: ERROR DE REFERENCIA CORREGIDO. Esta línea (Manejo Global Entidades Estatales) pertenece al Grupo I - Generales, pero la fórmula original tomaba los días del Grupo II - Vida/AP (F13=277 días) en vez de los días de Generales (F12). Antes: J24=I24/72*F13 -&gt; con 277 días daba $204.487.075. Corregido: J24=I24/72*F12. Vida (Grupo II, M34) no se tocó en ningún momento — solo se corrigió la referencia dentro del Grupo I. Este era un error objetivo de fórmula, no un dato de cotización.</t>
        </r>
      </text>
    </comment>
  </commentList>
</comments>
</file>

<file path=xl/sharedStrings.xml><?xml version="1.0" encoding="utf-8"?>
<sst xmlns="http://schemas.openxmlformats.org/spreadsheetml/2006/main" count="30" uniqueCount="29">
  <si>
    <t>MUNICIPIO DE BUCARAMANGA</t>
  </si>
  <si>
    <t>OBJETO: "ADQUISICIÓN DE LAS PÓLIZAS QUE CONFORMAN EL PROGRAMA DE SEGUROS DESTINADO A PROTEGER LAS PERSONAS, LOS BIENES E INTERESES PATRIMONIALES Y AQUELLOS POR LOS QUE SEA O LLEGARE A SER LEGALMENTE RESPONSABLE O SOBRE AQUELLOS EN LOS QUE TENGA INTERÉS ASEGURADO EL MUNICIPIO DE BUCARAMANGA."</t>
  </si>
  <si>
    <t xml:space="preserve">EL MUNICIPIO DE BUCARAMANGA </t>
  </si>
  <si>
    <t>TARIFACION</t>
  </si>
  <si>
    <t xml:space="preserve">DIAS DE COBERTURA - GENERALES </t>
  </si>
  <si>
    <t xml:space="preserve">FECHA DE VENCIMIENTO - GENERALES </t>
  </si>
  <si>
    <t xml:space="preserve">ITEM ASEGURADO </t>
  </si>
  <si>
    <t>DIAS DE COBERTURA</t>
  </si>
  <si>
    <t>VALOR ASEGURADO</t>
  </si>
  <si>
    <t>TASA MENSUAL (X MIL y/o %)</t>
  </si>
  <si>
    <t>PRIMA NETA</t>
  </si>
  <si>
    <t>IVA</t>
  </si>
  <si>
    <t>PRIMA TOTAL INDIVIDUAL</t>
  </si>
  <si>
    <t>VALOR TOTAL PRIMA GRUPO I</t>
  </si>
  <si>
    <t>GRUPO I - PÓLIZAS DE SEGUROS GENERALES</t>
  </si>
  <si>
    <t>(*) TODO RIESGO DAÑOS MATERIALES</t>
  </si>
  <si>
    <t>INDICE VARIABLE 6%</t>
  </si>
  <si>
    <t>AUTOMÓVILES - CARROS</t>
  </si>
  <si>
    <t>AUTOMÓVILES - MOTO</t>
  </si>
  <si>
    <t>MANEJO GLOBAL ENTIDADES ESTATALES</t>
  </si>
  <si>
    <t>RESPONSABILIDAD CIVIL EXTRACONTRACTUAL</t>
  </si>
  <si>
    <t>RESPONSABILIDAD CIVIL SERVIDORES PUBLICOS</t>
  </si>
  <si>
    <t xml:space="preserve">MAQUINARIA Y EQUIPO </t>
  </si>
  <si>
    <t>TOTAL ASEGURADO GRUPO I - PÓLIZAS DE SEGUROS GENERALES</t>
  </si>
  <si>
    <t xml:space="preserve">VALOR TOTAL </t>
  </si>
  <si>
    <t>,</t>
  </si>
  <si>
    <t>ANÁLISIS ECONÓMICO - LOTE GRUPO I</t>
  </si>
  <si>
    <t>PRIMA ACTUAL (Valor Dia)</t>
  </si>
  <si>
    <r>
      <t xml:space="preserve">NOTA: EL VALOR OFERTADO PARA CADA GRUPO ES INDEPENDIENTE Y NO PODRÁ EXCEDER EL "VALOR TOTAL PRIMA OFERTADA" ESTABLECIDO EN EL ANÁLISIS ECONÓMICO DE LA ENTIDAD PARA CADA GRUPO. LA PRIMA TOTAL OFERTADA PARA EL GRUPO I CORRESPONDE A LA SUMA DE: </t>
    </r>
    <r>
      <rPr>
        <b/>
        <i/>
        <sz val="11"/>
        <color theme="1"/>
        <rFont val="Arial"/>
        <family val="2"/>
      </rPr>
      <t>CUATRO MIL QUINIENTOS VEINTIOCHO MILLONES NOVECIENTOS CINCO MIL SEISCIENTOS NOVENTA Y SIETE PESOS M/CTE ($4.528.905.697)</t>
    </r>
    <r>
      <rPr>
        <b/>
        <sz val="11"/>
        <color theme="1"/>
        <rFont val="Arial"/>
        <family val="2"/>
        <charset val="1"/>
      </rPr>
      <t>, LAS TASAS DE SUSTRACCIÓN, EQUIPO ELÉCTRICO Y ELECTRÓNICO, Y MÓVILES Y PORTÁTILES SE ENCUENTRAN INCLUIDAS EN LAS TASAS DE LOS AMPAROS DE INCENDIO, TERREMOTO Y AMIT, POR LO CUAL LA COBERTURA DE ESTOS RIESGOS SE OTORGA A TRAVÉS DE DICHOS AMPAROS Y NO COMO TASAS INDEPENDIENTES.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</si>
</sst>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_-;\-* #,##0_-;_-* \-??_-;_-@_-"/>
    <numFmt numFmtId="165" formatCode="_-* #,##0.00_-;\-* #,##0.00_-;_-* \-??_-;_-@_-"/>
    <numFmt numFmtId="166" formatCode="_-* #,##0_-;\-* #,##0_-;_-* \-_-;_-@_-"/>
    <numFmt numFmtId="167" formatCode="&quot;$ &quot;#,##0"/>
    <numFmt numFmtId="168" formatCode="0.0%"/>
    <numFmt numFmtId="169" formatCode="&quot;$ &quot;#,##0.00"/>
    <numFmt numFmtId="170" formatCode="&quot;$&quot;\ #,##0"/>
    <numFmt numFmtId="171" formatCode="0.00000000"/>
  </numFmts>
  <fonts count="14" x14ac:knownFonts="1">
    <font>
      <sz val="11"/>
      <color theme="1"/>
      <name val="Aptos Narrow"/>
      <family val="2"/>
      <charset val="1"/>
    </font>
    <font>
      <sz val="11"/>
      <color theme="1"/>
      <name val="Arial"/>
      <family val="2"/>
      <charset val="1"/>
    </font>
    <font>
      <b/>
      <sz val="11"/>
      <color theme="1"/>
      <name val="Arial"/>
      <family val="2"/>
      <charset val="1"/>
    </font>
    <font>
      <b/>
      <sz val="26"/>
      <color theme="1"/>
      <name val="Arial"/>
      <family val="2"/>
      <charset val="1"/>
    </font>
    <font>
      <b/>
      <sz val="16"/>
      <color theme="1"/>
      <name val="Arial"/>
      <family val="2"/>
      <charset val="1"/>
    </font>
    <font>
      <b/>
      <sz val="12"/>
      <color theme="1"/>
      <name val="Arial"/>
      <family val="2"/>
      <charset val="1"/>
    </font>
    <font>
      <b/>
      <sz val="11"/>
      <color theme="0"/>
      <name val="Arial"/>
      <family val="2"/>
      <charset val="1"/>
    </font>
    <font>
      <sz val="11"/>
      <color rgb="FF000000"/>
      <name val="Arial"/>
      <family val="2"/>
      <charset val="1"/>
    </font>
    <font>
      <sz val="11"/>
      <color theme="0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sz val="12"/>
      <color theme="1"/>
      <name val="Arial"/>
      <family val="2"/>
      <charset val="1"/>
    </font>
    <font>
      <b/>
      <i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theme="4" tint="-0.249977111117893"/>
        <bgColor rgb="FF333333"/>
      </patternFill>
    </fill>
    <fill>
      <patternFill patternType="solid">
        <fgColor theme="9" tint="0.39988402966399123"/>
        <bgColor rgb="FF47D45A"/>
      </patternFill>
    </fill>
    <fill>
      <patternFill patternType="solid">
        <fgColor theme="0" tint="-4.9989318521683403E-2"/>
        <bgColor rgb="FFFFFFFF"/>
      </patternFill>
    </fill>
  </fills>
  <borders count="2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6" fillId="3" borderId="8" xfId="0" applyFont="1" applyFill="1" applyBorder="1" applyAlignment="1">
      <alignment horizontal="center" vertical="center" wrapText="1"/>
    </xf>
    <xf numFmtId="0" fontId="1" fillId="2" borderId="0" xfId="0" applyFont="1" applyFill="1"/>
    <xf numFmtId="164" fontId="1" fillId="2" borderId="0" xfId="0" applyNumberFormat="1" applyFont="1" applyFill="1" applyAlignment="1">
      <alignment horizontal="center"/>
    </xf>
    <xf numFmtId="164" fontId="1" fillId="2" borderId="0" xfId="0" applyNumberFormat="1" applyFont="1" applyFill="1"/>
    <xf numFmtId="0" fontId="2" fillId="2" borderId="0" xfId="0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164" fontId="1" fillId="2" borderId="2" xfId="0" applyNumberFormat="1" applyFont="1" applyFill="1" applyBorder="1"/>
    <xf numFmtId="166" fontId="1" fillId="2" borderId="2" xfId="0" applyNumberFormat="1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0" xfId="0" applyFont="1" applyFill="1" applyAlignment="1">
      <alignment horizontal="center"/>
    </xf>
    <xf numFmtId="166" fontId="1" fillId="2" borderId="0" xfId="0" applyNumberFormat="1" applyFont="1" applyFill="1"/>
    <xf numFmtId="0" fontId="1" fillId="2" borderId="5" xfId="0" applyFont="1" applyFill="1" applyBorder="1"/>
    <xf numFmtId="0" fontId="7" fillId="2" borderId="7" xfId="0" applyFont="1" applyFill="1" applyBorder="1"/>
    <xf numFmtId="0" fontId="8" fillId="3" borderId="8" xfId="0" applyFont="1" applyFill="1" applyBorder="1"/>
    <xf numFmtId="0" fontId="1" fillId="2" borderId="4" xfId="0" applyFont="1" applyFill="1" applyBorder="1" applyAlignment="1">
      <alignment wrapText="1"/>
    </xf>
    <xf numFmtId="0" fontId="6" fillId="3" borderId="10" xfId="0" applyFont="1" applyFill="1" applyBorder="1" applyAlignment="1">
      <alignment horizontal="center" vertical="center" wrapText="1"/>
    </xf>
    <xf numFmtId="164" fontId="6" fillId="3" borderId="10" xfId="0" applyNumberFormat="1" applyFont="1" applyFill="1" applyBorder="1" applyAlignment="1">
      <alignment horizontal="center" vertical="center" wrapText="1"/>
    </xf>
    <xf numFmtId="166" fontId="6" fillId="3" borderId="9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wrapText="1"/>
    </xf>
    <xf numFmtId="0" fontId="10" fillId="2" borderId="12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center" vertical="center"/>
    </xf>
    <xf numFmtId="167" fontId="10" fillId="0" borderId="13" xfId="0" applyNumberFormat="1" applyFont="1" applyBorder="1" applyAlignment="1">
      <alignment horizontal="center" vertical="center"/>
    </xf>
    <xf numFmtId="167" fontId="1" fillId="0" borderId="13" xfId="0" applyNumberFormat="1" applyFont="1" applyBorder="1" applyAlignment="1">
      <alignment horizontal="center" vertical="center"/>
    </xf>
    <xf numFmtId="167" fontId="7" fillId="0" borderId="13" xfId="0" applyNumberFormat="1" applyFont="1" applyBorder="1" applyAlignment="1">
      <alignment horizontal="center" vertical="center"/>
    </xf>
    <xf numFmtId="167" fontId="11" fillId="0" borderId="16" xfId="0" applyNumberFormat="1" applyFont="1" applyBorder="1" applyAlignment="1">
      <alignment horizontal="center" vertical="center"/>
    </xf>
    <xf numFmtId="0" fontId="10" fillId="2" borderId="17" xfId="0" applyFont="1" applyFill="1" applyBorder="1" applyAlignment="1">
      <alignment horizontal="left" vertical="center"/>
    </xf>
    <xf numFmtId="0" fontId="1" fillId="2" borderId="18" xfId="0" applyFont="1" applyFill="1" applyBorder="1" applyAlignment="1">
      <alignment horizontal="center" vertical="center"/>
    </xf>
    <xf numFmtId="167" fontId="10" fillId="0" borderId="18" xfId="0" applyNumberFormat="1" applyFont="1" applyBorder="1" applyAlignment="1">
      <alignment horizontal="center" vertical="center"/>
    </xf>
    <xf numFmtId="0" fontId="10" fillId="2" borderId="19" xfId="0" applyFont="1" applyFill="1" applyBorder="1" applyAlignment="1">
      <alignment horizontal="left" vertical="center"/>
    </xf>
    <xf numFmtId="0" fontId="1" fillId="2" borderId="20" xfId="0" applyFont="1" applyFill="1" applyBorder="1" applyAlignment="1">
      <alignment horizontal="center" vertical="center"/>
    </xf>
    <xf numFmtId="167" fontId="10" fillId="0" borderId="20" xfId="0" applyNumberFormat="1" applyFont="1" applyBorder="1" applyAlignment="1">
      <alignment horizontal="center" vertical="center"/>
    </xf>
    <xf numFmtId="0" fontId="10" fillId="2" borderId="21" xfId="0" applyFont="1" applyFill="1" applyBorder="1" applyAlignment="1">
      <alignment horizontal="left" vertical="center"/>
    </xf>
    <xf numFmtId="0" fontId="1" fillId="2" borderId="22" xfId="0" applyFont="1" applyFill="1" applyBorder="1" applyAlignment="1">
      <alignment horizontal="center" vertical="center"/>
    </xf>
    <xf numFmtId="167" fontId="10" fillId="0" borderId="22" xfId="0" applyNumberFormat="1" applyFont="1" applyBorder="1" applyAlignment="1">
      <alignment horizontal="center" vertical="center"/>
    </xf>
    <xf numFmtId="167" fontId="6" fillId="3" borderId="6" xfId="0" applyNumberFormat="1" applyFont="1" applyFill="1" applyBorder="1" applyAlignment="1">
      <alignment horizontal="center"/>
    </xf>
    <xf numFmtId="166" fontId="1" fillId="2" borderId="5" xfId="0" applyNumberFormat="1" applyFont="1" applyFill="1" applyBorder="1"/>
    <xf numFmtId="168" fontId="1" fillId="2" borderId="0" xfId="0" applyNumberFormat="1" applyFont="1" applyFill="1"/>
    <xf numFmtId="0" fontId="6" fillId="2" borderId="0" xfId="0" applyFont="1" applyFill="1" applyAlignment="1">
      <alignment horizontal="left" vertical="center" wrapText="1"/>
    </xf>
    <xf numFmtId="166" fontId="6" fillId="2" borderId="0" xfId="0" applyNumberFormat="1" applyFont="1" applyFill="1" applyAlignment="1">
      <alignment horizontal="center"/>
    </xf>
    <xf numFmtId="167" fontId="6" fillId="3" borderId="6" xfId="0" applyNumberFormat="1" applyFont="1" applyFill="1" applyBorder="1" applyAlignment="1">
      <alignment horizontal="center" vertical="center"/>
    </xf>
    <xf numFmtId="169" fontId="1" fillId="2" borderId="0" xfId="0" applyNumberFormat="1" applyFont="1" applyFill="1"/>
    <xf numFmtId="0" fontId="1" fillId="2" borderId="24" xfId="0" applyFont="1" applyFill="1" applyBorder="1"/>
    <xf numFmtId="0" fontId="6" fillId="2" borderId="25" xfId="0" applyFont="1" applyFill="1" applyBorder="1" applyAlignment="1">
      <alignment horizontal="left" vertical="center" wrapText="1"/>
    </xf>
    <xf numFmtId="166" fontId="6" fillId="2" borderId="25" xfId="0" applyNumberFormat="1" applyFont="1" applyFill="1" applyBorder="1"/>
    <xf numFmtId="166" fontId="1" fillId="2" borderId="23" xfId="0" applyNumberFormat="1" applyFont="1" applyFill="1" applyBorder="1"/>
    <xf numFmtId="166" fontId="6" fillId="2" borderId="0" xfId="0" applyNumberFormat="1" applyFont="1" applyFill="1"/>
    <xf numFmtId="167" fontId="2" fillId="0" borderId="16" xfId="0" applyNumberFormat="1" applyFont="1" applyBorder="1" applyAlignment="1">
      <alignment horizontal="center" vertical="center"/>
    </xf>
    <xf numFmtId="167" fontId="9" fillId="0" borderId="16" xfId="0" applyNumberFormat="1" applyFont="1" applyBorder="1" applyAlignment="1">
      <alignment horizontal="center" vertical="center"/>
    </xf>
    <xf numFmtId="167" fontId="2" fillId="0" borderId="14" xfId="0" applyNumberFormat="1" applyFont="1" applyBorder="1" applyAlignment="1">
      <alignment horizontal="center" vertical="center"/>
    </xf>
    <xf numFmtId="167" fontId="1" fillId="0" borderId="18" xfId="0" applyNumberFormat="1" applyFont="1" applyBorder="1" applyAlignment="1">
      <alignment horizontal="center" vertical="center"/>
    </xf>
    <xf numFmtId="167" fontId="7" fillId="0" borderId="18" xfId="0" applyNumberFormat="1" applyFont="1" applyBorder="1" applyAlignment="1">
      <alignment horizontal="center" vertical="center"/>
    </xf>
    <xf numFmtId="167" fontId="1" fillId="0" borderId="20" xfId="0" applyNumberFormat="1" applyFont="1" applyBorder="1" applyAlignment="1">
      <alignment horizontal="center" vertical="center"/>
    </xf>
    <xf numFmtId="167" fontId="7" fillId="0" borderId="20" xfId="0" applyNumberFormat="1" applyFont="1" applyBorder="1" applyAlignment="1">
      <alignment horizontal="center" vertical="center"/>
    </xf>
    <xf numFmtId="170" fontId="1" fillId="2" borderId="0" xfId="0" applyNumberFormat="1" applyFont="1" applyFill="1"/>
    <xf numFmtId="0" fontId="1" fillId="0" borderId="9" xfId="0" applyFont="1" applyBorder="1" applyAlignment="1">
      <alignment horizontal="center"/>
    </xf>
    <xf numFmtId="14" fontId="1" fillId="0" borderId="9" xfId="0" applyNumberFormat="1" applyFont="1" applyBorder="1" applyAlignment="1">
      <alignment horizontal="center"/>
    </xf>
    <xf numFmtId="0" fontId="6" fillId="3" borderId="6" xfId="0" applyFont="1" applyFill="1" applyBorder="1" applyAlignment="1">
      <alignment vertical="center"/>
    </xf>
    <xf numFmtId="171" fontId="1" fillId="0" borderId="13" xfId="0" applyNumberFormat="1" applyFont="1" applyBorder="1" applyAlignment="1">
      <alignment horizontal="center" vertical="center"/>
    </xf>
    <xf numFmtId="171" fontId="11" fillId="0" borderId="16" xfId="0" applyNumberFormat="1" applyFont="1" applyBorder="1" applyAlignment="1">
      <alignment horizontal="center" vertical="center"/>
    </xf>
    <xf numFmtId="171" fontId="1" fillId="0" borderId="18" xfId="0" applyNumberFormat="1" applyFont="1" applyBorder="1" applyAlignment="1">
      <alignment horizontal="center" vertical="center"/>
    </xf>
    <xf numFmtId="171" fontId="1" fillId="0" borderId="20" xfId="0" applyNumberFormat="1" applyFont="1" applyBorder="1" applyAlignment="1">
      <alignment horizontal="center" vertical="center"/>
    </xf>
    <xf numFmtId="171" fontId="1" fillId="0" borderId="22" xfId="0" applyNumberFormat="1" applyFont="1" applyBorder="1" applyAlignment="1">
      <alignment horizontal="center" vertical="center"/>
    </xf>
    <xf numFmtId="171" fontId="2" fillId="0" borderId="16" xfId="0" applyNumberFormat="1" applyFont="1" applyBorder="1" applyAlignment="1">
      <alignment horizontal="center" vertical="center"/>
    </xf>
    <xf numFmtId="170" fontId="1" fillId="2" borderId="20" xfId="0" applyNumberFormat="1" applyFont="1" applyFill="1" applyBorder="1" applyAlignment="1">
      <alignment horizontal="center" vertical="center"/>
    </xf>
    <xf numFmtId="170" fontId="1" fillId="2" borderId="22" xfId="0" applyNumberFormat="1" applyFont="1" applyFill="1" applyBorder="1" applyAlignment="1">
      <alignment horizontal="center" vertical="center"/>
    </xf>
    <xf numFmtId="167" fontId="1" fillId="0" borderId="22" xfId="0" applyNumberFormat="1" applyFont="1" applyBorder="1" applyAlignment="1">
      <alignment horizontal="center" vertical="center"/>
    </xf>
    <xf numFmtId="167" fontId="7" fillId="0" borderId="22" xfId="0" applyNumberFormat="1" applyFont="1" applyBorder="1" applyAlignment="1">
      <alignment horizontal="center" vertical="center"/>
    </xf>
    <xf numFmtId="167" fontId="1" fillId="0" borderId="27" xfId="0" applyNumberFormat="1" applyFont="1" applyBorder="1" applyAlignment="1">
      <alignment horizontal="center" vertical="center"/>
    </xf>
    <xf numFmtId="170" fontId="1" fillId="2" borderId="16" xfId="0" applyNumberFormat="1" applyFont="1" applyFill="1" applyBorder="1" applyAlignment="1">
      <alignment horizontal="center" vertical="center"/>
    </xf>
    <xf numFmtId="170" fontId="1" fillId="2" borderId="18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0" fillId="0" borderId="25" xfId="0" applyBorder="1"/>
    <xf numFmtId="0" fontId="0" fillId="0" borderId="23" xfId="0" applyBorder="1"/>
    <xf numFmtId="0" fontId="11" fillId="2" borderId="15" xfId="0" applyFont="1" applyFill="1" applyBorder="1" applyAlignment="1">
      <alignment horizontal="center" vertical="center"/>
    </xf>
    <xf numFmtId="0" fontId="0" fillId="0" borderId="26" xfId="0" applyBorder="1"/>
    <xf numFmtId="0" fontId="3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/>
    </xf>
    <xf numFmtId="164" fontId="1" fillId="2" borderId="0" xfId="0" applyNumberFormat="1" applyFont="1" applyFill="1"/>
    <xf numFmtId="0" fontId="1" fillId="2" borderId="0" xfId="0" applyFont="1" applyFill="1"/>
    <xf numFmtId="167" fontId="2" fillId="5" borderId="3" xfId="0" applyNumberFormat="1" applyFont="1" applyFill="1" applyBorder="1" applyAlignment="1">
      <alignment horizontal="center" vertical="center"/>
    </xf>
    <xf numFmtId="167" fontId="2" fillId="5" borderId="5" xfId="0" applyNumberFormat="1" applyFont="1" applyFill="1" applyBorder="1" applyAlignment="1">
      <alignment horizontal="center" vertical="center"/>
    </xf>
    <xf numFmtId="167" fontId="2" fillId="5" borderId="23" xfId="0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0" fillId="0" borderId="10" xfId="0" applyBorder="1"/>
    <xf numFmtId="0" fontId="4" fillId="2" borderId="0" xfId="0" applyFont="1" applyFill="1" applyAlignment="1">
      <alignment horizontal="center" vertical="center"/>
    </xf>
    <xf numFmtId="0" fontId="9" fillId="4" borderId="11" xfId="0" applyFont="1" applyFill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5" fillId="2" borderId="0" xfId="0" applyFont="1" applyFill="1" applyAlignment="1">
      <alignment horizontal="center" vertical="center" wrapText="1"/>
    </xf>
    <xf numFmtId="164" fontId="12" fillId="2" borderId="0" xfId="0" applyNumberFormat="1" applyFont="1" applyFill="1" applyAlignment="1">
      <alignment horizontal="center"/>
    </xf>
    <xf numFmtId="164" fontId="12" fillId="2" borderId="0" xfId="0" applyNumberFormat="1" applyFont="1" applyFill="1"/>
    <xf numFmtId="0" fontId="1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B9C"/>
      <rgbColor rgb="FF99CCFF"/>
      <rgbColor rgb="FFFF99CC"/>
      <rgbColor rgb="FFCC99FF"/>
      <rgbColor rgb="FFFFCC99"/>
      <rgbColor rgb="FF3366FF"/>
      <rgbColor rgb="FF47D45A"/>
      <rgbColor rgb="FF8ED973"/>
      <rgbColor rgb="FFFFCC00"/>
      <rgbColor rgb="FFFF9900"/>
      <rgbColor rgb="FFFF6600"/>
      <rgbColor rgb="FF666699"/>
      <rgbColor rgb="FF969696"/>
      <rgbColor rgb="FF104862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2891388</xdr:colOff>
      <xdr:row>2</xdr:row>
      <xdr:rowOff>163261</xdr:rowOff>
    </xdr:from>
    <xdr:to>
      <xdr:col>4</xdr:col>
      <xdr:colOff>3567933</xdr:colOff>
      <xdr:row>5</xdr:row>
      <xdr:rowOff>169381</xdr:rowOff>
    </xdr:to>
    <xdr:pic>
      <xdr:nvPicPr>
        <xdr:cNvPr id="2" name="image1.png" descr="Recibos Pago Impuestos | Alcaldía de Bucaramang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8564" y="514379"/>
          <a:ext cx="676545" cy="865237"/>
        </a:xfrm>
        <a:prstGeom prst="rect">
          <a:avLst/>
        </a:prstGeom>
        <a:noFill/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47D45A"/>
  </sheetPr>
  <dimension ref="D1:P34"/>
  <sheetViews>
    <sheetView tabSelected="1" topLeftCell="F1" zoomScale="85" zoomScaleNormal="85" workbookViewId="0">
      <selection activeCell="P8" sqref="P8"/>
    </sheetView>
  </sheetViews>
  <sheetFormatPr baseColWidth="10" defaultColWidth="11.44140625" defaultRowHeight="13.8" x14ac:dyDescent="0.25"/>
  <cols>
    <col min="1" max="1" width="1.21875" style="2" customWidth="1"/>
    <col min="2" max="3" width="2.77734375" style="2" customWidth="1"/>
    <col min="4" max="4" width="3.5546875" style="2" customWidth="1"/>
    <col min="5" max="5" width="66.77734375" style="2" customWidth="1"/>
    <col min="6" max="6" width="16.44140625" style="3" customWidth="1"/>
    <col min="7" max="7" width="22.44140625" style="4" customWidth="1"/>
    <col min="8" max="8" width="19.21875" style="2" customWidth="1"/>
    <col min="9" max="9" width="16.21875" style="2" customWidth="1"/>
    <col min="10" max="10" width="19" style="2" customWidth="1"/>
    <col min="11" max="11" width="15.77734375" style="2" customWidth="1"/>
    <col min="12" max="12" width="17.77734375" style="2" customWidth="1"/>
    <col min="13" max="13" width="24.5546875" style="2" customWidth="1"/>
    <col min="14" max="14" width="3.77734375" style="2" customWidth="1"/>
    <col min="15" max="15" width="4.5546875" style="2" customWidth="1"/>
    <col min="16" max="16" width="25.77734375" style="2" customWidth="1"/>
    <col min="17" max="16384" width="11.44140625" style="2"/>
  </cols>
  <sheetData>
    <row r="1" spans="4:14" ht="13.5" customHeight="1" x14ac:dyDescent="0.25">
      <c r="E1" s="5"/>
      <c r="F1" s="6"/>
    </row>
    <row r="2" spans="4:14" ht="14.25" customHeight="1" x14ac:dyDescent="0.25"/>
    <row r="3" spans="4:14" ht="13.5" customHeight="1" x14ac:dyDescent="0.25">
      <c r="D3" s="7"/>
      <c r="E3" s="8"/>
      <c r="F3" s="9"/>
      <c r="G3" s="10"/>
      <c r="H3" s="8"/>
      <c r="I3" s="8"/>
      <c r="J3" s="8"/>
      <c r="K3" s="8"/>
      <c r="L3" s="8"/>
      <c r="M3" s="11"/>
      <c r="N3" s="12"/>
    </row>
    <row r="4" spans="4:14" ht="13.5" customHeight="1" x14ac:dyDescent="0.25">
      <c r="D4" s="13"/>
      <c r="F4" s="14"/>
      <c r="M4" s="15"/>
      <c r="N4" s="16"/>
    </row>
    <row r="5" spans="4:14" ht="40.5" customHeight="1" x14ac:dyDescent="0.25">
      <c r="D5" s="13"/>
      <c r="E5" s="83" t="s">
        <v>26</v>
      </c>
      <c r="F5" s="84"/>
      <c r="G5" s="85"/>
      <c r="H5" s="86"/>
      <c r="I5" s="86"/>
      <c r="J5" s="86"/>
      <c r="K5" s="86"/>
      <c r="L5" s="86"/>
      <c r="M5" s="86"/>
      <c r="N5" s="16"/>
    </row>
    <row r="6" spans="4:14" ht="21" customHeight="1" x14ac:dyDescent="0.25">
      <c r="D6" s="13"/>
      <c r="E6" s="92" t="s">
        <v>0</v>
      </c>
      <c r="F6" s="84"/>
      <c r="G6" s="85"/>
      <c r="H6" s="86"/>
      <c r="I6" s="86"/>
      <c r="J6" s="86"/>
      <c r="K6" s="86"/>
      <c r="L6" s="86"/>
      <c r="M6" s="86"/>
      <c r="N6" s="16"/>
    </row>
    <row r="7" spans="4:14" ht="55.95" customHeight="1" x14ac:dyDescent="0.25">
      <c r="D7" s="13"/>
      <c r="E7" s="96" t="s">
        <v>1</v>
      </c>
      <c r="F7" s="97"/>
      <c r="G7" s="98"/>
      <c r="H7" s="99"/>
      <c r="I7" s="99"/>
      <c r="J7" s="99"/>
      <c r="K7" s="99"/>
      <c r="L7" s="99"/>
      <c r="M7" s="99"/>
      <c r="N7" s="16"/>
    </row>
    <row r="8" spans="4:14" ht="14.25" customHeight="1" thickBot="1" x14ac:dyDescent="0.3">
      <c r="D8" s="13"/>
      <c r="F8" s="14"/>
      <c r="M8" s="15"/>
      <c r="N8" s="16"/>
    </row>
    <row r="9" spans="4:14" ht="16.95" customHeight="1" thickBot="1" x14ac:dyDescent="0.3">
      <c r="D9" s="13"/>
      <c r="E9" s="61" t="s">
        <v>2</v>
      </c>
      <c r="F9" s="14"/>
      <c r="M9" s="15"/>
      <c r="N9" s="16"/>
    </row>
    <row r="10" spans="4:14" ht="16.95" customHeight="1" thickBot="1" x14ac:dyDescent="0.3">
      <c r="D10" s="13"/>
      <c r="E10" s="17" t="s">
        <v>3</v>
      </c>
      <c r="F10" s="14"/>
      <c r="M10" s="15"/>
      <c r="N10" s="16"/>
    </row>
    <row r="11" spans="4:14" ht="14.25" customHeight="1" x14ac:dyDescent="0.25">
      <c r="D11" s="13"/>
      <c r="F11" s="14"/>
      <c r="M11" s="15"/>
      <c r="N11" s="16"/>
    </row>
    <row r="12" spans="4:14" ht="17.55" customHeight="1" thickBot="1" x14ac:dyDescent="0.3">
      <c r="D12" s="13"/>
      <c r="E12" s="18" t="s">
        <v>4</v>
      </c>
      <c r="F12" s="59">
        <v>187</v>
      </c>
      <c r="M12" s="15"/>
      <c r="N12" s="16"/>
    </row>
    <row r="13" spans="4:14" ht="17.55" customHeight="1" thickBot="1" x14ac:dyDescent="0.3">
      <c r="D13" s="13"/>
      <c r="E13" s="18" t="s">
        <v>5</v>
      </c>
      <c r="F13" s="60">
        <v>46304</v>
      </c>
      <c r="M13" s="15"/>
      <c r="N13" s="16"/>
    </row>
    <row r="14" spans="4:14" ht="8.25" customHeight="1" x14ac:dyDescent="0.25">
      <c r="D14" s="13"/>
      <c r="F14" s="14"/>
      <c r="M14" s="15"/>
      <c r="N14" s="16"/>
    </row>
    <row r="15" spans="4:14" ht="8.25" customHeight="1" x14ac:dyDescent="0.25">
      <c r="D15" s="13"/>
      <c r="F15" s="14"/>
      <c r="M15" s="15"/>
      <c r="N15" s="16"/>
    </row>
    <row r="16" spans="4:14" ht="52.5" customHeight="1" x14ac:dyDescent="0.25">
      <c r="D16" s="19"/>
      <c r="E16" s="1" t="s">
        <v>6</v>
      </c>
      <c r="F16" s="20" t="s">
        <v>7</v>
      </c>
      <c r="G16" s="21" t="s">
        <v>8</v>
      </c>
      <c r="H16" s="20" t="s">
        <v>9</v>
      </c>
      <c r="I16" s="20" t="s">
        <v>27</v>
      </c>
      <c r="J16" s="20" t="s">
        <v>10</v>
      </c>
      <c r="K16" s="20" t="s">
        <v>11</v>
      </c>
      <c r="L16" s="20" t="s">
        <v>12</v>
      </c>
      <c r="M16" s="22" t="s">
        <v>13</v>
      </c>
      <c r="N16" s="23"/>
    </row>
    <row r="17" spans="4:16" ht="14.25" customHeight="1" x14ac:dyDescent="0.25">
      <c r="D17" s="13"/>
      <c r="F17" s="14"/>
      <c r="M17" s="15"/>
      <c r="N17" s="16"/>
    </row>
    <row r="18" spans="4:16" ht="14.25" customHeight="1" thickBot="1" x14ac:dyDescent="0.35">
      <c r="D18" s="13"/>
      <c r="E18" s="93" t="s">
        <v>14</v>
      </c>
      <c r="F18" s="94"/>
      <c r="G18" s="94"/>
      <c r="H18" s="94"/>
      <c r="I18" s="94"/>
      <c r="J18" s="94"/>
      <c r="K18" s="94"/>
      <c r="L18" s="94"/>
      <c r="M18" s="95"/>
      <c r="N18" s="16"/>
    </row>
    <row r="19" spans="4:16" ht="18" customHeight="1" thickBot="1" x14ac:dyDescent="0.3">
      <c r="D19" s="13"/>
      <c r="E19" s="24" t="s">
        <v>15</v>
      </c>
      <c r="F19" s="25">
        <f>+F12</f>
        <v>187</v>
      </c>
      <c r="G19" s="26">
        <v>1908763835193</v>
      </c>
      <c r="H19" s="62">
        <v>2.2000000000000001E-4</v>
      </c>
      <c r="I19" s="69">
        <v>13987839.75</v>
      </c>
      <c r="J19" s="27">
        <f>I19*F12</f>
        <v>2615726033.25</v>
      </c>
      <c r="K19" s="28">
        <f>J19*0.19</f>
        <v>496987946.3175</v>
      </c>
      <c r="L19" s="27">
        <f t="shared" ref="L19:L27" si="0">J19+K19</f>
        <v>3112713979.5675001</v>
      </c>
      <c r="M19" s="87">
        <f>SUM(L19:L27)</f>
        <v>4528905697.3920517</v>
      </c>
      <c r="N19" s="16"/>
    </row>
    <row r="20" spans="4:16" ht="19.5" customHeight="1" thickBot="1" x14ac:dyDescent="0.35">
      <c r="D20" s="13"/>
      <c r="E20" s="81" t="s">
        <v>16</v>
      </c>
      <c r="F20" s="82"/>
      <c r="G20" s="29">
        <f>G19*6%</f>
        <v>114525830111.58</v>
      </c>
      <c r="H20" s="63">
        <v>1.1E-4</v>
      </c>
      <c r="I20" s="73">
        <v>419928.04374245997</v>
      </c>
      <c r="J20" s="51">
        <f>I20*F12</f>
        <v>78526544.179840013</v>
      </c>
      <c r="K20" s="52">
        <f>+J20*0.19</f>
        <v>14920043.394169603</v>
      </c>
      <c r="L20" s="53">
        <f t="shared" si="0"/>
        <v>93446587.574009612</v>
      </c>
      <c r="M20" s="88"/>
      <c r="N20" s="16"/>
      <c r="O20" s="4"/>
    </row>
    <row r="21" spans="4:16" ht="21" customHeight="1" x14ac:dyDescent="0.25">
      <c r="D21" s="13"/>
      <c r="E21" s="30" t="s">
        <v>17</v>
      </c>
      <c r="F21" s="31">
        <f>+F19</f>
        <v>187</v>
      </c>
      <c r="G21" s="32">
        <v>4693910000</v>
      </c>
      <c r="H21" s="64">
        <v>0.39996700000000002</v>
      </c>
      <c r="I21" s="74">
        <v>616774.61111111112</v>
      </c>
      <c r="J21" s="54">
        <f>I21*F12</f>
        <v>115336852.27777778</v>
      </c>
      <c r="K21" s="55">
        <f t="shared" ref="K21:K26" si="1">J21*0.19</f>
        <v>21914001.932777777</v>
      </c>
      <c r="L21" s="54">
        <f t="shared" si="0"/>
        <v>137250854.21055555</v>
      </c>
      <c r="M21" s="88"/>
      <c r="N21" s="16"/>
      <c r="O21" s="4"/>
    </row>
    <row r="22" spans="4:16" ht="21" customHeight="1" x14ac:dyDescent="0.25">
      <c r="D22" s="13"/>
      <c r="E22" s="33" t="s">
        <v>18</v>
      </c>
      <c r="F22" s="34">
        <f>+F12</f>
        <v>187</v>
      </c>
      <c r="G22" s="35">
        <v>275300000</v>
      </c>
      <c r="H22" s="65">
        <v>1.0416700000000001</v>
      </c>
      <c r="I22" s="68">
        <v>94280.819444444438</v>
      </c>
      <c r="J22" s="56">
        <f>I22*F12</f>
        <v>17630513.236111108</v>
      </c>
      <c r="K22" s="57">
        <f t="shared" si="1"/>
        <v>3349797.5148611106</v>
      </c>
      <c r="L22" s="54">
        <f t="shared" si="0"/>
        <v>20980310.750972219</v>
      </c>
      <c r="M22" s="88"/>
      <c r="N22" s="16"/>
      <c r="O22" s="4"/>
    </row>
    <row r="23" spans="4:16" ht="21" customHeight="1" x14ac:dyDescent="0.25">
      <c r="D23" s="13"/>
      <c r="E23" s="33" t="s">
        <v>19</v>
      </c>
      <c r="F23" s="34">
        <f>+F12</f>
        <v>187</v>
      </c>
      <c r="G23" s="35">
        <v>1300000000</v>
      </c>
      <c r="H23" s="65">
        <v>1.72725</v>
      </c>
      <c r="I23" s="68">
        <v>738220.48611111112</v>
      </c>
      <c r="J23" s="56">
        <f>I23*F12</f>
        <v>138047230.90277779</v>
      </c>
      <c r="K23" s="57">
        <f t="shared" si="1"/>
        <v>26228973.87152778</v>
      </c>
      <c r="L23" s="54">
        <f t="shared" si="0"/>
        <v>164276204.77430558</v>
      </c>
      <c r="M23" s="88"/>
      <c r="N23" s="16"/>
      <c r="O23" s="4"/>
    </row>
    <row r="24" spans="4:16" ht="21" customHeight="1" x14ac:dyDescent="0.25">
      <c r="D24" s="13"/>
      <c r="E24" s="33" t="s">
        <v>20</v>
      </c>
      <c r="F24" s="34">
        <f>+F12</f>
        <v>187</v>
      </c>
      <c r="G24" s="35">
        <v>5500000000</v>
      </c>
      <c r="H24" s="65">
        <v>0.31461</v>
      </c>
      <c r="I24" s="68">
        <v>568880.8194444445</v>
      </c>
      <c r="J24" s="56">
        <f>I24*F12</f>
        <v>106380713.23611112</v>
      </c>
      <c r="K24" s="57">
        <f t="shared" si="1"/>
        <v>20212335.514861114</v>
      </c>
      <c r="L24" s="54">
        <f t="shared" si="0"/>
        <v>126593048.75097224</v>
      </c>
      <c r="M24" s="88"/>
      <c r="N24" s="16"/>
    </row>
    <row r="25" spans="4:16" ht="21" customHeight="1" x14ac:dyDescent="0.25">
      <c r="D25" s="13"/>
      <c r="E25" s="33" t="s">
        <v>21</v>
      </c>
      <c r="F25" s="34">
        <f>+F12</f>
        <v>187</v>
      </c>
      <c r="G25" s="35">
        <v>3050000000</v>
      </c>
      <c r="H25" s="65">
        <v>3.8144900000000002</v>
      </c>
      <c r="I25" s="68">
        <v>3824944</v>
      </c>
      <c r="J25" s="56">
        <f>I25*F12</f>
        <v>715264528</v>
      </c>
      <c r="K25" s="57">
        <f t="shared" si="1"/>
        <v>135900260.31999999</v>
      </c>
      <c r="L25" s="54">
        <f t="shared" si="0"/>
        <v>851164788.31999993</v>
      </c>
      <c r="M25" s="88"/>
      <c r="N25" s="16"/>
    </row>
    <row r="26" spans="4:16" ht="21" customHeight="1" thickBot="1" x14ac:dyDescent="0.3">
      <c r="D26" s="13"/>
      <c r="E26" s="36" t="s">
        <v>22</v>
      </c>
      <c r="F26" s="37">
        <f>+F12</f>
        <v>187</v>
      </c>
      <c r="G26" s="38">
        <v>4211319583</v>
      </c>
      <c r="H26" s="66">
        <v>7.1000000000000002E-4</v>
      </c>
      <c r="I26" s="69">
        <v>98071.819444444438</v>
      </c>
      <c r="J26" s="70">
        <f>I26*F12</f>
        <v>18339430.236111108</v>
      </c>
      <c r="K26" s="71">
        <f t="shared" si="1"/>
        <v>3484491.7448611106</v>
      </c>
      <c r="L26" s="72">
        <f t="shared" si="0"/>
        <v>21823921.980972219</v>
      </c>
      <c r="M26" s="88"/>
      <c r="N26" s="16"/>
      <c r="O26" s="4"/>
    </row>
    <row r="27" spans="4:16" ht="21.75" customHeight="1" thickBot="1" x14ac:dyDescent="0.35">
      <c r="D27" s="13"/>
      <c r="E27" s="81" t="s">
        <v>16</v>
      </c>
      <c r="F27" s="82"/>
      <c r="G27" s="29">
        <f>G26*6%</f>
        <v>252679174.97999999</v>
      </c>
      <c r="H27" s="67">
        <v>3.5E-4</v>
      </c>
      <c r="I27" s="73">
        <v>2947.9237081000001</v>
      </c>
      <c r="J27" s="51">
        <f>I27*F12</f>
        <v>551261.73341470002</v>
      </c>
      <c r="K27" s="52">
        <f>+J27*0.19</f>
        <v>104739.729348793</v>
      </c>
      <c r="L27" s="53">
        <f t="shared" si="0"/>
        <v>656001.46276349307</v>
      </c>
      <c r="M27" s="89"/>
      <c r="N27" s="16"/>
      <c r="O27" s="15"/>
    </row>
    <row r="28" spans="4:16" ht="15" customHeight="1" thickBot="1" x14ac:dyDescent="0.35">
      <c r="D28" s="13"/>
      <c r="E28" s="78" t="s">
        <v>23</v>
      </c>
      <c r="F28" s="79"/>
      <c r="G28" s="79"/>
      <c r="H28" s="79"/>
      <c r="I28" s="79"/>
      <c r="J28" s="79"/>
      <c r="K28" s="79"/>
      <c r="L28" s="80"/>
      <c r="M28" s="39">
        <f>SUM(M19:M27)</f>
        <v>4528905697.3920517</v>
      </c>
      <c r="N28" s="40"/>
      <c r="O28" s="41"/>
    </row>
    <row r="29" spans="4:16" ht="14.25" customHeight="1" thickBot="1" x14ac:dyDescent="0.3">
      <c r="D29" s="13"/>
      <c r="E29" s="42"/>
      <c r="F29" s="42"/>
      <c r="G29" s="42"/>
      <c r="H29" s="42"/>
      <c r="I29" s="42"/>
      <c r="J29" s="42"/>
      <c r="K29" s="42"/>
      <c r="L29" s="42"/>
      <c r="M29" s="43"/>
      <c r="N29" s="40"/>
      <c r="O29" s="41"/>
    </row>
    <row r="30" spans="4:16" ht="19.5" customHeight="1" thickBot="1" x14ac:dyDescent="0.35">
      <c r="D30" s="13"/>
      <c r="E30" s="90" t="s">
        <v>24</v>
      </c>
      <c r="F30" s="91"/>
      <c r="G30" s="91"/>
      <c r="H30" s="91"/>
      <c r="I30" s="91"/>
      <c r="J30" s="91"/>
      <c r="K30" s="91"/>
      <c r="L30" s="91"/>
      <c r="M30" s="44">
        <f>+M28</f>
        <v>4528905697.3920517</v>
      </c>
      <c r="N30" s="40"/>
      <c r="O30" s="45"/>
    </row>
    <row r="31" spans="4:16" ht="14.25" customHeight="1" x14ac:dyDescent="0.25">
      <c r="D31" s="46"/>
      <c r="E31" s="47"/>
      <c r="F31" s="47"/>
      <c r="G31" s="47"/>
      <c r="H31" s="47"/>
      <c r="I31" s="47"/>
      <c r="J31" s="47"/>
      <c r="K31" s="47"/>
      <c r="L31" s="47"/>
      <c r="M31" s="48" t="s">
        <v>25</v>
      </c>
      <c r="N31" s="49"/>
      <c r="O31" s="41"/>
      <c r="P31" s="58"/>
    </row>
    <row r="32" spans="4:16" ht="6" customHeight="1" x14ac:dyDescent="0.25">
      <c r="E32" s="42"/>
      <c r="F32" s="42"/>
      <c r="G32" s="42"/>
      <c r="H32" s="42"/>
      <c r="I32" s="42"/>
      <c r="J32" s="42"/>
      <c r="K32" s="42"/>
      <c r="L32" s="42"/>
      <c r="M32" s="50"/>
      <c r="N32" s="15"/>
      <c r="O32" s="41"/>
    </row>
    <row r="33" spans="4:14" ht="14.25" customHeight="1" thickBot="1" x14ac:dyDescent="0.3">
      <c r="E33" s="14"/>
      <c r="F33" s="14"/>
      <c r="G33" s="14"/>
      <c r="H33" s="14"/>
      <c r="I33" s="14"/>
      <c r="J33" s="14"/>
      <c r="K33" s="14"/>
      <c r="L33" s="14"/>
      <c r="M33" s="14"/>
    </row>
    <row r="34" spans="4:14" ht="76.5" customHeight="1" thickBot="1" x14ac:dyDescent="0.3">
      <c r="D34" s="75" t="s">
        <v>28</v>
      </c>
      <c r="E34" s="76"/>
      <c r="F34" s="76"/>
      <c r="G34" s="76"/>
      <c r="H34" s="76"/>
      <c r="I34" s="76"/>
      <c r="J34" s="76"/>
      <c r="K34" s="76"/>
      <c r="L34" s="76"/>
      <c r="M34" s="76"/>
      <c r="N34" s="77"/>
    </row>
  </sheetData>
  <mergeCells count="10">
    <mergeCell ref="D34:N34"/>
    <mergeCell ref="E28:L28"/>
    <mergeCell ref="E27:F27"/>
    <mergeCell ref="E5:M5"/>
    <mergeCell ref="M19:M27"/>
    <mergeCell ref="E30:L30"/>
    <mergeCell ref="E20:F20"/>
    <mergeCell ref="E6:M6"/>
    <mergeCell ref="E18:M18"/>
    <mergeCell ref="E7:M7"/>
  </mergeCells>
  <pageMargins left="0.7" right="0.7" top="0.75" bottom="0.75" header="0.511811023622047" footer="0.511811023622047"/>
  <pageSetup paperSize="9" orientation="portrait" horizontalDpi="300" verticalDpi="30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 Económico Lote 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Lucia Morales</dc:creator>
  <cp:keywords/>
  <dc:description/>
  <cp:lastModifiedBy>Kansas</cp:lastModifiedBy>
  <cp:revision>0</cp:revision>
  <dcterms:created xsi:type="dcterms:W3CDTF">2026-06-26T14:02:48Z</dcterms:created>
  <dcterms:modified xsi:type="dcterms:W3CDTF">2026-08-13T03:07:09Z</dcterms:modified>
  <cp:category/>
  <cp:contentStatus/>
</cp:coreProperties>
</file>