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E:\GOBERNACIÓN DE CUNDINAMARCA\SECRETARIA GENERAL Y DE CERCANIA AL CIUDADANO\2026\PROCESOS\MINIMA CUANTIA\GARANTIA DE AIRES\AIRES ACONDICIONADOS\"/>
    </mc:Choice>
  </mc:AlternateContent>
  <xr:revisionPtr revIDLastSave="0" documentId="13_ncr:1_{64343F7C-03D8-40A4-946F-D7B2C58E832B}" xr6:coauthVersionLast="47" xr6:coauthVersionMax="47" xr10:uidLastSave="{00000000-0000-0000-0000-000000000000}"/>
  <bookViews>
    <workbookView xWindow="9400" yWindow="340" windowWidth="9690" windowHeight="9430" xr2:uid="{00000000-000D-0000-FFFF-FFFF00000000}"/>
  </bookViews>
  <sheets>
    <sheet name="Cálculos" sheetId="5" r:id="rId1"/>
    <sheet name="Variación" sheetId="2" r:id="rId2"/>
    <sheet name="Precio unitario" sheetId="3" r:id="rId3"/>
    <sheet name="Valor total" sheetId="4"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7" i="4" l="1"/>
  <c r="K34" i="5"/>
  <c r="F3" i="2"/>
  <c r="E3" i="2"/>
  <c r="D3" i="2"/>
  <c r="H7" i="5"/>
  <c r="G7" i="5"/>
  <c r="F7" i="5"/>
  <c r="I7" i="5"/>
  <c r="F4" i="2"/>
  <c r="F5" i="2"/>
  <c r="F6" i="2"/>
  <c r="E4" i="2"/>
  <c r="E5" i="2"/>
  <c r="E6" i="2"/>
  <c r="E7" i="2"/>
  <c r="D4" i="2"/>
  <c r="D5" i="2"/>
  <c r="D6" i="2"/>
  <c r="D7" i="2"/>
  <c r="C4" i="2"/>
  <c r="C5" i="2"/>
  <c r="C6" i="2"/>
  <c r="H6" i="2" s="1"/>
  <c r="C7" i="2"/>
  <c r="H7" i="2" s="1"/>
  <c r="N7" i="5"/>
  <c r="O7" i="5"/>
  <c r="E3" i="3" s="1"/>
  <c r="H4" i="2"/>
  <c r="H5" i="2"/>
  <c r="H8" i="2"/>
  <c r="H9" i="2"/>
  <c r="H10" i="2"/>
  <c r="H11" i="2"/>
  <c r="H12" i="2"/>
  <c r="H13" i="2"/>
  <c r="H14" i="2"/>
  <c r="H15" i="2"/>
  <c r="H16" i="2"/>
  <c r="H17" i="2"/>
  <c r="H18" i="2"/>
  <c r="H19" i="2"/>
  <c r="H20" i="2"/>
  <c r="H21" i="2"/>
  <c r="H22" i="2"/>
  <c r="H23" i="2"/>
  <c r="H24" i="2"/>
  <c r="H25" i="2"/>
  <c r="H26" i="2"/>
  <c r="H27" i="2"/>
  <c r="H28" i="2"/>
  <c r="D4" i="3"/>
  <c r="E4" i="3"/>
  <c r="D5" i="3"/>
  <c r="E5" i="3"/>
  <c r="D6" i="3"/>
  <c r="E6" i="3"/>
  <c r="D7" i="3"/>
  <c r="E7" i="3"/>
  <c r="L8" i="5"/>
  <c r="M8" i="5"/>
  <c r="N8" i="5"/>
  <c r="D8" i="3" s="1"/>
  <c r="O8" i="5"/>
  <c r="E8" i="3" s="1"/>
  <c r="P8" i="5"/>
  <c r="Q8" i="5"/>
  <c r="L9" i="5"/>
  <c r="M9" i="5"/>
  <c r="N9" i="5"/>
  <c r="D9" i="3" s="1"/>
  <c r="O9" i="5"/>
  <c r="E9" i="3" s="1"/>
  <c r="P9" i="5"/>
  <c r="Q9" i="5"/>
  <c r="L10" i="5"/>
  <c r="M10" i="5"/>
  <c r="N10" i="5"/>
  <c r="D10" i="3" s="1"/>
  <c r="O10" i="5"/>
  <c r="E10" i="3" s="1"/>
  <c r="P10" i="5"/>
  <c r="Q10" i="5"/>
  <c r="L11" i="5"/>
  <c r="M11" i="5"/>
  <c r="N11" i="5"/>
  <c r="D11" i="3" s="1"/>
  <c r="O11" i="5"/>
  <c r="E11" i="3" s="1"/>
  <c r="P11" i="5"/>
  <c r="Q11" i="5"/>
  <c r="L12" i="5"/>
  <c r="M12" i="5"/>
  <c r="N12" i="5"/>
  <c r="D12" i="3" s="1"/>
  <c r="O12" i="5"/>
  <c r="E12" i="3" s="1"/>
  <c r="P12" i="5"/>
  <c r="Q12" i="5"/>
  <c r="L13" i="5"/>
  <c r="M13" i="5"/>
  <c r="N13" i="5"/>
  <c r="D13" i="3" s="1"/>
  <c r="O13" i="5"/>
  <c r="E13" i="3" s="1"/>
  <c r="P13" i="5"/>
  <c r="Q13" i="5"/>
  <c r="L14" i="5"/>
  <c r="M14" i="5"/>
  <c r="N14" i="5"/>
  <c r="D14" i="3" s="1"/>
  <c r="O14" i="5"/>
  <c r="E14" i="3" s="1"/>
  <c r="P14" i="5"/>
  <c r="Q14" i="5"/>
  <c r="L15" i="5"/>
  <c r="M15" i="5"/>
  <c r="N15" i="5"/>
  <c r="D15" i="3" s="1"/>
  <c r="O15" i="5"/>
  <c r="E15" i="3" s="1"/>
  <c r="P15" i="5"/>
  <c r="Q15" i="5"/>
  <c r="L16" i="5"/>
  <c r="M16" i="5"/>
  <c r="N16" i="5"/>
  <c r="D16" i="3" s="1"/>
  <c r="O16" i="5"/>
  <c r="E16" i="3" s="1"/>
  <c r="P16" i="5"/>
  <c r="Q16" i="5"/>
  <c r="L17" i="5"/>
  <c r="M17" i="5"/>
  <c r="N17" i="5"/>
  <c r="D17" i="3" s="1"/>
  <c r="O17" i="5"/>
  <c r="E17" i="3" s="1"/>
  <c r="P17" i="5"/>
  <c r="Q17" i="5"/>
  <c r="L18" i="5"/>
  <c r="M18" i="5"/>
  <c r="N18" i="5"/>
  <c r="D18" i="3" s="1"/>
  <c r="O18" i="5"/>
  <c r="E18" i="3" s="1"/>
  <c r="P18" i="5"/>
  <c r="Q18" i="5"/>
  <c r="L19" i="5"/>
  <c r="M19" i="5"/>
  <c r="N19" i="5"/>
  <c r="D19" i="3" s="1"/>
  <c r="O19" i="5"/>
  <c r="E19" i="3" s="1"/>
  <c r="P19" i="5"/>
  <c r="Q19" i="5"/>
  <c r="L20" i="5"/>
  <c r="M20" i="5"/>
  <c r="N20" i="5"/>
  <c r="D20" i="3" s="1"/>
  <c r="O20" i="5"/>
  <c r="E20" i="3" s="1"/>
  <c r="P20" i="5"/>
  <c r="Q20" i="5"/>
  <c r="L21" i="5"/>
  <c r="M21" i="5"/>
  <c r="N21" i="5"/>
  <c r="D21" i="3" s="1"/>
  <c r="O21" i="5"/>
  <c r="E21" i="3" s="1"/>
  <c r="P21" i="5"/>
  <c r="Q21" i="5"/>
  <c r="L22" i="5"/>
  <c r="M22" i="5"/>
  <c r="N22" i="5"/>
  <c r="D22" i="3" s="1"/>
  <c r="O22" i="5"/>
  <c r="E22" i="3" s="1"/>
  <c r="P22" i="5"/>
  <c r="Q22" i="5"/>
  <c r="L23" i="5"/>
  <c r="M23" i="5"/>
  <c r="N23" i="5"/>
  <c r="D23" i="3" s="1"/>
  <c r="O23" i="5"/>
  <c r="E23" i="3" s="1"/>
  <c r="P23" i="5"/>
  <c r="Q23" i="5"/>
  <c r="L24" i="5"/>
  <c r="M24" i="5"/>
  <c r="N24" i="5"/>
  <c r="D24" i="3" s="1"/>
  <c r="O24" i="5"/>
  <c r="E24" i="3" s="1"/>
  <c r="P24" i="5"/>
  <c r="Q24" i="5"/>
  <c r="L25" i="5"/>
  <c r="M25" i="5"/>
  <c r="N25" i="5"/>
  <c r="D25" i="3" s="1"/>
  <c r="O25" i="5"/>
  <c r="E25" i="3" s="1"/>
  <c r="P25" i="5"/>
  <c r="Q25" i="5"/>
  <c r="L26" i="5"/>
  <c r="M26" i="5"/>
  <c r="N26" i="5"/>
  <c r="D26" i="3" s="1"/>
  <c r="O26" i="5"/>
  <c r="E26" i="3" s="1"/>
  <c r="P26" i="5"/>
  <c r="Q26" i="5"/>
  <c r="L27" i="5"/>
  <c r="M27" i="5"/>
  <c r="N27" i="5"/>
  <c r="D27" i="3" s="1"/>
  <c r="O27" i="5"/>
  <c r="E27" i="3" s="1"/>
  <c r="P27" i="5"/>
  <c r="Q27" i="5"/>
  <c r="L28" i="5"/>
  <c r="M28" i="5"/>
  <c r="N28" i="5"/>
  <c r="D28" i="3" s="1"/>
  <c r="O28" i="5"/>
  <c r="E28" i="3" s="1"/>
  <c r="P28" i="5"/>
  <c r="Q28" i="5"/>
  <c r="L29" i="5"/>
  <c r="M29" i="5"/>
  <c r="N29" i="5"/>
  <c r="O29" i="5"/>
  <c r="P29" i="5"/>
  <c r="Q29" i="5"/>
  <c r="L30" i="5"/>
  <c r="M30" i="5"/>
  <c r="N30" i="5"/>
  <c r="O30" i="5"/>
  <c r="P30" i="5"/>
  <c r="Q30" i="5"/>
  <c r="L31" i="5"/>
  <c r="M31" i="5"/>
  <c r="N31" i="5"/>
  <c r="O31" i="5"/>
  <c r="P31" i="5"/>
  <c r="Q31" i="5"/>
  <c r="L32" i="5"/>
  <c r="M32" i="5"/>
  <c r="N32" i="5"/>
  <c r="O32" i="5"/>
  <c r="P32" i="5"/>
  <c r="Q32" i="5"/>
  <c r="Q7" i="5"/>
  <c r="P7" i="5"/>
  <c r="M7" i="5"/>
  <c r="L7" i="5"/>
  <c r="C4" i="3"/>
  <c r="F4" i="3" s="1"/>
  <c r="C5" i="3"/>
  <c r="F5" i="3" s="1"/>
  <c r="C6" i="3"/>
  <c r="F6" i="3" s="1"/>
  <c r="C7" i="3"/>
  <c r="F7" i="3" s="1"/>
  <c r="K8" i="5"/>
  <c r="C8" i="3" s="1"/>
  <c r="F8" i="3" s="1"/>
  <c r="E6" i="4" s="1"/>
  <c r="F6" i="4" s="1"/>
  <c r="G6" i="4" s="1"/>
  <c r="K9" i="5"/>
  <c r="C9" i="3" s="1"/>
  <c r="F9" i="3" s="1"/>
  <c r="E7" i="4" s="1"/>
  <c r="F7" i="4" s="1"/>
  <c r="G7" i="4" s="1"/>
  <c r="K10" i="5"/>
  <c r="C10" i="3" s="1"/>
  <c r="F10" i="3" s="1"/>
  <c r="E8" i="4" s="1"/>
  <c r="F8" i="4" s="1"/>
  <c r="G8" i="4" s="1"/>
  <c r="K11" i="5"/>
  <c r="C11" i="3" s="1"/>
  <c r="F11" i="3" s="1"/>
  <c r="E9" i="4" s="1"/>
  <c r="F9" i="4" s="1"/>
  <c r="G9" i="4" s="1"/>
  <c r="K12" i="5"/>
  <c r="C12" i="3" s="1"/>
  <c r="F12" i="3" s="1"/>
  <c r="E10" i="4" s="1"/>
  <c r="F10" i="4" s="1"/>
  <c r="G10" i="4" s="1"/>
  <c r="K13" i="5"/>
  <c r="C13" i="3" s="1"/>
  <c r="F13" i="3" s="1"/>
  <c r="E11" i="4" s="1"/>
  <c r="F11" i="4" s="1"/>
  <c r="G11" i="4" s="1"/>
  <c r="K14" i="5"/>
  <c r="C14" i="3" s="1"/>
  <c r="F14" i="3" s="1"/>
  <c r="E12" i="4" s="1"/>
  <c r="F12" i="4" s="1"/>
  <c r="G12" i="4" s="1"/>
  <c r="K15" i="5"/>
  <c r="C15" i="3" s="1"/>
  <c r="F15" i="3" s="1"/>
  <c r="E13" i="4" s="1"/>
  <c r="F13" i="4" s="1"/>
  <c r="G13" i="4" s="1"/>
  <c r="K16" i="5"/>
  <c r="C16" i="3" s="1"/>
  <c r="F16" i="3" s="1"/>
  <c r="E14" i="4" s="1"/>
  <c r="F14" i="4" s="1"/>
  <c r="G14" i="4" s="1"/>
  <c r="K17" i="5"/>
  <c r="C17" i="3" s="1"/>
  <c r="F17" i="3" s="1"/>
  <c r="E15" i="4" s="1"/>
  <c r="F15" i="4" s="1"/>
  <c r="G15" i="4" s="1"/>
  <c r="K18" i="5"/>
  <c r="C18" i="3" s="1"/>
  <c r="F18" i="3" s="1"/>
  <c r="E16" i="4" s="1"/>
  <c r="F16" i="4" s="1"/>
  <c r="G16" i="4" s="1"/>
  <c r="K19" i="5"/>
  <c r="C19" i="3" s="1"/>
  <c r="F19" i="3" s="1"/>
  <c r="E17" i="4" s="1"/>
  <c r="F17" i="4" s="1"/>
  <c r="G17" i="4" s="1"/>
  <c r="K20" i="5"/>
  <c r="C20" i="3" s="1"/>
  <c r="F20" i="3" s="1"/>
  <c r="E18" i="4" s="1"/>
  <c r="F18" i="4" s="1"/>
  <c r="G18" i="4" s="1"/>
  <c r="K21" i="5"/>
  <c r="C21" i="3" s="1"/>
  <c r="F21" i="3" s="1"/>
  <c r="E19" i="4" s="1"/>
  <c r="F19" i="4" s="1"/>
  <c r="G19" i="4" s="1"/>
  <c r="K22" i="5"/>
  <c r="C22" i="3" s="1"/>
  <c r="F22" i="3" s="1"/>
  <c r="E20" i="4" s="1"/>
  <c r="F20" i="4" s="1"/>
  <c r="G20" i="4" s="1"/>
  <c r="K23" i="5"/>
  <c r="C23" i="3" s="1"/>
  <c r="F23" i="3" s="1"/>
  <c r="E21" i="4" s="1"/>
  <c r="F21" i="4" s="1"/>
  <c r="G21" i="4" s="1"/>
  <c r="K24" i="5"/>
  <c r="C24" i="3" s="1"/>
  <c r="F24" i="3" s="1"/>
  <c r="E22" i="4" s="1"/>
  <c r="F22" i="4" s="1"/>
  <c r="G22" i="4" s="1"/>
  <c r="K25" i="5"/>
  <c r="C25" i="3" s="1"/>
  <c r="F25" i="3" s="1"/>
  <c r="E23" i="4" s="1"/>
  <c r="F23" i="4" s="1"/>
  <c r="G23" i="4" s="1"/>
  <c r="K26" i="5"/>
  <c r="C26" i="3" s="1"/>
  <c r="F26" i="3" s="1"/>
  <c r="E24" i="4" s="1"/>
  <c r="F24" i="4" s="1"/>
  <c r="G24" i="4" s="1"/>
  <c r="K27" i="5"/>
  <c r="C27" i="3" s="1"/>
  <c r="F27" i="3" s="1"/>
  <c r="E25" i="4" s="1"/>
  <c r="F25" i="4" s="1"/>
  <c r="G25" i="4" s="1"/>
  <c r="K28" i="5"/>
  <c r="C28" i="3" s="1"/>
  <c r="F28" i="3" s="1"/>
  <c r="E26" i="4" s="1"/>
  <c r="F26" i="4" s="1"/>
  <c r="G26" i="4" s="1"/>
  <c r="K29" i="5"/>
  <c r="K30" i="5"/>
  <c r="K31" i="5"/>
  <c r="K32" i="5"/>
  <c r="K7" i="5"/>
  <c r="B7" i="5" a="1"/>
  <c r="B7" i="5" s="1"/>
  <c r="C3" i="3" l="1"/>
  <c r="F3" i="3" s="1"/>
  <c r="E5" i="4" s="1"/>
  <c r="F5" i="4" s="1"/>
  <c r="G5" i="4" s="1"/>
  <c r="C3" i="2"/>
  <c r="D3" i="3"/>
  <c r="H3" i="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<sst xmlns="http://schemas.openxmlformats.org/spreadsheetml/2006/main" count="46" uniqueCount="36">
  <si>
    <t>INGEAL SA</t>
  </si>
  <si>
    <t>AIRELEC</t>
  </si>
  <si>
    <t>INTELCON</t>
  </si>
  <si>
    <t>SGCC-MC-CV-902-2025 (HISTORICO)</t>
  </si>
  <si>
    <t>Cotización 5</t>
  </si>
  <si>
    <t>Item</t>
  </si>
  <si>
    <t>Descripcion</t>
  </si>
  <si>
    <t>Especificaciones Tecnicas</t>
  </si>
  <si>
    <t>Cant</t>
  </si>
  <si>
    <t>Valor Unitario</t>
  </si>
  <si>
    <t>Media Aritmetica</t>
  </si>
  <si>
    <t>Desviacion Estandar</t>
  </si>
  <si>
    <t>Mediana</t>
  </si>
  <si>
    <t>Media Geometrica</t>
  </si>
  <si>
    <t>Media Armonica</t>
  </si>
  <si>
    <t>Min</t>
  </si>
  <si>
    <t>Max</t>
  </si>
  <si>
    <t xml:space="preserve">"RENOVACIÓN DE GARANTÍA SOBRE EL SISTEMA DE AIRES
ACONDICIONADOS DE PRECISIÓN APC UBICADO EN EL DATACENTER PRINCIPAL DE LA GOBERNACIÓN DE CUNDINAMARCA Incluye:
1. Garantía del equipo Marca APC, Modelo ACRP 100, Serie: JK1429002963 (12 meses)
2. Garantía del equipo Marca APC, Modelo ACRP 100, Serie: UK1514103884 (12 meses)
3. Rutinas de mantenimiento: Mantenimientos correctivos ilimitados, 3 Mantenimientos preventivos y Servicio de Atención de emergencia durante la duración del contrato."	</t>
  </si>
  <si>
    <t xml:space="preserve">Banco de baterías (El banco de baterías se compone de una cantidad de baterías conectadas en serie, para su consolidación en voltaje y corriente exigidos por la UPS trifásica.) el cual respalda el suministro eléctrico para UPS marca EATON Tripp Lite modelo SU80K. Estas baterías deben ser selladas libres de mantenimiento, tipo plomo-ácido, diseñadas para cinco (5) años de vida útil. Garantía de un (01) año con opción de un (01) año adicional de garantía. La fecha de fabricación de las baterías debe ser igual o inferior a 6 meses. </t>
  </si>
  <si>
    <t>PORCENTAJE DE VARIACIÓN</t>
  </si>
  <si>
    <t>% de variación promedio por Ítem</t>
  </si>
  <si>
    <t>ITEMS</t>
  </si>
  <si>
    <t>MEDIA ARITMETICA</t>
  </si>
  <si>
    <t>MEDIA GEOMETRICA</t>
  </si>
  <si>
    <t>MEDIA ARMONICA (APLICABLE A VARIACIONES PROMEDIO DE DATOS SUPERIORES AL 40%)</t>
  </si>
  <si>
    <t>PRECIO UNITARIO OFICIAL ESTIMADO DE ACUERDO CON LOS CRITERIOS PARA APLICAR LA MEDIA</t>
  </si>
  <si>
    <t xml:space="preserve"> (APLICABLE A VARIACIONES PROMEDIO DE DATOS ENTRE EL 0% Y EL 10%)</t>
  </si>
  <si>
    <t xml:space="preserve"> (APLICABLE A VARIACION ES PROMEDIO DE DATOS ENTRE EL 11% Y EL 40%)</t>
  </si>
  <si>
    <t>ITEM</t>
  </si>
  <si>
    <t>DESCRIPCION</t>
  </si>
  <si>
    <t>CANT</t>
  </si>
  <si>
    <t>VALOR UNITARIO</t>
  </si>
  <si>
    <t xml:space="preserve">IVA </t>
  </si>
  <si>
    <t>VALOR TOTAL</t>
  </si>
  <si>
    <t>"RENOVACIÓN DE GARANTÍA SOBRE EL SISTEMA DE AIRES
ACONDICIONADOS DE PRECISIÓN APC UBICADO EN EL DATACENTER PRINCIPAL DE LA GOBERNACIÓN DE CUNDINAMARCA Incluye:
1. Garantía del equipo Marca APC, Modelo ACRP 100, Serie: JK1429002963 (12 meses)
2. Garantía del equipo Marca APC, Modelo ACRP 100, Serie: UK1514103884 (12 meses)
3. Rutinas de mantenimiento: Mantenimientos correctivos ilimitados, 3 Mantenimientos preventivos y Servicio de Atención de emergencia durante la duración del contrato."</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</si>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</sst>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_-"/>
    <numFmt numFmtId="165" formatCode="_-&quot;$&quot;\ * #,##0_-;\-&quot;$&quot;\ * #,##0_-;_-&quot;$&quot;\ * &quot;-&quot;??_-;_-@_-"/>
    <numFmt numFmtId="166" formatCode="0.0"/>
    <numFmt numFmtId="167" formatCode="[$$-240A]\ #,##0.00"/>
  </numFmts>
  <fonts count="9" x14ac:knownFonts="1">
    <font>
      <sz val="11"/>
      <color theme="1"/>
      <name val="Calibri"/>
      <family val="2"/>
      <scheme val="minor"/>
    </font>
    <font>
      <sz val="11"/>
      <color theme="1"/>
      <name val="Calibri"/>
      <family val="2"/>
      <scheme val="minor"/>
    </font>
    <font>
      <sz val="8"/>
      <name val="Calibri"/>
      <family val="2"/>
      <scheme val="minor"/>
    </font>
    <font>
      <sz val="11"/>
      <color rgb="FF000000"/>
      <name val="Arial"/>
      <family val="2"/>
    </font>
    <font>
      <sz val="11"/>
      <color theme="1"/>
      <name val="Arial"/>
      <family val="2"/>
    </font>
    <font>
      <b/>
      <sz val="11"/>
      <color theme="0"/>
      <name val="Calibri"/>
      <family val="2"/>
      <scheme val="minor"/>
    </font>
    <font>
      <b/>
      <sz val="9"/>
      <color theme="0"/>
      <name val="Arial"/>
      <family val="2"/>
    </font>
    <font>
      <b/>
      <sz val="11"/>
      <color theme="0"/>
      <name val="Arial"/>
      <family val="2"/>
    </font>
    <font>
      <sz val="11"/>
      <color rgb="FFFFFFFF"/>
      <name val="Calibri"/>
      <scheme val="minor"/>
    </font>
  </fonts>
  <fills count="5">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theme="4"/>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37">
    <xf numFmtId="0" fontId="0" fillId="0" borderId="0" xfId="0"/>
    <xf numFmtId="0" fontId="0" fillId="0" borderId="1" xfId="0" applyBorder="1" applyAlignment="1">
      <alignment horizontal="center" vertical="center"/>
    </xf>
    <xf numFmtId="165" fontId="0" fillId="0" borderId="1" xfId="1" applyNumberFormat="1" applyFont="1" applyBorder="1"/>
    <xf numFmtId="0" fontId="0" fillId="0" borderId="0" xfId="0" applyAlignment="1">
      <alignment horizontal="center" vertical="center"/>
    </xf>
    <xf numFmtId="166" fontId="0" fillId="0" borderId="1" xfId="0" applyNumberFormat="1" applyBorder="1" applyAlignment="1">
      <alignment horizontal="center" vertical="center"/>
    </xf>
    <xf numFmtId="0" fontId="0" fillId="2" borderId="1" xfId="0" applyFill="1" applyBorder="1" applyAlignment="1">
      <alignment horizontal="center" vertical="center" wrapText="1"/>
    </xf>
    <xf numFmtId="0" fontId="3" fillId="2" borderId="1" xfId="0" applyFont="1" applyFill="1" applyBorder="1" applyAlignment="1">
      <alignment horizontal="center" vertical="center" wrapText="1"/>
    </xf>
    <xf numFmtId="165" fontId="0" fillId="2" borderId="1" xfId="1" applyNumberFormat="1" applyFont="1" applyFill="1" applyBorder="1"/>
    <xf numFmtId="165" fontId="0" fillId="2" borderId="1" xfId="0" applyNumberFormat="1" applyFill="1" applyBorder="1" applyAlignment="1">
      <alignment horizontal="center" vertical="center"/>
    </xf>
    <xf numFmtId="165" fontId="0" fillId="2" borderId="1" xfId="0" applyNumberFormat="1" applyFill="1" applyBorder="1"/>
    <xf numFmtId="0" fontId="4" fillId="2" borderId="1" xfId="0" applyFont="1" applyFill="1" applyBorder="1" applyAlignment="1">
      <alignment horizontal="center" vertical="center"/>
    </xf>
    <xf numFmtId="0" fontId="0" fillId="2" borderId="1" xfId="0" applyFill="1" applyBorder="1" applyAlignment="1">
      <alignment vertical="center" wrapText="1"/>
    </xf>
    <xf numFmtId="0" fontId="5"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165" fontId="6" fillId="3" borderId="1" xfId="1" applyNumberFormat="1"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7" fillId="3" borderId="1" xfId="0" applyFont="1" applyFill="1" applyBorder="1" applyAlignment="1">
      <alignment horizontal="center" vertical="center" wrapText="1"/>
    </xf>
    <xf numFmtId="165" fontId="0" fillId="0" borderId="0" xfId="0" applyNumberFormat="1"/>
    <xf numFmtId="0" fontId="0" fillId="0" borderId="1" xfId="0" applyBorder="1" applyAlignment="1">
      <alignment horizontal="center" vertical="center" wrapText="1"/>
    </xf>
    <xf numFmtId="167" fontId="5" fillId="3" borderId="1" xfId="0" applyNumberFormat="1" applyFont="1" applyFill="1" applyBorder="1" applyAlignment="1">
      <alignment horizontal="center" vertical="center" wrapText="1"/>
    </xf>
    <xf numFmtId="167" fontId="6" fillId="3" borderId="1" xfId="1" applyNumberFormat="1" applyFont="1" applyFill="1" applyBorder="1" applyAlignment="1">
      <alignment horizontal="center" vertical="center" wrapText="1"/>
    </xf>
    <xf numFmtId="167" fontId="0" fillId="0" borderId="1" xfId="0" applyNumberFormat="1" applyBorder="1" applyAlignment="1">
      <alignment horizontal="center" vertical="center"/>
    </xf>
    <xf numFmtId="167" fontId="0" fillId="0" borderId="0" xfId="0" applyNumberFormat="1"/>
    <xf numFmtId="165" fontId="0" fillId="0" borderId="1" xfId="0" applyNumberFormat="1" applyBorder="1"/>
    <xf numFmtId="0" fontId="0" fillId="0" borderId="8" xfId="0" applyBorder="1"/>
    <xf numFmtId="0" fontId="0" fillId="0" borderId="9" xfId="0" applyBorder="1"/>
    <xf numFmtId="0" fontId="0" fillId="0" borderId="10" xfId="0" applyBorder="1" applyAlignment="1">
      <alignment horizontal="center"/>
    </xf>
    <xf numFmtId="0" fontId="0" fillId="0" borderId="8" xfId="0" applyBorder="1" applyAlignment="1">
      <alignment horizontal="center"/>
    </xf>
    <xf numFmtId="0" fontId="8" fillId="4" borderId="8" xfId="0" applyFont="1" applyFill="1" applyBorder="1" applyAlignment="1">
      <alignment horizontal="center" vertical="center"/>
    </xf>
    <xf numFmtId="0" fontId="0" fillId="4" borderId="8" xfId="0" applyFill="1" applyBorder="1" applyAlignment="1">
      <alignment horizontal="center" vertical="center"/>
    </xf>
    <xf numFmtId="0" fontId="5" fillId="3" borderId="2"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0" fillId="0" borderId="11" xfId="0" applyBorder="1" applyAlignment="1">
      <alignment horizontal="center"/>
    </xf>
    <xf numFmtId="0" fontId="0" fillId="0" borderId="12" xfId="0"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5E8A6-2DD2-4BCD-A4B4-0516FAC891A5}">
  <dimension ref="B5:Q36"/>
  <sheetViews>
    <sheetView tabSelected="1" zoomScale="46" workbookViewId="0">
      <selection activeCell="C7" sqref="C7"/>
    </sheetView>
  </sheetViews>
  <sheetFormatPr baseColWidth="10" defaultColWidth="11.453125" defaultRowHeight="14.5" x14ac:dyDescent="0.35"/>
  <cols>
    <col min="2" max="2" width="6.54296875" customWidth="1"/>
    <col min="3" max="3" width="34.1796875" customWidth="1"/>
    <col min="4" max="4" width="43" hidden="1" customWidth="1"/>
    <col min="5" max="5" width="8.1796875" customWidth="1"/>
    <col min="6" max="6" width="23" style="23" customWidth="1"/>
    <col min="7" max="7" width="21.54296875" customWidth="1"/>
    <col min="8" max="8" width="18.7265625" customWidth="1"/>
    <col min="9" max="9" width="16.54296875" customWidth="1"/>
    <col min="10" max="10" width="0" hidden="1" customWidth="1"/>
    <col min="11" max="11" width="17.26953125" customWidth="1"/>
    <col min="12" max="12" width="16.26953125" customWidth="1"/>
    <col min="13" max="15" width="16.453125" hidden="1" customWidth="1"/>
    <col min="16" max="17" width="15.7265625" customWidth="1"/>
  </cols>
  <sheetData>
    <row r="5" spans="2:17" ht="29" x14ac:dyDescent="0.35">
      <c r="B5" s="25"/>
      <c r="C5" s="25"/>
      <c r="D5" s="25"/>
      <c r="E5" s="26"/>
      <c r="F5" s="20" t="s">
        <v>0</v>
      </c>
      <c r="G5" s="12" t="s">
        <v>1</v>
      </c>
      <c r="H5" s="12" t="s">
        <v>2</v>
      </c>
      <c r="I5" s="12" t="s">
        <v>3</v>
      </c>
      <c r="J5" s="12" t="s">
        <v>4</v>
      </c>
      <c r="K5" s="27"/>
      <c r="L5" s="28"/>
      <c r="M5" s="28"/>
      <c r="N5" s="28"/>
      <c r="O5" s="28"/>
      <c r="P5" s="28"/>
      <c r="Q5" s="28"/>
    </row>
    <row r="6" spans="2:17" ht="31.5" customHeight="1" x14ac:dyDescent="0.35">
      <c r="B6" s="12" t="s">
        <v>5</v>
      </c>
      <c r="C6" s="12" t="s">
        <v>6</v>
      </c>
      <c r="D6" s="12" t="s">
        <v>7</v>
      </c>
      <c r="E6" s="13" t="s">
        <v>8</v>
      </c>
      <c r="F6" s="21" t="s">
        <v>9</v>
      </c>
      <c r="G6" s="14" t="s">
        <v>9</v>
      </c>
      <c r="H6" s="14" t="s">
        <v>9</v>
      </c>
      <c r="I6" s="14" t="s">
        <v>9</v>
      </c>
      <c r="J6" s="14" t="s">
        <v>9</v>
      </c>
      <c r="K6" s="14" t="s">
        <v>10</v>
      </c>
      <c r="L6" s="14" t="s">
        <v>11</v>
      </c>
      <c r="M6" s="14" t="s">
        <v>12</v>
      </c>
      <c r="N6" s="14" t="s">
        <v>13</v>
      </c>
      <c r="O6" s="14" t="s">
        <v>14</v>
      </c>
      <c r="P6" s="14" t="s">
        <v>15</v>
      </c>
      <c r="Q6" s="14" t="s">
        <v>16</v>
      </c>
    </row>
    <row r="7" spans="2:17" ht="261.75" customHeight="1" x14ac:dyDescent="0.35">
      <c r="B7" s="1" cm="1">
        <f t="array" ref="B7:B36">_xlfn.SEQUENCE(30,1,1)</f>
        <v>1</v>
      </c>
      <c r="C7" s="19" t="s">
        <v>17</v>
      </c>
      <c r="D7" s="19" t="s">
        <v>18</v>
      </c>
      <c r="E7" s="1">
        <v>1</v>
      </c>
      <c r="F7" s="22">
        <f>113312604</f>
        <v>113312604</v>
      </c>
      <c r="G7" s="22">
        <f>119785200</f>
        <v>119785200</v>
      </c>
      <c r="H7" s="22">
        <f>124643000</f>
        <v>124643000</v>
      </c>
      <c r="I7" s="22">
        <f>89299373.1*1.0556</f>
        <v>94264418.24436</v>
      </c>
      <c r="J7" s="1"/>
      <c r="K7" s="22">
        <f>AVERAGE(F7:J7)</f>
        <v>113001305.56108999</v>
      </c>
      <c r="L7" s="22">
        <f>STDEVA(F7:J7)</f>
        <v>13325641.025295757</v>
      </c>
      <c r="M7" s="22">
        <f>MEDIAN(F7:J7)</f>
        <v>116548902</v>
      </c>
      <c r="N7" s="22">
        <f>GEOMEAN(F7:J7)</f>
        <v>112376180.4629139</v>
      </c>
      <c r="O7" s="22">
        <f>HARMEAN(F7:J7)</f>
        <v>111716894.48372923</v>
      </c>
      <c r="P7" s="22">
        <f>MIN(F7:J7)</f>
        <v>94264418.24436</v>
      </c>
      <c r="Q7" s="22">
        <f>MAX(F7:J7)</f>
        <v>124643000</v>
      </c>
    </row>
    <row r="8" spans="2:17" hidden="1" x14ac:dyDescent="0.35">
      <c r="B8" s="1">
        <v>2</v>
      </c>
      <c r="C8" s="1"/>
      <c r="D8" s="1"/>
      <c r="E8" s="1"/>
      <c r="F8" s="22"/>
      <c r="G8" s="1"/>
      <c r="H8" s="1"/>
      <c r="I8" s="1"/>
      <c r="J8" s="1"/>
      <c r="K8" s="1" t="e">
        <f t="shared" ref="K8:K32" si="0">AVERAGE(F8:J8)</f>
        <v>#DIV/0!</v>
      </c>
      <c r="L8" s="1" t="e">
        <f t="shared" ref="L8:L32" si="1">STDEVA(F8:J8)</f>
        <v>#DIV/0!</v>
      </c>
      <c r="M8" s="1" t="e">
        <f t="shared" ref="M8:M32" si="2">MEDIAN(F8:J8)</f>
        <v>#NUM!</v>
      </c>
      <c r="N8" s="1" t="e">
        <f t="shared" ref="N8:N32" si="3">GEOMEAN(F8:J8)</f>
        <v>#NUM!</v>
      </c>
      <c r="O8" s="1" t="e">
        <f t="shared" ref="O8:O32" si="4">HARMEAN(F8:J8)</f>
        <v>#N/A</v>
      </c>
      <c r="P8" s="1">
        <f t="shared" ref="P8:P32" si="5">MIN(F8:J8)</f>
        <v>0</v>
      </c>
      <c r="Q8" s="1">
        <f t="shared" ref="Q8:Q32" si="6">MAX(F8:J8)</f>
        <v>0</v>
      </c>
    </row>
    <row r="9" spans="2:17" hidden="1" x14ac:dyDescent="0.35">
      <c r="B9" s="1">
        <v>3</v>
      </c>
      <c r="C9" s="1"/>
      <c r="D9" s="1"/>
      <c r="E9" s="1"/>
      <c r="F9" s="22"/>
      <c r="G9" s="1"/>
      <c r="H9" s="1"/>
      <c r="I9" s="1"/>
      <c r="J9" s="1"/>
      <c r="K9" s="1" t="e">
        <f t="shared" si="0"/>
        <v>#DIV/0!</v>
      </c>
      <c r="L9" s="1" t="e">
        <f t="shared" si="1"/>
        <v>#DIV/0!</v>
      </c>
      <c r="M9" s="1" t="e">
        <f t="shared" si="2"/>
        <v>#NUM!</v>
      </c>
      <c r="N9" s="1" t="e">
        <f t="shared" si="3"/>
        <v>#NUM!</v>
      </c>
      <c r="O9" s="1" t="e">
        <f t="shared" si="4"/>
        <v>#N/A</v>
      </c>
      <c r="P9" s="1">
        <f t="shared" si="5"/>
        <v>0</v>
      </c>
      <c r="Q9" s="1">
        <f t="shared" si="6"/>
        <v>0</v>
      </c>
    </row>
    <row r="10" spans="2:17" hidden="1" x14ac:dyDescent="0.35">
      <c r="B10" s="1">
        <v>4</v>
      </c>
      <c r="C10" s="1"/>
      <c r="D10" s="1"/>
      <c r="E10" s="1"/>
      <c r="F10" s="22"/>
      <c r="G10" s="1"/>
      <c r="H10" s="1"/>
      <c r="I10" s="1"/>
      <c r="J10" s="1"/>
      <c r="K10" s="1" t="e">
        <f t="shared" si="0"/>
        <v>#DIV/0!</v>
      </c>
      <c r="L10" s="1" t="e">
        <f t="shared" si="1"/>
        <v>#DIV/0!</v>
      </c>
      <c r="M10" s="1" t="e">
        <f t="shared" si="2"/>
        <v>#NUM!</v>
      </c>
      <c r="N10" s="1" t="e">
        <f t="shared" si="3"/>
        <v>#NUM!</v>
      </c>
      <c r="O10" s="1" t="e">
        <f t="shared" si="4"/>
        <v>#N/A</v>
      </c>
      <c r="P10" s="1">
        <f t="shared" si="5"/>
        <v>0</v>
      </c>
      <c r="Q10" s="1">
        <f t="shared" si="6"/>
        <v>0</v>
      </c>
    </row>
    <row r="11" spans="2:17" hidden="1" x14ac:dyDescent="0.35">
      <c r="B11" s="1">
        <v>5</v>
      </c>
      <c r="C11" s="1"/>
      <c r="D11" s="1"/>
      <c r="E11" s="1"/>
      <c r="F11" s="22"/>
      <c r="G11" s="1"/>
      <c r="H11" s="1"/>
      <c r="I11" s="1"/>
      <c r="J11" s="1"/>
      <c r="K11" s="1" t="e">
        <f t="shared" si="0"/>
        <v>#DIV/0!</v>
      </c>
      <c r="L11" s="1" t="e">
        <f t="shared" si="1"/>
        <v>#DIV/0!</v>
      </c>
      <c r="M11" s="1" t="e">
        <f t="shared" si="2"/>
        <v>#NUM!</v>
      </c>
      <c r="N11" s="1" t="e">
        <f t="shared" si="3"/>
        <v>#NUM!</v>
      </c>
      <c r="O11" s="1" t="e">
        <f t="shared" si="4"/>
        <v>#N/A</v>
      </c>
      <c r="P11" s="1">
        <f t="shared" si="5"/>
        <v>0</v>
      </c>
      <c r="Q11" s="1">
        <f t="shared" si="6"/>
        <v>0</v>
      </c>
    </row>
    <row r="12" spans="2:17" hidden="1" x14ac:dyDescent="0.35">
      <c r="B12" s="1">
        <v>6</v>
      </c>
      <c r="C12" s="1"/>
      <c r="D12" s="1"/>
      <c r="E12" s="1"/>
      <c r="F12" s="22"/>
      <c r="G12" s="1"/>
      <c r="H12" s="1"/>
      <c r="I12" s="1"/>
      <c r="J12" s="1"/>
      <c r="K12" s="1" t="e">
        <f t="shared" si="0"/>
        <v>#DIV/0!</v>
      </c>
      <c r="L12" s="1" t="e">
        <f t="shared" si="1"/>
        <v>#DIV/0!</v>
      </c>
      <c r="M12" s="1" t="e">
        <f t="shared" si="2"/>
        <v>#NUM!</v>
      </c>
      <c r="N12" s="1" t="e">
        <f t="shared" si="3"/>
        <v>#NUM!</v>
      </c>
      <c r="O12" s="1" t="e">
        <f t="shared" si="4"/>
        <v>#N/A</v>
      </c>
      <c r="P12" s="1">
        <f t="shared" si="5"/>
        <v>0</v>
      </c>
      <c r="Q12" s="1">
        <f t="shared" si="6"/>
        <v>0</v>
      </c>
    </row>
    <row r="13" spans="2:17" hidden="1" x14ac:dyDescent="0.35">
      <c r="B13" s="1">
        <v>7</v>
      </c>
      <c r="C13" s="1"/>
      <c r="D13" s="1"/>
      <c r="E13" s="1"/>
      <c r="F13" s="22"/>
      <c r="G13" s="1"/>
      <c r="H13" s="1"/>
      <c r="I13" s="1"/>
      <c r="J13" s="1"/>
      <c r="K13" s="1" t="e">
        <f t="shared" si="0"/>
        <v>#DIV/0!</v>
      </c>
      <c r="L13" s="1" t="e">
        <f t="shared" si="1"/>
        <v>#DIV/0!</v>
      </c>
      <c r="M13" s="1" t="e">
        <f t="shared" si="2"/>
        <v>#NUM!</v>
      </c>
      <c r="N13" s="1" t="e">
        <f t="shared" si="3"/>
        <v>#NUM!</v>
      </c>
      <c r="O13" s="1" t="e">
        <f t="shared" si="4"/>
        <v>#N/A</v>
      </c>
      <c r="P13" s="1">
        <f t="shared" si="5"/>
        <v>0</v>
      </c>
      <c r="Q13" s="1">
        <f t="shared" si="6"/>
        <v>0</v>
      </c>
    </row>
    <row r="14" spans="2:17" hidden="1" x14ac:dyDescent="0.35">
      <c r="B14" s="1">
        <v>8</v>
      </c>
      <c r="C14" s="1"/>
      <c r="D14" s="1"/>
      <c r="E14" s="1"/>
      <c r="F14" s="22"/>
      <c r="G14" s="1"/>
      <c r="H14" s="1"/>
      <c r="I14" s="1"/>
      <c r="J14" s="1"/>
      <c r="K14" s="1" t="e">
        <f t="shared" si="0"/>
        <v>#DIV/0!</v>
      </c>
      <c r="L14" s="1" t="e">
        <f t="shared" si="1"/>
        <v>#DIV/0!</v>
      </c>
      <c r="M14" s="1" t="e">
        <f t="shared" si="2"/>
        <v>#NUM!</v>
      </c>
      <c r="N14" s="1" t="e">
        <f t="shared" si="3"/>
        <v>#NUM!</v>
      </c>
      <c r="O14" s="1" t="e">
        <f t="shared" si="4"/>
        <v>#N/A</v>
      </c>
      <c r="P14" s="1">
        <f t="shared" si="5"/>
        <v>0</v>
      </c>
      <c r="Q14" s="1">
        <f t="shared" si="6"/>
        <v>0</v>
      </c>
    </row>
    <row r="15" spans="2:17" hidden="1" x14ac:dyDescent="0.35">
      <c r="B15" s="1">
        <v>9</v>
      </c>
      <c r="C15" s="1"/>
      <c r="D15" s="1"/>
      <c r="E15" s="1"/>
      <c r="F15" s="22"/>
      <c r="G15" s="1"/>
      <c r="H15" s="1"/>
      <c r="I15" s="1"/>
      <c r="J15" s="1"/>
      <c r="K15" s="1" t="e">
        <f t="shared" si="0"/>
        <v>#DIV/0!</v>
      </c>
      <c r="L15" s="1" t="e">
        <f t="shared" si="1"/>
        <v>#DIV/0!</v>
      </c>
      <c r="M15" s="1" t="e">
        <f t="shared" si="2"/>
        <v>#NUM!</v>
      </c>
      <c r="N15" s="1" t="e">
        <f t="shared" si="3"/>
        <v>#NUM!</v>
      </c>
      <c r="O15" s="1" t="e">
        <f t="shared" si="4"/>
        <v>#N/A</v>
      </c>
      <c r="P15" s="1">
        <f t="shared" si="5"/>
        <v>0</v>
      </c>
      <c r="Q15" s="1">
        <f t="shared" si="6"/>
        <v>0</v>
      </c>
    </row>
    <row r="16" spans="2:17" hidden="1" x14ac:dyDescent="0.35">
      <c r="B16" s="1">
        <v>10</v>
      </c>
      <c r="C16" s="1"/>
      <c r="D16" s="1"/>
      <c r="E16" s="1"/>
      <c r="F16" s="22"/>
      <c r="G16" s="1"/>
      <c r="H16" s="1"/>
      <c r="I16" s="1"/>
      <c r="J16" s="1"/>
      <c r="K16" s="1" t="e">
        <f t="shared" si="0"/>
        <v>#DIV/0!</v>
      </c>
      <c r="L16" s="1" t="e">
        <f t="shared" si="1"/>
        <v>#DIV/0!</v>
      </c>
      <c r="M16" s="1" t="e">
        <f t="shared" si="2"/>
        <v>#NUM!</v>
      </c>
      <c r="N16" s="1" t="e">
        <f t="shared" si="3"/>
        <v>#NUM!</v>
      </c>
      <c r="O16" s="1" t="e">
        <f t="shared" si="4"/>
        <v>#N/A</v>
      </c>
      <c r="P16" s="1">
        <f t="shared" si="5"/>
        <v>0</v>
      </c>
      <c r="Q16" s="1">
        <f t="shared" si="6"/>
        <v>0</v>
      </c>
    </row>
    <row r="17" spans="2:17" hidden="1" x14ac:dyDescent="0.35">
      <c r="B17" s="1">
        <v>11</v>
      </c>
      <c r="C17" s="1"/>
      <c r="D17" s="1"/>
      <c r="E17" s="1"/>
      <c r="F17" s="22"/>
      <c r="G17" s="1"/>
      <c r="H17" s="1"/>
      <c r="I17" s="1"/>
      <c r="J17" s="1"/>
      <c r="K17" s="1" t="e">
        <f t="shared" si="0"/>
        <v>#DIV/0!</v>
      </c>
      <c r="L17" s="1" t="e">
        <f t="shared" si="1"/>
        <v>#DIV/0!</v>
      </c>
      <c r="M17" s="1" t="e">
        <f t="shared" si="2"/>
        <v>#NUM!</v>
      </c>
      <c r="N17" s="1" t="e">
        <f t="shared" si="3"/>
        <v>#NUM!</v>
      </c>
      <c r="O17" s="1" t="e">
        <f t="shared" si="4"/>
        <v>#N/A</v>
      </c>
      <c r="P17" s="1">
        <f t="shared" si="5"/>
        <v>0</v>
      </c>
      <c r="Q17" s="1">
        <f t="shared" si="6"/>
        <v>0</v>
      </c>
    </row>
    <row r="18" spans="2:17" hidden="1" x14ac:dyDescent="0.35">
      <c r="B18" s="1">
        <v>12</v>
      </c>
      <c r="C18" s="1"/>
      <c r="D18" s="1"/>
      <c r="E18" s="1"/>
      <c r="F18" s="22"/>
      <c r="G18" s="1"/>
      <c r="H18" s="1"/>
      <c r="I18" s="1"/>
      <c r="J18" s="1"/>
      <c r="K18" s="1" t="e">
        <f t="shared" si="0"/>
        <v>#DIV/0!</v>
      </c>
      <c r="L18" s="1" t="e">
        <f t="shared" si="1"/>
        <v>#DIV/0!</v>
      </c>
      <c r="M18" s="1" t="e">
        <f t="shared" si="2"/>
        <v>#NUM!</v>
      </c>
      <c r="N18" s="1" t="e">
        <f t="shared" si="3"/>
        <v>#NUM!</v>
      </c>
      <c r="O18" s="1" t="e">
        <f t="shared" si="4"/>
        <v>#N/A</v>
      </c>
      <c r="P18" s="1">
        <f t="shared" si="5"/>
        <v>0</v>
      </c>
      <c r="Q18" s="1">
        <f t="shared" si="6"/>
        <v>0</v>
      </c>
    </row>
    <row r="19" spans="2:17" hidden="1" x14ac:dyDescent="0.35">
      <c r="B19" s="1">
        <v>13</v>
      </c>
      <c r="C19" s="1"/>
      <c r="D19" s="1"/>
      <c r="E19" s="1"/>
      <c r="F19" s="22"/>
      <c r="G19" s="1"/>
      <c r="H19" s="1"/>
      <c r="I19" s="1"/>
      <c r="J19" s="1"/>
      <c r="K19" s="1" t="e">
        <f t="shared" si="0"/>
        <v>#DIV/0!</v>
      </c>
      <c r="L19" s="1" t="e">
        <f t="shared" si="1"/>
        <v>#DIV/0!</v>
      </c>
      <c r="M19" s="1" t="e">
        <f t="shared" si="2"/>
        <v>#NUM!</v>
      </c>
      <c r="N19" s="1" t="e">
        <f t="shared" si="3"/>
        <v>#NUM!</v>
      </c>
      <c r="O19" s="1" t="e">
        <f t="shared" si="4"/>
        <v>#N/A</v>
      </c>
      <c r="P19" s="1">
        <f t="shared" si="5"/>
        <v>0</v>
      </c>
      <c r="Q19" s="1">
        <f t="shared" si="6"/>
        <v>0</v>
      </c>
    </row>
    <row r="20" spans="2:17" hidden="1" x14ac:dyDescent="0.35">
      <c r="B20" s="1">
        <v>14</v>
      </c>
      <c r="C20" s="1"/>
      <c r="D20" s="1"/>
      <c r="E20" s="1"/>
      <c r="F20" s="22"/>
      <c r="G20" s="1"/>
      <c r="H20" s="1"/>
      <c r="I20" s="1"/>
      <c r="J20" s="1"/>
      <c r="K20" s="1" t="e">
        <f t="shared" si="0"/>
        <v>#DIV/0!</v>
      </c>
      <c r="L20" s="1" t="e">
        <f t="shared" si="1"/>
        <v>#DIV/0!</v>
      </c>
      <c r="M20" s="1" t="e">
        <f t="shared" si="2"/>
        <v>#NUM!</v>
      </c>
      <c r="N20" s="1" t="e">
        <f t="shared" si="3"/>
        <v>#NUM!</v>
      </c>
      <c r="O20" s="1" t="e">
        <f t="shared" si="4"/>
        <v>#N/A</v>
      </c>
      <c r="P20" s="1">
        <f t="shared" si="5"/>
        <v>0</v>
      </c>
      <c r="Q20" s="1">
        <f t="shared" si="6"/>
        <v>0</v>
      </c>
    </row>
    <row r="21" spans="2:17" hidden="1" x14ac:dyDescent="0.35">
      <c r="B21" s="1">
        <v>15</v>
      </c>
      <c r="C21" s="1"/>
      <c r="D21" s="1"/>
      <c r="E21" s="1"/>
      <c r="F21" s="22"/>
      <c r="G21" s="1"/>
      <c r="H21" s="1"/>
      <c r="I21" s="1"/>
      <c r="J21" s="1"/>
      <c r="K21" s="1" t="e">
        <f t="shared" si="0"/>
        <v>#DIV/0!</v>
      </c>
      <c r="L21" s="1" t="e">
        <f t="shared" si="1"/>
        <v>#DIV/0!</v>
      </c>
      <c r="M21" s="1" t="e">
        <f t="shared" si="2"/>
        <v>#NUM!</v>
      </c>
      <c r="N21" s="1" t="e">
        <f t="shared" si="3"/>
        <v>#NUM!</v>
      </c>
      <c r="O21" s="1" t="e">
        <f t="shared" si="4"/>
        <v>#N/A</v>
      </c>
      <c r="P21" s="1">
        <f t="shared" si="5"/>
        <v>0</v>
      </c>
      <c r="Q21" s="1">
        <f t="shared" si="6"/>
        <v>0</v>
      </c>
    </row>
    <row r="22" spans="2:17" hidden="1" x14ac:dyDescent="0.35">
      <c r="B22" s="1">
        <v>16</v>
      </c>
      <c r="C22" s="1"/>
      <c r="D22" s="1"/>
      <c r="E22" s="1"/>
      <c r="F22" s="22"/>
      <c r="G22" s="1"/>
      <c r="H22" s="1"/>
      <c r="I22" s="1"/>
      <c r="J22" s="1"/>
      <c r="K22" s="1" t="e">
        <f t="shared" si="0"/>
        <v>#DIV/0!</v>
      </c>
      <c r="L22" s="1" t="e">
        <f t="shared" si="1"/>
        <v>#DIV/0!</v>
      </c>
      <c r="M22" s="1" t="e">
        <f t="shared" si="2"/>
        <v>#NUM!</v>
      </c>
      <c r="N22" s="1" t="e">
        <f t="shared" si="3"/>
        <v>#NUM!</v>
      </c>
      <c r="O22" s="1" t="e">
        <f t="shared" si="4"/>
        <v>#N/A</v>
      </c>
      <c r="P22" s="1">
        <f t="shared" si="5"/>
        <v>0</v>
      </c>
      <c r="Q22" s="1">
        <f t="shared" si="6"/>
        <v>0</v>
      </c>
    </row>
    <row r="23" spans="2:17" hidden="1" x14ac:dyDescent="0.35">
      <c r="B23" s="1">
        <v>17</v>
      </c>
      <c r="C23" s="1"/>
      <c r="D23" s="1"/>
      <c r="E23" s="1"/>
      <c r="F23" s="22"/>
      <c r="G23" s="1"/>
      <c r="H23" s="1"/>
      <c r="I23" s="1"/>
      <c r="J23" s="1"/>
      <c r="K23" s="1" t="e">
        <f t="shared" si="0"/>
        <v>#DIV/0!</v>
      </c>
      <c r="L23" s="1" t="e">
        <f t="shared" si="1"/>
        <v>#DIV/0!</v>
      </c>
      <c r="M23" s="1" t="e">
        <f t="shared" si="2"/>
        <v>#NUM!</v>
      </c>
      <c r="N23" s="1" t="e">
        <f t="shared" si="3"/>
        <v>#NUM!</v>
      </c>
      <c r="O23" s="1" t="e">
        <f t="shared" si="4"/>
        <v>#N/A</v>
      </c>
      <c r="P23" s="1">
        <f t="shared" si="5"/>
        <v>0</v>
      </c>
      <c r="Q23" s="1">
        <f t="shared" si="6"/>
        <v>0</v>
      </c>
    </row>
    <row r="24" spans="2:17" hidden="1" x14ac:dyDescent="0.35">
      <c r="B24" s="1">
        <v>18</v>
      </c>
      <c r="C24" s="1"/>
      <c r="D24" s="1"/>
      <c r="E24" s="1"/>
      <c r="F24" s="22"/>
      <c r="G24" s="1"/>
      <c r="H24" s="1"/>
      <c r="I24" s="1"/>
      <c r="J24" s="1"/>
      <c r="K24" s="1" t="e">
        <f t="shared" si="0"/>
        <v>#DIV/0!</v>
      </c>
      <c r="L24" s="1" t="e">
        <f t="shared" si="1"/>
        <v>#DIV/0!</v>
      </c>
      <c r="M24" s="1" t="e">
        <f t="shared" si="2"/>
        <v>#NUM!</v>
      </c>
      <c r="N24" s="1" t="e">
        <f t="shared" si="3"/>
        <v>#NUM!</v>
      </c>
      <c r="O24" s="1" t="e">
        <f t="shared" si="4"/>
        <v>#N/A</v>
      </c>
      <c r="P24" s="1">
        <f t="shared" si="5"/>
        <v>0</v>
      </c>
      <c r="Q24" s="1">
        <f t="shared" si="6"/>
        <v>0</v>
      </c>
    </row>
    <row r="25" spans="2:17" hidden="1" x14ac:dyDescent="0.35">
      <c r="B25" s="1">
        <v>19</v>
      </c>
      <c r="C25" s="1"/>
      <c r="D25" s="1"/>
      <c r="E25" s="1"/>
      <c r="F25" s="22"/>
      <c r="G25" s="1"/>
      <c r="H25" s="1"/>
      <c r="I25" s="1"/>
      <c r="J25" s="1"/>
      <c r="K25" s="1" t="e">
        <f t="shared" si="0"/>
        <v>#DIV/0!</v>
      </c>
      <c r="L25" s="1" t="e">
        <f t="shared" si="1"/>
        <v>#DIV/0!</v>
      </c>
      <c r="M25" s="1" t="e">
        <f t="shared" si="2"/>
        <v>#NUM!</v>
      </c>
      <c r="N25" s="1" t="e">
        <f t="shared" si="3"/>
        <v>#NUM!</v>
      </c>
      <c r="O25" s="1" t="e">
        <f t="shared" si="4"/>
        <v>#N/A</v>
      </c>
      <c r="P25" s="1">
        <f t="shared" si="5"/>
        <v>0</v>
      </c>
      <c r="Q25" s="1">
        <f t="shared" si="6"/>
        <v>0</v>
      </c>
    </row>
    <row r="26" spans="2:17" hidden="1" x14ac:dyDescent="0.35">
      <c r="B26" s="1">
        <v>20</v>
      </c>
      <c r="C26" s="1"/>
      <c r="D26" s="1"/>
      <c r="E26" s="1"/>
      <c r="F26" s="22"/>
      <c r="G26" s="1"/>
      <c r="H26" s="1"/>
      <c r="I26" s="1"/>
      <c r="J26" s="1"/>
      <c r="K26" s="1" t="e">
        <f t="shared" si="0"/>
        <v>#DIV/0!</v>
      </c>
      <c r="L26" s="1" t="e">
        <f t="shared" si="1"/>
        <v>#DIV/0!</v>
      </c>
      <c r="M26" s="1" t="e">
        <f t="shared" si="2"/>
        <v>#NUM!</v>
      </c>
      <c r="N26" s="1" t="e">
        <f t="shared" si="3"/>
        <v>#NUM!</v>
      </c>
      <c r="O26" s="1" t="e">
        <f t="shared" si="4"/>
        <v>#N/A</v>
      </c>
      <c r="P26" s="1">
        <f t="shared" si="5"/>
        <v>0</v>
      </c>
      <c r="Q26" s="1">
        <f t="shared" si="6"/>
        <v>0</v>
      </c>
    </row>
    <row r="27" spans="2:17" hidden="1" x14ac:dyDescent="0.35">
      <c r="B27" s="1">
        <v>21</v>
      </c>
      <c r="C27" s="1"/>
      <c r="D27" s="1"/>
      <c r="E27" s="1"/>
      <c r="F27" s="22"/>
      <c r="G27" s="1"/>
      <c r="H27" s="1"/>
      <c r="I27" s="1"/>
      <c r="J27" s="1"/>
      <c r="K27" s="1" t="e">
        <f t="shared" si="0"/>
        <v>#DIV/0!</v>
      </c>
      <c r="L27" s="1" t="e">
        <f t="shared" si="1"/>
        <v>#DIV/0!</v>
      </c>
      <c r="M27" s="1" t="e">
        <f t="shared" si="2"/>
        <v>#NUM!</v>
      </c>
      <c r="N27" s="1" t="e">
        <f t="shared" si="3"/>
        <v>#NUM!</v>
      </c>
      <c r="O27" s="1" t="e">
        <f t="shared" si="4"/>
        <v>#N/A</v>
      </c>
      <c r="P27" s="1">
        <f t="shared" si="5"/>
        <v>0</v>
      </c>
      <c r="Q27" s="1">
        <f t="shared" si="6"/>
        <v>0</v>
      </c>
    </row>
    <row r="28" spans="2:17" hidden="1" x14ac:dyDescent="0.35">
      <c r="B28" s="1">
        <v>22</v>
      </c>
      <c r="C28" s="1"/>
      <c r="D28" s="1"/>
      <c r="E28" s="1"/>
      <c r="F28" s="22"/>
      <c r="G28" s="1"/>
      <c r="H28" s="1"/>
      <c r="I28" s="1"/>
      <c r="J28" s="1"/>
      <c r="K28" s="1" t="e">
        <f t="shared" si="0"/>
        <v>#DIV/0!</v>
      </c>
      <c r="L28" s="1" t="e">
        <f t="shared" si="1"/>
        <v>#DIV/0!</v>
      </c>
      <c r="M28" s="1" t="e">
        <f t="shared" si="2"/>
        <v>#NUM!</v>
      </c>
      <c r="N28" s="1" t="e">
        <f t="shared" si="3"/>
        <v>#NUM!</v>
      </c>
      <c r="O28" s="1" t="e">
        <f t="shared" si="4"/>
        <v>#N/A</v>
      </c>
      <c r="P28" s="1">
        <f t="shared" si="5"/>
        <v>0</v>
      </c>
      <c r="Q28" s="1">
        <f t="shared" si="6"/>
        <v>0</v>
      </c>
    </row>
    <row r="29" spans="2:17" hidden="1" x14ac:dyDescent="0.35">
      <c r="B29" s="1">
        <v>23</v>
      </c>
      <c r="C29" s="1"/>
      <c r="D29" s="1"/>
      <c r="E29" s="1"/>
      <c r="F29" s="22"/>
      <c r="G29" s="1"/>
      <c r="H29" s="1"/>
      <c r="I29" s="1"/>
      <c r="J29" s="1"/>
      <c r="K29" s="1" t="e">
        <f t="shared" si="0"/>
        <v>#DIV/0!</v>
      </c>
      <c r="L29" s="1" t="e">
        <f t="shared" si="1"/>
        <v>#DIV/0!</v>
      </c>
      <c r="M29" s="1" t="e">
        <f t="shared" si="2"/>
        <v>#NUM!</v>
      </c>
      <c r="N29" s="1" t="e">
        <f t="shared" si="3"/>
        <v>#NUM!</v>
      </c>
      <c r="O29" s="1" t="e">
        <f t="shared" si="4"/>
        <v>#N/A</v>
      </c>
      <c r="P29" s="1">
        <f t="shared" si="5"/>
        <v>0</v>
      </c>
      <c r="Q29" s="1">
        <f t="shared" si="6"/>
        <v>0</v>
      </c>
    </row>
    <row r="30" spans="2:17" hidden="1" x14ac:dyDescent="0.35">
      <c r="B30" s="1">
        <v>24</v>
      </c>
      <c r="C30" s="1"/>
      <c r="D30" s="1"/>
      <c r="E30" s="1"/>
      <c r="F30" s="22"/>
      <c r="G30" s="1"/>
      <c r="H30" s="1"/>
      <c r="I30" s="1"/>
      <c r="J30" s="1"/>
      <c r="K30" s="1" t="e">
        <f t="shared" si="0"/>
        <v>#DIV/0!</v>
      </c>
      <c r="L30" s="1" t="e">
        <f t="shared" si="1"/>
        <v>#DIV/0!</v>
      </c>
      <c r="M30" s="1" t="e">
        <f t="shared" si="2"/>
        <v>#NUM!</v>
      </c>
      <c r="N30" s="1" t="e">
        <f t="shared" si="3"/>
        <v>#NUM!</v>
      </c>
      <c r="O30" s="1" t="e">
        <f t="shared" si="4"/>
        <v>#N/A</v>
      </c>
      <c r="P30" s="1">
        <f t="shared" si="5"/>
        <v>0</v>
      </c>
      <c r="Q30" s="1">
        <f t="shared" si="6"/>
        <v>0</v>
      </c>
    </row>
    <row r="31" spans="2:17" hidden="1" x14ac:dyDescent="0.35">
      <c r="B31" s="1">
        <v>25</v>
      </c>
      <c r="C31" s="1"/>
      <c r="D31" s="1"/>
      <c r="E31" s="1"/>
      <c r="F31" s="22"/>
      <c r="G31" s="1"/>
      <c r="H31" s="1"/>
      <c r="I31" s="1"/>
      <c r="J31" s="1"/>
      <c r="K31" s="1" t="e">
        <f t="shared" si="0"/>
        <v>#DIV/0!</v>
      </c>
      <c r="L31" s="1" t="e">
        <f t="shared" si="1"/>
        <v>#DIV/0!</v>
      </c>
      <c r="M31" s="1" t="e">
        <f t="shared" si="2"/>
        <v>#NUM!</v>
      </c>
      <c r="N31" s="1" t="e">
        <f t="shared" si="3"/>
        <v>#NUM!</v>
      </c>
      <c r="O31" s="1" t="e">
        <f t="shared" si="4"/>
        <v>#N/A</v>
      </c>
      <c r="P31" s="1">
        <f t="shared" si="5"/>
        <v>0</v>
      </c>
      <c r="Q31" s="1">
        <f t="shared" si="6"/>
        <v>0</v>
      </c>
    </row>
    <row r="32" spans="2:17" ht="22.5" customHeight="1" x14ac:dyDescent="0.35">
      <c r="B32" s="1">
        <v>26</v>
      </c>
      <c r="C32" s="1"/>
      <c r="D32" s="1"/>
      <c r="E32" s="1"/>
      <c r="F32" s="22"/>
      <c r="G32" s="1"/>
      <c r="H32" s="1"/>
      <c r="I32" s="1"/>
      <c r="J32" s="1"/>
      <c r="K32" s="1" t="e">
        <f t="shared" si="0"/>
        <v>#DIV/0!</v>
      </c>
      <c r="L32" s="1" t="e">
        <f t="shared" si="1"/>
        <v>#DIV/0!</v>
      </c>
      <c r="M32" s="1" t="e">
        <f t="shared" si="2"/>
        <v>#NUM!</v>
      </c>
      <c r="N32" s="1" t="e">
        <f t="shared" si="3"/>
        <v>#NUM!</v>
      </c>
      <c r="O32" s="1" t="e">
        <f t="shared" si="4"/>
        <v>#N/A</v>
      </c>
      <c r="P32" s="1">
        <f t="shared" si="5"/>
        <v>0</v>
      </c>
      <c r="Q32" s="1">
        <f t="shared" si="6"/>
        <v>0</v>
      </c>
    </row>
    <row r="33" spans="2:11" x14ac:dyDescent="0.35">
      <c r="B33">
        <v>27</v>
      </c>
    </row>
    <row r="34" spans="2:11" x14ac:dyDescent="0.35">
      <c r="B34">
        <v>28</v>
      </c>
      <c r="K34" s="23">
        <f>K7*1.19</f>
        <v>134471553.61769709</v>
      </c>
    </row>
    <row r="35" spans="2:11" x14ac:dyDescent="0.35">
      <c r="B35">
        <v>29</v>
      </c>
    </row>
    <row r="36" spans="2:11" x14ac:dyDescent="0.35">
      <c r="B36">
        <v>30</v>
      </c>
    </row>
  </sheetData>
  <mergeCells count="2">
    <mergeCell ref="B5:E5"/>
    <mergeCell ref="K5:Q5"/>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D7057-04A3-4C6B-9DF5-0F8DAD77FD38}">
  <dimension ref="B1:H28"/>
  <sheetViews>
    <sheetView workbookViewId="0">
      <selection activeCell="L3" sqref="L3"/>
    </sheetView>
  </sheetViews>
  <sheetFormatPr baseColWidth="10" defaultColWidth="11.453125" defaultRowHeight="14.5" x14ac:dyDescent="0.35"/>
  <cols>
    <col min="2" max="2" width="8.26953125" style="3" customWidth="1"/>
    <col min="3" max="3" width="13.1796875" customWidth="1"/>
    <col min="4" max="4" width="12.453125" customWidth="1"/>
    <col min="6" max="6" width="13.7265625" customWidth="1"/>
    <col min="7" max="7" width="0" hidden="1" customWidth="1"/>
    <col min="8" max="8" width="12.7265625" customWidth="1"/>
  </cols>
  <sheetData>
    <row r="1" spans="2:8" x14ac:dyDescent="0.35">
      <c r="B1" s="29" t="s">
        <v>19</v>
      </c>
      <c r="C1" s="30"/>
      <c r="D1" s="30"/>
      <c r="E1" s="30"/>
      <c r="F1" s="30"/>
      <c r="G1" s="30"/>
      <c r="H1" s="30"/>
    </row>
    <row r="2" spans="2:8" ht="58" x14ac:dyDescent="0.35">
      <c r="B2" s="12" t="s">
        <v>5</v>
      </c>
      <c r="C2" s="12" t="s">
        <v>0</v>
      </c>
      <c r="D2" s="12" t="s">
        <v>1</v>
      </c>
      <c r="E2" s="12" t="s">
        <v>2</v>
      </c>
      <c r="F2" s="12" t="s">
        <v>3</v>
      </c>
      <c r="G2" s="12" t="s">
        <v>4</v>
      </c>
      <c r="H2" s="12" t="s">
        <v>20</v>
      </c>
    </row>
    <row r="3" spans="2:8" x14ac:dyDescent="0.35">
      <c r="B3" s="1">
        <v>1</v>
      </c>
      <c r="C3" s="4">
        <f>Cálculos!K7/Cálculos!F7</f>
        <v>0.99725274657963026</v>
      </c>
      <c r="D3" s="4">
        <f>Cálculos!K7/Cálculos!G7</f>
        <v>0.94336617178992055</v>
      </c>
      <c r="E3" s="4">
        <f>Cálculos!K7/Cálculos!H7</f>
        <v>0.90659969321253497</v>
      </c>
      <c r="F3" s="4">
        <f>Cálculos!K7/Cálculos!I7</f>
        <v>1.1987694579322463</v>
      </c>
      <c r="G3" s="4"/>
      <c r="H3" s="4">
        <f>AVERAGE(C3:G3)</f>
        <v>1.0114970173785829</v>
      </c>
    </row>
    <row r="4" spans="2:8" x14ac:dyDescent="0.35">
      <c r="B4" s="1">
        <v>2</v>
      </c>
      <c r="C4" s="4" t="e">
        <f>Cálculos!#REF!/Cálculos!#REF!</f>
        <v>#REF!</v>
      </c>
      <c r="D4" s="4" t="e">
        <f>Cálculos!#REF!/Cálculos!#REF!</f>
        <v>#REF!</v>
      </c>
      <c r="E4" s="4" t="e">
        <f>Cálculos!#REF!/Cálculos!#REF!</f>
        <v>#REF!</v>
      </c>
      <c r="F4" s="4" t="e">
        <f>Cálculos!#REF!/Cálculos!#REF!</f>
        <v>#REF!</v>
      </c>
      <c r="G4" s="4"/>
      <c r="H4" s="4" t="e">
        <f t="shared" ref="H4:H28" si="0">AVERAGE(C4:G4)</f>
        <v>#REF!</v>
      </c>
    </row>
    <row r="5" spans="2:8" x14ac:dyDescent="0.35">
      <c r="B5" s="1">
        <v>3</v>
      </c>
      <c r="C5" s="4" t="e">
        <f>Cálculos!#REF!/Cálculos!#REF!</f>
        <v>#REF!</v>
      </c>
      <c r="D5" s="4" t="e">
        <f>Cálculos!#REF!/Cálculos!#REF!</f>
        <v>#REF!</v>
      </c>
      <c r="E5" s="4" t="e">
        <f>Cálculos!#REF!/Cálculos!#REF!</f>
        <v>#REF!</v>
      </c>
      <c r="F5" s="4" t="e">
        <f>Cálculos!#REF!/Cálculos!#REF!</f>
        <v>#REF!</v>
      </c>
      <c r="G5" s="4"/>
      <c r="H5" s="4" t="e">
        <f t="shared" si="0"/>
        <v>#REF!</v>
      </c>
    </row>
    <row r="6" spans="2:8" x14ac:dyDescent="0.35">
      <c r="B6" s="1">
        <v>4</v>
      </c>
      <c r="C6" s="4" t="e">
        <f>Cálculos!#REF!/Cálculos!#REF!</f>
        <v>#REF!</v>
      </c>
      <c r="D6" s="4" t="e">
        <f>Cálculos!#REF!/Cálculos!#REF!</f>
        <v>#REF!</v>
      </c>
      <c r="E6" s="4" t="e">
        <f>Cálculos!#REF!/Cálculos!#REF!</f>
        <v>#REF!</v>
      </c>
      <c r="F6" s="4" t="e">
        <f>Cálculos!#REF!/Cálculos!#REF!</f>
        <v>#REF!</v>
      </c>
      <c r="G6" s="4"/>
      <c r="H6" s="4" t="e">
        <f t="shared" si="0"/>
        <v>#REF!</v>
      </c>
    </row>
    <row r="7" spans="2:8" x14ac:dyDescent="0.35">
      <c r="B7" s="1">
        <v>5</v>
      </c>
      <c r="C7" s="4" t="e">
        <f>Cálculos!#REF!/Cálculos!#REF!</f>
        <v>#REF!</v>
      </c>
      <c r="D7" s="4" t="e">
        <f>Cálculos!#REF!/Cálculos!#REF!</f>
        <v>#REF!</v>
      </c>
      <c r="E7" s="4" t="e">
        <f>Cálculos!#REF!/Cálculos!#REF!</f>
        <v>#REF!</v>
      </c>
      <c r="F7" s="4"/>
      <c r="G7" s="4"/>
      <c r="H7" s="4" t="e">
        <f t="shared" si="0"/>
        <v>#REF!</v>
      </c>
    </row>
    <row r="8" spans="2:8" hidden="1" x14ac:dyDescent="0.35">
      <c r="B8" s="1">
        <v>6</v>
      </c>
      <c r="C8" s="4"/>
      <c r="D8" s="4"/>
      <c r="E8" s="4"/>
      <c r="F8" s="4"/>
      <c r="G8" s="4"/>
      <c r="H8" s="4" t="e">
        <f t="shared" si="0"/>
        <v>#DIV/0!</v>
      </c>
    </row>
    <row r="9" spans="2:8" hidden="1" x14ac:dyDescent="0.35">
      <c r="B9" s="1">
        <v>7</v>
      </c>
      <c r="C9" s="4"/>
      <c r="D9" s="4"/>
      <c r="E9" s="4"/>
      <c r="F9" s="4"/>
      <c r="G9" s="4"/>
      <c r="H9" s="4" t="e">
        <f t="shared" si="0"/>
        <v>#DIV/0!</v>
      </c>
    </row>
    <row r="10" spans="2:8" hidden="1" x14ac:dyDescent="0.35">
      <c r="B10" s="1">
        <v>8</v>
      </c>
      <c r="C10" s="4"/>
      <c r="D10" s="4"/>
      <c r="E10" s="4"/>
      <c r="F10" s="4"/>
      <c r="G10" s="4"/>
      <c r="H10" s="4" t="e">
        <f t="shared" si="0"/>
        <v>#DIV/0!</v>
      </c>
    </row>
    <row r="11" spans="2:8" hidden="1" x14ac:dyDescent="0.35">
      <c r="B11" s="1">
        <v>9</v>
      </c>
      <c r="C11" s="4"/>
      <c r="D11" s="4"/>
      <c r="E11" s="4"/>
      <c r="F11" s="4"/>
      <c r="G11" s="4"/>
      <c r="H11" s="4" t="e">
        <f t="shared" si="0"/>
        <v>#DIV/0!</v>
      </c>
    </row>
    <row r="12" spans="2:8" hidden="1" x14ac:dyDescent="0.35">
      <c r="B12" s="1">
        <v>10</v>
      </c>
      <c r="C12" s="4"/>
      <c r="D12" s="4"/>
      <c r="E12" s="4"/>
      <c r="F12" s="4"/>
      <c r="G12" s="4"/>
      <c r="H12" s="4" t="e">
        <f t="shared" si="0"/>
        <v>#DIV/0!</v>
      </c>
    </row>
    <row r="13" spans="2:8" hidden="1" x14ac:dyDescent="0.35">
      <c r="B13" s="1">
        <v>11</v>
      </c>
      <c r="C13" s="4"/>
      <c r="D13" s="4"/>
      <c r="E13" s="4"/>
      <c r="F13" s="4"/>
      <c r="G13" s="4"/>
      <c r="H13" s="4" t="e">
        <f t="shared" si="0"/>
        <v>#DIV/0!</v>
      </c>
    </row>
    <row r="14" spans="2:8" hidden="1" x14ac:dyDescent="0.35">
      <c r="B14" s="1">
        <v>12</v>
      </c>
      <c r="C14" s="4"/>
      <c r="D14" s="4"/>
      <c r="E14" s="4"/>
      <c r="F14" s="4"/>
      <c r="G14" s="4"/>
      <c r="H14" s="4" t="e">
        <f t="shared" si="0"/>
        <v>#DIV/0!</v>
      </c>
    </row>
    <row r="15" spans="2:8" hidden="1" x14ac:dyDescent="0.35">
      <c r="B15" s="1">
        <v>13</v>
      </c>
      <c r="C15" s="4"/>
      <c r="D15" s="4"/>
      <c r="E15" s="4"/>
      <c r="F15" s="4"/>
      <c r="G15" s="4"/>
      <c r="H15" s="4" t="e">
        <f t="shared" si="0"/>
        <v>#DIV/0!</v>
      </c>
    </row>
    <row r="16" spans="2:8" hidden="1" x14ac:dyDescent="0.35">
      <c r="B16" s="1">
        <v>14</v>
      </c>
      <c r="C16" s="4"/>
      <c r="D16" s="4"/>
      <c r="E16" s="4"/>
      <c r="F16" s="4"/>
      <c r="G16" s="4"/>
      <c r="H16" s="4" t="e">
        <f t="shared" si="0"/>
        <v>#DIV/0!</v>
      </c>
    </row>
    <row r="17" spans="2:8" hidden="1" x14ac:dyDescent="0.35">
      <c r="B17" s="1">
        <v>15</v>
      </c>
      <c r="C17" s="4"/>
      <c r="D17" s="4"/>
      <c r="E17" s="4"/>
      <c r="F17" s="4"/>
      <c r="G17" s="4"/>
      <c r="H17" s="4" t="e">
        <f t="shared" si="0"/>
        <v>#DIV/0!</v>
      </c>
    </row>
    <row r="18" spans="2:8" hidden="1" x14ac:dyDescent="0.35">
      <c r="B18" s="1">
        <v>16</v>
      </c>
      <c r="C18" s="4"/>
      <c r="D18" s="4"/>
      <c r="E18" s="4"/>
      <c r="F18" s="4"/>
      <c r="G18" s="4"/>
      <c r="H18" s="4" t="e">
        <f t="shared" si="0"/>
        <v>#DIV/0!</v>
      </c>
    </row>
    <row r="19" spans="2:8" hidden="1" x14ac:dyDescent="0.35">
      <c r="B19" s="1">
        <v>17</v>
      </c>
      <c r="C19" s="4"/>
      <c r="D19" s="4"/>
      <c r="E19" s="4"/>
      <c r="F19" s="4"/>
      <c r="G19" s="4"/>
      <c r="H19" s="4" t="e">
        <f t="shared" si="0"/>
        <v>#DIV/0!</v>
      </c>
    </row>
    <row r="20" spans="2:8" hidden="1" x14ac:dyDescent="0.35">
      <c r="B20" s="1">
        <v>18</v>
      </c>
      <c r="C20" s="4"/>
      <c r="D20" s="4"/>
      <c r="E20" s="4"/>
      <c r="F20" s="4"/>
      <c r="G20" s="4"/>
      <c r="H20" s="4" t="e">
        <f t="shared" si="0"/>
        <v>#DIV/0!</v>
      </c>
    </row>
    <row r="21" spans="2:8" hidden="1" x14ac:dyDescent="0.35">
      <c r="B21" s="1">
        <v>19</v>
      </c>
      <c r="C21" s="4"/>
      <c r="D21" s="4"/>
      <c r="E21" s="4"/>
      <c r="F21" s="4"/>
      <c r="G21" s="4"/>
      <c r="H21" s="4" t="e">
        <f t="shared" si="0"/>
        <v>#DIV/0!</v>
      </c>
    </row>
    <row r="22" spans="2:8" hidden="1" x14ac:dyDescent="0.35">
      <c r="B22" s="1">
        <v>20</v>
      </c>
      <c r="C22" s="4"/>
      <c r="D22" s="4"/>
      <c r="E22" s="4"/>
      <c r="F22" s="4"/>
      <c r="G22" s="4"/>
      <c r="H22" s="4" t="e">
        <f t="shared" si="0"/>
        <v>#DIV/0!</v>
      </c>
    </row>
    <row r="23" spans="2:8" hidden="1" x14ac:dyDescent="0.35">
      <c r="B23" s="1">
        <v>21</v>
      </c>
      <c r="C23" s="4"/>
      <c r="D23" s="4"/>
      <c r="E23" s="4"/>
      <c r="F23" s="4"/>
      <c r="G23" s="4"/>
      <c r="H23" s="4" t="e">
        <f t="shared" si="0"/>
        <v>#DIV/0!</v>
      </c>
    </row>
    <row r="24" spans="2:8" hidden="1" x14ac:dyDescent="0.35">
      <c r="B24" s="1">
        <v>22</v>
      </c>
      <c r="C24" s="4"/>
      <c r="D24" s="4"/>
      <c r="E24" s="4"/>
      <c r="F24" s="4"/>
      <c r="G24" s="4"/>
      <c r="H24" s="4" t="e">
        <f t="shared" si="0"/>
        <v>#DIV/0!</v>
      </c>
    </row>
    <row r="25" spans="2:8" hidden="1" x14ac:dyDescent="0.35">
      <c r="B25" s="1">
        <v>23</v>
      </c>
      <c r="C25" s="4"/>
      <c r="D25" s="4"/>
      <c r="E25" s="4"/>
      <c r="F25" s="4"/>
      <c r="G25" s="4"/>
      <c r="H25" s="4" t="e">
        <f t="shared" si="0"/>
        <v>#DIV/0!</v>
      </c>
    </row>
    <row r="26" spans="2:8" hidden="1" x14ac:dyDescent="0.35">
      <c r="B26" s="1">
        <v>24</v>
      </c>
      <c r="C26" s="4"/>
      <c r="D26" s="4"/>
      <c r="E26" s="4"/>
      <c r="F26" s="4"/>
      <c r="G26" s="4"/>
      <c r="H26" s="4" t="e">
        <f t="shared" si="0"/>
        <v>#DIV/0!</v>
      </c>
    </row>
    <row r="27" spans="2:8" hidden="1" x14ac:dyDescent="0.35">
      <c r="B27" s="1">
        <v>25</v>
      </c>
      <c r="C27" s="4"/>
      <c r="D27" s="4"/>
      <c r="E27" s="4"/>
      <c r="F27" s="4"/>
      <c r="G27" s="4"/>
      <c r="H27" s="4" t="e">
        <f t="shared" si="0"/>
        <v>#DIV/0!</v>
      </c>
    </row>
    <row r="28" spans="2:8" hidden="1" x14ac:dyDescent="0.35">
      <c r="B28" s="1">
        <v>26</v>
      </c>
      <c r="C28" s="4"/>
      <c r="D28" s="4"/>
      <c r="E28" s="4"/>
      <c r="F28" s="4"/>
      <c r="G28" s="4"/>
      <c r="H28" s="4" t="e">
        <f t="shared" si="0"/>
        <v>#DIV/0!</v>
      </c>
    </row>
  </sheetData>
  <mergeCells count="1">
    <mergeCell ref="B1:H1"/>
  </mergeCells>
  <phoneticPr fontId="2"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9D904-080E-4A64-9C9F-2D9059C5183D}">
  <dimension ref="B1:F28"/>
  <sheetViews>
    <sheetView workbookViewId="0">
      <selection activeCell="F3" sqref="F3"/>
    </sheetView>
  </sheetViews>
  <sheetFormatPr baseColWidth="10" defaultColWidth="11.453125" defaultRowHeight="14.5" x14ac:dyDescent="0.35"/>
  <cols>
    <col min="2" max="2" width="13.26953125" customWidth="1"/>
    <col min="3" max="3" width="17" customWidth="1"/>
    <col min="4" max="4" width="17.453125" customWidth="1"/>
    <col min="5" max="5" width="16" customWidth="1"/>
    <col min="6" max="6" width="16.26953125" customWidth="1"/>
  </cols>
  <sheetData>
    <row r="1" spans="2:6" ht="24" customHeight="1" x14ac:dyDescent="0.35">
      <c r="B1" s="31" t="s">
        <v>21</v>
      </c>
      <c r="C1" s="15" t="s">
        <v>22</v>
      </c>
      <c r="D1" s="15" t="s">
        <v>23</v>
      </c>
      <c r="E1" s="33" t="s">
        <v>24</v>
      </c>
      <c r="F1" s="33" t="s">
        <v>25</v>
      </c>
    </row>
    <row r="2" spans="2:6" ht="77.650000000000006" customHeight="1" x14ac:dyDescent="0.35">
      <c r="B2" s="32"/>
      <c r="C2" s="16" t="s">
        <v>26</v>
      </c>
      <c r="D2" s="16" t="s">
        <v>27</v>
      </c>
      <c r="E2" s="34"/>
      <c r="F2" s="34"/>
    </row>
    <row r="3" spans="2:6" x14ac:dyDescent="0.35">
      <c r="B3" s="1">
        <v>1</v>
      </c>
      <c r="C3" s="2">
        <f>Cálculos!K7</f>
        <v>113001305.56108999</v>
      </c>
      <c r="D3" s="2">
        <f>Cálculos!N7</f>
        <v>112376180.4629139</v>
      </c>
      <c r="E3" s="2">
        <f>Cálculos!O7</f>
        <v>111716894.48372923</v>
      </c>
      <c r="F3" s="2">
        <f>C3</f>
        <v>113001305.56108999</v>
      </c>
    </row>
    <row r="4" spans="2:6" x14ac:dyDescent="0.35">
      <c r="B4" s="1">
        <v>2</v>
      </c>
      <c r="C4" s="2" t="e">
        <f>Cálculos!#REF!</f>
        <v>#REF!</v>
      </c>
      <c r="D4" s="2" t="e">
        <f>Cálculos!#REF!</f>
        <v>#REF!</v>
      </c>
      <c r="E4" s="2" t="e">
        <f>Cálculos!#REF!</f>
        <v>#REF!</v>
      </c>
      <c r="F4" s="2" t="e">
        <f t="shared" ref="F4:F28" si="0">C4</f>
        <v>#REF!</v>
      </c>
    </row>
    <row r="5" spans="2:6" x14ac:dyDescent="0.35">
      <c r="B5" s="1">
        <v>3</v>
      </c>
      <c r="C5" s="2" t="e">
        <f>Cálculos!#REF!</f>
        <v>#REF!</v>
      </c>
      <c r="D5" s="2" t="e">
        <f>Cálculos!#REF!</f>
        <v>#REF!</v>
      </c>
      <c r="E5" s="2" t="e">
        <f>Cálculos!#REF!</f>
        <v>#REF!</v>
      </c>
      <c r="F5" s="2" t="e">
        <f t="shared" si="0"/>
        <v>#REF!</v>
      </c>
    </row>
    <row r="6" spans="2:6" x14ac:dyDescent="0.35">
      <c r="B6" s="1">
        <v>4</v>
      </c>
      <c r="C6" s="2" t="e">
        <f>Cálculos!#REF!</f>
        <v>#REF!</v>
      </c>
      <c r="D6" s="2" t="e">
        <f>Cálculos!#REF!</f>
        <v>#REF!</v>
      </c>
      <c r="E6" s="2" t="e">
        <f>Cálculos!#REF!</f>
        <v>#REF!</v>
      </c>
      <c r="F6" s="2" t="e">
        <f t="shared" si="0"/>
        <v>#REF!</v>
      </c>
    </row>
    <row r="7" spans="2:6" x14ac:dyDescent="0.35">
      <c r="B7" s="1">
        <v>5</v>
      </c>
      <c r="C7" s="2" t="e">
        <f>Cálculos!#REF!</f>
        <v>#REF!</v>
      </c>
      <c r="D7" s="2" t="e">
        <f>Cálculos!#REF!</f>
        <v>#REF!</v>
      </c>
      <c r="E7" s="2" t="e">
        <f>Cálculos!#REF!</f>
        <v>#REF!</v>
      </c>
      <c r="F7" s="2" t="e">
        <f t="shared" si="0"/>
        <v>#REF!</v>
      </c>
    </row>
    <row r="8" spans="2:6" hidden="1" x14ac:dyDescent="0.35">
      <c r="B8" s="1">
        <v>6</v>
      </c>
      <c r="C8" s="2" t="e">
        <f>Cálculos!K8</f>
        <v>#DIV/0!</v>
      </c>
      <c r="D8" s="2" t="e">
        <f>Cálculos!N8</f>
        <v>#NUM!</v>
      </c>
      <c r="E8" s="2" t="e">
        <f>Cálculos!O8</f>
        <v>#N/A</v>
      </c>
      <c r="F8" s="2" t="e">
        <f t="shared" si="0"/>
        <v>#DIV/0!</v>
      </c>
    </row>
    <row r="9" spans="2:6" hidden="1" x14ac:dyDescent="0.35">
      <c r="B9" s="1">
        <v>7</v>
      </c>
      <c r="C9" s="2" t="e">
        <f>Cálculos!K9</f>
        <v>#DIV/0!</v>
      </c>
      <c r="D9" s="2" t="e">
        <f>Cálculos!N9</f>
        <v>#NUM!</v>
      </c>
      <c r="E9" s="2" t="e">
        <f>Cálculos!O9</f>
        <v>#N/A</v>
      </c>
      <c r="F9" s="2" t="e">
        <f t="shared" si="0"/>
        <v>#DIV/0!</v>
      </c>
    </row>
    <row r="10" spans="2:6" hidden="1" x14ac:dyDescent="0.35">
      <c r="B10" s="1">
        <v>8</v>
      </c>
      <c r="C10" s="2" t="e">
        <f>Cálculos!K10</f>
        <v>#DIV/0!</v>
      </c>
      <c r="D10" s="2" t="e">
        <f>Cálculos!N10</f>
        <v>#NUM!</v>
      </c>
      <c r="E10" s="2" t="e">
        <f>Cálculos!O10</f>
        <v>#N/A</v>
      </c>
      <c r="F10" s="2" t="e">
        <f t="shared" si="0"/>
        <v>#DIV/0!</v>
      </c>
    </row>
    <row r="11" spans="2:6" hidden="1" x14ac:dyDescent="0.35">
      <c r="B11" s="1">
        <v>9</v>
      </c>
      <c r="C11" s="2" t="e">
        <f>Cálculos!K11</f>
        <v>#DIV/0!</v>
      </c>
      <c r="D11" s="2" t="e">
        <f>Cálculos!N11</f>
        <v>#NUM!</v>
      </c>
      <c r="E11" s="2" t="e">
        <f>Cálculos!O11</f>
        <v>#N/A</v>
      </c>
      <c r="F11" s="2" t="e">
        <f t="shared" si="0"/>
        <v>#DIV/0!</v>
      </c>
    </row>
    <row r="12" spans="2:6" hidden="1" x14ac:dyDescent="0.35">
      <c r="B12" s="1">
        <v>10</v>
      </c>
      <c r="C12" s="2" t="e">
        <f>Cálculos!K12</f>
        <v>#DIV/0!</v>
      </c>
      <c r="D12" s="2" t="e">
        <f>Cálculos!N12</f>
        <v>#NUM!</v>
      </c>
      <c r="E12" s="2" t="e">
        <f>Cálculos!O12</f>
        <v>#N/A</v>
      </c>
      <c r="F12" s="2" t="e">
        <f t="shared" si="0"/>
        <v>#DIV/0!</v>
      </c>
    </row>
    <row r="13" spans="2:6" hidden="1" x14ac:dyDescent="0.35">
      <c r="B13" s="1">
        <v>11</v>
      </c>
      <c r="C13" s="2" t="e">
        <f>Cálculos!K13</f>
        <v>#DIV/0!</v>
      </c>
      <c r="D13" s="2" t="e">
        <f>Cálculos!N13</f>
        <v>#NUM!</v>
      </c>
      <c r="E13" s="2" t="e">
        <f>Cálculos!O13</f>
        <v>#N/A</v>
      </c>
      <c r="F13" s="2" t="e">
        <f t="shared" si="0"/>
        <v>#DIV/0!</v>
      </c>
    </row>
    <row r="14" spans="2:6" hidden="1" x14ac:dyDescent="0.35">
      <c r="B14" s="1">
        <v>12</v>
      </c>
      <c r="C14" s="2" t="e">
        <f>Cálculos!K14</f>
        <v>#DIV/0!</v>
      </c>
      <c r="D14" s="2" t="e">
        <f>Cálculos!N14</f>
        <v>#NUM!</v>
      </c>
      <c r="E14" s="2" t="e">
        <f>Cálculos!O14</f>
        <v>#N/A</v>
      </c>
      <c r="F14" s="2" t="e">
        <f t="shared" si="0"/>
        <v>#DIV/0!</v>
      </c>
    </row>
    <row r="15" spans="2:6" hidden="1" x14ac:dyDescent="0.35">
      <c r="B15" s="1">
        <v>13</v>
      </c>
      <c r="C15" s="2" t="e">
        <f>Cálculos!K15</f>
        <v>#DIV/0!</v>
      </c>
      <c r="D15" s="2" t="e">
        <f>Cálculos!N15</f>
        <v>#NUM!</v>
      </c>
      <c r="E15" s="2" t="e">
        <f>Cálculos!O15</f>
        <v>#N/A</v>
      </c>
      <c r="F15" s="2" t="e">
        <f t="shared" si="0"/>
        <v>#DIV/0!</v>
      </c>
    </row>
    <row r="16" spans="2:6" hidden="1" x14ac:dyDescent="0.35">
      <c r="B16" s="1">
        <v>14</v>
      </c>
      <c r="C16" s="2" t="e">
        <f>Cálculos!K16</f>
        <v>#DIV/0!</v>
      </c>
      <c r="D16" s="2" t="e">
        <f>Cálculos!N16</f>
        <v>#NUM!</v>
      </c>
      <c r="E16" s="2" t="e">
        <f>Cálculos!O16</f>
        <v>#N/A</v>
      </c>
      <c r="F16" s="2" t="e">
        <f t="shared" si="0"/>
        <v>#DIV/0!</v>
      </c>
    </row>
    <row r="17" spans="2:6" hidden="1" x14ac:dyDescent="0.35">
      <c r="B17" s="1">
        <v>15</v>
      </c>
      <c r="C17" s="2" t="e">
        <f>Cálculos!K17</f>
        <v>#DIV/0!</v>
      </c>
      <c r="D17" s="2" t="e">
        <f>Cálculos!N17</f>
        <v>#NUM!</v>
      </c>
      <c r="E17" s="2" t="e">
        <f>Cálculos!O17</f>
        <v>#N/A</v>
      </c>
      <c r="F17" s="2" t="e">
        <f t="shared" si="0"/>
        <v>#DIV/0!</v>
      </c>
    </row>
    <row r="18" spans="2:6" hidden="1" x14ac:dyDescent="0.35">
      <c r="B18" s="1">
        <v>16</v>
      </c>
      <c r="C18" s="2" t="e">
        <f>Cálculos!K18</f>
        <v>#DIV/0!</v>
      </c>
      <c r="D18" s="2" t="e">
        <f>Cálculos!N18</f>
        <v>#NUM!</v>
      </c>
      <c r="E18" s="2" t="e">
        <f>Cálculos!O18</f>
        <v>#N/A</v>
      </c>
      <c r="F18" s="2" t="e">
        <f t="shared" si="0"/>
        <v>#DIV/0!</v>
      </c>
    </row>
    <row r="19" spans="2:6" hidden="1" x14ac:dyDescent="0.35">
      <c r="B19" s="1">
        <v>17</v>
      </c>
      <c r="C19" s="2" t="e">
        <f>Cálculos!K19</f>
        <v>#DIV/0!</v>
      </c>
      <c r="D19" s="2" t="e">
        <f>Cálculos!N19</f>
        <v>#NUM!</v>
      </c>
      <c r="E19" s="2" t="e">
        <f>Cálculos!O19</f>
        <v>#N/A</v>
      </c>
      <c r="F19" s="2" t="e">
        <f t="shared" si="0"/>
        <v>#DIV/0!</v>
      </c>
    </row>
    <row r="20" spans="2:6" hidden="1" x14ac:dyDescent="0.35">
      <c r="B20" s="1">
        <v>18</v>
      </c>
      <c r="C20" s="2" t="e">
        <f>Cálculos!K20</f>
        <v>#DIV/0!</v>
      </c>
      <c r="D20" s="2" t="e">
        <f>Cálculos!N20</f>
        <v>#NUM!</v>
      </c>
      <c r="E20" s="2" t="e">
        <f>Cálculos!O20</f>
        <v>#N/A</v>
      </c>
      <c r="F20" s="2" t="e">
        <f t="shared" si="0"/>
        <v>#DIV/0!</v>
      </c>
    </row>
    <row r="21" spans="2:6" hidden="1" x14ac:dyDescent="0.35">
      <c r="B21" s="1">
        <v>19</v>
      </c>
      <c r="C21" s="2" t="e">
        <f>Cálculos!K21</f>
        <v>#DIV/0!</v>
      </c>
      <c r="D21" s="2" t="e">
        <f>Cálculos!N21</f>
        <v>#NUM!</v>
      </c>
      <c r="E21" s="2" t="e">
        <f>Cálculos!O21</f>
        <v>#N/A</v>
      </c>
      <c r="F21" s="2" t="e">
        <f t="shared" si="0"/>
        <v>#DIV/0!</v>
      </c>
    </row>
    <row r="22" spans="2:6" hidden="1" x14ac:dyDescent="0.35">
      <c r="B22" s="1">
        <v>20</v>
      </c>
      <c r="C22" s="2" t="e">
        <f>Cálculos!K22</f>
        <v>#DIV/0!</v>
      </c>
      <c r="D22" s="2" t="e">
        <f>Cálculos!N22</f>
        <v>#NUM!</v>
      </c>
      <c r="E22" s="2" t="e">
        <f>Cálculos!O22</f>
        <v>#N/A</v>
      </c>
      <c r="F22" s="2" t="e">
        <f t="shared" si="0"/>
        <v>#DIV/0!</v>
      </c>
    </row>
    <row r="23" spans="2:6" hidden="1" x14ac:dyDescent="0.35">
      <c r="B23" s="1">
        <v>21</v>
      </c>
      <c r="C23" s="2" t="e">
        <f>Cálculos!K23</f>
        <v>#DIV/0!</v>
      </c>
      <c r="D23" s="2" t="e">
        <f>Cálculos!N23</f>
        <v>#NUM!</v>
      </c>
      <c r="E23" s="2" t="e">
        <f>Cálculos!O23</f>
        <v>#N/A</v>
      </c>
      <c r="F23" s="2" t="e">
        <f t="shared" si="0"/>
        <v>#DIV/0!</v>
      </c>
    </row>
    <row r="24" spans="2:6" hidden="1" x14ac:dyDescent="0.35">
      <c r="B24" s="1">
        <v>22</v>
      </c>
      <c r="C24" s="2" t="e">
        <f>Cálculos!K24</f>
        <v>#DIV/0!</v>
      </c>
      <c r="D24" s="2" t="e">
        <f>Cálculos!N24</f>
        <v>#NUM!</v>
      </c>
      <c r="E24" s="2" t="e">
        <f>Cálculos!O24</f>
        <v>#N/A</v>
      </c>
      <c r="F24" s="2" t="e">
        <f t="shared" si="0"/>
        <v>#DIV/0!</v>
      </c>
    </row>
    <row r="25" spans="2:6" hidden="1" x14ac:dyDescent="0.35">
      <c r="B25" s="1">
        <v>23</v>
      </c>
      <c r="C25" s="2" t="e">
        <f>Cálculos!K25</f>
        <v>#DIV/0!</v>
      </c>
      <c r="D25" s="2" t="e">
        <f>Cálculos!N25</f>
        <v>#NUM!</v>
      </c>
      <c r="E25" s="2" t="e">
        <f>Cálculos!O25</f>
        <v>#N/A</v>
      </c>
      <c r="F25" s="2" t="e">
        <f t="shared" si="0"/>
        <v>#DIV/0!</v>
      </c>
    </row>
    <row r="26" spans="2:6" hidden="1" x14ac:dyDescent="0.35">
      <c r="B26" s="1">
        <v>24</v>
      </c>
      <c r="C26" s="2" t="e">
        <f>Cálculos!K26</f>
        <v>#DIV/0!</v>
      </c>
      <c r="D26" s="2" t="e">
        <f>Cálculos!N26</f>
        <v>#NUM!</v>
      </c>
      <c r="E26" s="2" t="e">
        <f>Cálculos!O26</f>
        <v>#N/A</v>
      </c>
      <c r="F26" s="2" t="e">
        <f t="shared" si="0"/>
        <v>#DIV/0!</v>
      </c>
    </row>
    <row r="27" spans="2:6" hidden="1" x14ac:dyDescent="0.35">
      <c r="B27" s="1">
        <v>25</v>
      </c>
      <c r="C27" s="2" t="e">
        <f>Cálculos!K27</f>
        <v>#DIV/0!</v>
      </c>
      <c r="D27" s="2" t="e">
        <f>Cálculos!N27</f>
        <v>#NUM!</v>
      </c>
      <c r="E27" s="2" t="e">
        <f>Cálculos!O27</f>
        <v>#N/A</v>
      </c>
      <c r="F27" s="2" t="e">
        <f t="shared" si="0"/>
        <v>#DIV/0!</v>
      </c>
    </row>
    <row r="28" spans="2:6" hidden="1" x14ac:dyDescent="0.35">
      <c r="B28" s="1">
        <v>26</v>
      </c>
      <c r="C28" s="2" t="e">
        <f>Cálculos!K28</f>
        <v>#DIV/0!</v>
      </c>
      <c r="D28" s="2" t="e">
        <f>Cálculos!N28</f>
        <v>#NUM!</v>
      </c>
      <c r="E28" s="2" t="e">
        <f>Cálculos!O28</f>
        <v>#N/A</v>
      </c>
      <c r="F28" s="2" t="e">
        <f t="shared" si="0"/>
        <v>#DIV/0!</v>
      </c>
    </row>
  </sheetData>
  <mergeCells count="3">
    <mergeCell ref="B1:B2"/>
    <mergeCell ref="E1:E2"/>
    <mergeCell ref="F1:F2"/>
  </mergeCells>
  <phoneticPr fontId="2"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4F942-0E9F-4853-B89F-288129D94BFC}">
  <dimension ref="B4:I27"/>
  <sheetViews>
    <sheetView zoomScale="86" workbookViewId="0">
      <selection activeCell="G27" sqref="G27"/>
    </sheetView>
  </sheetViews>
  <sheetFormatPr baseColWidth="10" defaultColWidth="11.453125" defaultRowHeight="14.5" x14ac:dyDescent="0.35"/>
  <cols>
    <col min="2" max="2" width="11.453125" customWidth="1"/>
    <col min="3" max="3" width="43" customWidth="1"/>
    <col min="4" max="4" width="9.26953125" customWidth="1"/>
    <col min="5" max="5" width="22.453125" bestFit="1" customWidth="1"/>
    <col min="6" max="6" width="14.7265625" style="3" bestFit="1" customWidth="1"/>
    <col min="7" max="7" width="18.7265625" bestFit="1" customWidth="1"/>
    <col min="9" max="9" width="14.54296875" bestFit="1" customWidth="1"/>
  </cols>
  <sheetData>
    <row r="4" spans="2:7" x14ac:dyDescent="0.35">
      <c r="B4" s="12" t="s">
        <v>28</v>
      </c>
      <c r="C4" s="12" t="s">
        <v>29</v>
      </c>
      <c r="D4" s="17" t="s">
        <v>30</v>
      </c>
      <c r="E4" s="17" t="s">
        <v>31</v>
      </c>
      <c r="F4" s="17" t="s">
        <v>32</v>
      </c>
      <c r="G4" s="17" t="s">
        <v>33</v>
      </c>
    </row>
    <row r="5" spans="2:7" ht="188.5" x14ac:dyDescent="0.35">
      <c r="B5" s="5">
        <v>1</v>
      </c>
      <c r="C5" s="5" t="s">
        <v>34</v>
      </c>
      <c r="D5" s="6">
        <v>1</v>
      </c>
      <c r="E5" s="8">
        <f>'Precio unitario'!F3</f>
        <v>113001305.56108999</v>
      </c>
      <c r="F5" s="8">
        <f>E5*19%</f>
        <v>21470248.056607097</v>
      </c>
      <c r="G5" s="8">
        <f>SUM(E5:F5)*D5</f>
        <v>134471553.61769709</v>
      </c>
    </row>
    <row r="6" spans="2:7" hidden="1" x14ac:dyDescent="0.35">
      <c r="B6" s="5">
        <v>6</v>
      </c>
      <c r="C6" s="5"/>
      <c r="D6" s="10"/>
      <c r="E6" s="7" t="e">
        <f>'Precio unitario'!F8</f>
        <v>#DIV/0!</v>
      </c>
      <c r="F6" s="8" t="e">
        <f t="shared" ref="F6:F26" si="0">E6*19%</f>
        <v>#DIV/0!</v>
      </c>
      <c r="G6" s="9" t="e">
        <f t="shared" ref="G6:G26" si="1">SUM(E6:F6)*D6</f>
        <v>#DIV/0!</v>
      </c>
    </row>
    <row r="7" spans="2:7" hidden="1" x14ac:dyDescent="0.35">
      <c r="B7" s="5">
        <v>7</v>
      </c>
      <c r="C7" s="5"/>
      <c r="D7" s="10"/>
      <c r="E7" s="7" t="e">
        <f>'Precio unitario'!F9</f>
        <v>#DIV/0!</v>
      </c>
      <c r="F7" s="8" t="e">
        <f t="shared" si="0"/>
        <v>#DIV/0!</v>
      </c>
      <c r="G7" s="9" t="e">
        <f t="shared" si="1"/>
        <v>#DIV/0!</v>
      </c>
    </row>
    <row r="8" spans="2:7" hidden="1" x14ac:dyDescent="0.35">
      <c r="B8" s="5">
        <v>8</v>
      </c>
      <c r="C8" s="5"/>
      <c r="D8" s="10"/>
      <c r="E8" s="7" t="e">
        <f>'Precio unitario'!F10</f>
        <v>#DIV/0!</v>
      </c>
      <c r="F8" s="8" t="e">
        <f t="shared" si="0"/>
        <v>#DIV/0!</v>
      </c>
      <c r="G8" s="9" t="e">
        <f t="shared" si="1"/>
        <v>#DIV/0!</v>
      </c>
    </row>
    <row r="9" spans="2:7" hidden="1" x14ac:dyDescent="0.35">
      <c r="B9" s="5">
        <v>9</v>
      </c>
      <c r="C9" s="5"/>
      <c r="D9" s="10"/>
      <c r="E9" s="7" t="e">
        <f>'Precio unitario'!F11</f>
        <v>#DIV/0!</v>
      </c>
      <c r="F9" s="8" t="e">
        <f t="shared" si="0"/>
        <v>#DIV/0!</v>
      </c>
      <c r="G9" s="9" t="e">
        <f t="shared" si="1"/>
        <v>#DIV/0!</v>
      </c>
    </row>
    <row r="10" spans="2:7" hidden="1" x14ac:dyDescent="0.35">
      <c r="B10" s="5">
        <v>10</v>
      </c>
      <c r="C10" s="11"/>
      <c r="D10" s="10"/>
      <c r="E10" s="7" t="e">
        <f>'Precio unitario'!F12</f>
        <v>#DIV/0!</v>
      </c>
      <c r="F10" s="8" t="e">
        <f t="shared" si="0"/>
        <v>#DIV/0!</v>
      </c>
      <c r="G10" s="9" t="e">
        <f t="shared" si="1"/>
        <v>#DIV/0!</v>
      </c>
    </row>
    <row r="11" spans="2:7" hidden="1" x14ac:dyDescent="0.35">
      <c r="B11" s="5">
        <v>11</v>
      </c>
      <c r="C11" s="5"/>
      <c r="D11" s="10"/>
      <c r="E11" s="7" t="e">
        <f>'Precio unitario'!F13</f>
        <v>#DIV/0!</v>
      </c>
      <c r="F11" s="8" t="e">
        <f t="shared" si="0"/>
        <v>#DIV/0!</v>
      </c>
      <c r="G11" s="9" t="e">
        <f t="shared" si="1"/>
        <v>#DIV/0!</v>
      </c>
    </row>
    <row r="12" spans="2:7" hidden="1" x14ac:dyDescent="0.35">
      <c r="B12" s="5">
        <v>12</v>
      </c>
      <c r="C12" s="5"/>
      <c r="D12" s="10"/>
      <c r="E12" s="7" t="e">
        <f>'Precio unitario'!F14</f>
        <v>#DIV/0!</v>
      </c>
      <c r="F12" s="8" t="e">
        <f t="shared" si="0"/>
        <v>#DIV/0!</v>
      </c>
      <c r="G12" s="9" t="e">
        <f t="shared" si="1"/>
        <v>#DIV/0!</v>
      </c>
    </row>
    <row r="13" spans="2:7" hidden="1" x14ac:dyDescent="0.35">
      <c r="B13" s="5">
        <v>13</v>
      </c>
      <c r="C13" s="5"/>
      <c r="D13" s="10"/>
      <c r="E13" s="7" t="e">
        <f>'Precio unitario'!F15</f>
        <v>#DIV/0!</v>
      </c>
      <c r="F13" s="8" t="e">
        <f t="shared" si="0"/>
        <v>#DIV/0!</v>
      </c>
      <c r="G13" s="9" t="e">
        <f t="shared" si="1"/>
        <v>#DIV/0!</v>
      </c>
    </row>
    <row r="14" spans="2:7" hidden="1" x14ac:dyDescent="0.35">
      <c r="B14" s="5">
        <v>14</v>
      </c>
      <c r="C14" s="5"/>
      <c r="D14" s="10"/>
      <c r="E14" s="7" t="e">
        <f>'Precio unitario'!F16</f>
        <v>#DIV/0!</v>
      </c>
      <c r="F14" s="8" t="e">
        <f t="shared" si="0"/>
        <v>#DIV/0!</v>
      </c>
      <c r="G14" s="9" t="e">
        <f t="shared" si="1"/>
        <v>#DIV/0!</v>
      </c>
    </row>
    <row r="15" spans="2:7" hidden="1" x14ac:dyDescent="0.35">
      <c r="B15" s="5">
        <v>15</v>
      </c>
      <c r="C15" s="5"/>
      <c r="D15" s="10"/>
      <c r="E15" s="7" t="e">
        <f>'Precio unitario'!F17</f>
        <v>#DIV/0!</v>
      </c>
      <c r="F15" s="8" t="e">
        <f t="shared" si="0"/>
        <v>#DIV/0!</v>
      </c>
      <c r="G15" s="9" t="e">
        <f t="shared" si="1"/>
        <v>#DIV/0!</v>
      </c>
    </row>
    <row r="16" spans="2:7" hidden="1" x14ac:dyDescent="0.35">
      <c r="B16" s="5">
        <v>16</v>
      </c>
      <c r="C16" s="5"/>
      <c r="D16" s="10"/>
      <c r="E16" s="7" t="e">
        <f>'Precio unitario'!F18</f>
        <v>#DIV/0!</v>
      </c>
      <c r="F16" s="8" t="e">
        <f t="shared" si="0"/>
        <v>#DIV/0!</v>
      </c>
      <c r="G16" s="9" t="e">
        <f t="shared" si="1"/>
        <v>#DIV/0!</v>
      </c>
    </row>
    <row r="17" spans="2:9" hidden="1" x14ac:dyDescent="0.35">
      <c r="B17" s="5">
        <v>17</v>
      </c>
      <c r="C17" s="5"/>
      <c r="D17" s="10"/>
      <c r="E17" s="7" t="e">
        <f>'Precio unitario'!F19</f>
        <v>#DIV/0!</v>
      </c>
      <c r="F17" s="8" t="e">
        <f t="shared" si="0"/>
        <v>#DIV/0!</v>
      </c>
      <c r="G17" s="9" t="e">
        <f t="shared" si="1"/>
        <v>#DIV/0!</v>
      </c>
    </row>
    <row r="18" spans="2:9" hidden="1" x14ac:dyDescent="0.35">
      <c r="B18" s="5">
        <v>18</v>
      </c>
      <c r="C18" s="5"/>
      <c r="D18" s="10"/>
      <c r="E18" s="7" t="e">
        <f>'Precio unitario'!F20</f>
        <v>#DIV/0!</v>
      </c>
      <c r="F18" s="8" t="e">
        <f t="shared" si="0"/>
        <v>#DIV/0!</v>
      </c>
      <c r="G18" s="9" t="e">
        <f t="shared" si="1"/>
        <v>#DIV/0!</v>
      </c>
    </row>
    <row r="19" spans="2:9" hidden="1" x14ac:dyDescent="0.35">
      <c r="B19" s="5">
        <v>19</v>
      </c>
      <c r="C19" s="5"/>
      <c r="D19" s="10"/>
      <c r="E19" s="7" t="e">
        <f>'Precio unitario'!F21</f>
        <v>#DIV/0!</v>
      </c>
      <c r="F19" s="8" t="e">
        <f t="shared" si="0"/>
        <v>#DIV/0!</v>
      </c>
      <c r="G19" s="9" t="e">
        <f t="shared" si="1"/>
        <v>#DIV/0!</v>
      </c>
    </row>
    <row r="20" spans="2:9" hidden="1" x14ac:dyDescent="0.35">
      <c r="B20" s="5">
        <v>20</v>
      </c>
      <c r="C20" s="5"/>
      <c r="D20" s="10"/>
      <c r="E20" s="7" t="e">
        <f>'Precio unitario'!F22</f>
        <v>#DIV/0!</v>
      </c>
      <c r="F20" s="8" t="e">
        <f t="shared" si="0"/>
        <v>#DIV/0!</v>
      </c>
      <c r="G20" s="9" t="e">
        <f t="shared" si="1"/>
        <v>#DIV/0!</v>
      </c>
    </row>
    <row r="21" spans="2:9" hidden="1" x14ac:dyDescent="0.35">
      <c r="B21" s="5">
        <v>21</v>
      </c>
      <c r="C21" s="5"/>
      <c r="D21" s="10"/>
      <c r="E21" s="7" t="e">
        <f>'Precio unitario'!F23</f>
        <v>#DIV/0!</v>
      </c>
      <c r="F21" s="8" t="e">
        <f t="shared" si="0"/>
        <v>#DIV/0!</v>
      </c>
      <c r="G21" s="9" t="e">
        <f t="shared" si="1"/>
        <v>#DIV/0!</v>
      </c>
    </row>
    <row r="22" spans="2:9" hidden="1" x14ac:dyDescent="0.35">
      <c r="B22" s="5">
        <v>22</v>
      </c>
      <c r="C22" s="5"/>
      <c r="D22" s="10"/>
      <c r="E22" s="7" t="e">
        <f>'Precio unitario'!F24</f>
        <v>#DIV/0!</v>
      </c>
      <c r="F22" s="8" t="e">
        <f t="shared" si="0"/>
        <v>#DIV/0!</v>
      </c>
      <c r="G22" s="9" t="e">
        <f t="shared" si="1"/>
        <v>#DIV/0!</v>
      </c>
    </row>
    <row r="23" spans="2:9" hidden="1" x14ac:dyDescent="0.35">
      <c r="B23" s="5">
        <v>23</v>
      </c>
      <c r="C23" s="5"/>
      <c r="D23" s="10"/>
      <c r="E23" s="7" t="e">
        <f>'Precio unitario'!F25</f>
        <v>#DIV/0!</v>
      </c>
      <c r="F23" s="8" t="e">
        <f t="shared" si="0"/>
        <v>#DIV/0!</v>
      </c>
      <c r="G23" s="9" t="e">
        <f t="shared" si="1"/>
        <v>#DIV/0!</v>
      </c>
    </row>
    <row r="24" spans="2:9" hidden="1" x14ac:dyDescent="0.35">
      <c r="B24" s="5">
        <v>24</v>
      </c>
      <c r="C24" s="5"/>
      <c r="D24" s="10"/>
      <c r="E24" s="7" t="e">
        <f>'Precio unitario'!F26</f>
        <v>#DIV/0!</v>
      </c>
      <c r="F24" s="8" t="e">
        <f t="shared" si="0"/>
        <v>#DIV/0!</v>
      </c>
      <c r="G24" s="9" t="e">
        <f t="shared" si="1"/>
        <v>#DIV/0!</v>
      </c>
    </row>
    <row r="25" spans="2:9" hidden="1" x14ac:dyDescent="0.35">
      <c r="B25" s="5">
        <v>25</v>
      </c>
      <c r="C25" s="5"/>
      <c r="D25" s="10"/>
      <c r="E25" s="7" t="e">
        <f>'Precio unitario'!F27</f>
        <v>#DIV/0!</v>
      </c>
      <c r="F25" s="8" t="e">
        <f t="shared" si="0"/>
        <v>#DIV/0!</v>
      </c>
      <c r="G25" s="9" t="e">
        <f t="shared" si="1"/>
        <v>#DIV/0!</v>
      </c>
    </row>
    <row r="26" spans="2:9" hidden="1" x14ac:dyDescent="0.35">
      <c r="B26" s="5">
        <v>26</v>
      </c>
      <c r="C26" s="5"/>
      <c r="D26" s="10"/>
      <c r="E26" s="7" t="e">
        <f>'Precio unitario'!F28</f>
        <v>#DIV/0!</v>
      </c>
      <c r="F26" s="8" t="e">
        <f t="shared" si="0"/>
        <v>#DIV/0!</v>
      </c>
      <c r="G26" s="9" t="e">
        <f t="shared" si="1"/>
        <v>#DIV/0!</v>
      </c>
    </row>
    <row r="27" spans="2:9" x14ac:dyDescent="0.35">
      <c r="B27" s="35"/>
      <c r="C27" s="35"/>
      <c r="D27" s="35"/>
      <c r="E27" s="36"/>
      <c r="F27" s="17" t="s">
        <v>35</v>
      </c>
      <c r="G27" s="24">
        <f>G5</f>
        <v>134471553.61769709</v>
      </c>
      <c r="I27" s="18"/>
    </row>
  </sheetData>
  <mergeCells count="1">
    <mergeCell ref="B27:E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18BB7059B2F745A3EC7207A6A821B7" ma:contentTypeVersion="12" ma:contentTypeDescription="Crear nuevo documento." ma:contentTypeScope="" ma:versionID="d41d3b36066f282ff7ff42c62b47908f">
  <xsd:schema xmlns:xsd="http://www.w3.org/2001/XMLSchema" xmlns:xs="http://www.w3.org/2001/XMLSchema" xmlns:p="http://schemas.microsoft.com/office/2006/metadata/properties" xmlns:ns2="c0aa3fab-147f-46b3-a2e0-365703ffcf19" xmlns:ns3="f7ec41a0-d46e-4bda-868f-47da51c31159" targetNamespace="http://schemas.microsoft.com/office/2006/metadata/properties" ma:root="true" ma:fieldsID="c80b816f5a7ffc5642ba506f15eb81d3" ns2:_="" ns3:_="">
    <xsd:import namespace="c0aa3fab-147f-46b3-a2e0-365703ffcf19"/>
    <xsd:import namespace="f7ec41a0-d46e-4bda-868f-47da51c3115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aa3fab-147f-46b3-a2e0-365703ffcf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ed5338eb-234c-4fef-9958-0f22ef8cd8c6"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ec41a0-d46e-4bda-868f-47da51c31159"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aa45464-2147-44d2-bbcb-8339e82a2a6c}" ma:internalName="TaxCatchAll" ma:showField="CatchAllData" ma:web="f7ec41a0-d46e-4bda-868f-47da51c3115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0aa3fab-147f-46b3-a2e0-365703ffcf19">
      <Terms xmlns="http://schemas.microsoft.com/office/infopath/2007/PartnerControls"/>
    </lcf76f155ced4ddcb4097134ff3c332f>
    <TaxCatchAll xmlns="f7ec41a0-d46e-4bda-868f-47da51c31159" xsi:nil="true"/>
  </documentManagement>
</p:properties>
</file>

<file path=customXml/itemProps1.xml><?xml version="1.0" encoding="utf-8"?>
<ds:datastoreItem xmlns:ds="http://schemas.openxmlformats.org/officeDocument/2006/customXml" ds:itemID="{5A114BA7-5D1A-4521-A279-FDE894E10D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aa3fab-147f-46b3-a2e0-365703ffcf19"/>
    <ds:schemaRef ds:uri="f7ec41a0-d46e-4bda-868f-47da51c311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BBE53D9-750D-470B-B86D-C770F2F465B1}">
  <ds:schemaRefs>
    <ds:schemaRef ds:uri="http://schemas.microsoft.com/sharepoint/v3/contenttype/forms"/>
  </ds:schemaRefs>
</ds:datastoreItem>
</file>

<file path=customXml/itemProps3.xml><?xml version="1.0" encoding="utf-8"?>
<ds:datastoreItem xmlns:ds="http://schemas.openxmlformats.org/officeDocument/2006/customXml" ds:itemID="{8E852BDA-3647-4D41-A1EA-11931953C339}">
  <ds:schemaRefs>
    <ds:schemaRef ds:uri="http://schemas.microsoft.com/office/2006/metadata/properties"/>
    <ds:schemaRef ds:uri="http://schemas.microsoft.com/office/infopath/2007/PartnerControls"/>
    <ds:schemaRef ds:uri="c0aa3fab-147f-46b3-a2e0-365703ffcf19"/>
    <ds:schemaRef ds:uri="f7ec41a0-d46e-4bda-868f-47da51c3115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Cálculos</vt:lpstr>
      <vt:lpstr>Variación</vt:lpstr>
      <vt:lpstr>Precio unitario</vt:lpstr>
      <vt:lpstr>Valor total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Ricardo Pérez</dc:creator>
  <cp:keywords/>
  <dc:description/>
  <cp:lastModifiedBy>ADM</cp:lastModifiedBy>
  <cp:revision/>
  <dcterms:created xsi:type="dcterms:W3CDTF">2024-03-18T19:55:55Z</dcterms:created>
  <dcterms:modified xsi:type="dcterms:W3CDTF">2026-05-22T16:15:32Z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0x010100D418BB7059B2F745A3EC7207A6A821B7</vt:lpwstr>
  </property>
  <property fmtid="{D5CDD505-2E9C-101B-9397-08002B2CF9AE}" pid="3" name="MediaServiceImageTags">
    <vt:lpwstr/>
  </property>
</Properties>
</file>