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Jesus Baquero\Desktop\SOP2026\CENTRO DE PRIMERA DE INFANCIA 2026\SELECCION ABREVIADA\"/>
    </mc:Choice>
  </mc:AlternateContent>
  <xr:revisionPtr revIDLastSave="0" documentId="13_ncr:1_{18BBB654-18CC-4598-A07D-A451EBDA4B20}" xr6:coauthVersionLast="47" xr6:coauthVersionMax="47" xr10:uidLastSave="{00000000-0000-0000-0000-000000000000}"/>
  <bookViews>
    <workbookView xWindow="-108" yWindow="-108" windowWidth="23256" windowHeight="13176" tabRatio="906" xr2:uid="{00000000-000D-0000-FFFF-FFFF00000000}"/>
  </bookViews>
  <sheets>
    <sheet name="PRESUPUESTO OFICIAL (Entidad)" sheetId="265" r:id="rId1"/>
    <sheet name="PROPUESTA ECONOMICA (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(Entidad)'!$I$11:$I$34</definedName>
    <definedName name="_xlnm._FilterDatabase" localSheetId="1" hidden="1">'PROPUESTA ECONOMICA (PROPONENTE'!$I$11:$I$34</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(Entidad)'!$A$1:$M$48</definedName>
    <definedName name="_xlnm.Print_Area" localSheetId="1">'PROPUESTA ECONOMICA (PROPONENTE'!$A$1:$M$48</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 (PROPONENTE'!#REF!</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(Entidad)'!$K$43</definedName>
    <definedName name="solver_lhs1" localSheetId="1" hidden="1">'PROPUESTA ECONOMICA (PROPONENTE'!$K$43</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(Entidad)'!$K$43</definedName>
    <definedName name="solver_opt" localSheetId="1" hidden="1">'PROPUESTA ECONOMICA (PROPONENTE'!$K$43</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(Entidad)'!$K$44</definedName>
    <definedName name="solver_rhs1" localSheetId="1" hidden="1">'PROPUESTA ECONOMICA (PROPONENTE'!$K$44</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45" i="271" l="1"/>
  <c r="K32" i="271"/>
  <c r="K31" i="271"/>
  <c r="K30" i="271"/>
  <c r="K28" i="271"/>
  <c r="K26" i="271"/>
  <c r="K25" i="271"/>
  <c r="K23" i="271"/>
  <c r="K22" i="271"/>
  <c r="I21" i="271"/>
  <c r="K21" i="271" s="1"/>
  <c r="I20" i="271"/>
  <c r="K20" i="271" s="1"/>
  <c r="I19" i="271"/>
  <c r="K19" i="271" s="1"/>
  <c r="K18" i="271"/>
  <c r="K17" i="271"/>
  <c r="K15" i="271"/>
  <c r="I15" i="271"/>
  <c r="K14" i="271"/>
  <c r="K33" i="271" s="1"/>
  <c r="K34" i="271" s="1"/>
  <c r="K36" i="271" s="1"/>
  <c r="K38" i="265"/>
  <c r="K37" i="265"/>
  <c r="K34" i="265"/>
  <c r="K33" i="265"/>
  <c r="K31" i="265"/>
  <c r="K32" i="265"/>
  <c r="K18" i="265"/>
  <c r="K22" i="265"/>
  <c r="K23" i="265"/>
  <c r="I21" i="265"/>
  <c r="K21" i="265" s="1"/>
  <c r="I20" i="265"/>
  <c r="K20" i="265" s="1"/>
  <c r="I19" i="265"/>
  <c r="K19" i="265" s="1"/>
  <c r="I15" i="265"/>
  <c r="K15" i="265" s="1"/>
  <c r="K45" i="265"/>
  <c r="K30" i="265"/>
  <c r="K17" i="265"/>
  <c r="K25" i="265"/>
  <c r="K26" i="265"/>
  <c r="K28" i="265"/>
  <c r="K14" i="265"/>
  <c r="K37" i="271" l="1"/>
  <c r="K38" i="271" s="1"/>
  <c r="K36" i="265" l="1"/>
</calcChain>
</file>

<file path=xl/sharedStrings.xml><?xml version="1.0" encoding="utf-8"?>
<sst xmlns="http://schemas.openxmlformats.org/spreadsheetml/2006/main" count="242" uniqueCount="126">
  <si>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</si>
  <si>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</si>
  <si>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</si>
  <si>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</si>
  <si>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</si>
  <si>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</si>
  <si>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</si>
  <si>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</si>
  <si>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</si>
  <si>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</si>
  <si>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</si>
  <si>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</si>
  <si>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</si>
  <si>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GENERAL</t>
  </si>
  <si>
    <t>PARTICULAR</t>
  </si>
  <si>
    <t>Subtotal</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</si>
  <si>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</si>
  <si>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</si>
  <si>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</si>
  <si>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</si>
  <si>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</si>
  <si>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</si>
  <si>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</si>
  <si>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</si>
  <si>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</si>
  <si>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</si>
  <si>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</si>
  <si>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</si>
  <si>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</si>
  <si>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</si>
  <si>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</si>
  <si>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</si>
  <si>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</si>
  <si>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</si>
  <si>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</si>
  <si>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</si>
  <si>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</si>
  <si>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</si>
  <si>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</si>
  <si>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</si>
  <si>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</si>
  <si>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</si>
  <si>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</si>
  <si>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</si>
  <si>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</si>
  <si>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</si>
  <si>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</si>
  <si>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</si>
  <si>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</si>
  <si>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</si>
  <si>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</si>
  <si>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</si>
  <si>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</si>
  <si>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</si>
  <si>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</si>
  <si>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</si>
  <si>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</si>
  <si>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</si>
  <si>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</si>
  <si>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</si>
  <si>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</si>
  <si>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</si>
  <si>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</si>
  <si>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</si>
  <si>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</si>
  <si>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</si>
  <si>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</si>
  <si>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</si>
  <si>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</si>
  <si>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</si>
  <si>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</si>
  <si>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</si>
  <si>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</si>
  <si>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</si>
  <si>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</si>
  <si>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</si>
  <si>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</si>
  <si>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</si>
  <si>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</si>
  <si>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</si>
  <si>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</si>
  <si>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</si>
  <si>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</si>
  <si>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</si>
  <si>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</si>
  <si>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</si>
  <si>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M3</t>
  </si>
  <si>
    <t>RELLENO EN RECEBO COMÚN COMPACTADO MECÁNICAMENTE</t>
  </si>
  <si>
    <t>COSTO DIRECTO</t>
  </si>
  <si>
    <t>TOTAL AIU</t>
  </si>
  <si>
    <t>SUBTOTAL OBRAS</t>
  </si>
  <si>
    <t>APU-1.1</t>
  </si>
  <si>
    <t>ICCU-1,36</t>
  </si>
  <si>
    <t>DESMONTE DE FLANCHE EXISTENTE, INCLUYE RETIRO</t>
  </si>
  <si>
    <t>DESMONTE DE CUBIERTAS (TEJAS DE ZINC), INCLUYE RETIRO</t>
  </si>
  <si>
    <t>2. CUBIERTAS</t>
  </si>
  <si>
    <t>ICCU-7,34</t>
  </si>
  <si>
    <t>ICCU-6,16</t>
  </si>
  <si>
    <t>ICCU-7,20</t>
  </si>
  <si>
    <t>APU-2,3</t>
  </si>
  <si>
    <t>APU2,4</t>
  </si>
  <si>
    <t>ICCU-7,35</t>
  </si>
  <si>
    <t>ICCU-7,40</t>
  </si>
  <si>
    <t>PAÑETE IMPERMEABILIZADO MUROS 1:3, E=1.5 CM (LINEAL)</t>
  </si>
  <si>
    <t>FLANCHE EN LÁMINA GALVANIZADA CAL. 22, DS=30</t>
  </si>
  <si>
    <t>TEJA EN LÁMINA GALVANIZADA CAL 26 PINTADA</t>
  </si>
  <si>
    <t>MANTENIMIENTO Y LIMPIEZA MANUAL DE CANALES EXISTENTES</t>
  </si>
  <si>
    <t>MANTENIMIENTO Y LIMPIEZA DE BAJANTES EXISTENTES, INC SONDA</t>
  </si>
  <si>
    <t>MEMBRANA IMPERMEABLE PARA CUBIERTA, DOS CAPAS</t>
  </si>
  <si>
    <t>CUBIERTA EN POLICARBONATO ALVEOLAR 800</t>
  </si>
  <si>
    <t>ML</t>
  </si>
  <si>
    <t>3. PINTURA</t>
  </si>
  <si>
    <t>ICCU-18,23</t>
  </si>
  <si>
    <t>ICCU-18,24</t>
  </si>
  <si>
    <t>ESTUCO Y VINILO 3 MANOS</t>
  </si>
  <si>
    <t>ESTUCO Y VINILO 3 MANOS (LINEAL)</t>
  </si>
  <si>
    <t>4.  CARPINTERIA METÁLICA</t>
  </si>
  <si>
    <t>ICCU-9,31</t>
  </si>
  <si>
    <t>VIDRIO TRANSPARENTE 5MM</t>
  </si>
  <si>
    <t>5.PISOS,ACABADOS,ENCHAPES Y ACCESORIOS</t>
  </si>
  <si>
    <t>APU-5,1</t>
  </si>
  <si>
    <t>ICCU-16,8</t>
  </si>
  <si>
    <t>ICCU-14,46</t>
  </si>
  <si>
    <t>EMBOQUILLADO PARA JUNTAS</t>
  </si>
  <si>
    <t>GRAMA SINTÉTICA PARA CAMPOS DEPORTIVOS</t>
  </si>
  <si>
    <t>1. PRELIMINARES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</si>
</sst>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000"/>
    <numFmt numFmtId="209" formatCode="_-&quot;$&quot;\ * #,##0.0_-;\-&quot;$&quot;\ * #,##0.0_-;_-&quot;$&quot;\ * &quot;-&quot;??_-;_-@_-"/>
  </numFmts>
  <fonts count="48">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u/>
      <sz val="11"/>
      <name val="Verdana"/>
      <family val="2"/>
    </font>
    <font>
      <b/>
      <sz val="11"/>
      <color theme="1"/>
      <name val="Verdana"/>
      <family val="2"/>
    </font>
    <font>
      <b/>
      <vertAlign val="superscript"/>
      <sz val="11"/>
      <name val="Verdana"/>
      <family val="2"/>
    </font>
    <font>
      <sz val="10"/>
      <name val="Arial"/>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7">
      <alignment horizontal="right"/>
    </xf>
    <xf numFmtId="187" fontId="6" fillId="0" borderId="47">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7">
      <alignment horizontal="right"/>
    </xf>
    <xf numFmtId="3" fontId="29" fillId="0" borderId="0" applyFont="0" applyFill="0" applyBorder="0" applyAlignment="0" applyProtection="0"/>
    <xf numFmtId="190" fontId="4" fillId="0" borderId="0">
      <protection locked="0"/>
    </xf>
    <xf numFmtId="191" fontId="29"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3" fontId="30" fillId="0" borderId="0">
      <protection locked="0"/>
    </xf>
    <xf numFmtId="194"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4"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2">
      <protection locked="0"/>
    </xf>
    <xf numFmtId="0" fontId="37" fillId="0" borderId="0"/>
    <xf numFmtId="0" fontId="38" fillId="0" borderId="0" applyNumberFormat="0" applyFill="0" applyBorder="0" applyAlignment="0" applyProtection="0">
      <alignment vertical="top"/>
      <protection locked="0"/>
    </xf>
    <xf numFmtId="44" fontId="47" fillId="0" borderId="0" applyFont="0" applyFill="0" applyBorder="0" applyAlignment="0" applyProtection="0"/>
  </cellStyleXfs>
  <cellXfs count="317">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0" xfId="90" applyFont="1"/>
    <xf numFmtId="0" fontId="39" fillId="0" borderId="36" xfId="90" applyFont="1" applyBorder="1"/>
    <xf numFmtId="0" fontId="39" fillId="0" borderId="37" xfId="90" applyFont="1" applyBorder="1"/>
    <xf numFmtId="49" fontId="42" fillId="0" borderId="0" xfId="131" applyNumberFormat="1" applyFont="1" applyAlignment="1">
      <alignment horizontal="right" vertical="center"/>
    </xf>
    <xf numFmtId="185"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39" fillId="0" borderId="0" xfId="126" applyFont="1" applyAlignment="1">
      <alignment horizontal="center" vertical="center"/>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0" fontId="42" fillId="0" borderId="31" xfId="129" applyNumberFormat="1" applyFont="1" applyBorder="1" applyAlignment="1">
      <alignment vertical="center"/>
    </xf>
    <xf numFmtId="0" fontId="39" fillId="0" borderId="28" xfId="128" applyFont="1" applyBorder="1" applyAlignment="1">
      <alignment vertical="center"/>
    </xf>
    <xf numFmtId="181" fontId="39" fillId="0" borderId="37" xfId="90" applyNumberFormat="1" applyFont="1" applyBorder="1"/>
    <xf numFmtId="185" fontId="42" fillId="26" borderId="45" xfId="60" applyNumberFormat="1" applyFont="1" applyFill="1" applyBorder="1" applyAlignment="1">
      <alignment horizontal="center" vertical="center"/>
    </xf>
    <xf numFmtId="183" fontId="39" fillId="0" borderId="37" xfId="90" applyNumberFormat="1" applyFont="1" applyBorder="1"/>
    <xf numFmtId="185"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4" fontId="39" fillId="0" borderId="81" xfId="34" applyNumberFormat="1" applyFont="1" applyBorder="1"/>
    <xf numFmtId="0" fontId="39" fillId="0" borderId="82" xfId="89" applyFont="1" applyBorder="1"/>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5"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39" fillId="0" borderId="14" xfId="128" applyFont="1" applyBorder="1"/>
    <xf numFmtId="0" fontId="39" fillId="0" borderId="14" xfId="128" applyFont="1" applyBorder="1" applyAlignment="1">
      <alignment horizontal="center"/>
    </xf>
    <xf numFmtId="2" fontId="39" fillId="0" borderId="14" xfId="128" applyNumberFormat="1" applyFont="1" applyBorder="1"/>
    <xf numFmtId="180" fontId="39" fillId="0" borderId="14" xfId="129" applyNumberFormat="1" applyFont="1" applyBorder="1"/>
    <xf numFmtId="39" fontId="42" fillId="0" borderId="14" xfId="129" applyNumberFormat="1" applyFont="1" applyBorder="1" applyAlignment="1">
      <alignment vertic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3" fontId="42" fillId="26" borderId="18"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39" fillId="0" borderId="27" xfId="73" applyFont="1" applyBorder="1" applyAlignment="1">
      <alignment horizontal="left" vertical="center"/>
    </xf>
    <xf numFmtId="0" fontId="39" fillId="0" borderId="31" xfId="73" applyFont="1" applyBorder="1" applyAlignment="1">
      <alignment horizontal="left" vertical="center"/>
    </xf>
    <xf numFmtId="0" fontId="39" fillId="0" borderId="28" xfId="73" applyFont="1" applyBorder="1" applyAlignment="1">
      <alignment horizontal="left" vertical="center"/>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0" fontId="42" fillId="0" borderId="29" xfId="126" applyFont="1" applyBorder="1" applyAlignment="1">
      <alignment horizontal="center" vertic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0" fontId="42" fillId="0" borderId="34" xfId="79" applyFont="1" applyBorder="1" applyAlignment="1">
      <alignment horizontal="center" vertical="center"/>
    </xf>
    <xf numFmtId="0" fontId="42" fillId="0" borderId="16" xfId="79" applyFont="1" applyBorder="1" applyAlignment="1">
      <alignment horizontal="center" vertical="center"/>
    </xf>
    <xf numFmtId="0" fontId="42" fillId="0" borderId="26" xfId="79" applyFont="1" applyBorder="1" applyAlignment="1">
      <alignment horizontal="center" vertical="center"/>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2" fillId="0" borderId="21" xfId="128" applyFont="1" applyBorder="1" applyAlignment="1">
      <alignment horizontal="left" vertical="center"/>
    </xf>
    <xf numFmtId="0" fontId="42" fillId="0" borderId="22" xfId="128" applyFont="1" applyBorder="1" applyAlignment="1">
      <alignment horizontal="left" vertical="center"/>
    </xf>
    <xf numFmtId="0" fontId="42" fillId="0" borderId="23" xfId="128" applyFont="1" applyBorder="1" applyAlignment="1">
      <alignment horizontal="left" vertical="center"/>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5" xfId="130" applyNumberFormat="1" applyFont="1" applyFill="1" applyBorder="1" applyAlignment="1">
      <alignment horizontal="center" vertic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4" fillId="0" borderId="78" xfId="254" applyFont="1" applyBorder="1" applyAlignment="1" applyProtection="1">
      <alignment horizontal="center"/>
    </xf>
    <xf numFmtId="0" fontId="44"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5" fillId="24" borderId="34" xfId="0" applyFont="1" applyFill="1" applyBorder="1" applyAlignment="1">
      <alignment horizontal="center" vertical="center" wrapText="1"/>
    </xf>
    <xf numFmtId="0" fontId="45" fillId="24" borderId="16" xfId="0" applyFont="1" applyFill="1" applyBorder="1" applyAlignment="1">
      <alignment horizontal="center" vertical="center" wrapText="1"/>
    </xf>
    <xf numFmtId="0" fontId="45"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5" fillId="24" borderId="34" xfId="0" applyFont="1" applyFill="1" applyBorder="1" applyAlignment="1">
      <alignment horizontal="center" vertical="center"/>
    </xf>
    <xf numFmtId="0" fontId="45"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xf numFmtId="0" fontId="39" fillId="0" borderId="22" xfId="0" applyFont="1" applyBorder="1"/>
    <xf numFmtId="0" fontId="39" fillId="0" borderId="23" xfId="0" applyFont="1" applyBorder="1"/>
    <xf numFmtId="0" fontId="39" fillId="0" borderId="19" xfId="0" applyFont="1" applyBorder="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xf numFmtId="0" fontId="39" fillId="0" borderId="31" xfId="0" applyFont="1" applyBorder="1"/>
    <xf numFmtId="0" fontId="39" fillId="0" borderId="28" xfId="0" applyFont="1" applyBorder="1"/>
    <xf numFmtId="0" fontId="39" fillId="0" borderId="60" xfId="0" applyFont="1" applyBorder="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42" fillId="24" borderId="57" xfId="73" applyFont="1" applyFill="1" applyBorder="1" applyAlignment="1">
      <alignment vertical="center"/>
    </xf>
    <xf numFmtId="0" fontId="42" fillId="24" borderId="56" xfId="73" applyFont="1" applyFill="1" applyBorder="1" applyAlignment="1">
      <alignment vertical="center"/>
    </xf>
    <xf numFmtId="0" fontId="42" fillId="24" borderId="13" xfId="73" applyFont="1" applyFill="1" applyBorder="1" applyAlignment="1">
      <alignment vertical="center"/>
    </xf>
    <xf numFmtId="0" fontId="42" fillId="24" borderId="14" xfId="73" applyFont="1" applyFill="1" applyBorder="1" applyAlignment="1">
      <alignment vertical="center"/>
    </xf>
    <xf numFmtId="0" fontId="42" fillId="24" borderId="15" xfId="73" applyFont="1" applyFill="1" applyBorder="1" applyAlignment="1">
      <alignment vertical="center"/>
    </xf>
    <xf numFmtId="0" fontId="39" fillId="0" borderId="18" xfId="73" applyFont="1" applyBorder="1" applyAlignment="1">
      <alignment horizontal="center" vertical="center"/>
    </xf>
    <xf numFmtId="0" fontId="42" fillId="24" borderId="58" xfId="73" applyFont="1" applyFill="1" applyBorder="1" applyAlignment="1">
      <alignment vertical="center"/>
    </xf>
    <xf numFmtId="0" fontId="42" fillId="24" borderId="11" xfId="135" applyFont="1" applyFill="1" applyBorder="1" applyAlignment="1">
      <alignment vertical="center"/>
    </xf>
    <xf numFmtId="0" fontId="42" fillId="24" borderId="0" xfId="73" applyFont="1" applyFill="1" applyBorder="1" applyAlignment="1">
      <alignment vertical="center"/>
    </xf>
    <xf numFmtId="0" fontId="42" fillId="24" borderId="12" xfId="73" applyFont="1" applyFill="1" applyBorder="1" applyAlignment="1">
      <alignment vertical="center"/>
    </xf>
    <xf numFmtId="3" fontId="42" fillId="24" borderId="57" xfId="73" applyNumberFormat="1" applyFont="1" applyFill="1" applyBorder="1" applyAlignment="1">
      <alignment vertical="center"/>
    </xf>
    <xf numFmtId="44" fontId="39" fillId="0" borderId="18" xfId="255" applyFont="1" applyBorder="1" applyAlignment="1">
      <alignment horizontal="right" vertical="center" wrapText="1"/>
    </xf>
    <xf numFmtId="44" fontId="42" fillId="0" borderId="30" xfId="255" applyFont="1" applyBorder="1" applyAlignment="1">
      <alignment vertical="center"/>
    </xf>
    <xf numFmtId="167" fontId="42" fillId="0" borderId="38" xfId="255" applyNumberFormat="1" applyFont="1" applyBorder="1" applyAlignment="1">
      <alignment horizontal="right" vertical="center"/>
    </xf>
    <xf numFmtId="167" fontId="42" fillId="24" borderId="42" xfId="255" applyNumberFormat="1" applyFont="1" applyFill="1" applyBorder="1" applyAlignment="1">
      <alignment vertical="center"/>
    </xf>
    <xf numFmtId="209" fontId="42" fillId="24" borderId="42" xfId="255" applyNumberFormat="1" applyFont="1" applyFill="1" applyBorder="1" applyAlignment="1">
      <alignment vertical="center"/>
    </xf>
    <xf numFmtId="0" fontId="39" fillId="0" borderId="18" xfId="0" applyFont="1" applyBorder="1" applyAlignment="1">
      <alignment vertical="center"/>
    </xf>
    <xf numFmtId="4" fontId="39" fillId="0" borderId="18" xfId="0" applyNumberFormat="1" applyFont="1" applyBorder="1" applyAlignment="1">
      <alignment horizontal="right" vertical="center"/>
    </xf>
    <xf numFmtId="0" fontId="39" fillId="0" borderId="18" xfId="0" applyFont="1" applyBorder="1" applyAlignment="1">
      <alignment horizontal="center" vertical="center"/>
    </xf>
    <xf numFmtId="201" fontId="39" fillId="0" borderId="18" xfId="0" applyNumberFormat="1" applyFont="1" applyBorder="1" applyAlignment="1">
      <alignment horizontal="right" vertical="center"/>
    </xf>
  </cellXfs>
  <cellStyles count="25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xfId="255" builtinId="4"/>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B1:L48"/>
  <sheetViews>
    <sheetView showGridLines="0" tabSelected="1" view="pageBreakPreview" topLeftCell="A34" zoomScale="55" zoomScaleNormal="55" zoomScaleSheetLayoutView="55" zoomScalePageLayoutView="70" workbookViewId="0">
      <selection activeCell="C16" sqref="C16"/>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151" t="s">
        <v>0</v>
      </c>
      <c r="C1" s="151"/>
      <c r="D1" s="151"/>
      <c r="E1" s="151"/>
      <c r="F1" s="151"/>
      <c r="G1" s="151"/>
    </row>
    <row r="2" spans="2:12">
      <c r="B2" s="151" t="s">
        <v>1</v>
      </c>
      <c r="C2" s="151"/>
      <c r="D2" s="151"/>
      <c r="E2" s="151"/>
    </row>
    <row r="3" spans="2:12" ht="14.4" thickBot="1">
      <c r="B3" s="6"/>
      <c r="C3" s="7"/>
      <c r="D3" s="6"/>
      <c r="E3" s="7"/>
    </row>
    <row r="4" spans="2:12" ht="15" thickTop="1" thickBot="1">
      <c r="B4" s="152"/>
      <c r="C4" s="153"/>
      <c r="D4" s="153"/>
      <c r="E4" s="153"/>
      <c r="F4" s="153"/>
      <c r="G4" s="153"/>
      <c r="H4" s="153"/>
      <c r="I4" s="153"/>
      <c r="J4" s="153"/>
      <c r="K4" s="153"/>
      <c r="L4" s="154"/>
    </row>
    <row r="5" spans="2:12" ht="31.5" customHeight="1" thickTop="1">
      <c r="B5" s="3"/>
      <c r="C5" s="155" t="s">
        <v>2</v>
      </c>
      <c r="D5" s="156"/>
      <c r="E5" s="156"/>
      <c r="F5" s="156"/>
      <c r="G5" s="156"/>
      <c r="H5" s="156"/>
      <c r="I5" s="156"/>
      <c r="J5" s="156"/>
      <c r="K5" s="157"/>
      <c r="L5" s="4"/>
    </row>
    <row r="6" spans="2:12">
      <c r="B6" s="8"/>
      <c r="C6" s="158" t="s">
        <v>3</v>
      </c>
      <c r="D6" s="158"/>
      <c r="E6" s="158"/>
      <c r="F6" s="158"/>
      <c r="G6" s="158"/>
      <c r="H6" s="158"/>
      <c r="I6" s="158"/>
      <c r="J6" s="158"/>
      <c r="K6" s="159"/>
      <c r="L6" s="4"/>
    </row>
    <row r="7" spans="2:12" s="2" customFormat="1">
      <c r="B7" s="9"/>
      <c r="C7" s="175" t="s">
        <v>4</v>
      </c>
      <c r="D7" s="176"/>
      <c r="E7" s="176"/>
      <c r="F7" s="176"/>
      <c r="G7" s="176"/>
      <c r="H7" s="176"/>
      <c r="I7" s="176"/>
      <c r="J7" s="176"/>
      <c r="K7" s="177"/>
      <c r="L7" s="10"/>
    </row>
    <row r="8" spans="2:12">
      <c r="B8" s="8"/>
      <c r="C8" s="175"/>
      <c r="D8" s="176"/>
      <c r="E8" s="176"/>
      <c r="F8" s="176"/>
      <c r="G8" s="176"/>
      <c r="H8" s="176"/>
      <c r="I8" s="176"/>
      <c r="J8" s="176"/>
      <c r="K8" s="177"/>
      <c r="L8" s="4"/>
    </row>
    <row r="9" spans="2:12" ht="34.5" customHeight="1">
      <c r="B9" s="8"/>
      <c r="C9" s="178" t="s">
        <v>5</v>
      </c>
      <c r="D9" s="179"/>
      <c r="E9" s="179"/>
      <c r="F9" s="179"/>
      <c r="G9" s="179"/>
      <c r="H9" s="179"/>
      <c r="I9" s="179"/>
      <c r="J9" s="179"/>
      <c r="K9" s="180"/>
      <c r="L9" s="4"/>
    </row>
    <row r="10" spans="2:12" ht="30" customHeight="1" thickBot="1">
      <c r="B10" s="3"/>
      <c r="C10" s="184"/>
      <c r="D10" s="185"/>
      <c r="E10" s="185"/>
      <c r="F10" s="185"/>
      <c r="G10" s="185"/>
      <c r="H10" s="185"/>
      <c r="I10" s="185"/>
      <c r="J10" s="185"/>
      <c r="K10" s="186"/>
      <c r="L10" s="4"/>
    </row>
    <row r="11" spans="2:12" ht="30" customHeight="1">
      <c r="B11" s="3"/>
      <c r="C11" s="146" t="s">
        <v>6</v>
      </c>
      <c r="D11" s="148" t="s">
        <v>7</v>
      </c>
      <c r="E11" s="150" t="s">
        <v>8</v>
      </c>
      <c r="F11" s="150"/>
      <c r="G11" s="146" t="s">
        <v>9</v>
      </c>
      <c r="H11" s="148" t="s">
        <v>10</v>
      </c>
      <c r="I11" s="148" t="s">
        <v>11</v>
      </c>
      <c r="J11" s="139" t="s">
        <v>12</v>
      </c>
      <c r="K11" s="141" t="s">
        <v>16</v>
      </c>
      <c r="L11" s="4"/>
    </row>
    <row r="12" spans="2:12" ht="30" customHeight="1" thickBot="1">
      <c r="B12" s="3"/>
      <c r="C12" s="147"/>
      <c r="D12" s="149"/>
      <c r="E12" s="11" t="s">
        <v>13</v>
      </c>
      <c r="F12" s="11" t="s">
        <v>14</v>
      </c>
      <c r="G12" s="147"/>
      <c r="H12" s="149"/>
      <c r="I12" s="149"/>
      <c r="J12" s="140"/>
      <c r="K12" s="142"/>
      <c r="L12" s="4"/>
    </row>
    <row r="13" spans="2:12" ht="30" customHeight="1">
      <c r="B13" s="3"/>
      <c r="C13" s="303" t="s">
        <v>125</v>
      </c>
      <c r="D13" s="297"/>
      <c r="E13" s="297"/>
      <c r="F13" s="297"/>
      <c r="G13" s="297"/>
      <c r="H13" s="297"/>
      <c r="I13" s="297"/>
      <c r="J13" s="297"/>
      <c r="K13" s="298"/>
      <c r="L13" s="4"/>
    </row>
    <row r="14" spans="2:12" ht="30" customHeight="1">
      <c r="B14" s="3"/>
      <c r="C14" s="302">
        <v>1.1000000000000001</v>
      </c>
      <c r="D14" s="16" t="s">
        <v>91</v>
      </c>
      <c r="E14" s="16"/>
      <c r="F14" s="16"/>
      <c r="G14" s="313" t="s">
        <v>93</v>
      </c>
      <c r="H14" s="16" t="s">
        <v>110</v>
      </c>
      <c r="I14" s="314">
        <v>25</v>
      </c>
      <c r="J14" s="308">
        <v>8171.67</v>
      </c>
      <c r="K14" s="18">
        <f>J14*I14</f>
        <v>204291.75</v>
      </c>
      <c r="L14" s="4"/>
    </row>
    <row r="15" spans="2:12" ht="30" customHeight="1">
      <c r="B15" s="3"/>
      <c r="C15" s="302">
        <v>1.2</v>
      </c>
      <c r="D15" s="16" t="s">
        <v>92</v>
      </c>
      <c r="E15" s="16"/>
      <c r="F15" s="16"/>
      <c r="G15" s="313" t="s">
        <v>94</v>
      </c>
      <c r="H15" s="16" t="s">
        <v>85</v>
      </c>
      <c r="I15" s="314">
        <f>87+91</f>
        <v>178</v>
      </c>
      <c r="J15" s="308">
        <v>19374</v>
      </c>
      <c r="K15" s="18">
        <f>J15*I15</f>
        <v>3448572</v>
      </c>
      <c r="L15" s="4"/>
    </row>
    <row r="16" spans="2:12" ht="30" customHeight="1">
      <c r="B16" s="3"/>
      <c r="C16" s="304" t="s">
        <v>95</v>
      </c>
      <c r="D16" s="305"/>
      <c r="E16" s="305"/>
      <c r="F16" s="305"/>
      <c r="G16" s="305"/>
      <c r="H16" s="305"/>
      <c r="I16" s="305"/>
      <c r="J16" s="305"/>
      <c r="K16" s="306"/>
      <c r="L16" s="4"/>
    </row>
    <row r="17" spans="2:12" ht="28.8" customHeight="1">
      <c r="B17" s="3"/>
      <c r="C17" s="302">
        <v>2.1</v>
      </c>
      <c r="D17" s="315" t="s">
        <v>96</v>
      </c>
      <c r="E17" s="16"/>
      <c r="F17" s="16"/>
      <c r="G17" s="17" t="s">
        <v>104</v>
      </c>
      <c r="H17" s="16" t="s">
        <v>110</v>
      </c>
      <c r="I17" s="314">
        <v>100</v>
      </c>
      <c r="J17" s="308">
        <v>36254</v>
      </c>
      <c r="K17" s="18">
        <f t="shared" ref="K17:K28" si="0">J17*I17</f>
        <v>3625400</v>
      </c>
      <c r="L17" s="4"/>
    </row>
    <row r="18" spans="2:12" ht="30" customHeight="1">
      <c r="B18" s="3"/>
      <c r="C18" s="302">
        <v>2.2000000000000002</v>
      </c>
      <c r="D18" s="315" t="s">
        <v>97</v>
      </c>
      <c r="E18" s="16"/>
      <c r="F18" s="16"/>
      <c r="G18" s="313" t="s">
        <v>103</v>
      </c>
      <c r="H18" s="16" t="s">
        <v>110</v>
      </c>
      <c r="I18" s="314">
        <v>155</v>
      </c>
      <c r="J18" s="308">
        <v>23400</v>
      </c>
      <c r="K18" s="18">
        <f t="shared" si="0"/>
        <v>3627000</v>
      </c>
      <c r="L18" s="4"/>
    </row>
    <row r="19" spans="2:12" ht="30" customHeight="1">
      <c r="B19" s="3"/>
      <c r="C19" s="302">
        <v>2.2999999999999998</v>
      </c>
      <c r="D19" s="315" t="s">
        <v>98</v>
      </c>
      <c r="E19" s="16"/>
      <c r="F19" s="16"/>
      <c r="G19" s="17" t="s">
        <v>105</v>
      </c>
      <c r="H19" s="16" t="s">
        <v>85</v>
      </c>
      <c r="I19" s="314">
        <f>86.3+91</f>
        <v>177.3</v>
      </c>
      <c r="J19" s="308">
        <v>78423</v>
      </c>
      <c r="K19" s="18">
        <f t="shared" si="0"/>
        <v>13904397.9</v>
      </c>
      <c r="L19" s="4"/>
    </row>
    <row r="20" spans="2:12" ht="30" customHeight="1">
      <c r="B20" s="3"/>
      <c r="C20" s="302">
        <v>2.4</v>
      </c>
      <c r="D20" s="315" t="s">
        <v>99</v>
      </c>
      <c r="E20" s="16"/>
      <c r="F20" s="16"/>
      <c r="G20" s="17" t="s">
        <v>106</v>
      </c>
      <c r="H20" s="16" t="s">
        <v>110</v>
      </c>
      <c r="I20" s="314">
        <f>88+132+34</f>
        <v>254</v>
      </c>
      <c r="J20" s="308">
        <v>6173.41</v>
      </c>
      <c r="K20" s="18">
        <f t="shared" si="0"/>
        <v>1568046.14</v>
      </c>
      <c r="L20" s="4"/>
    </row>
    <row r="21" spans="2:12" ht="30" customHeight="1">
      <c r="B21" s="3"/>
      <c r="C21" s="302">
        <v>2.5</v>
      </c>
      <c r="D21" s="315" t="s">
        <v>100</v>
      </c>
      <c r="E21" s="16"/>
      <c r="F21" s="16"/>
      <c r="G21" s="17" t="s">
        <v>107</v>
      </c>
      <c r="H21" s="16" t="s">
        <v>110</v>
      </c>
      <c r="I21" s="314">
        <f>59+76+10</f>
        <v>145</v>
      </c>
      <c r="J21" s="308">
        <v>11378.03</v>
      </c>
      <c r="K21" s="18">
        <f t="shared" si="0"/>
        <v>1649814.35</v>
      </c>
      <c r="L21" s="4"/>
    </row>
    <row r="22" spans="2:12" ht="30" customHeight="1">
      <c r="B22" s="3"/>
      <c r="C22" s="302">
        <v>2.6</v>
      </c>
      <c r="D22" s="315" t="s">
        <v>101</v>
      </c>
      <c r="E22" s="16"/>
      <c r="F22" s="16"/>
      <c r="G22" s="17" t="s">
        <v>108</v>
      </c>
      <c r="H22" s="16" t="s">
        <v>85</v>
      </c>
      <c r="I22" s="314">
        <v>83</v>
      </c>
      <c r="J22" s="308">
        <v>51938</v>
      </c>
      <c r="K22" s="18">
        <f t="shared" si="0"/>
        <v>4310854</v>
      </c>
      <c r="L22" s="4"/>
    </row>
    <row r="23" spans="2:12" ht="30" customHeight="1">
      <c r="B23" s="3"/>
      <c r="C23" s="302">
        <v>2.7</v>
      </c>
      <c r="D23" s="315" t="s">
        <v>102</v>
      </c>
      <c r="E23" s="16"/>
      <c r="F23" s="16"/>
      <c r="G23" s="17" t="s">
        <v>109</v>
      </c>
      <c r="H23" s="16" t="s">
        <v>85</v>
      </c>
      <c r="I23" s="314">
        <v>90</v>
      </c>
      <c r="J23" s="308">
        <v>207423</v>
      </c>
      <c r="K23" s="18">
        <f t="shared" si="0"/>
        <v>18668070</v>
      </c>
      <c r="L23" s="4"/>
    </row>
    <row r="24" spans="2:12" ht="30" customHeight="1" thickBot="1">
      <c r="B24" s="3"/>
      <c r="C24" s="299" t="s">
        <v>111</v>
      </c>
      <c r="D24" s="300"/>
      <c r="E24" s="300"/>
      <c r="F24" s="300"/>
      <c r="G24" s="300"/>
      <c r="H24" s="300"/>
      <c r="I24" s="300"/>
      <c r="J24" s="300"/>
      <c r="K24" s="301"/>
      <c r="L24" s="4"/>
    </row>
    <row r="25" spans="2:12" ht="30" customHeight="1">
      <c r="B25" s="3"/>
      <c r="C25" s="15">
        <v>3.1</v>
      </c>
      <c r="D25" s="16" t="s">
        <v>112</v>
      </c>
      <c r="E25" s="16"/>
      <c r="F25" s="16"/>
      <c r="G25" s="17" t="s">
        <v>114</v>
      </c>
      <c r="H25" s="16" t="s">
        <v>85</v>
      </c>
      <c r="I25" s="316">
        <v>87.451635622165</v>
      </c>
      <c r="J25" s="308">
        <v>29658</v>
      </c>
      <c r="K25" s="19">
        <f t="shared" si="0"/>
        <v>2593640.6092821695</v>
      </c>
      <c r="L25" s="4"/>
    </row>
    <row r="26" spans="2:12" ht="30" customHeight="1" thickBot="1">
      <c r="B26" s="3"/>
      <c r="C26" s="15">
        <v>3.2</v>
      </c>
      <c r="D26" s="16" t="s">
        <v>113</v>
      </c>
      <c r="E26" s="16"/>
      <c r="F26" s="16"/>
      <c r="G26" s="17" t="s">
        <v>115</v>
      </c>
      <c r="H26" s="16" t="s">
        <v>110</v>
      </c>
      <c r="I26" s="314">
        <v>1000</v>
      </c>
      <c r="J26" s="308">
        <v>18982</v>
      </c>
      <c r="K26" s="19">
        <f t="shared" si="0"/>
        <v>18982000</v>
      </c>
      <c r="L26" s="4"/>
    </row>
    <row r="27" spans="2:12" ht="30" customHeight="1" thickBot="1">
      <c r="B27" s="3"/>
      <c r="C27" s="12" t="s">
        <v>116</v>
      </c>
      <c r="D27" s="13"/>
      <c r="E27" s="13"/>
      <c r="F27" s="13"/>
      <c r="G27" s="13"/>
      <c r="H27" s="13"/>
      <c r="I27" s="13"/>
      <c r="J27" s="13"/>
      <c r="K27" s="14"/>
      <c r="L27" s="4"/>
    </row>
    <row r="28" spans="2:12" ht="45" customHeight="1" thickBot="1">
      <c r="B28" s="3"/>
      <c r="C28" s="15">
        <v>4.0999999999999996</v>
      </c>
      <c r="D28" s="16" t="s">
        <v>117</v>
      </c>
      <c r="E28" s="16"/>
      <c r="F28" s="16"/>
      <c r="G28" s="17" t="s">
        <v>118</v>
      </c>
      <c r="H28" s="16" t="s">
        <v>85</v>
      </c>
      <c r="I28" s="314">
        <v>12</v>
      </c>
      <c r="J28" s="308">
        <v>81277</v>
      </c>
      <c r="K28" s="19">
        <f t="shared" si="0"/>
        <v>975324</v>
      </c>
      <c r="L28" s="4"/>
    </row>
    <row r="29" spans="2:12" ht="30" customHeight="1">
      <c r="B29" s="3"/>
      <c r="C29" s="303" t="s">
        <v>119</v>
      </c>
      <c r="D29" s="297"/>
      <c r="E29" s="297"/>
      <c r="F29" s="297"/>
      <c r="G29" s="297"/>
      <c r="H29" s="297"/>
      <c r="I29" s="307"/>
      <c r="J29" s="297"/>
      <c r="K29" s="298"/>
      <c r="L29" s="4"/>
    </row>
    <row r="30" spans="2:12" ht="34.799999999999997" customHeight="1">
      <c r="B30" s="3"/>
      <c r="C30" s="302">
        <v>5.0999999999999996</v>
      </c>
      <c r="D30" s="16" t="s">
        <v>120</v>
      </c>
      <c r="E30" s="16"/>
      <c r="F30" s="16"/>
      <c r="G30" s="17" t="s">
        <v>123</v>
      </c>
      <c r="H30" s="16" t="s">
        <v>85</v>
      </c>
      <c r="I30" s="314">
        <v>84</v>
      </c>
      <c r="J30" s="308">
        <v>6433.44</v>
      </c>
      <c r="K30" s="308">
        <f t="shared" ref="K30:K32" si="1">J30*I30</f>
        <v>540408.96</v>
      </c>
      <c r="L30" s="4"/>
    </row>
    <row r="31" spans="2:12" ht="36" customHeight="1">
      <c r="B31" s="3"/>
      <c r="C31" s="302">
        <v>5.2</v>
      </c>
      <c r="D31" s="16" t="s">
        <v>121</v>
      </c>
      <c r="E31" s="16"/>
      <c r="F31" s="16"/>
      <c r="G31" s="17" t="s">
        <v>87</v>
      </c>
      <c r="H31" s="16" t="s">
        <v>86</v>
      </c>
      <c r="I31" s="314">
        <v>4</v>
      </c>
      <c r="J31" s="308">
        <v>100004</v>
      </c>
      <c r="K31" s="308">
        <f t="shared" si="1"/>
        <v>400016</v>
      </c>
      <c r="L31" s="4"/>
    </row>
    <row r="32" spans="2:12" ht="48.6" customHeight="1">
      <c r="B32" s="3"/>
      <c r="C32" s="302">
        <v>5.3</v>
      </c>
      <c r="D32" s="16" t="s">
        <v>122</v>
      </c>
      <c r="E32" s="16"/>
      <c r="F32" s="16"/>
      <c r="G32" s="17" t="s">
        <v>124</v>
      </c>
      <c r="H32" s="16" t="s">
        <v>85</v>
      </c>
      <c r="I32" s="314">
        <v>70</v>
      </c>
      <c r="J32" s="308">
        <v>160235</v>
      </c>
      <c r="K32" s="308">
        <f t="shared" si="1"/>
        <v>11216450</v>
      </c>
      <c r="L32" s="4"/>
    </row>
    <row r="33" spans="2:12" ht="30" customHeight="1" thickBot="1">
      <c r="B33" s="3"/>
      <c r="C33" s="143" t="s">
        <v>15</v>
      </c>
      <c r="D33" s="144"/>
      <c r="E33" s="144"/>
      <c r="F33" s="144"/>
      <c r="G33" s="144"/>
      <c r="H33" s="144"/>
      <c r="I33" s="144"/>
      <c r="J33" s="145"/>
      <c r="K33" s="310">
        <f>+SUM(K14:K32)</f>
        <v>85714285.70928216</v>
      </c>
      <c r="L33" s="4"/>
    </row>
    <row r="34" spans="2:12" s="20" customFormat="1" ht="30" customHeight="1" thickBot="1">
      <c r="B34" s="21"/>
      <c r="C34" s="187" t="s">
        <v>88</v>
      </c>
      <c r="D34" s="188"/>
      <c r="E34" s="188"/>
      <c r="F34" s="188"/>
      <c r="G34" s="188"/>
      <c r="H34" s="188"/>
      <c r="I34" s="188"/>
      <c r="J34" s="189"/>
      <c r="K34" s="311">
        <f>K33</f>
        <v>85714285.70928216</v>
      </c>
      <c r="L34" s="22"/>
    </row>
    <row r="35" spans="2:12" s="20" customFormat="1">
      <c r="B35" s="21"/>
      <c r="C35" s="23"/>
      <c r="D35" s="23"/>
      <c r="E35" s="23"/>
      <c r="F35" s="23"/>
      <c r="G35" s="23"/>
      <c r="H35" s="23"/>
      <c r="I35" s="23"/>
      <c r="J35" s="23"/>
      <c r="K35" s="24"/>
      <c r="L35" s="22"/>
    </row>
    <row r="36" spans="2:12" s="20" customFormat="1" ht="30" customHeight="1">
      <c r="B36" s="21"/>
      <c r="C36" s="25"/>
      <c r="D36" s="27"/>
      <c r="E36" s="27"/>
      <c r="F36" s="27"/>
      <c r="G36" s="181" t="s">
        <v>90</v>
      </c>
      <c r="H36" s="182"/>
      <c r="I36" s="182"/>
      <c r="J36" s="183"/>
      <c r="K36" s="309">
        <f>+K34</f>
        <v>85714285.70928216</v>
      </c>
      <c r="L36" s="22"/>
    </row>
    <row r="37" spans="2:12" s="20" customFormat="1" ht="30" customHeight="1" thickBot="1">
      <c r="B37" s="21"/>
      <c r="C37" s="25"/>
      <c r="D37" s="26"/>
      <c r="E37" s="25"/>
      <c r="F37" s="25"/>
      <c r="G37" s="181" t="s">
        <v>89</v>
      </c>
      <c r="H37" s="182"/>
      <c r="I37" s="182"/>
      <c r="J37" s="183"/>
      <c r="K37" s="309">
        <f>+K36*0.33</f>
        <v>28285714.284063116</v>
      </c>
      <c r="L37" s="22"/>
    </row>
    <row r="38" spans="2:12" s="20" customFormat="1" ht="30" customHeight="1" thickBot="1">
      <c r="B38" s="21"/>
      <c r="C38" s="25"/>
      <c r="D38" s="26"/>
      <c r="E38" s="25"/>
      <c r="F38" s="25"/>
      <c r="G38" s="28" t="s">
        <v>16</v>
      </c>
      <c r="H38" s="29"/>
      <c r="I38" s="30"/>
      <c r="J38" s="31"/>
      <c r="K38" s="312">
        <f>+ROUND(K36+K37,2)</f>
        <v>113999999.98999999</v>
      </c>
      <c r="L38" s="22"/>
    </row>
    <row r="39" spans="2:12" s="20" customFormat="1" ht="14.4" thickBot="1">
      <c r="B39" s="21"/>
      <c r="C39" s="128"/>
      <c r="D39" s="129"/>
      <c r="E39" s="129"/>
      <c r="F39" s="129"/>
      <c r="G39" s="128"/>
      <c r="H39" s="128"/>
      <c r="I39" s="130"/>
      <c r="J39" s="131"/>
      <c r="K39" s="132"/>
      <c r="L39" s="22"/>
    </row>
    <row r="40" spans="2:12" s="20" customFormat="1">
      <c r="B40" s="21"/>
      <c r="C40" s="172"/>
      <c r="D40" s="173"/>
      <c r="E40" s="173"/>
      <c r="F40" s="173"/>
      <c r="G40" s="173"/>
      <c r="H40" s="173"/>
      <c r="I40" s="173"/>
      <c r="J40" s="173"/>
      <c r="K40" s="174"/>
      <c r="L40" s="32"/>
    </row>
    <row r="41" spans="2:12" s="20" customFormat="1" ht="46.5" customHeight="1">
      <c r="B41" s="21"/>
      <c r="C41" s="169" t="s">
        <v>17</v>
      </c>
      <c r="D41" s="170"/>
      <c r="E41" s="170"/>
      <c r="F41" s="170"/>
      <c r="G41" s="171"/>
      <c r="H41" s="190" t="s">
        <v>9</v>
      </c>
      <c r="I41" s="190"/>
      <c r="J41" s="190"/>
      <c r="K41" s="33" t="s">
        <v>18</v>
      </c>
      <c r="L41" s="34"/>
    </row>
    <row r="42" spans="2:12" s="20" customFormat="1" ht="32.25" customHeight="1">
      <c r="B42" s="21"/>
      <c r="C42" s="169" t="s">
        <v>19</v>
      </c>
      <c r="D42" s="170"/>
      <c r="E42" s="170"/>
      <c r="F42" s="170"/>
      <c r="G42" s="171"/>
      <c r="H42" s="138" t="s">
        <v>20</v>
      </c>
      <c r="I42" s="138"/>
      <c r="J42" s="35" t="s">
        <v>21</v>
      </c>
      <c r="K42" s="36">
        <v>0.26</v>
      </c>
      <c r="L42" s="34"/>
    </row>
    <row r="43" spans="2:12" s="20" customFormat="1" ht="30" customHeight="1">
      <c r="B43" s="21"/>
      <c r="C43" s="169" t="s">
        <v>22</v>
      </c>
      <c r="D43" s="170"/>
      <c r="E43" s="170"/>
      <c r="F43" s="170"/>
      <c r="G43" s="171"/>
      <c r="H43" s="135" t="s">
        <v>23</v>
      </c>
      <c r="I43" s="136"/>
      <c r="J43" s="35" t="s">
        <v>24</v>
      </c>
      <c r="K43" s="36">
        <v>0.02</v>
      </c>
      <c r="L43" s="34"/>
    </row>
    <row r="44" spans="2:12" s="20" customFormat="1" ht="58.5" customHeight="1">
      <c r="B44" s="21"/>
      <c r="C44" s="160"/>
      <c r="D44" s="161"/>
      <c r="E44" s="161"/>
      <c r="F44" s="161"/>
      <c r="G44" s="162"/>
      <c r="H44" s="137" t="s">
        <v>25</v>
      </c>
      <c r="I44" s="138"/>
      <c r="J44" s="35" t="s">
        <v>26</v>
      </c>
      <c r="K44" s="36">
        <v>0.05</v>
      </c>
      <c r="L44" s="22"/>
    </row>
    <row r="45" spans="2:12" ht="39" customHeight="1">
      <c r="B45" s="3"/>
      <c r="C45" s="163"/>
      <c r="D45" s="164"/>
      <c r="E45" s="164"/>
      <c r="F45" s="164"/>
      <c r="G45" s="165"/>
      <c r="H45" s="138" t="s">
        <v>27</v>
      </c>
      <c r="I45" s="138"/>
      <c r="J45" s="35" t="s">
        <v>28</v>
      </c>
      <c r="K45" s="36">
        <f>+K44+K43+K42</f>
        <v>0.33</v>
      </c>
      <c r="L45" s="4"/>
    </row>
    <row r="46" spans="2:12" ht="47.25" customHeight="1" thickBot="1">
      <c r="B46" s="3"/>
      <c r="C46" s="166"/>
      <c r="D46" s="167"/>
      <c r="E46" s="167"/>
      <c r="F46" s="167"/>
      <c r="G46" s="168"/>
      <c r="H46" s="133"/>
      <c r="I46" s="133"/>
      <c r="J46" s="133"/>
      <c r="K46" s="134"/>
      <c r="L46" s="4"/>
    </row>
    <row r="47" spans="2:12" ht="14.4" thickBot="1">
      <c r="B47" s="37"/>
      <c r="C47" s="38"/>
      <c r="D47" s="38"/>
      <c r="E47" s="39"/>
      <c r="F47" s="38"/>
      <c r="G47" s="40"/>
      <c r="H47" s="38"/>
      <c r="I47" s="38"/>
      <c r="J47" s="38"/>
      <c r="K47" s="38"/>
      <c r="L47" s="41"/>
    </row>
    <row r="48" spans="2:12" ht="14.4" thickTop="1"/>
  </sheetData>
  <mergeCells count="31">
    <mergeCell ref="C7:K8"/>
    <mergeCell ref="C9:K9"/>
    <mergeCell ref="G36:J36"/>
    <mergeCell ref="G37:J37"/>
    <mergeCell ref="C42:G42"/>
    <mergeCell ref="C10:K10"/>
    <mergeCell ref="C34:J34"/>
    <mergeCell ref="C41:G41"/>
    <mergeCell ref="H41:J41"/>
    <mergeCell ref="H42:I42"/>
    <mergeCell ref="I11:I12"/>
    <mergeCell ref="B1:G1"/>
    <mergeCell ref="B2:E2"/>
    <mergeCell ref="B4:L4"/>
    <mergeCell ref="C5:K5"/>
    <mergeCell ref="C6:K6"/>
    <mergeCell ref="H46:K46"/>
    <mergeCell ref="H43:I43"/>
    <mergeCell ref="H44:I44"/>
    <mergeCell ref="H45:I45"/>
    <mergeCell ref="J11:J12"/>
    <mergeCell ref="K11:K12"/>
    <mergeCell ref="C33:J33"/>
    <mergeCell ref="C11:C12"/>
    <mergeCell ref="D11:D12"/>
    <mergeCell ref="G11:G12"/>
    <mergeCell ref="H11:H12"/>
    <mergeCell ref="E11:F11"/>
    <mergeCell ref="C44:G46"/>
    <mergeCell ref="C43:G43"/>
    <mergeCell ref="C40:K40"/>
  </mergeCells>
  <pageMargins left="0.11811023622047245" right="0.11811023622047245" top="0.15748031496062992" bottom="0.15748031496062992" header="0.31496062992125984" footer="0.31496062992125984"/>
  <pageSetup scale="46"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323C60-AD24-4285-8BB8-1E7814432A76}">
  <sheetPr>
    <pageSetUpPr fitToPage="1"/>
  </sheetPr>
  <dimension ref="B1:L48"/>
  <sheetViews>
    <sheetView showGridLines="0" view="pageBreakPreview" zoomScale="55" zoomScaleNormal="55" zoomScaleSheetLayoutView="55" zoomScalePageLayoutView="70" workbookViewId="0">
      <selection activeCell="G20" sqref="G20"/>
    </sheetView>
  </sheetViews>
  <sheetFormatPr baseColWidth="10" defaultColWidth="11.44140625" defaultRowHeight="13.8"/>
  <cols>
    <col min="1" max="2" width="4.44140625" style="1" customWidth="1"/>
    <col min="3" max="3" width="14.6640625" style="1" customWidth="1"/>
    <col min="4" max="4" width="14.33203125" style="1" customWidth="1"/>
    <col min="5" max="5" width="16.109375" style="5" customWidth="1"/>
    <col min="6" max="6" width="17.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2:12">
      <c r="B1" s="151" t="s">
        <v>0</v>
      </c>
      <c r="C1" s="151"/>
      <c r="D1" s="151"/>
      <c r="E1" s="151"/>
      <c r="F1" s="151"/>
      <c r="G1" s="151"/>
    </row>
    <row r="2" spans="2:12">
      <c r="B2" s="151" t="s">
        <v>1</v>
      </c>
      <c r="C2" s="151"/>
      <c r="D2" s="151"/>
      <c r="E2" s="151"/>
    </row>
    <row r="3" spans="2:12" ht="14.4" thickBot="1">
      <c r="B3" s="6"/>
      <c r="C3" s="7"/>
      <c r="D3" s="6"/>
      <c r="E3" s="7"/>
    </row>
    <row r="4" spans="2:12" ht="15" thickTop="1" thickBot="1">
      <c r="B4" s="152"/>
      <c r="C4" s="153"/>
      <c r="D4" s="153"/>
      <c r="E4" s="153"/>
      <c r="F4" s="153"/>
      <c r="G4" s="153"/>
      <c r="H4" s="153"/>
      <c r="I4" s="153"/>
      <c r="J4" s="153"/>
      <c r="K4" s="153"/>
      <c r="L4" s="154"/>
    </row>
    <row r="5" spans="2:12" ht="31.5" customHeight="1" thickTop="1">
      <c r="B5" s="3"/>
      <c r="C5" s="155" t="s">
        <v>2</v>
      </c>
      <c r="D5" s="156"/>
      <c r="E5" s="156"/>
      <c r="F5" s="156"/>
      <c r="G5" s="156"/>
      <c r="H5" s="156"/>
      <c r="I5" s="156"/>
      <c r="J5" s="156"/>
      <c r="K5" s="157"/>
      <c r="L5" s="4"/>
    </row>
    <row r="6" spans="2:12">
      <c r="B6" s="8"/>
      <c r="C6" s="158" t="s">
        <v>3</v>
      </c>
      <c r="D6" s="158"/>
      <c r="E6" s="158"/>
      <c r="F6" s="158"/>
      <c r="G6" s="158"/>
      <c r="H6" s="158"/>
      <c r="I6" s="158"/>
      <c r="J6" s="158"/>
      <c r="K6" s="159"/>
      <c r="L6" s="4"/>
    </row>
    <row r="7" spans="2:12" s="2" customFormat="1">
      <c r="B7" s="9"/>
      <c r="C7" s="175" t="s">
        <v>4</v>
      </c>
      <c r="D7" s="176"/>
      <c r="E7" s="176"/>
      <c r="F7" s="176"/>
      <c r="G7" s="176"/>
      <c r="H7" s="176"/>
      <c r="I7" s="176"/>
      <c r="J7" s="176"/>
      <c r="K7" s="177"/>
      <c r="L7" s="10"/>
    </row>
    <row r="8" spans="2:12">
      <c r="B8" s="8"/>
      <c r="C8" s="175"/>
      <c r="D8" s="176"/>
      <c r="E8" s="176"/>
      <c r="F8" s="176"/>
      <c r="G8" s="176"/>
      <c r="H8" s="176"/>
      <c r="I8" s="176"/>
      <c r="J8" s="176"/>
      <c r="K8" s="177"/>
      <c r="L8" s="4"/>
    </row>
    <row r="9" spans="2:12" ht="34.5" customHeight="1">
      <c r="B9" s="8"/>
      <c r="C9" s="178" t="s">
        <v>5</v>
      </c>
      <c r="D9" s="179"/>
      <c r="E9" s="179"/>
      <c r="F9" s="179"/>
      <c r="G9" s="179"/>
      <c r="H9" s="179"/>
      <c r="I9" s="179"/>
      <c r="J9" s="179"/>
      <c r="K9" s="180"/>
      <c r="L9" s="4"/>
    </row>
    <row r="10" spans="2:12" ht="30" customHeight="1" thickBot="1">
      <c r="B10" s="3"/>
      <c r="C10" s="184"/>
      <c r="D10" s="185"/>
      <c r="E10" s="185"/>
      <c r="F10" s="185"/>
      <c r="G10" s="185"/>
      <c r="H10" s="185"/>
      <c r="I10" s="185"/>
      <c r="J10" s="185"/>
      <c r="K10" s="186"/>
      <c r="L10" s="4"/>
    </row>
    <row r="11" spans="2:12" ht="30" customHeight="1">
      <c r="B11" s="3"/>
      <c r="C11" s="146" t="s">
        <v>6</v>
      </c>
      <c r="D11" s="148" t="s">
        <v>7</v>
      </c>
      <c r="E11" s="150" t="s">
        <v>8</v>
      </c>
      <c r="F11" s="150"/>
      <c r="G11" s="146" t="s">
        <v>9</v>
      </c>
      <c r="H11" s="148" t="s">
        <v>10</v>
      </c>
      <c r="I11" s="148" t="s">
        <v>11</v>
      </c>
      <c r="J11" s="139" t="s">
        <v>12</v>
      </c>
      <c r="K11" s="141" t="s">
        <v>16</v>
      </c>
      <c r="L11" s="4"/>
    </row>
    <row r="12" spans="2:12" ht="30" customHeight="1" thickBot="1">
      <c r="B12" s="3"/>
      <c r="C12" s="147"/>
      <c r="D12" s="149"/>
      <c r="E12" s="11" t="s">
        <v>13</v>
      </c>
      <c r="F12" s="11" t="s">
        <v>14</v>
      </c>
      <c r="G12" s="147"/>
      <c r="H12" s="149"/>
      <c r="I12" s="149"/>
      <c r="J12" s="140"/>
      <c r="K12" s="142"/>
      <c r="L12" s="4"/>
    </row>
    <row r="13" spans="2:12" ht="30" customHeight="1">
      <c r="B13" s="3"/>
      <c r="C13" s="303" t="s">
        <v>125</v>
      </c>
      <c r="D13" s="297"/>
      <c r="E13" s="297"/>
      <c r="F13" s="297"/>
      <c r="G13" s="297"/>
      <c r="H13" s="297"/>
      <c r="I13" s="297"/>
      <c r="J13" s="297"/>
      <c r="K13" s="298"/>
      <c r="L13" s="4"/>
    </row>
    <row r="14" spans="2:12" ht="30" customHeight="1">
      <c r="B14" s="3"/>
      <c r="C14" s="302">
        <v>1.1000000000000001</v>
      </c>
      <c r="D14" s="16" t="s">
        <v>91</v>
      </c>
      <c r="E14" s="16"/>
      <c r="F14" s="16"/>
      <c r="G14" s="313" t="s">
        <v>93</v>
      </c>
      <c r="H14" s="16" t="s">
        <v>110</v>
      </c>
      <c r="I14" s="314">
        <v>25</v>
      </c>
      <c r="J14" s="308">
        <v>0</v>
      </c>
      <c r="K14" s="18">
        <f>J14*I14</f>
        <v>0</v>
      </c>
      <c r="L14" s="4"/>
    </row>
    <row r="15" spans="2:12" ht="30" customHeight="1">
      <c r="B15" s="3"/>
      <c r="C15" s="302">
        <v>1.2</v>
      </c>
      <c r="D15" s="16" t="s">
        <v>92</v>
      </c>
      <c r="E15" s="16"/>
      <c r="F15" s="16"/>
      <c r="G15" s="313" t="s">
        <v>94</v>
      </c>
      <c r="H15" s="16" t="s">
        <v>85</v>
      </c>
      <c r="I15" s="314">
        <f>87+91</f>
        <v>178</v>
      </c>
      <c r="J15" s="308">
        <v>0</v>
      </c>
      <c r="K15" s="18">
        <f>J15*I15</f>
        <v>0</v>
      </c>
      <c r="L15" s="4"/>
    </row>
    <row r="16" spans="2:12" ht="30" customHeight="1">
      <c r="B16" s="3"/>
      <c r="C16" s="304" t="s">
        <v>95</v>
      </c>
      <c r="D16" s="305"/>
      <c r="E16" s="305"/>
      <c r="F16" s="305"/>
      <c r="G16" s="305"/>
      <c r="H16" s="305"/>
      <c r="I16" s="305"/>
      <c r="J16" s="305"/>
      <c r="K16" s="306"/>
      <c r="L16" s="4"/>
    </row>
    <row r="17" spans="2:12" ht="28.8" customHeight="1">
      <c r="B17" s="3"/>
      <c r="C17" s="302">
        <v>2.1</v>
      </c>
      <c r="D17" s="315" t="s">
        <v>96</v>
      </c>
      <c r="E17" s="16"/>
      <c r="F17" s="16"/>
      <c r="G17" s="17" t="s">
        <v>104</v>
      </c>
      <c r="H17" s="16" t="s">
        <v>110</v>
      </c>
      <c r="I17" s="314">
        <v>100</v>
      </c>
      <c r="J17" s="308">
        <v>0</v>
      </c>
      <c r="K17" s="18">
        <f t="shared" ref="K17:K28" si="0">J17*I17</f>
        <v>0</v>
      </c>
      <c r="L17" s="4"/>
    </row>
    <row r="18" spans="2:12" ht="30" customHeight="1">
      <c r="B18" s="3"/>
      <c r="C18" s="302">
        <v>2.2000000000000002</v>
      </c>
      <c r="D18" s="315" t="s">
        <v>97</v>
      </c>
      <c r="E18" s="16"/>
      <c r="F18" s="16"/>
      <c r="G18" s="313" t="s">
        <v>103</v>
      </c>
      <c r="H18" s="16" t="s">
        <v>110</v>
      </c>
      <c r="I18" s="314">
        <v>155</v>
      </c>
      <c r="J18" s="308">
        <v>0</v>
      </c>
      <c r="K18" s="18">
        <f t="shared" si="0"/>
        <v>0</v>
      </c>
      <c r="L18" s="4"/>
    </row>
    <row r="19" spans="2:12" ht="30" customHeight="1">
      <c r="B19" s="3"/>
      <c r="C19" s="302">
        <v>2.2999999999999998</v>
      </c>
      <c r="D19" s="315" t="s">
        <v>98</v>
      </c>
      <c r="E19" s="16"/>
      <c r="F19" s="16"/>
      <c r="G19" s="17" t="s">
        <v>105</v>
      </c>
      <c r="H19" s="16" t="s">
        <v>85</v>
      </c>
      <c r="I19" s="314">
        <f>86.3+91</f>
        <v>177.3</v>
      </c>
      <c r="J19" s="308">
        <v>0</v>
      </c>
      <c r="K19" s="18">
        <f t="shared" si="0"/>
        <v>0</v>
      </c>
      <c r="L19" s="4"/>
    </row>
    <row r="20" spans="2:12" ht="30" customHeight="1">
      <c r="B20" s="3"/>
      <c r="C20" s="302">
        <v>2.4</v>
      </c>
      <c r="D20" s="315" t="s">
        <v>99</v>
      </c>
      <c r="E20" s="16"/>
      <c r="F20" s="16"/>
      <c r="G20" s="17" t="s">
        <v>106</v>
      </c>
      <c r="H20" s="16" t="s">
        <v>110</v>
      </c>
      <c r="I20" s="314">
        <f>88+132+34</f>
        <v>254</v>
      </c>
      <c r="J20" s="308">
        <v>0</v>
      </c>
      <c r="K20" s="18">
        <f t="shared" si="0"/>
        <v>0</v>
      </c>
      <c r="L20" s="4"/>
    </row>
    <row r="21" spans="2:12" ht="30" customHeight="1">
      <c r="B21" s="3"/>
      <c r="C21" s="302">
        <v>2.5</v>
      </c>
      <c r="D21" s="315" t="s">
        <v>100</v>
      </c>
      <c r="E21" s="16"/>
      <c r="F21" s="16"/>
      <c r="G21" s="17" t="s">
        <v>107</v>
      </c>
      <c r="H21" s="16" t="s">
        <v>110</v>
      </c>
      <c r="I21" s="314">
        <f>59+76+10</f>
        <v>145</v>
      </c>
      <c r="J21" s="308">
        <v>0</v>
      </c>
      <c r="K21" s="18">
        <f t="shared" si="0"/>
        <v>0</v>
      </c>
      <c r="L21" s="4"/>
    </row>
    <row r="22" spans="2:12" ht="30" customHeight="1">
      <c r="B22" s="3"/>
      <c r="C22" s="302">
        <v>2.6</v>
      </c>
      <c r="D22" s="315" t="s">
        <v>101</v>
      </c>
      <c r="E22" s="16"/>
      <c r="F22" s="16"/>
      <c r="G22" s="17" t="s">
        <v>108</v>
      </c>
      <c r="H22" s="16" t="s">
        <v>85</v>
      </c>
      <c r="I22" s="314">
        <v>83</v>
      </c>
      <c r="J22" s="308">
        <v>0</v>
      </c>
      <c r="K22" s="18">
        <f t="shared" si="0"/>
        <v>0</v>
      </c>
      <c r="L22" s="4"/>
    </row>
    <row r="23" spans="2:12" ht="30" customHeight="1">
      <c r="B23" s="3"/>
      <c r="C23" s="302">
        <v>2.7</v>
      </c>
      <c r="D23" s="315" t="s">
        <v>102</v>
      </c>
      <c r="E23" s="16"/>
      <c r="F23" s="16"/>
      <c r="G23" s="17" t="s">
        <v>109</v>
      </c>
      <c r="H23" s="16" t="s">
        <v>85</v>
      </c>
      <c r="I23" s="314">
        <v>90</v>
      </c>
      <c r="J23" s="308">
        <v>0</v>
      </c>
      <c r="K23" s="18">
        <f t="shared" si="0"/>
        <v>0</v>
      </c>
      <c r="L23" s="4"/>
    </row>
    <row r="24" spans="2:12" ht="30" customHeight="1" thickBot="1">
      <c r="B24" s="3"/>
      <c r="C24" s="299" t="s">
        <v>111</v>
      </c>
      <c r="D24" s="300"/>
      <c r="E24" s="300"/>
      <c r="F24" s="300"/>
      <c r="G24" s="300"/>
      <c r="H24" s="300"/>
      <c r="I24" s="300"/>
      <c r="J24" s="300"/>
      <c r="K24" s="301"/>
      <c r="L24" s="4"/>
    </row>
    <row r="25" spans="2:12" ht="30" customHeight="1">
      <c r="B25" s="3"/>
      <c r="C25" s="15">
        <v>3.1</v>
      </c>
      <c r="D25" s="16" t="s">
        <v>112</v>
      </c>
      <c r="E25" s="16"/>
      <c r="F25" s="16"/>
      <c r="G25" s="17" t="s">
        <v>114</v>
      </c>
      <c r="H25" s="16" t="s">
        <v>85</v>
      </c>
      <c r="I25" s="316">
        <v>87.451635622165</v>
      </c>
      <c r="J25" s="308">
        <v>0</v>
      </c>
      <c r="K25" s="19">
        <f t="shared" si="0"/>
        <v>0</v>
      </c>
      <c r="L25" s="4"/>
    </row>
    <row r="26" spans="2:12" ht="30" customHeight="1" thickBot="1">
      <c r="B26" s="3"/>
      <c r="C26" s="15">
        <v>3.2</v>
      </c>
      <c r="D26" s="16" t="s">
        <v>113</v>
      </c>
      <c r="E26" s="16"/>
      <c r="F26" s="16"/>
      <c r="G26" s="17" t="s">
        <v>115</v>
      </c>
      <c r="H26" s="16" t="s">
        <v>110</v>
      </c>
      <c r="I26" s="314">
        <v>1000</v>
      </c>
      <c r="J26" s="308">
        <v>0</v>
      </c>
      <c r="K26" s="19">
        <f t="shared" si="0"/>
        <v>0</v>
      </c>
      <c r="L26" s="4"/>
    </row>
    <row r="27" spans="2:12" ht="30" customHeight="1" thickBot="1">
      <c r="B27" s="3"/>
      <c r="C27" s="12" t="s">
        <v>116</v>
      </c>
      <c r="D27" s="13"/>
      <c r="E27" s="13"/>
      <c r="F27" s="13"/>
      <c r="G27" s="13"/>
      <c r="H27" s="13"/>
      <c r="I27" s="13"/>
      <c r="J27" s="13"/>
      <c r="K27" s="14"/>
      <c r="L27" s="4"/>
    </row>
    <row r="28" spans="2:12" ht="45" customHeight="1" thickBot="1">
      <c r="B28" s="3"/>
      <c r="C28" s="15">
        <v>4.0999999999999996</v>
      </c>
      <c r="D28" s="16" t="s">
        <v>117</v>
      </c>
      <c r="E28" s="16"/>
      <c r="F28" s="16"/>
      <c r="G28" s="17" t="s">
        <v>118</v>
      </c>
      <c r="H28" s="16" t="s">
        <v>85</v>
      </c>
      <c r="I28" s="314">
        <v>12</v>
      </c>
      <c r="J28" s="308">
        <v>0</v>
      </c>
      <c r="K28" s="19">
        <f t="shared" si="0"/>
        <v>0</v>
      </c>
      <c r="L28" s="4"/>
    </row>
    <row r="29" spans="2:12" ht="30" customHeight="1">
      <c r="B29" s="3"/>
      <c r="C29" s="303" t="s">
        <v>119</v>
      </c>
      <c r="D29" s="297"/>
      <c r="E29" s="297"/>
      <c r="F29" s="297"/>
      <c r="G29" s="297"/>
      <c r="H29" s="297"/>
      <c r="I29" s="307"/>
      <c r="J29" s="297"/>
      <c r="K29" s="298"/>
      <c r="L29" s="4"/>
    </row>
    <row r="30" spans="2:12" ht="34.799999999999997" customHeight="1">
      <c r="B30" s="3"/>
      <c r="C30" s="302">
        <v>5.0999999999999996</v>
      </c>
      <c r="D30" s="16" t="s">
        <v>120</v>
      </c>
      <c r="E30" s="16"/>
      <c r="F30" s="16"/>
      <c r="G30" s="17" t="s">
        <v>123</v>
      </c>
      <c r="H30" s="16" t="s">
        <v>85</v>
      </c>
      <c r="I30" s="314">
        <v>84</v>
      </c>
      <c r="J30" s="308">
        <v>0</v>
      </c>
      <c r="K30" s="308">
        <f t="shared" ref="K30:K32" si="1">J30*I30</f>
        <v>0</v>
      </c>
      <c r="L30" s="4"/>
    </row>
    <row r="31" spans="2:12" ht="36" customHeight="1">
      <c r="B31" s="3"/>
      <c r="C31" s="302">
        <v>5.2</v>
      </c>
      <c r="D31" s="16" t="s">
        <v>121</v>
      </c>
      <c r="E31" s="16"/>
      <c r="F31" s="16"/>
      <c r="G31" s="17" t="s">
        <v>87</v>
      </c>
      <c r="H31" s="16" t="s">
        <v>86</v>
      </c>
      <c r="I31" s="314">
        <v>4</v>
      </c>
      <c r="J31" s="308">
        <v>0</v>
      </c>
      <c r="K31" s="308">
        <f t="shared" si="1"/>
        <v>0</v>
      </c>
      <c r="L31" s="4"/>
    </row>
    <row r="32" spans="2:12" ht="48.6" customHeight="1">
      <c r="B32" s="3"/>
      <c r="C32" s="302">
        <v>5.3</v>
      </c>
      <c r="D32" s="16" t="s">
        <v>122</v>
      </c>
      <c r="E32" s="16"/>
      <c r="F32" s="16"/>
      <c r="G32" s="17" t="s">
        <v>124</v>
      </c>
      <c r="H32" s="16" t="s">
        <v>85</v>
      </c>
      <c r="I32" s="314">
        <v>70</v>
      </c>
      <c r="J32" s="308">
        <v>0</v>
      </c>
      <c r="K32" s="308">
        <f t="shared" si="1"/>
        <v>0</v>
      </c>
      <c r="L32" s="4"/>
    </row>
    <row r="33" spans="2:12" ht="30" customHeight="1" thickBot="1">
      <c r="B33" s="3"/>
      <c r="C33" s="143" t="s">
        <v>15</v>
      </c>
      <c r="D33" s="144"/>
      <c r="E33" s="144"/>
      <c r="F33" s="144"/>
      <c r="G33" s="144"/>
      <c r="H33" s="144"/>
      <c r="I33" s="144"/>
      <c r="J33" s="145"/>
      <c r="K33" s="310">
        <f>+SUM(K14:K32)</f>
        <v>0</v>
      </c>
      <c r="L33" s="4"/>
    </row>
    <row r="34" spans="2:12" s="20" customFormat="1" ht="30" customHeight="1" thickBot="1">
      <c r="B34" s="21"/>
      <c r="C34" s="187" t="s">
        <v>88</v>
      </c>
      <c r="D34" s="188"/>
      <c r="E34" s="188"/>
      <c r="F34" s="188"/>
      <c r="G34" s="188"/>
      <c r="H34" s="188"/>
      <c r="I34" s="188"/>
      <c r="J34" s="189"/>
      <c r="K34" s="311">
        <f>K33</f>
        <v>0</v>
      </c>
      <c r="L34" s="22"/>
    </row>
    <row r="35" spans="2:12" s="20" customFormat="1">
      <c r="B35" s="21"/>
      <c r="C35" s="23"/>
      <c r="D35" s="23"/>
      <c r="E35" s="23"/>
      <c r="F35" s="23"/>
      <c r="G35" s="23"/>
      <c r="H35" s="23"/>
      <c r="I35" s="23"/>
      <c r="J35" s="23"/>
      <c r="K35" s="24"/>
      <c r="L35" s="22"/>
    </row>
    <row r="36" spans="2:12" s="20" customFormat="1" ht="30" customHeight="1">
      <c r="B36" s="21"/>
      <c r="C36" s="25"/>
      <c r="D36" s="27"/>
      <c r="E36" s="27"/>
      <c r="F36" s="27"/>
      <c r="G36" s="181" t="s">
        <v>90</v>
      </c>
      <c r="H36" s="182"/>
      <c r="I36" s="182"/>
      <c r="J36" s="183"/>
      <c r="K36" s="309">
        <f>+K34</f>
        <v>0</v>
      </c>
      <c r="L36" s="22"/>
    </row>
    <row r="37" spans="2:12" s="20" customFormat="1" ht="30" customHeight="1" thickBot="1">
      <c r="B37" s="21"/>
      <c r="C37" s="25"/>
      <c r="D37" s="26"/>
      <c r="E37" s="25"/>
      <c r="F37" s="25"/>
      <c r="G37" s="181" t="s">
        <v>89</v>
      </c>
      <c r="H37" s="182"/>
      <c r="I37" s="182"/>
      <c r="J37" s="183"/>
      <c r="K37" s="309">
        <f>+K36*0.33</f>
        <v>0</v>
      </c>
      <c r="L37" s="22"/>
    </row>
    <row r="38" spans="2:12" s="20" customFormat="1" ht="30" customHeight="1" thickBot="1">
      <c r="B38" s="21"/>
      <c r="C38" s="25"/>
      <c r="D38" s="26"/>
      <c r="E38" s="25"/>
      <c r="F38" s="25"/>
      <c r="G38" s="28" t="s">
        <v>16</v>
      </c>
      <c r="H38" s="29"/>
      <c r="I38" s="30"/>
      <c r="J38" s="31"/>
      <c r="K38" s="312">
        <f>+ROUND(K36+K37,2)</f>
        <v>0</v>
      </c>
      <c r="L38" s="22"/>
    </row>
    <row r="39" spans="2:12" s="20" customFormat="1" ht="14.4" thickBot="1">
      <c r="B39" s="21"/>
      <c r="C39" s="128"/>
      <c r="D39" s="129"/>
      <c r="E39" s="129"/>
      <c r="F39" s="129"/>
      <c r="G39" s="128"/>
      <c r="H39" s="128"/>
      <c r="I39" s="130"/>
      <c r="J39" s="131"/>
      <c r="K39" s="132"/>
      <c r="L39" s="22"/>
    </row>
    <row r="40" spans="2:12" s="20" customFormat="1">
      <c r="B40" s="21"/>
      <c r="C40" s="172"/>
      <c r="D40" s="173"/>
      <c r="E40" s="173"/>
      <c r="F40" s="173"/>
      <c r="G40" s="173"/>
      <c r="H40" s="173"/>
      <c r="I40" s="173"/>
      <c r="J40" s="173"/>
      <c r="K40" s="174"/>
      <c r="L40" s="32"/>
    </row>
    <row r="41" spans="2:12" s="20" customFormat="1" ht="46.5" customHeight="1">
      <c r="B41" s="21"/>
      <c r="C41" s="169" t="s">
        <v>17</v>
      </c>
      <c r="D41" s="170"/>
      <c r="E41" s="170"/>
      <c r="F41" s="170"/>
      <c r="G41" s="171"/>
      <c r="H41" s="190" t="s">
        <v>9</v>
      </c>
      <c r="I41" s="190"/>
      <c r="J41" s="190"/>
      <c r="K41" s="33" t="s">
        <v>18</v>
      </c>
      <c r="L41" s="34"/>
    </row>
    <row r="42" spans="2:12" s="20" customFormat="1" ht="32.25" customHeight="1">
      <c r="B42" s="21"/>
      <c r="C42" s="169" t="s">
        <v>19</v>
      </c>
      <c r="D42" s="170"/>
      <c r="E42" s="170"/>
      <c r="F42" s="170"/>
      <c r="G42" s="171"/>
      <c r="H42" s="138" t="s">
        <v>20</v>
      </c>
      <c r="I42" s="138"/>
      <c r="J42" s="35" t="s">
        <v>21</v>
      </c>
      <c r="K42" s="36">
        <v>0.26</v>
      </c>
      <c r="L42" s="34"/>
    </row>
    <row r="43" spans="2:12" s="20" customFormat="1" ht="30" customHeight="1">
      <c r="B43" s="21"/>
      <c r="C43" s="169" t="s">
        <v>22</v>
      </c>
      <c r="D43" s="170"/>
      <c r="E43" s="170"/>
      <c r="F43" s="170"/>
      <c r="G43" s="171"/>
      <c r="H43" s="135" t="s">
        <v>23</v>
      </c>
      <c r="I43" s="136"/>
      <c r="J43" s="35" t="s">
        <v>24</v>
      </c>
      <c r="K43" s="36">
        <v>0.02</v>
      </c>
      <c r="L43" s="34"/>
    </row>
    <row r="44" spans="2:12" s="20" customFormat="1" ht="58.5" customHeight="1">
      <c r="B44" s="21"/>
      <c r="C44" s="160"/>
      <c r="D44" s="161"/>
      <c r="E44" s="161"/>
      <c r="F44" s="161"/>
      <c r="G44" s="162"/>
      <c r="H44" s="137" t="s">
        <v>25</v>
      </c>
      <c r="I44" s="138"/>
      <c r="J44" s="35" t="s">
        <v>26</v>
      </c>
      <c r="K44" s="36">
        <v>0.05</v>
      </c>
      <c r="L44" s="22"/>
    </row>
    <row r="45" spans="2:12" ht="39" customHeight="1">
      <c r="B45" s="3"/>
      <c r="C45" s="163"/>
      <c r="D45" s="164"/>
      <c r="E45" s="164"/>
      <c r="F45" s="164"/>
      <c r="G45" s="165"/>
      <c r="H45" s="138" t="s">
        <v>27</v>
      </c>
      <c r="I45" s="138"/>
      <c r="J45" s="35" t="s">
        <v>28</v>
      </c>
      <c r="K45" s="36">
        <f>+K44+K43+K42</f>
        <v>0.33</v>
      </c>
      <c r="L45" s="4"/>
    </row>
    <row r="46" spans="2:12" ht="47.25" customHeight="1" thickBot="1">
      <c r="B46" s="3"/>
      <c r="C46" s="166"/>
      <c r="D46" s="167"/>
      <c r="E46" s="167"/>
      <c r="F46" s="167"/>
      <c r="G46" s="168"/>
      <c r="H46" s="133"/>
      <c r="I46" s="133"/>
      <c r="J46" s="133"/>
      <c r="K46" s="134"/>
      <c r="L46" s="4"/>
    </row>
    <row r="47" spans="2:12" ht="14.4" thickBot="1">
      <c r="B47" s="37"/>
      <c r="C47" s="38"/>
      <c r="D47" s="38"/>
      <c r="E47" s="39"/>
      <c r="F47" s="38"/>
      <c r="G47" s="40"/>
      <c r="H47" s="38"/>
      <c r="I47" s="38"/>
      <c r="J47" s="38"/>
      <c r="K47" s="38"/>
      <c r="L47" s="41"/>
    </row>
    <row r="48" spans="2:12" ht="14.4" thickTop="1"/>
  </sheetData>
  <mergeCells count="31">
    <mergeCell ref="C42:G42"/>
    <mergeCell ref="H42:I42"/>
    <mergeCell ref="C43:G43"/>
    <mergeCell ref="H43:I43"/>
    <mergeCell ref="C44:G46"/>
    <mergeCell ref="H44:I44"/>
    <mergeCell ref="H45:I45"/>
    <mergeCell ref="H46:K46"/>
    <mergeCell ref="C33:J33"/>
    <mergeCell ref="C34:J34"/>
    <mergeCell ref="G36:J36"/>
    <mergeCell ref="G37:J37"/>
    <mergeCell ref="C40:K40"/>
    <mergeCell ref="C41:G41"/>
    <mergeCell ref="H41:J41"/>
    <mergeCell ref="C9:K9"/>
    <mergeCell ref="C10:K10"/>
    <mergeCell ref="C11:C12"/>
    <mergeCell ref="D11:D12"/>
    <mergeCell ref="E11:F11"/>
    <mergeCell ref="G11:G12"/>
    <mergeCell ref="H11:H12"/>
    <mergeCell ref="I11:I12"/>
    <mergeCell ref="J11:J12"/>
    <mergeCell ref="K11:K12"/>
    <mergeCell ref="B1:G1"/>
    <mergeCell ref="B2:E2"/>
    <mergeCell ref="B4:L4"/>
    <mergeCell ref="C5:K5"/>
    <mergeCell ref="C6:K6"/>
    <mergeCell ref="C7:K8"/>
  </mergeCells>
  <pageMargins left="0.11811023622047245" right="0.11811023622047245" top="0.15748031496062992" bottom="0.15748031496062992" header="0.31496062992125984" footer="0.31496062992125984"/>
  <pageSetup scale="46"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topLeftCell="A73" zoomScale="90" zoomScaleNormal="80" zoomScaleSheetLayoutView="90" zoomScalePageLayoutView="85" workbookViewId="0">
      <selection activeCell="C25" sqref="C25:O27"/>
    </sheetView>
  </sheetViews>
  <sheetFormatPr baseColWidth="10" defaultColWidth="11.44140625" defaultRowHeight="13.8"/>
  <cols>
    <col min="1" max="2" width="3.109375" style="42" customWidth="1"/>
    <col min="3" max="3" width="14.6640625" style="42" customWidth="1"/>
    <col min="4" max="4" width="13" style="42" customWidth="1"/>
    <col min="5" max="11" width="11.44140625" style="42"/>
    <col min="12" max="12" width="12.88671875" style="42" customWidth="1"/>
    <col min="13" max="14" width="11.44140625" style="42"/>
    <col min="15" max="15" width="18.6640625" style="42" customWidth="1"/>
    <col min="16" max="17" width="3.109375" style="42" customWidth="1"/>
    <col min="18" max="16384" width="11.44140625" style="42"/>
  </cols>
  <sheetData>
    <row r="1" spans="2:16">
      <c r="B1" s="151" t="s">
        <v>29</v>
      </c>
      <c r="C1" s="151"/>
      <c r="D1" s="151"/>
      <c r="E1" s="151"/>
      <c r="F1" s="151"/>
      <c r="G1" s="151"/>
      <c r="H1" s="151"/>
      <c r="I1" s="151"/>
      <c r="J1" s="151"/>
      <c r="K1" s="151"/>
      <c r="L1" s="151"/>
    </row>
    <row r="2" spans="2:16">
      <c r="B2" s="151" t="s">
        <v>1</v>
      </c>
      <c r="C2" s="151"/>
      <c r="D2" s="151"/>
      <c r="E2" s="151"/>
    </row>
    <row r="3" spans="2:16" ht="14.4" thickBot="1"/>
    <row r="4" spans="2:16" ht="25.5" customHeight="1" thickTop="1">
      <c r="B4" s="276"/>
      <c r="C4" s="277"/>
      <c r="D4" s="277"/>
      <c r="E4" s="277"/>
      <c r="F4" s="277"/>
      <c r="G4" s="277"/>
      <c r="H4" s="277"/>
      <c r="I4" s="277"/>
      <c r="J4" s="277"/>
      <c r="K4" s="277"/>
      <c r="L4" s="277"/>
      <c r="M4" s="277"/>
      <c r="N4" s="277"/>
      <c r="O4" s="277"/>
      <c r="P4" s="278"/>
    </row>
    <row r="5" spans="2:16" ht="36.75" customHeight="1">
      <c r="B5" s="44"/>
      <c r="C5" s="191" t="s">
        <v>30</v>
      </c>
      <c r="D5" s="191"/>
      <c r="E5" s="191"/>
      <c r="F5" s="191"/>
      <c r="G5" s="191"/>
      <c r="H5" s="191"/>
      <c r="I5" s="191"/>
      <c r="J5" s="191"/>
      <c r="K5" s="191"/>
      <c r="L5" s="191"/>
      <c r="M5" s="191"/>
      <c r="N5" s="191"/>
      <c r="O5" s="191"/>
      <c r="P5" s="43"/>
    </row>
    <row r="6" spans="2:16" ht="14.4" thickBot="1">
      <c r="B6" s="44"/>
      <c r="P6" s="43"/>
    </row>
    <row r="7" spans="2:16">
      <c r="B7" s="44"/>
      <c r="C7" s="200"/>
      <c r="D7" s="202"/>
      <c r="E7" s="203"/>
      <c r="F7" s="203"/>
      <c r="G7" s="203"/>
      <c r="H7" s="203"/>
      <c r="I7" s="203"/>
      <c r="J7" s="203"/>
      <c r="K7" s="204"/>
      <c r="L7" s="220"/>
      <c r="M7" s="221"/>
      <c r="N7" s="221"/>
      <c r="O7" s="222"/>
      <c r="P7" s="43"/>
    </row>
    <row r="8" spans="2:16">
      <c r="B8" s="44"/>
      <c r="C8" s="201"/>
      <c r="D8" s="194" t="s">
        <v>31</v>
      </c>
      <c r="E8" s="195"/>
      <c r="F8" s="195"/>
      <c r="G8" s="195"/>
      <c r="H8" s="195"/>
      <c r="I8" s="195"/>
      <c r="J8" s="195"/>
      <c r="K8" s="196"/>
      <c r="L8" s="223"/>
      <c r="M8" s="224"/>
      <c r="N8" s="224"/>
      <c r="O8" s="225"/>
      <c r="P8" s="43"/>
    </row>
    <row r="9" spans="2:16">
      <c r="B9" s="44"/>
      <c r="C9" s="201"/>
      <c r="D9" s="194"/>
      <c r="E9" s="195"/>
      <c r="F9" s="195"/>
      <c r="G9" s="195"/>
      <c r="H9" s="195"/>
      <c r="I9" s="195"/>
      <c r="J9" s="195"/>
      <c r="K9" s="196"/>
      <c r="L9" s="192" t="s">
        <v>32</v>
      </c>
      <c r="M9" s="226"/>
      <c r="N9" s="227"/>
      <c r="O9" s="228"/>
      <c r="P9" s="43"/>
    </row>
    <row r="10" spans="2:16">
      <c r="B10" s="44"/>
      <c r="C10" s="201"/>
      <c r="D10" s="194" t="s">
        <v>33</v>
      </c>
      <c r="E10" s="195"/>
      <c r="F10" s="195"/>
      <c r="G10" s="195"/>
      <c r="H10" s="195"/>
      <c r="I10" s="195"/>
      <c r="J10" s="195"/>
      <c r="K10" s="196"/>
      <c r="L10" s="205"/>
      <c r="M10" s="229"/>
      <c r="N10" s="230"/>
      <c r="O10" s="231"/>
      <c r="P10" s="43"/>
    </row>
    <row r="11" spans="2:16" ht="12.75" customHeight="1">
      <c r="B11" s="44"/>
      <c r="C11" s="201"/>
      <c r="D11" s="197"/>
      <c r="E11" s="198"/>
      <c r="F11" s="198"/>
      <c r="G11" s="198"/>
      <c r="H11" s="198"/>
      <c r="I11" s="198"/>
      <c r="J11" s="198"/>
      <c r="K11" s="199"/>
      <c r="L11" s="192" t="s">
        <v>34</v>
      </c>
      <c r="M11" s="192">
        <v>1</v>
      </c>
      <c r="N11" s="192" t="s">
        <v>35</v>
      </c>
      <c r="O11" s="218">
        <v>1</v>
      </c>
      <c r="P11" s="43"/>
    </row>
    <row r="12" spans="2:16">
      <c r="B12" s="44"/>
      <c r="C12" s="201"/>
      <c r="D12" s="197"/>
      <c r="E12" s="198"/>
      <c r="F12" s="198"/>
      <c r="G12" s="198"/>
      <c r="H12" s="198"/>
      <c r="I12" s="198"/>
      <c r="J12" s="198"/>
      <c r="K12" s="199"/>
      <c r="L12" s="193"/>
      <c r="M12" s="193"/>
      <c r="N12" s="193"/>
      <c r="O12" s="219"/>
      <c r="P12" s="43"/>
    </row>
    <row r="13" spans="2:16">
      <c r="B13" s="44"/>
      <c r="C13" s="201"/>
      <c r="D13" s="194" t="s">
        <v>36</v>
      </c>
      <c r="E13" s="195"/>
      <c r="F13" s="195"/>
      <c r="G13" s="195"/>
      <c r="H13" s="195"/>
      <c r="I13" s="195"/>
      <c r="J13" s="195"/>
      <c r="K13" s="196"/>
      <c r="L13" s="193"/>
      <c r="M13" s="193"/>
      <c r="N13" s="193"/>
      <c r="O13" s="219"/>
      <c r="P13" s="43"/>
    </row>
    <row r="14" spans="2:16" ht="14.4" thickBot="1">
      <c r="B14" s="44"/>
      <c r="C14" s="47"/>
      <c r="D14" s="48"/>
      <c r="E14" s="48"/>
      <c r="F14" s="48"/>
      <c r="G14" s="48"/>
      <c r="H14" s="48"/>
      <c r="I14" s="48"/>
      <c r="J14" s="48"/>
      <c r="K14" s="48"/>
      <c r="L14" s="48"/>
      <c r="M14" s="49"/>
      <c r="N14" s="49"/>
      <c r="O14" s="50"/>
      <c r="P14" s="43"/>
    </row>
    <row r="15" spans="2:16">
      <c r="B15" s="44"/>
      <c r="C15" s="51"/>
      <c r="D15" s="45"/>
      <c r="E15" s="45"/>
      <c r="F15" s="45"/>
      <c r="G15" s="45"/>
      <c r="H15" s="45"/>
      <c r="I15" s="45"/>
      <c r="J15" s="45"/>
      <c r="K15" s="45"/>
      <c r="L15" s="52" t="s">
        <v>37</v>
      </c>
      <c r="M15" s="53" t="s">
        <v>38</v>
      </c>
      <c r="N15" s="53" t="s">
        <v>39</v>
      </c>
      <c r="O15" s="54" t="s">
        <v>40</v>
      </c>
      <c r="P15" s="43"/>
    </row>
    <row r="16" spans="2:16">
      <c r="B16" s="44"/>
      <c r="C16" s="55"/>
      <c r="D16" s="46"/>
      <c r="E16" s="46"/>
      <c r="F16" s="46"/>
      <c r="G16" s="46"/>
      <c r="H16" s="46"/>
      <c r="I16" s="46"/>
      <c r="J16" s="46"/>
      <c r="K16" s="46"/>
      <c r="L16" s="56"/>
      <c r="M16" s="57"/>
      <c r="N16" s="57"/>
      <c r="O16" s="58"/>
      <c r="P16" s="43"/>
    </row>
    <row r="17" spans="2:16" ht="18" customHeight="1">
      <c r="B17" s="44"/>
      <c r="C17" s="285" t="s">
        <v>41</v>
      </c>
      <c r="D17" s="286"/>
      <c r="E17" s="286"/>
      <c r="F17" s="286"/>
      <c r="G17" s="46"/>
      <c r="H17" s="46"/>
      <c r="I17" s="46" t="s">
        <v>42</v>
      </c>
      <c r="K17" s="46"/>
      <c r="L17" s="56"/>
      <c r="O17" s="59"/>
      <c r="P17" s="43"/>
    </row>
    <row r="18" spans="2:16">
      <c r="B18" s="44"/>
      <c r="C18" s="60"/>
      <c r="D18" s="61"/>
      <c r="E18" s="61"/>
      <c r="F18" s="61"/>
      <c r="G18" s="61"/>
      <c r="H18" s="61"/>
      <c r="I18" s="61"/>
      <c r="J18" s="61"/>
      <c r="K18" s="61"/>
      <c r="L18" s="61"/>
      <c r="M18" s="61"/>
      <c r="N18" s="61"/>
      <c r="O18" s="62"/>
      <c r="P18" s="43"/>
    </row>
    <row r="19" spans="2:16" ht="14.4" thickBot="1">
      <c r="B19" s="44"/>
      <c r="C19" s="63"/>
      <c r="D19" s="64"/>
      <c r="E19" s="64"/>
      <c r="F19" s="64"/>
      <c r="G19" s="64"/>
      <c r="H19" s="64"/>
      <c r="I19" s="64"/>
      <c r="J19" s="64"/>
      <c r="K19" s="64"/>
      <c r="L19" s="64"/>
      <c r="M19" s="64"/>
      <c r="N19" s="64"/>
      <c r="O19" s="65"/>
      <c r="P19" s="43"/>
    </row>
    <row r="20" spans="2:16" ht="14.4" thickBot="1">
      <c r="B20" s="44"/>
      <c r="C20" s="66"/>
      <c r="D20" s="67"/>
      <c r="E20" s="67"/>
      <c r="F20" s="67"/>
      <c r="G20" s="67"/>
      <c r="H20" s="67"/>
      <c r="K20" s="67"/>
      <c r="L20" s="67"/>
      <c r="M20" s="67"/>
      <c r="N20" s="67"/>
      <c r="O20" s="68"/>
      <c r="P20" s="43"/>
    </row>
    <row r="21" spans="2:16">
      <c r="B21" s="44"/>
      <c r="C21" s="240" t="s">
        <v>43</v>
      </c>
      <c r="D21" s="241"/>
      <c r="E21" s="241"/>
      <c r="F21" s="241"/>
      <c r="G21" s="241"/>
      <c r="H21" s="241"/>
      <c r="I21" s="241"/>
      <c r="J21" s="241"/>
      <c r="K21" s="241"/>
      <c r="L21" s="241"/>
      <c r="M21" s="241"/>
      <c r="N21" s="241"/>
      <c r="O21" s="242"/>
      <c r="P21" s="43"/>
    </row>
    <row r="22" spans="2:16" ht="14.4" thickBot="1">
      <c r="B22" s="44"/>
      <c r="C22" s="69"/>
      <c r="O22" s="70"/>
      <c r="P22" s="43"/>
    </row>
    <row r="23" spans="2:16">
      <c r="B23" s="44"/>
      <c r="C23" s="71" t="s">
        <v>44</v>
      </c>
      <c r="D23" s="206" t="s">
        <v>45</v>
      </c>
      <c r="E23" s="207"/>
      <c r="F23" s="207"/>
      <c r="G23" s="207"/>
      <c r="H23" s="207"/>
      <c r="I23" s="207"/>
      <c r="J23" s="207"/>
      <c r="K23" s="207"/>
      <c r="L23" s="208"/>
      <c r="M23" s="238" t="s">
        <v>46</v>
      </c>
      <c r="N23" s="239"/>
      <c r="O23" s="71" t="s">
        <v>11</v>
      </c>
      <c r="P23" s="43"/>
    </row>
    <row r="24" spans="2:16" ht="14.4" thickBot="1">
      <c r="B24" s="44"/>
      <c r="C24" s="72"/>
      <c r="D24" s="232"/>
      <c r="E24" s="252"/>
      <c r="F24" s="252"/>
      <c r="G24" s="252"/>
      <c r="H24" s="252"/>
      <c r="I24" s="252"/>
      <c r="J24" s="252"/>
      <c r="K24" s="252"/>
      <c r="L24" s="233"/>
      <c r="M24" s="232"/>
      <c r="N24" s="233"/>
      <c r="O24" s="73"/>
      <c r="P24" s="43"/>
    </row>
    <row r="25" spans="2:16">
      <c r="B25" s="44"/>
      <c r="C25" s="209" t="s">
        <v>47</v>
      </c>
      <c r="D25" s="210"/>
      <c r="E25" s="210"/>
      <c r="F25" s="210"/>
      <c r="G25" s="210"/>
      <c r="H25" s="210"/>
      <c r="I25" s="210"/>
      <c r="J25" s="210"/>
      <c r="K25" s="210"/>
      <c r="L25" s="210"/>
      <c r="M25" s="210"/>
      <c r="N25" s="210"/>
      <c r="O25" s="211"/>
      <c r="P25" s="43"/>
    </row>
    <row r="26" spans="2:16">
      <c r="B26" s="44"/>
      <c r="C26" s="212"/>
      <c r="D26" s="213"/>
      <c r="E26" s="213"/>
      <c r="F26" s="213"/>
      <c r="G26" s="213"/>
      <c r="H26" s="213"/>
      <c r="I26" s="213"/>
      <c r="J26" s="213"/>
      <c r="K26" s="213"/>
      <c r="L26" s="213"/>
      <c r="M26" s="213"/>
      <c r="N26" s="213"/>
      <c r="O26" s="214"/>
      <c r="P26" s="43"/>
    </row>
    <row r="27" spans="2:16" ht="14.4" thickBot="1">
      <c r="B27" s="44"/>
      <c r="C27" s="215"/>
      <c r="D27" s="216"/>
      <c r="E27" s="216"/>
      <c r="F27" s="216"/>
      <c r="G27" s="216"/>
      <c r="H27" s="216"/>
      <c r="I27" s="216"/>
      <c r="J27" s="216"/>
      <c r="K27" s="216"/>
      <c r="L27" s="216"/>
      <c r="M27" s="216"/>
      <c r="N27" s="216"/>
      <c r="O27" s="217"/>
      <c r="P27" s="43"/>
    </row>
    <row r="28" spans="2:16">
      <c r="B28" s="44"/>
      <c r="C28" s="234" t="s">
        <v>45</v>
      </c>
      <c r="D28" s="235"/>
      <c r="E28" s="235"/>
      <c r="F28" s="235"/>
      <c r="G28" s="236"/>
      <c r="H28" s="237" t="s">
        <v>48</v>
      </c>
      <c r="I28" s="235"/>
      <c r="J28" s="249" t="s">
        <v>49</v>
      </c>
      <c r="K28" s="250"/>
      <c r="L28" s="75" t="s">
        <v>50</v>
      </c>
      <c r="M28" s="237" t="s">
        <v>51</v>
      </c>
      <c r="N28" s="251"/>
      <c r="O28" s="76" t="s">
        <v>52</v>
      </c>
      <c r="P28" s="43"/>
    </row>
    <row r="29" spans="2:16">
      <c r="B29" s="44"/>
      <c r="C29" s="243"/>
      <c r="D29" s="244"/>
      <c r="E29" s="244"/>
      <c r="F29" s="244"/>
      <c r="G29" s="245"/>
      <c r="H29" s="246"/>
      <c r="I29" s="245"/>
      <c r="J29" s="246"/>
      <c r="K29" s="245"/>
      <c r="L29" s="78"/>
      <c r="M29" s="247"/>
      <c r="N29" s="248"/>
      <c r="O29" s="79"/>
      <c r="P29" s="43"/>
    </row>
    <row r="30" spans="2:16">
      <c r="B30" s="44"/>
      <c r="C30" s="80"/>
      <c r="D30" s="81"/>
      <c r="E30" s="81"/>
      <c r="F30" s="81"/>
      <c r="G30" s="82"/>
      <c r="H30" s="83"/>
      <c r="I30" s="82"/>
      <c r="J30" s="83"/>
      <c r="K30" s="82"/>
      <c r="L30" s="78"/>
      <c r="M30" s="247"/>
      <c r="N30" s="248"/>
      <c r="O30" s="79"/>
      <c r="P30" s="43"/>
    </row>
    <row r="31" spans="2:16" ht="14.4" thickBot="1">
      <c r="B31" s="44"/>
      <c r="C31" s="253"/>
      <c r="D31" s="254"/>
      <c r="E31" s="254"/>
      <c r="F31" s="254"/>
      <c r="G31" s="255"/>
      <c r="H31" s="256"/>
      <c r="I31" s="255"/>
      <c r="J31" s="256"/>
      <c r="K31" s="255"/>
      <c r="L31" s="84"/>
      <c r="M31" s="257"/>
      <c r="N31" s="258"/>
      <c r="O31" s="79"/>
      <c r="P31" s="43"/>
    </row>
    <row r="32" spans="2:16" ht="14.4" thickBot="1">
      <c r="B32" s="44"/>
      <c r="C32" s="266" t="s">
        <v>53</v>
      </c>
      <c r="D32" s="267"/>
      <c r="E32" s="267"/>
      <c r="F32" s="267"/>
      <c r="G32" s="267"/>
      <c r="H32" s="267"/>
      <c r="I32" s="267"/>
      <c r="J32" s="267"/>
      <c r="K32" s="267"/>
      <c r="L32" s="267"/>
      <c r="M32" s="267"/>
      <c r="N32" s="268"/>
      <c r="O32" s="85"/>
      <c r="P32" s="43"/>
    </row>
    <row r="33" spans="2:16" ht="13.5" customHeight="1">
      <c r="B33" s="44"/>
      <c r="C33" s="209" t="s">
        <v>54</v>
      </c>
      <c r="D33" s="210"/>
      <c r="E33" s="210"/>
      <c r="F33" s="210"/>
      <c r="G33" s="210"/>
      <c r="H33" s="210"/>
      <c r="I33" s="210"/>
      <c r="J33" s="210"/>
      <c r="K33" s="210"/>
      <c r="L33" s="210"/>
      <c r="M33" s="210"/>
      <c r="N33" s="210"/>
      <c r="O33" s="211"/>
      <c r="P33" s="43"/>
    </row>
    <row r="34" spans="2:16">
      <c r="B34" s="44"/>
      <c r="C34" s="212"/>
      <c r="D34" s="213"/>
      <c r="E34" s="213"/>
      <c r="F34" s="213"/>
      <c r="G34" s="213"/>
      <c r="H34" s="213"/>
      <c r="I34" s="213"/>
      <c r="J34" s="213"/>
      <c r="K34" s="213"/>
      <c r="L34" s="213"/>
      <c r="M34" s="213"/>
      <c r="N34" s="213"/>
      <c r="O34" s="214"/>
      <c r="P34" s="43"/>
    </row>
    <row r="35" spans="2:16" ht="14.4" thickBot="1">
      <c r="B35" s="44"/>
      <c r="C35" s="215"/>
      <c r="D35" s="216"/>
      <c r="E35" s="216"/>
      <c r="F35" s="216"/>
      <c r="G35" s="216"/>
      <c r="H35" s="216"/>
      <c r="I35" s="216"/>
      <c r="J35" s="216"/>
      <c r="K35" s="216"/>
      <c r="L35" s="216"/>
      <c r="M35" s="216"/>
      <c r="N35" s="216"/>
      <c r="O35" s="217"/>
      <c r="P35" s="43"/>
    </row>
    <row r="36" spans="2:16">
      <c r="B36" s="44"/>
      <c r="C36" s="234" t="s">
        <v>45</v>
      </c>
      <c r="D36" s="259"/>
      <c r="E36" s="259"/>
      <c r="F36" s="259"/>
      <c r="G36" s="259"/>
      <c r="H36" s="259"/>
      <c r="I36" s="259"/>
      <c r="J36" s="251"/>
      <c r="K36" s="74" t="s">
        <v>46</v>
      </c>
      <c r="L36" s="75" t="s">
        <v>11</v>
      </c>
      <c r="M36" s="237" t="s">
        <v>55</v>
      </c>
      <c r="N36" s="251"/>
      <c r="O36" s="76" t="s">
        <v>52</v>
      </c>
      <c r="P36" s="43"/>
    </row>
    <row r="37" spans="2:16">
      <c r="B37" s="44"/>
      <c r="C37" s="243"/>
      <c r="D37" s="244"/>
      <c r="E37" s="244"/>
      <c r="F37" s="244"/>
      <c r="G37" s="244"/>
      <c r="H37" s="244"/>
      <c r="I37" s="244"/>
      <c r="J37" s="245"/>
      <c r="K37" s="87"/>
      <c r="L37" s="88"/>
      <c r="M37" s="274"/>
      <c r="N37" s="275"/>
      <c r="O37" s="79"/>
      <c r="P37" s="43"/>
    </row>
    <row r="38" spans="2:16" ht="14.4" thickBot="1">
      <c r="B38" s="44"/>
      <c r="C38" s="253"/>
      <c r="D38" s="254"/>
      <c r="E38" s="254"/>
      <c r="F38" s="254"/>
      <c r="G38" s="254"/>
      <c r="H38" s="254"/>
      <c r="I38" s="254"/>
      <c r="J38" s="255"/>
      <c r="K38" s="81"/>
      <c r="L38" s="89"/>
      <c r="M38" s="264"/>
      <c r="N38" s="265"/>
      <c r="O38" s="90"/>
      <c r="P38" s="43"/>
    </row>
    <row r="39" spans="2:16" ht="14.4" thickBot="1">
      <c r="B39" s="44"/>
      <c r="C39" s="266" t="s">
        <v>53</v>
      </c>
      <c r="D39" s="267"/>
      <c r="E39" s="267"/>
      <c r="F39" s="267"/>
      <c r="G39" s="267"/>
      <c r="H39" s="267"/>
      <c r="I39" s="267"/>
      <c r="J39" s="267"/>
      <c r="K39" s="267"/>
      <c r="L39" s="267"/>
      <c r="M39" s="267"/>
      <c r="N39" s="268"/>
      <c r="O39" s="91">
        <v>0</v>
      </c>
      <c r="P39" s="43"/>
    </row>
    <row r="40" spans="2:16">
      <c r="B40" s="44"/>
      <c r="C40" s="209" t="s">
        <v>56</v>
      </c>
      <c r="D40" s="210"/>
      <c r="E40" s="210"/>
      <c r="F40" s="210"/>
      <c r="G40" s="210"/>
      <c r="H40" s="210"/>
      <c r="I40" s="210"/>
      <c r="J40" s="210"/>
      <c r="K40" s="210"/>
      <c r="L40" s="210"/>
      <c r="M40" s="210"/>
      <c r="N40" s="210"/>
      <c r="O40" s="211"/>
      <c r="P40" s="43"/>
    </row>
    <row r="41" spans="2:16">
      <c r="B41" s="44"/>
      <c r="C41" s="212"/>
      <c r="D41" s="213"/>
      <c r="E41" s="213"/>
      <c r="F41" s="213"/>
      <c r="G41" s="213"/>
      <c r="H41" s="213"/>
      <c r="I41" s="213"/>
      <c r="J41" s="213"/>
      <c r="K41" s="213"/>
      <c r="L41" s="213"/>
      <c r="M41" s="213"/>
      <c r="N41" s="213"/>
      <c r="O41" s="214"/>
      <c r="P41" s="43"/>
    </row>
    <row r="42" spans="2:16" ht="14.4" thickBot="1">
      <c r="B42" s="44"/>
      <c r="C42" s="215"/>
      <c r="D42" s="216"/>
      <c r="E42" s="216"/>
      <c r="F42" s="216"/>
      <c r="G42" s="216"/>
      <c r="H42" s="216"/>
      <c r="I42" s="216"/>
      <c r="J42" s="216"/>
      <c r="K42" s="216"/>
      <c r="L42" s="216"/>
      <c r="M42" s="216"/>
      <c r="N42" s="216"/>
      <c r="O42" s="217"/>
      <c r="P42" s="43"/>
    </row>
    <row r="43" spans="2:16" ht="15.6">
      <c r="B43" s="44"/>
      <c r="C43" s="234" t="s">
        <v>57</v>
      </c>
      <c r="D43" s="259"/>
      <c r="E43" s="259"/>
      <c r="F43" s="259"/>
      <c r="G43" s="259"/>
      <c r="H43" s="259"/>
      <c r="I43" s="259"/>
      <c r="J43" s="75" t="s">
        <v>58</v>
      </c>
      <c r="K43" s="86" t="s">
        <v>59</v>
      </c>
      <c r="L43" s="92" t="s">
        <v>60</v>
      </c>
      <c r="M43" s="237" t="s">
        <v>61</v>
      </c>
      <c r="N43" s="251"/>
      <c r="O43" s="76" t="s">
        <v>52</v>
      </c>
      <c r="P43" s="43"/>
    </row>
    <row r="44" spans="2:16">
      <c r="B44" s="44"/>
      <c r="C44" s="243"/>
      <c r="D44" s="244"/>
      <c r="E44" s="244"/>
      <c r="F44" s="244"/>
      <c r="G44" s="244"/>
      <c r="H44" s="244"/>
      <c r="I44" s="244"/>
      <c r="J44" s="93"/>
      <c r="K44" s="94"/>
      <c r="L44" s="93"/>
      <c r="M44" s="262"/>
      <c r="N44" s="263"/>
      <c r="O44" s="79"/>
      <c r="P44" s="43"/>
    </row>
    <row r="45" spans="2:16" ht="14.4" thickBot="1">
      <c r="B45" s="44"/>
      <c r="C45" s="253"/>
      <c r="D45" s="254"/>
      <c r="E45" s="254"/>
      <c r="F45" s="254"/>
      <c r="G45" s="254"/>
      <c r="H45" s="254"/>
      <c r="I45" s="254"/>
      <c r="J45" s="95"/>
      <c r="K45" s="96"/>
      <c r="L45" s="95"/>
      <c r="M45" s="264"/>
      <c r="N45" s="265"/>
      <c r="O45" s="97"/>
      <c r="P45" s="43"/>
    </row>
    <row r="46" spans="2:16" ht="14.4" thickBot="1">
      <c r="B46" s="44"/>
      <c r="C46" s="266" t="s">
        <v>53</v>
      </c>
      <c r="D46" s="267"/>
      <c r="E46" s="267"/>
      <c r="F46" s="267"/>
      <c r="G46" s="267"/>
      <c r="H46" s="267"/>
      <c r="I46" s="267"/>
      <c r="J46" s="267"/>
      <c r="K46" s="267"/>
      <c r="L46" s="267"/>
      <c r="M46" s="267"/>
      <c r="N46" s="268"/>
      <c r="O46" s="85"/>
      <c r="P46" s="43"/>
    </row>
    <row r="47" spans="2:16">
      <c r="B47" s="44"/>
      <c r="C47" s="209" t="s">
        <v>62</v>
      </c>
      <c r="D47" s="210"/>
      <c r="E47" s="210"/>
      <c r="F47" s="210"/>
      <c r="G47" s="210"/>
      <c r="H47" s="210"/>
      <c r="I47" s="210"/>
      <c r="J47" s="210"/>
      <c r="K47" s="210"/>
      <c r="L47" s="210"/>
      <c r="M47" s="210"/>
      <c r="N47" s="210"/>
      <c r="O47" s="211"/>
      <c r="P47" s="43"/>
    </row>
    <row r="48" spans="2:16">
      <c r="B48" s="44"/>
      <c r="C48" s="212"/>
      <c r="D48" s="213"/>
      <c r="E48" s="213"/>
      <c r="F48" s="213"/>
      <c r="G48" s="213"/>
      <c r="H48" s="213"/>
      <c r="I48" s="213"/>
      <c r="J48" s="213"/>
      <c r="K48" s="213"/>
      <c r="L48" s="213"/>
      <c r="M48" s="213"/>
      <c r="N48" s="213"/>
      <c r="O48" s="214"/>
      <c r="P48" s="43"/>
    </row>
    <row r="49" spans="2:16" ht="14.4" thickBot="1">
      <c r="B49" s="44"/>
      <c r="C49" s="215"/>
      <c r="D49" s="216"/>
      <c r="E49" s="216"/>
      <c r="F49" s="216"/>
      <c r="G49" s="216"/>
      <c r="H49" s="216"/>
      <c r="I49" s="216"/>
      <c r="J49" s="216"/>
      <c r="K49" s="216"/>
      <c r="L49" s="216"/>
      <c r="M49" s="216"/>
      <c r="N49" s="216"/>
      <c r="O49" s="217"/>
      <c r="P49" s="43"/>
    </row>
    <row r="50" spans="2:16" ht="31.5" customHeight="1">
      <c r="B50" s="44"/>
      <c r="C50" s="234" t="s">
        <v>63</v>
      </c>
      <c r="D50" s="259"/>
      <c r="E50" s="259"/>
      <c r="F50" s="259"/>
      <c r="G50" s="259"/>
      <c r="H50" s="259"/>
      <c r="I50" s="259"/>
      <c r="J50" s="75" t="s">
        <v>64</v>
      </c>
      <c r="K50" s="98" t="s">
        <v>65</v>
      </c>
      <c r="L50" s="99" t="s">
        <v>66</v>
      </c>
      <c r="M50" s="260" t="s">
        <v>51</v>
      </c>
      <c r="N50" s="261"/>
      <c r="O50" s="101" t="s">
        <v>52</v>
      </c>
      <c r="P50" s="43"/>
    </row>
    <row r="51" spans="2:16">
      <c r="B51" s="44"/>
      <c r="C51" s="102"/>
      <c r="D51" s="103"/>
      <c r="E51" s="103"/>
      <c r="F51" s="103"/>
      <c r="G51" s="103"/>
      <c r="H51" s="103"/>
      <c r="I51" s="103"/>
      <c r="J51" s="104"/>
      <c r="K51" s="105"/>
      <c r="L51" s="106"/>
      <c r="M51" s="269"/>
      <c r="N51" s="270"/>
      <c r="O51" s="107"/>
      <c r="P51" s="43"/>
    </row>
    <row r="52" spans="2:16">
      <c r="B52" s="44"/>
      <c r="C52" s="102"/>
      <c r="D52" s="103"/>
      <c r="E52" s="103"/>
      <c r="F52" s="103"/>
      <c r="G52" s="103"/>
      <c r="H52" s="103"/>
      <c r="I52" s="103"/>
      <c r="J52" s="104"/>
      <c r="K52" s="105"/>
      <c r="L52" s="106"/>
      <c r="M52" s="269"/>
      <c r="N52" s="270"/>
      <c r="O52" s="107"/>
      <c r="P52" s="43"/>
    </row>
    <row r="53" spans="2:16">
      <c r="B53" s="44"/>
      <c r="C53" s="102"/>
      <c r="D53" s="103"/>
      <c r="E53" s="103"/>
      <c r="F53" s="103"/>
      <c r="G53" s="103"/>
      <c r="H53" s="103"/>
      <c r="I53" s="103"/>
      <c r="J53" s="104"/>
      <c r="K53" s="105"/>
      <c r="L53" s="106"/>
      <c r="M53" s="262"/>
      <c r="N53" s="263"/>
      <c r="O53" s="107"/>
      <c r="P53" s="43"/>
    </row>
    <row r="54" spans="2:16" ht="14.4" thickBot="1">
      <c r="B54" s="44"/>
      <c r="C54" s="253"/>
      <c r="D54" s="254"/>
      <c r="E54" s="254"/>
      <c r="F54" s="254"/>
      <c r="G54" s="254"/>
      <c r="H54" s="254"/>
      <c r="I54" s="254"/>
      <c r="J54" s="95"/>
      <c r="K54" s="96"/>
      <c r="L54" s="95"/>
      <c r="M54" s="264"/>
      <c r="N54" s="265"/>
      <c r="O54" s="97"/>
      <c r="P54" s="43"/>
    </row>
    <row r="55" spans="2:16" ht="14.4" thickBot="1">
      <c r="B55" s="44"/>
      <c r="C55" s="266" t="s">
        <v>53</v>
      </c>
      <c r="D55" s="267"/>
      <c r="E55" s="267"/>
      <c r="F55" s="267"/>
      <c r="G55" s="267"/>
      <c r="H55" s="267"/>
      <c r="I55" s="267"/>
      <c r="J55" s="267"/>
      <c r="K55" s="267"/>
      <c r="L55" s="267"/>
      <c r="M55" s="267"/>
      <c r="N55" s="268"/>
      <c r="O55" s="91"/>
      <c r="P55" s="43"/>
    </row>
    <row r="56" spans="2:16" ht="14.4" thickBot="1">
      <c r="B56" s="44"/>
      <c r="C56" s="69"/>
      <c r="O56" s="70"/>
      <c r="P56" s="43"/>
    </row>
    <row r="57" spans="2:16" ht="14.4" thickBot="1">
      <c r="B57" s="44"/>
      <c r="C57" s="271" t="s">
        <v>67</v>
      </c>
      <c r="D57" s="272"/>
      <c r="E57" s="272"/>
      <c r="F57" s="272"/>
      <c r="G57" s="272"/>
      <c r="H57" s="272"/>
      <c r="I57" s="272"/>
      <c r="J57" s="272"/>
      <c r="K57" s="272"/>
      <c r="L57" s="272"/>
      <c r="M57" s="272"/>
      <c r="N57" s="273"/>
      <c r="O57" s="108"/>
      <c r="P57" s="43"/>
    </row>
    <row r="58" spans="2:16">
      <c r="B58" s="44"/>
      <c r="C58" s="209" t="s">
        <v>68</v>
      </c>
      <c r="D58" s="210"/>
      <c r="E58" s="210"/>
      <c r="F58" s="210"/>
      <c r="G58" s="210"/>
      <c r="H58" s="210"/>
      <c r="I58" s="210"/>
      <c r="J58" s="210"/>
      <c r="K58" s="210"/>
      <c r="L58" s="210"/>
      <c r="M58" s="210"/>
      <c r="N58" s="210"/>
      <c r="O58" s="211"/>
      <c r="P58" s="43"/>
    </row>
    <row r="59" spans="2:16">
      <c r="B59" s="44"/>
      <c r="C59" s="212"/>
      <c r="D59" s="213"/>
      <c r="E59" s="213"/>
      <c r="F59" s="213"/>
      <c r="G59" s="213"/>
      <c r="H59" s="213"/>
      <c r="I59" s="213"/>
      <c r="J59" s="213"/>
      <c r="K59" s="213"/>
      <c r="L59" s="213"/>
      <c r="M59" s="213"/>
      <c r="N59" s="213"/>
      <c r="O59" s="214"/>
      <c r="P59" s="43"/>
    </row>
    <row r="60" spans="2:16" ht="14.4" thickBot="1">
      <c r="B60" s="44"/>
      <c r="C60" s="215"/>
      <c r="D60" s="216"/>
      <c r="E60" s="216"/>
      <c r="F60" s="216"/>
      <c r="G60" s="216"/>
      <c r="H60" s="216"/>
      <c r="I60" s="216"/>
      <c r="J60" s="216"/>
      <c r="K60" s="216"/>
      <c r="L60" s="216"/>
      <c r="M60" s="216"/>
      <c r="N60" s="216"/>
      <c r="O60" s="217"/>
      <c r="P60" s="43"/>
    </row>
    <row r="61" spans="2:16" ht="27.6">
      <c r="B61" s="44"/>
      <c r="C61" s="234" t="s">
        <v>69</v>
      </c>
      <c r="D61" s="259"/>
      <c r="E61" s="259"/>
      <c r="F61" s="259"/>
      <c r="G61" s="259"/>
      <c r="H61" s="259"/>
      <c r="I61" s="259"/>
      <c r="J61" s="86"/>
      <c r="K61" s="100"/>
      <c r="L61" s="99" t="s">
        <v>70</v>
      </c>
      <c r="M61" s="260" t="s">
        <v>71</v>
      </c>
      <c r="N61" s="261"/>
      <c r="O61" s="101"/>
      <c r="P61" s="43"/>
    </row>
    <row r="62" spans="2:16">
      <c r="B62" s="44"/>
      <c r="C62" s="243" t="s">
        <v>20</v>
      </c>
      <c r="D62" s="244"/>
      <c r="E62" s="244"/>
      <c r="F62" s="244"/>
      <c r="G62" s="244"/>
      <c r="H62" s="244"/>
      <c r="I62" s="244"/>
      <c r="J62" s="109"/>
      <c r="K62" s="110"/>
      <c r="L62" s="111"/>
      <c r="M62" s="293"/>
      <c r="N62" s="294"/>
      <c r="O62" s="112"/>
      <c r="P62" s="43"/>
    </row>
    <row r="63" spans="2:16">
      <c r="B63" s="44"/>
      <c r="C63" s="80" t="s">
        <v>72</v>
      </c>
      <c r="D63" s="81"/>
      <c r="E63" s="81"/>
      <c r="F63" s="81"/>
      <c r="G63" s="81"/>
      <c r="H63" s="81"/>
      <c r="I63" s="81"/>
      <c r="J63" s="109"/>
      <c r="K63" s="110"/>
      <c r="L63" s="111"/>
      <c r="M63" s="293"/>
      <c r="N63" s="294"/>
      <c r="O63" s="112"/>
      <c r="P63" s="43"/>
    </row>
    <row r="64" spans="2:16" ht="14.4" thickBot="1">
      <c r="B64" s="44"/>
      <c r="C64" s="63" t="s">
        <v>73</v>
      </c>
      <c r="D64" s="64"/>
      <c r="E64" s="64"/>
      <c r="F64" s="64"/>
      <c r="G64" s="64"/>
      <c r="H64" s="64"/>
      <c r="I64" s="64"/>
      <c r="J64" s="113"/>
      <c r="K64" s="114"/>
      <c r="L64" s="111"/>
      <c r="M64" s="295"/>
      <c r="N64" s="296"/>
      <c r="O64" s="112"/>
      <c r="P64" s="43"/>
    </row>
    <row r="65" spans="2:16" ht="14.4" thickBot="1">
      <c r="B65" s="44"/>
      <c r="C65" s="266" t="s">
        <v>53</v>
      </c>
      <c r="D65" s="267"/>
      <c r="E65" s="267"/>
      <c r="F65" s="267"/>
      <c r="G65" s="267"/>
      <c r="H65" s="267"/>
      <c r="I65" s="267"/>
      <c r="J65" s="267"/>
      <c r="K65" s="267"/>
      <c r="L65" s="267"/>
      <c r="M65" s="267"/>
      <c r="N65" s="268"/>
      <c r="O65" s="115"/>
      <c r="P65" s="43"/>
    </row>
    <row r="66" spans="2:16" ht="14.4" thickBot="1">
      <c r="B66" s="44"/>
      <c r="C66" s="69"/>
      <c r="O66" s="70"/>
      <c r="P66" s="43"/>
    </row>
    <row r="67" spans="2:16" ht="14.4" thickBot="1">
      <c r="B67" s="44"/>
      <c r="C67" s="271" t="s">
        <v>74</v>
      </c>
      <c r="D67" s="272"/>
      <c r="E67" s="272"/>
      <c r="F67" s="272"/>
      <c r="G67" s="272"/>
      <c r="H67" s="272"/>
      <c r="I67" s="272"/>
      <c r="J67" s="272"/>
      <c r="K67" s="272"/>
      <c r="L67" s="272"/>
      <c r="M67" s="272"/>
      <c r="N67" s="273"/>
      <c r="O67" s="116"/>
      <c r="P67" s="43"/>
    </row>
    <row r="68" spans="2:16">
      <c r="B68" s="44"/>
      <c r="C68" s="66"/>
      <c r="D68" s="67"/>
      <c r="E68" s="67"/>
      <c r="F68" s="67"/>
      <c r="G68" s="67"/>
      <c r="H68" s="67"/>
      <c r="I68" s="67"/>
      <c r="J68" s="67"/>
      <c r="K68" s="67"/>
      <c r="L68" s="67"/>
      <c r="M68" s="67"/>
      <c r="N68" s="67"/>
      <c r="O68" s="68"/>
      <c r="P68" s="43"/>
    </row>
    <row r="69" spans="2:16">
      <c r="B69" s="44"/>
      <c r="C69" s="69"/>
      <c r="O69" s="70"/>
      <c r="P69" s="43"/>
    </row>
    <row r="70" spans="2:16">
      <c r="B70" s="44"/>
      <c r="C70" s="69"/>
      <c r="O70" s="70"/>
      <c r="P70" s="43"/>
    </row>
    <row r="71" spans="2:16">
      <c r="B71" s="44"/>
      <c r="C71" s="69"/>
      <c r="H71" s="117" t="s">
        <v>75</v>
      </c>
      <c r="I71" s="117"/>
      <c r="J71" s="117"/>
      <c r="K71" s="117"/>
      <c r="O71" s="70"/>
      <c r="P71" s="43"/>
    </row>
    <row r="72" spans="2:16">
      <c r="B72" s="44"/>
      <c r="C72" s="69"/>
      <c r="H72" s="117" t="s">
        <v>76</v>
      </c>
      <c r="O72" s="70"/>
      <c r="P72" s="43"/>
    </row>
    <row r="73" spans="2:16">
      <c r="B73" s="44"/>
      <c r="C73" s="69"/>
      <c r="H73" s="117" t="s">
        <v>77</v>
      </c>
      <c r="O73" s="70"/>
      <c r="P73" s="43"/>
    </row>
    <row r="74" spans="2:16">
      <c r="B74" s="44"/>
      <c r="C74" s="55"/>
      <c r="D74" s="118"/>
      <c r="E74" s="118"/>
      <c r="F74" s="118"/>
      <c r="G74" s="118"/>
      <c r="H74" s="117" t="s">
        <v>78</v>
      </c>
      <c r="I74" s="118"/>
      <c r="J74" s="118"/>
      <c r="K74" s="118"/>
      <c r="L74" s="118"/>
      <c r="M74" s="118"/>
      <c r="N74" s="118"/>
      <c r="O74" s="119"/>
      <c r="P74" s="43"/>
    </row>
    <row r="75" spans="2:16">
      <c r="B75" s="44"/>
      <c r="C75" s="69"/>
      <c r="H75" s="42" t="s">
        <v>79</v>
      </c>
      <c r="O75" s="70"/>
      <c r="P75" s="43"/>
    </row>
    <row r="76" spans="2:16">
      <c r="B76" s="44"/>
      <c r="C76" s="120" t="s">
        <v>80</v>
      </c>
      <c r="D76" s="77"/>
      <c r="E76" s="77"/>
      <c r="F76" s="77"/>
      <c r="G76" s="77"/>
      <c r="H76" s="77"/>
      <c r="I76" s="77"/>
      <c r="J76" s="77"/>
      <c r="K76" s="77"/>
      <c r="L76" s="77"/>
      <c r="M76" s="77"/>
      <c r="N76" s="77"/>
      <c r="O76" s="121"/>
      <c r="P76" s="43"/>
    </row>
    <row r="77" spans="2:16">
      <c r="B77" s="44"/>
      <c r="C77" s="290"/>
      <c r="D77" s="291"/>
      <c r="E77" s="291"/>
      <c r="F77" s="291"/>
      <c r="G77" s="291"/>
      <c r="H77" s="291"/>
      <c r="I77" s="291"/>
      <c r="J77" s="291"/>
      <c r="K77" s="291"/>
      <c r="L77" s="291"/>
      <c r="M77" s="291"/>
      <c r="N77" s="291"/>
      <c r="O77" s="292"/>
      <c r="P77" s="43"/>
    </row>
    <row r="78" spans="2:16">
      <c r="B78" s="44"/>
      <c r="C78" s="290"/>
      <c r="D78" s="291"/>
      <c r="E78" s="291"/>
      <c r="F78" s="291"/>
      <c r="G78" s="291"/>
      <c r="H78" s="291"/>
      <c r="I78" s="291"/>
      <c r="J78" s="291"/>
      <c r="K78" s="291"/>
      <c r="L78" s="291"/>
      <c r="M78" s="291"/>
      <c r="N78" s="291"/>
      <c r="O78" s="292"/>
      <c r="P78" s="43"/>
    </row>
    <row r="79" spans="2:16">
      <c r="B79" s="44"/>
      <c r="C79" s="55"/>
      <c r="D79" s="118"/>
      <c r="E79" s="118"/>
      <c r="F79" s="118"/>
      <c r="G79" s="118"/>
      <c r="H79" s="118"/>
      <c r="I79" s="118"/>
      <c r="J79" s="118"/>
      <c r="K79" s="118"/>
      <c r="L79" s="118"/>
      <c r="M79" s="118"/>
      <c r="N79" s="118"/>
      <c r="O79" s="119"/>
      <c r="P79" s="43"/>
    </row>
    <row r="80" spans="2:16">
      <c r="B80" s="44"/>
      <c r="C80" s="122" t="s">
        <v>81</v>
      </c>
      <c r="D80" s="118"/>
      <c r="E80" s="118"/>
      <c r="F80" s="118"/>
      <c r="G80" s="118"/>
      <c r="H80" s="118"/>
      <c r="I80" s="118"/>
      <c r="J80" s="118"/>
      <c r="K80" s="118"/>
      <c r="L80" s="118"/>
      <c r="M80" s="118"/>
      <c r="N80" s="118"/>
      <c r="O80" s="119"/>
      <c r="P80" s="43"/>
    </row>
    <row r="81" spans="2:16" ht="12.75" customHeight="1">
      <c r="B81" s="44"/>
      <c r="C81" s="287" t="s">
        <v>82</v>
      </c>
      <c r="D81" s="288"/>
      <c r="E81" s="288"/>
      <c r="F81" s="288"/>
      <c r="G81" s="288"/>
      <c r="H81" s="288"/>
      <c r="I81" s="288"/>
      <c r="J81" s="288"/>
      <c r="K81" s="288"/>
      <c r="L81" s="288"/>
      <c r="M81" s="288"/>
      <c r="N81" s="288"/>
      <c r="O81" s="289"/>
      <c r="P81" s="43"/>
    </row>
    <row r="82" spans="2:16">
      <c r="B82" s="44"/>
      <c r="C82" s="287"/>
      <c r="D82" s="288"/>
      <c r="E82" s="288"/>
      <c r="F82" s="288"/>
      <c r="G82" s="288"/>
      <c r="H82" s="288"/>
      <c r="I82" s="288"/>
      <c r="J82" s="288"/>
      <c r="K82" s="288"/>
      <c r="L82" s="288"/>
      <c r="M82" s="288"/>
      <c r="N82" s="288"/>
      <c r="O82" s="289"/>
      <c r="P82" s="43"/>
    </row>
    <row r="83" spans="2:16" ht="12.9" customHeight="1">
      <c r="B83" s="44"/>
      <c r="C83" s="287" t="s">
        <v>83</v>
      </c>
      <c r="D83" s="288"/>
      <c r="E83" s="288"/>
      <c r="F83" s="288"/>
      <c r="G83" s="288"/>
      <c r="H83" s="288"/>
      <c r="I83" s="288"/>
      <c r="J83" s="288"/>
      <c r="K83" s="288"/>
      <c r="L83" s="288"/>
      <c r="M83" s="288"/>
      <c r="N83" s="288"/>
      <c r="O83" s="289"/>
      <c r="P83" s="43"/>
    </row>
    <row r="84" spans="2:16">
      <c r="B84" s="44"/>
      <c r="C84" s="287"/>
      <c r="D84" s="288"/>
      <c r="E84" s="288"/>
      <c r="F84" s="288"/>
      <c r="G84" s="288"/>
      <c r="H84" s="288"/>
      <c r="I84" s="288"/>
      <c r="J84" s="288"/>
      <c r="K84" s="288"/>
      <c r="L84" s="288"/>
      <c r="M84" s="288"/>
      <c r="N84" s="288"/>
      <c r="O84" s="289"/>
      <c r="P84" s="43"/>
    </row>
    <row r="85" spans="2:16">
      <c r="B85" s="44"/>
      <c r="C85" s="55"/>
      <c r="D85" s="118"/>
      <c r="E85" s="118"/>
      <c r="F85" s="118"/>
      <c r="G85" s="118"/>
      <c r="H85" s="118"/>
      <c r="I85" s="118"/>
      <c r="J85" s="118"/>
      <c r="K85" s="118"/>
      <c r="L85" s="118"/>
      <c r="M85" s="118"/>
      <c r="N85" s="118"/>
      <c r="O85" s="119"/>
      <c r="P85" s="43"/>
    </row>
    <row r="86" spans="2:16">
      <c r="B86" s="44"/>
      <c r="C86" s="69"/>
      <c r="H86" s="117" t="s">
        <v>75</v>
      </c>
      <c r="O86" s="70"/>
      <c r="P86" s="43"/>
    </row>
    <row r="87" spans="2:16">
      <c r="B87" s="44"/>
      <c r="C87" s="69"/>
      <c r="H87" s="42" t="s">
        <v>76</v>
      </c>
      <c r="I87" s="81"/>
      <c r="J87" s="81"/>
      <c r="K87" s="81"/>
      <c r="O87" s="70"/>
      <c r="P87" s="43"/>
    </row>
    <row r="88" spans="2:16">
      <c r="B88" s="44"/>
      <c r="C88" s="69"/>
      <c r="H88" s="42" t="s">
        <v>84</v>
      </c>
      <c r="I88" s="123"/>
      <c r="J88" s="123"/>
      <c r="K88" s="123"/>
      <c r="O88" s="70"/>
      <c r="P88" s="43"/>
    </row>
    <row r="89" spans="2:16">
      <c r="B89" s="44"/>
      <c r="C89" s="124"/>
      <c r="D89" s="118"/>
      <c r="E89" s="118"/>
      <c r="F89" s="118"/>
      <c r="G89" s="118"/>
      <c r="H89" s="42" t="s">
        <v>78</v>
      </c>
      <c r="L89" s="118"/>
      <c r="M89" s="118"/>
      <c r="N89" s="118"/>
      <c r="O89" s="119"/>
      <c r="P89" s="43"/>
    </row>
    <row r="90" spans="2:16" ht="17.25" customHeight="1">
      <c r="B90" s="44"/>
      <c r="C90" s="124"/>
      <c r="D90" s="123"/>
      <c r="E90" s="123"/>
      <c r="K90" s="279"/>
      <c r="L90" s="279"/>
      <c r="M90" s="279"/>
      <c r="N90" s="279"/>
      <c r="O90" s="280"/>
      <c r="P90" s="43"/>
    </row>
    <row r="91" spans="2:16" ht="18.75" customHeight="1" thickBot="1">
      <c r="B91" s="44"/>
      <c r="C91" s="283"/>
      <c r="D91" s="284"/>
      <c r="E91" s="284"/>
      <c r="F91" s="96"/>
      <c r="G91" s="96"/>
      <c r="H91" s="96"/>
      <c r="I91" s="96"/>
      <c r="J91" s="96"/>
      <c r="K91" s="281"/>
      <c r="L91" s="281"/>
      <c r="M91" s="281"/>
      <c r="N91" s="281"/>
      <c r="O91" s="282"/>
      <c r="P91" s="43"/>
    </row>
    <row r="92" spans="2:16" ht="14.4" thickBot="1">
      <c r="B92" s="125"/>
      <c r="C92" s="126"/>
      <c r="D92" s="126"/>
      <c r="E92" s="126"/>
      <c r="F92" s="126"/>
      <c r="G92" s="126"/>
      <c r="H92" s="126"/>
      <c r="I92" s="126"/>
      <c r="J92" s="126"/>
      <c r="K92" s="126"/>
      <c r="L92" s="126"/>
      <c r="M92" s="126"/>
      <c r="N92" s="126"/>
      <c r="O92" s="126"/>
      <c r="P92" s="127"/>
    </row>
    <row r="93" spans="2:16" ht="14.4"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 (PROPONENTE</vt:lpstr>
      <vt:lpstr>INDICAR CÓDIGO DEL ITEM DE PAGO</vt:lpstr>
      <vt:lpstr>'INDICAR CÓDIGO DEL ITEM DE PAGO'!Área_de_impresión</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Jesus Baquero</cp:lastModifiedBy>
  <cp:revision/>
  <cp:lastPrinted>2026-04-09T15:50:28Z</cp:lastPrinted>
  <dcterms:created xsi:type="dcterms:W3CDTF">2006-06-27T16:47:25Z</dcterms:created>
  <dcterms:modified xsi:type="dcterms:W3CDTF">2026-07-15T15:07:23Z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