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Cayalav\Desktop\CAMILA\CONTRATACION\ESTRUCTURACIÓN\IP 027 DOTACIÓN DE EMERGENCIA\"/>
    </mc:Choice>
  </mc:AlternateContent>
  <xr:revisionPtr revIDLastSave="0" documentId="13_ncr:1_{69724396-F339-47DF-AAFC-F1A681F3A55D}" xr6:coauthVersionLast="47" xr6:coauthVersionMax="47" xr10:uidLastSave="{00000000-0000-0000-0000-000000000000}"/>
  <bookViews>
    <workbookView xWindow="-120" yWindow="-120" windowWidth="29040" windowHeight="15720" xr2:uid="{00000000-000D-0000-FFFF-FFFF00000000}"/>
  </bookViews>
  <sheets>
    <sheet name="ITEMS PARA COTIZAR" sheetId="1" r:id="rId1"/>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85" i="1" l="1"/>
  <c r="I85" i="1"/>
  <c r="F84" i="1"/>
  <c r="I84" i="1"/>
  <c r="I83" i="1"/>
  <c r="F82" i="1"/>
  <c r="I75" i="1"/>
  <c r="I86" i="1" s="1"/>
  <c r="I76" i="1"/>
  <c r="I77" i="1"/>
  <c r="I78" i="1"/>
  <c r="I79" i="1"/>
  <c r="I80" i="1"/>
  <c r="I81" i="1"/>
  <c r="I74" i="1"/>
  <c r="I82" i="1"/>
  <c r="F75" i="1"/>
  <c r="F76" i="1"/>
  <c r="F77" i="1"/>
  <c r="F78" i="1"/>
  <c r="F79" i="1"/>
  <c r="F80" i="1"/>
  <c r="F81" i="1"/>
  <c r="F74" i="1"/>
  <c r="F86" i="1" s="1"/>
  <c r="F39" i="1"/>
  <c r="I39" i="1"/>
  <c r="F40" i="1"/>
  <c r="F29" i="1"/>
  <c r="I29" i="1"/>
  <c r="I67" i="1"/>
  <c r="F66" i="1"/>
  <c r="I66" i="1"/>
  <c r="F65" i="1"/>
  <c r="I65" i="1"/>
  <c r="F64" i="1"/>
  <c r="I64" i="1"/>
  <c r="F63" i="1"/>
  <c r="I63" i="1"/>
  <c r="F62" i="1"/>
  <c r="I62" i="1"/>
  <c r="F61" i="1"/>
  <c r="I61" i="1"/>
  <c r="F56" i="1"/>
  <c r="F68" i="1" s="1"/>
  <c r="I56" i="1"/>
  <c r="F57" i="1"/>
  <c r="I57" i="1"/>
  <c r="F58" i="1"/>
  <c r="I58" i="1"/>
  <c r="F25" i="1"/>
  <c r="F4" i="1"/>
  <c r="I4" i="1"/>
  <c r="F5" i="1"/>
  <c r="I5" i="1"/>
  <c r="F3" i="1"/>
  <c r="I3" i="1"/>
  <c r="F60" i="1"/>
  <c r="I60" i="1"/>
  <c r="F41" i="1"/>
  <c r="I41" i="1"/>
  <c r="F45" i="1"/>
  <c r="F59" i="1"/>
  <c r="I59" i="1"/>
  <c r="I68" i="1" s="1"/>
  <c r="F49" i="1"/>
  <c r="I50" i="1"/>
  <c r="F50" i="1"/>
  <c r="F69" i="1" l="1"/>
  <c r="F70" i="1" s="1"/>
  <c r="F87" i="1"/>
  <c r="F88" i="1" s="1"/>
  <c r="I87" i="1"/>
  <c r="I88" i="1" s="1"/>
  <c r="I69" i="1"/>
  <c r="I70" i="1" s="1"/>
  <c r="F46" i="1"/>
  <c r="F47" i="1"/>
  <c r="F48" i="1"/>
  <c r="I48" i="1"/>
  <c r="I40" i="1"/>
  <c r="F43" i="1"/>
  <c r="F38" i="1"/>
  <c r="F36" i="1"/>
  <c r="F35" i="1"/>
  <c r="F28" i="1"/>
  <c r="F27" i="1"/>
  <c r="F26" i="1"/>
  <c r="F24" i="1"/>
  <c r="F23" i="1"/>
  <c r="F21" i="1"/>
  <c r="F20" i="1"/>
  <c r="F19" i="1"/>
  <c r="F17" i="1"/>
  <c r="F13" i="1"/>
  <c r="F11" i="1"/>
  <c r="F9" i="1"/>
  <c r="F7" i="1"/>
  <c r="F6" i="1"/>
  <c r="F30" i="1" s="1"/>
  <c r="I38" i="1"/>
  <c r="I43" i="1"/>
  <c r="F31" i="1" l="1"/>
  <c r="F32" i="1" s="1"/>
  <c r="F51" i="1"/>
  <c r="I36" i="1"/>
  <c r="I35" i="1"/>
  <c r="I51" i="1" s="1"/>
  <c r="I52" i="1" l="1"/>
  <c r="I53" i="1" s="1"/>
  <c r="F52" i="1"/>
  <c r="F53" i="1" s="1"/>
  <c r="I26" i="1"/>
  <c r="I28" i="1"/>
  <c r="I27" i="1"/>
  <c r="I7" i="1"/>
  <c r="I6" i="1"/>
  <c r="I24" i="1" l="1"/>
  <c r="I23" i="1"/>
  <c r="I21" i="1" l="1"/>
  <c r="I20" i="1"/>
  <c r="I19" i="1"/>
  <c r="I17" i="1"/>
  <c r="I13" i="1"/>
  <c r="I11" i="1"/>
  <c r="I9" i="1"/>
  <c r="I30" i="1" l="1"/>
  <c r="I31" i="1" l="1"/>
  <c r="I32" i="1" s="1"/>
</calcChain>
</file>

<file path=xl/sharedStrings.xml><?xml version="1.0" encoding="utf-8"?>
<sst xmlns="http://schemas.openxmlformats.org/spreadsheetml/2006/main" count="176" uniqueCount="84">
  <si>
    <t>ELEMENTOS BOTIQUIN</t>
  </si>
  <si>
    <t>ITEM</t>
  </si>
  <si>
    <t>ELEMENTOS</t>
  </si>
  <si>
    <t>CANTIDAD</t>
  </si>
  <si>
    <t xml:space="preserve">ALCOHOL ANTISEPTICO POR 350 ML, concentración del 70% o 95% de alcohol etílico, Densidad: Entre 0.850 y 0.950 g/ml, Viscosidad: Entre 1,01 y 1,3 Cp. pH: Entre 5.0 y 7.0. </t>
  </si>
  <si>
    <t>SOLUCION SALINA 0.9 *X 100 ML (und).</t>
  </si>
  <si>
    <t>Sobre de gasa estéril 3*3</t>
  </si>
  <si>
    <t>Curitas adhesivas color piel caja x 100 Und</t>
  </si>
  <si>
    <t>Tijeras  corta todo. Fabricada en acero inoxidable de alta calidad debe ser de 7.5 pulgadas para mayor manejo y facilidad manejo, hojas rugosas con dientes que permitan cortar material como tela de jean.</t>
  </si>
  <si>
    <t>Guantes de seguridad, de Naylon/nitrilo gris par, para manejo de cuerda, El guante debe estar fabricado con tejido de punto de algodón y recubierto de nitrilo en la palma y los dedos, resistente a la abrasión, los cortes y las perforaciones.</t>
  </si>
  <si>
    <t>Polea pequeña rotor. De placas laterales fijas para usar con cuerdas de diámetro no mayor a 12 mm* altura: 8.1 cm ancho: 4.5 cm, peso 90 grs. Material: aluminio, Resistencia: 20 KN, Calibre: Cuerdas hasta 12 mm.</t>
  </si>
  <si>
    <t>Polea Doble en aluminio cuerda max 13 mm, Material Aleación de aluminio para la roldana y el cuerpo, acero para el eje y los rodamientos. Resistencia: Generalmente de 30 kN o más, dependiendo del modelo. Capacidad de carga: de 10 kN a 12 kN, Diámetro de cuerda: Suele ser compatible con cuerdas de hasta 16 mm de diámetro, Peso: en el rango de 400 a 500 gramos. Rendimiento de 95% o superior, certificaciones de seguridad como CE EN 12278 y/o UIAA.</t>
  </si>
  <si>
    <t>ELEMENTOS DE EMERGENCIA</t>
  </si>
  <si>
    <t>Linternas de mano recargables Tipo Militar, en Material de aluminio, luz LED de largo alcance, con Batería integrada Capacidad de 1800 mAh, con Indicador de carga, resistencia al agua.</t>
  </si>
  <si>
    <t>Linterna Tipo Minero, Linterna de minero LED 95 lm, recargable, Distancia del haz de luz: 220 m, Modos de iluminación: Alto y bajo, Duración de carga de la batería: 7 horas (alto), 8 horas (bajo), Batería de ion litio 2X más tiempo de vida mayor velocidad de carga</t>
  </si>
  <si>
    <t>Conos de seguridad, tamaño 28” =70cm (1.8kg) , Fabricado en PVC Flexible, Protección UV, Alta resistencia a impactos y apilables, Soportan vientos de 70km/h BASE 35 X 35. Color naranja, con cintas reflectivas intermedias.</t>
  </si>
  <si>
    <t xml:space="preserve"> DESCRIPCIÓN</t>
  </si>
  <si>
    <t>UNIDAD DE MEDIDA</t>
  </si>
  <si>
    <t>UNIFORMES BRIGADISTAS</t>
  </si>
  <si>
    <t>CANTIDAD CUCUTA</t>
  </si>
  <si>
    <t>Jabón quirúrgico gluconato de clorhexidina * 4% con válvula dispensadora presentación frasco * 120 Ml.</t>
  </si>
  <si>
    <t>CANTIDAD ARAUCA</t>
  </si>
  <si>
    <t xml:space="preserve">Guantes de latex - (par). Empacado Bolsa Ziploc.
Presentación: Sobre
Color: Beige
Contenido: 1 Par
Cantidad: 1 Sobre
Contar con registro Invima.
</t>
  </si>
  <si>
    <t>Bolsos para botiquines, Material exterior: Lona de poliéster resistente al agua y a la abrasión, Material interior: Forro de poliéster fácil de limpiar, Dimensiones: 26 alto x 41 ancho x 12 de fondo.. Características adicionales: Un compartimento principal grande, un bolsillo frontal y dos bolsillos laterales, Normas de seguridad: Resistencia al agua y a la abrasión, fácil de limpiar. </t>
  </si>
  <si>
    <t>Megáfono 50w con Bluetooth 
Color rojo blanco 
Corneta 230 mm 
Diámetro 350mm 
Batería recargable de 1500 mAh 
Voltaje de carga 110-240v 
Tiempo de trabajo de 8 a 10 horas 
Rango de alcance 700 m a 1 km 
Peso 1.3 kg 
Funciones: 
Bluetooth 
Memoria 
Usb 
Reproduce mp3 Grabación 120 segundos 
2 sonidos de alerta</t>
  </si>
  <si>
    <t>Casco de Seguridad: Fabricado en plastico Abs de Alto impacto resistente a golpes, barbuquejo de tres Puntos. Incluye sistema de porta linterna</t>
  </si>
  <si>
    <t>VR. UNIT</t>
  </si>
  <si>
    <t>VR TOTAL</t>
  </si>
  <si>
    <t>VR UNITARIO</t>
  </si>
  <si>
    <t>DOTACIÓN BRIGADA</t>
  </si>
  <si>
    <t xml:space="preserve">Silla de ruedas. Silla de ruedas básica, fabricada en acero martillado inoxidable.Ancho asiento: 46cm, Profundidad asiento: 45cm, Altura de asiento al piso: 50cm, Altura del espaldar: 44.5cm, Peso de la silla: 16.9kg, Peso máximo usuario: 100kg. </t>
  </si>
  <si>
    <t>UNIDAD</t>
  </si>
  <si>
    <t>SOBRE</t>
  </si>
  <si>
    <t>Venda elástica 3 x 5 yardas. Suave al tacto ; Composición : Poliéster blanco crudo 150/48/1 sin compactar. caucho en filamentos 40x40 látex natural</t>
  </si>
  <si>
    <t>Venda elástica 5 x 5 yardas Suave al tacto ; Color : Blanco ; Composición : Poliéster blanco crudo 150/48/1 sin compactar. caucho en filamentos 40x40 látex natural</t>
  </si>
  <si>
    <t>Venda de algodón laminado 3 x 5 yardas
Material: 100% algodón. 
Dimensión: 3 pulgadas (7.6 cm) de ancho x 5 yardas (4.5 metros) de largo, Tela ligera y suave. 
Sin olor, Absorbente, Libre de impurezas y partículas extrañas, Presentación en bolsa plástica transparente.</t>
  </si>
  <si>
    <t>Aplicadores asépticos paquete por 20 Unidades 
Material: Mango de madera (generalmente abedul) y punta de algodón hidrófilo (grado USP). 
Tamaño: Longitud del mango alrededor de 14.5-15 cm</t>
  </si>
  <si>
    <t>PAQUETE</t>
  </si>
  <si>
    <t>CAJA</t>
  </si>
  <si>
    <t>Esparadrapo de tela- rollo de 4*5 yardas 
Soporte de tela viscosa, hidrofuga 100% adhesivo, caucho natural con oxido de zinc</t>
  </si>
  <si>
    <t>Cinta Micropore de 1x5 yardas" (und). 
Papel microporoso, que permite la transpiración de la piel, Adhesivo: Hipoalergénico, a base de acrilato, sensible a la presión.</t>
  </si>
  <si>
    <t>Baja lenguas paquete por 20 Unidades 
Material: Madera, generalmente abedul, aunque también puede ser de otro tipo. 
Dimensiones: Largo: 15 cm (6 pulgadas) o similar. Ancho: 18 mm o similar.  Grosor: 1.6 mm o similar.  Superficie: Lisa y sin astillas.</t>
  </si>
  <si>
    <t>Tapabocas desechable empaque individual  (caja x 50 Undades) 
Material: Tela no tejida de polipropileno (PP) en múltiples capas.  Número de capas: 3 capas son comunes, con una capa externa protectora, una capa interna suave y una capa intermedia de filtración. Peso por capa: Las capas suelen tener pesos entre 25 y 40 gramos. Sellado: Ultrasonido o termosellado para asegurar la unión de las capas y evitar fugas. Elásticos: Elásticos de sujeción a las orejas para un ajuste seguro y cómodo. Soporte nasal: Un clip o banda metálica flexible para un ajuste personalizado y mayor comodidad.</t>
  </si>
  <si>
    <t>Linterna de Dinamo de emergencia.
Manual y Auto recargable (und). Iluminación LED de Alta Calidad: Ofrece una luz brillante y nítida, ideal para iluminar en la oscuridad.
Totalmente Ecológica: Al ser auto recargable, no necesita baterías, lo que la convierte en una opción ecológica y económica.
Cargado por Manivela: La manija giratoria carga el generador interno.</t>
  </si>
  <si>
    <t>GLOBAL</t>
  </si>
  <si>
    <t xml:space="preserve">Gafas de seguridad lente oscuro . Material en Policarbonato, resistente a impactos y rayaduras, Nivel de oscurecimiento: según normas internacionales, como la ANSI Z87.1. Los lentes oscuros suelen corresponder a un nivel L3 o superior, con Protección UV: Deben ofrecer protección contra la radiación ultravioleta (UVA y UVB).  Resistente a impactos, con Calidad óptica sin aumento, Diseño con protección lateral. </t>
  </si>
  <si>
    <t>Gafas de seguridad lente claro. Material en Policarbonato, resistente a impactos y rayaduras, con Protección UV: Deben ofrecer protección contra la radiación ultravioleta (UVA y UVB).  Resistente a impactos, con Calidad óptica sin aumento, Diseño con protección lateral.</t>
  </si>
  <si>
    <t>PAR</t>
  </si>
  <si>
    <t>Piernera Táctica negra, Diseño tactico para elementos de seguridad, de material resistente como nailon o polímero, se ajusta a la pierna mediante correas y hebillas, como mecanismo de ajuste, el cual debe contener lo siguiente:
1 BARRERA RCP TIPO LLAVERO
5 CURA
1 ESPARADRAPO DE TELA DE 1/2″ X 5 Y
1 GASA ESTÉRIL SOBRE X 5 UNIDADES
2 GUANTES NITRILO POR PAR DESECHABLE - CLOR BLANCO 
1 LINTERNA DINAMO
1 MICROPORE DE 1/2″ X 5 Y
1 TAPABOCAS
1 TIJERAS SENCILLAS
1 VENDA ELÁSTICA 3″ X 5 Y
1 VENDA ELÁSTICA 5″ X 5 Y
1 VENDA TRIANGULAR
1 YODOPOVIDONA SOLUCIÓN FRASCO X 60 ML
1 NAVAJA SUIZA</t>
  </si>
  <si>
    <t>Pasamontaña balaclava, cuello multiuso licrado. Fabricado en tela de algodón 95% y spandex 5%, se adapta a la morfología de la cara, provista de un orificio en la zona ocular y respiratoria para mayor comodidad. Tela de protección UV</t>
  </si>
  <si>
    <t xml:space="preserve">Silbato metálico 1. para casos de emergencia.
Material: Plástico ABS (o similar), Diseño: Ergonómico para facilitar el agarre y uso, incluso en situaciones de estrés, Color: Brillante y llamativo para facilitar la identificación. </t>
  </si>
  <si>
    <t>Reata de amarre de 2 pulgadas por 8 metros eslinga cincha carga.
Material: Poliéster de alta resistencia, que ofrece flexibilidad, resistencia a la abrasión y a los rayos UV. Ancho: Generalmente, varían entre 2 y 3 pulgadas (50 y 75 mm). Longitud: Depende del uso, pero típicamente se encuentran en rangos de 5 a 10 metros.  Capacidad de carga: Se especifica la capacidad de carga en kg o libras, y debe seleccionarse la reata adecuada para la carga que se va a asegurar. Ratchet: El trinquete permite ajustar la tensión de la cinta y asegurar la carga. Ganchos: Son terminales que permiten enganchar la reata a la carga y a los puntos de anclaje del vehículo o plataforma de transporte. Normas: Las reatas de carga suelen cumplir con normas de seguridad como la NTC-5878, que establece los requisitos para las eslingas de carga. </t>
  </si>
  <si>
    <t>Mosquetón ovalado de aluminio con triple seguro.
Material: Aleación de aluminio, Resistencia: Mínimo 20 kN, Resistencia longitudinal: 20-35 kN, Resistencia lateral: 6-10 kN, Resistencia con el gatillo abierto: 6-11 kN. Tipo de cierre: Manual, con rosca, Peso: Generalmente ligero, entre 70 y 100 gramos, Dimensiones: Varían según el tamaño y forma del mosquetón, pero pueden ser de aproximadamente 110-116 mm de longitud y 60-73 mm de ancho, Apertura: El ancho de la apertura del mosquetón suele estar entre 19.5 y 23 mm, Certificaciones: Los mosquetones de seguridad deben cumplir con normas como EN 362 (Equipos de protección individual contra caídas de altura). </t>
  </si>
  <si>
    <t>Radios de comunicación.
Frecuencia FHSS ISM 900 MHz, Alcance de cobertura 32.515 m2 (350.000 pies cuadrados) /30 pisos, banda sin licencias Autorizado por la Comisión Federal de Comunicaciones (FCC) y para operar en la banda ISM de 900 MHz (para áreas industriales, científicas y médicas) sin licencias, dimensiones: 128,5 mm (Al) x 56 mm (An) x 27 mm (P) (5,06" (Al) x 2,2" (An) x 1,06" (P)), Bateria La batería debe ser recargable y de litio-ión, con capacidad de 2250 mAh</t>
  </si>
  <si>
    <t>ROLLO</t>
  </si>
  <si>
    <t>Simulador RCP Maniquí Torso Capacidad Pulmonar: El maniquí adulto acepta una respiración de 700-1000 ml.
Simulador RCP Maniquí Torso Capacidad Pulmonar: El maniquí adulto acepta una respiración de 700-1000 ml.
– Vías respiratorias: El maniquí incorpora una característica única inclinación de la cabeza / elevación del mentón que debe llevarse a cabo para abrir las vías respiratorias.
– La cabeza está diseñada para no permanecer en una posición inclinada a menos que se mantenga al posición o que se reincline la cabeza para sucesivas respiraciones.
– Respiración: El maniquí permite la maniobra de respiración boca a boca, con o si barreras respiratorias, permitiendo el uso de máscaras bolsa-válvula, máscaras de bolsillo y otras varias barreras respiratorias.
– Circulación: El maniquí tiene una porción de cuello especialmente desarrollada y accesible que incorpora un área para la simulación de la comprobación de pulso carotídeo.
– Compresiones: El maniquí posee características anatómicas simuladas que incluyen clavícula, línea de pezones, esternón así como del proceso xifoideo. La colocación del ombligo permite el entrenamiento real de los ejes abdominales.
– El pecho del maniquí se comprime alrededor de 5 cm. Posee un feedback de audio cuando la compresión es de entre 38 y 50 cm
– La fuerza requerida para efectuar las compresiones en el maniquí han sido medidas para ser de 40 kg aproximadamente.
– El tamaño y forma totalmente realista y representa a un adulto promedio con total veracidad.
– Peso: El peso del maniquí adulto es 2.70 Kg aproximadamente.</t>
  </si>
  <si>
    <t>Balizas de emergencia para balizamiento fabricadas en policarbonato de alta resistencia a impactos y factores ambientales con protección UV, disponibles en colores surtidos (rojo, azul o naranja) y con sistema de alimentación autónoma mediante panel solar integrado o batería interna recargable que no requiera pilas externas; el dispositivo debe garantizar una intensidad luminosa visible en un plano horizontal con 8 grados de inclinación máxima, ofreciendo entre 40 y 80 candelas en el plano horizontal y un mínimo de 25 candelas en los ± 8 grados, además de contar con encendido automático por fotocontrol y un grado de protección mínimo IP65 para uso a la intemperie.</t>
  </si>
  <si>
    <t>Instalación de Sistema de alarma de emergencia de alta potencia y expandible, diseñado para activar alertas sonoras y luminosas que permiten advertir a las personas ante una situación de riesgo o evacuación. El sistema integra dos tipos de mandos inalámbricos: un mando de doble botón para activar o desactivar la alarma y un mando industrial de un solo botón con tapa protectora, diseñado para una activación rápida en entornos exigentes.</t>
  </si>
  <si>
    <t>Bota táctica liviana para brigadista, tipo botín de caña media, apta para clima cálido, elaborada en material textil técnico transpirable y/o microfibra resistente, con refuerzos en puntera y talón, sistema de amarre mediante cordones, cuello acolchado, plantilla interna anatómica removible, forro interno transpirable, suela en caucho o poliuretano de alta adherencia, antideslizante, flexible y resistente al desgaste, color acorde con el diseño institucional del uniforme.</t>
  </si>
  <si>
    <t>Suministro, instalación y puesta en marcha de un sistema de alerta sísmica temprana, centralizado e interconectado, para un complejo de tres (3) bloques de cuatro (4) pisos cada uno y sotano.
2. Requerimientos Técnicos Mínimos:Detector Principal: Un (1) sensor acelerómetro triaxial con algoritmo de filtrado para ondas sísmicas estructurales (Ondas P), instalado en la cimentación.Interconexión: Enlace centralizado entre los 3 bloques (cableado o inalámbrico industrial) para activación simultánea e inmediata de todo el complejo.
Notificación por Piso: Una (1) sirena con luz estroboscópica por nivel (Total: 4 por bloque / 12 en el complejo). 
Potencia mínima de 110 dB con audio de voz pregrabado para evacuación.Respaldo de Energía: Sistema de baterías integradas (UPS) con autonomía mínima de 24 horas en espera y 30 minutos en alarma continua ante cortes eléctricos.
Protección: Gabinete metálico con cerradura y protección mínima IP54.3. 
Condiciones Comerciales:Garantía: Mínimo 12 meses en equipos e instalación.Entregables: Planos As-Built, diagramas de conexión, manuales y capacitación de uso.</t>
  </si>
  <si>
    <t>PARES</t>
  </si>
  <si>
    <t>Pantalón cargo operativo para brigadista, confeccionado en tela técnica liviana tipo ripstop o antifluido transpirable, resistente al desgaste, transpirable y de secado rápido, apto para uso en clima cálido. Deberá contar con diseño ergonómico, pretina con pasadores reforzados, cierre frontal con cremallera y botón, mínimo seis bolsillos funcionales, incluidos bolsillos laterales tipo cargo, costuras reforzadas, refuerzo en rodillas o zonas de mayor fricción, y cinta reflectiva discreta en bota o laterales para mejorar la visibilidad. El color y diseño deberán armonizar con la identidad institucional del uniforme de brigadistas de la Seccional.</t>
  </si>
  <si>
    <t>Camibuzo operativo manga larga para brigadistas, elaborado en tela técnica liviana, transpirable y de secado rápido, apta para clima cálido, con protección UV, cuello alto tipo mao o deportivo con cierre corto frontal, manga larga con diseño ergonómico, cortes laterales o paneles en tejido microperforado para ventilación, costuras reforzadas y acabados cómodos para uso prolongado. Deberá contar con identificación institucional frontal y posterior, elementos reflectivos discretos y colores acordes con la imagen institucional de la Seccional.</t>
  </si>
  <si>
    <t>Chaqueta cortavientos liviana para brigadista, confeccionada en tela técnica tipo nylon, poliéster, tafetán, microfibra, ripstop liviano o material equivalente, resistente al viento, transpirable, de secado rápido y apta para clima cálido o templado. Deberá contar con cuello alto ergonómico, cierre frontal completo en cremallera, manga larga, puños ajustables mediante velcro, elástico o sistema equivalente, mínimo dos bolsillos laterales con cierre, paneles de ventilación en axilas, costados o espalda, y elementos reflectivos discretos que favorezcan la visibilidad. La prenda deberá incluir identificación institucional frontal y posterior, con el texto “BRIGADISTA” y/o “SECCIONAL”, de acuerdo con el diseño aprobado por la entidad</t>
  </si>
  <si>
    <t>Gorra operativa para brigadista, tipo beisbolera o deportiva, confeccionada en material técnico liviano como poliéster, microfibra, ripstop liviano, algodón-poliéster o material equivalente, transpirable, resistente al uso frecuente, de fácil lavado y apta para clima cálido. Deberá contar con estructura anatómica de seis paneles o similar, visera curva o semicurva, ojales bordados, paneles microperforados o malla que permitan ventilación, y sistema de ajuste posterior regulable mediante hebilla, velcro, broche plástico o mecanismo equivalente. La gorra deberá incluir identificación institucional frontal, lateral y/o posterior mediante bordado, parche, vinilo textil, sublimación, termotransferible o técnica equivalente, con el texto “BRIGADISTA”, “SECCIONAL” y/o logo institucional</t>
  </si>
  <si>
    <t>Chaleco operativo para coordinador de evacuación, confeccionado en tela técnica liviana tipo poliéster, microfibra, ripstop liviano, dril liviano, resistente, transpirable, de secado rápido y apto para clima cálido. La prenda deberá ser sin mangas, color verde institucional o verde de alta visibilidad, con cierre frontal completo en cremallera de alta resistencia o sistema equivalente, bandas reflectivas en la parte frontal y posterior, múltiples bolsillos funcionales, porta credencial visible, soporte o presilla para radio de comunicación y ajuste lateral regulable mediante correas, broches, elásticos o hebillas. Deberá incluir identificación institucional mediante bordado, estampado, sublimación técnica equivalente, con el texto “COORDINADOR DE EVACUACIÓN” en la parte frontal y posterior, conforme al diseño aprobado por la entidad.-Tallas: S, M, L, XL</t>
  </si>
  <si>
    <t>Chaleco operativo para el Comité Operativo de Emergencias (COE), confeccionado en tela técnica liviana, resistente, transpirable y de secado rápido, apta para clima cálido. La prenda deberá ser tipo multipropósito, sin mangas, color rojo institucional, con cierre frontal completo en cremallera de alta resistencia, múltiples bolsillos funcionales delanteros, porta credencial visible, sistema o soporte para radio de comunicaciones, bandas reflectivas en la parte frontal y posterior, y ajuste lateral regulable para mayor comodidad. Deberá incluir identificación institucional mediante bordado, estampado o técnica equivalente, con el texto “COE” y/o “Comité Operativo de Emergencias”, tanto en la parte frontal como posterior.-Tallas: S, M, L, XL</t>
  </si>
  <si>
    <t>Chaleco operativo para brigadista, confeccionado en tela técnica liviana tipo poliéster, microfibra, ripstop liviano, dril liviano, malla o material equivalente, resistente, transpirable, de secado rápido y apto para clima cálido. La prenda deberá ser sin mangas, color azul institucional, azul marino o azul petróleo, con cierre frontal completo en cremallera de alta resistencia o sistema equivalente, bandas reflectivas en la parte frontal y posterior, múltiples bolsillos funcionales, porta credencial visible, soporte o presilla para radio de comunicación y ajuste lateral regulable mediante correas, broches, elásticos o hebillas. Deberá incluir identificación institucional mediante bordado, estampado, sublimación o técnica equivalente, con el texto “BRIGADISTA” en la parte frontal y posterior, y/o “SECCIONAL”-Tallas: S, M, L, XL</t>
  </si>
  <si>
    <t>Paleta de señalización manual tipo hexagonal, elaborada en material rígido, liviano y resistente, como acrílico, PVC rígido, polipropileno, poliestireno, policarbonato, MDF laminado o material equivalente, con espesor entre 3 mm y 5 mm, o calibre que garantice estabilidad y durabilidad. Deberá contar con mango de agarre manual ergonómico, resistente y seguro, elaborado en plástico rígido, PVC, acrílico, aluminio liviano, madera sellada o material equivalente. La paleta deberá tener bordes redondeados, pulidos o protegidos, impresión a dos caras mediante vinilo adhesivo con colores de alta visibilidad, textos, pictogramas, señales y marcación institucional conforme al diseño aprobado por la entidad.</t>
  </si>
  <si>
    <t>Señalética exterior de punto de encuentro, gran formato, en aluminio compuesto de 3 mm, mínimo 120 x 120 cm, con estructura metálica anticorrosiva, impresión UV o vinilo de alta duración con protección UV, color verde y blanco, con pictograma universal y texto visible a distancia</t>
  </si>
  <si>
    <t>Señalética punto de encuentro en PVC rígido, mínimo 3 mm de espesor, tamaño aproximado 40 x 60 cm, con impresión en alta resolución, colores verde y blanco, pictograma universal y texto “PUNTO DE ENCUENTRO”. Debe incluir acabado protector, bordes seguros y sistema de fijación para instalación en muro o superficie plana. Apta para interior o exterior cubierto.</t>
  </si>
  <si>
    <t>Morral operativo para brigadistas, en poliéster, nylon, cordura, lona impermeable o material equivalente, capacidad aproximada entre 20 y 35 litros, repelente al agua, con compartimento principal amplio, bolsillos internos y externos, correas acolchadas ajustables, espalda acolchada transpirable, manija superior reforzada, cremalleras resistentes, costuras reforzadas, detalles reflectivos e identificación “BRIGADISTA”</t>
  </si>
  <si>
    <r>
      <t xml:space="preserve">Termometro digital:  Se utiliza para comprobar o medir la temperatura de un objeto, persona.
</t>
    </r>
    <r>
      <rPr>
        <b/>
        <sz val="10"/>
        <color rgb="FF000000"/>
        <rFont val="Arial"/>
        <family val="2"/>
      </rPr>
      <t>Pantalla</t>
    </r>
    <r>
      <rPr>
        <sz val="10"/>
        <color rgb="FF000000"/>
        <rFont val="Arial"/>
        <family val="2"/>
      </rPr>
      <t xml:space="preserve">: Pantalla digital para una lectura rápida y clara.
</t>
    </r>
    <r>
      <rPr>
        <b/>
        <sz val="10"/>
        <color rgb="FF000000"/>
        <rFont val="Arial"/>
        <family val="2"/>
      </rPr>
      <t>Funcionamiento</t>
    </r>
    <r>
      <rPr>
        <sz val="10"/>
        <color rgb="FF000000"/>
        <rFont val="Arial"/>
        <family val="2"/>
      </rPr>
      <t xml:space="preserve">: Generalmente usan sensores como termistores para medir.
</t>
    </r>
    <r>
      <rPr>
        <b/>
        <sz val="10"/>
        <color rgb="FF000000"/>
        <rFont val="Arial"/>
        <family val="2"/>
      </rPr>
      <t>Uso</t>
    </r>
    <r>
      <rPr>
        <sz val="10"/>
        <color rgb="FF000000"/>
        <rFont val="Arial"/>
        <family val="2"/>
      </rPr>
      <t xml:space="preserve">: Versátiles para mediciones orales, axilares o rectales.
</t>
    </r>
    <r>
      <rPr>
        <b/>
        <sz val="10"/>
        <color rgb="FF000000"/>
        <rFont val="Arial"/>
        <family val="2"/>
      </rPr>
      <t>Funciones</t>
    </r>
    <r>
      <rPr>
        <sz val="10"/>
        <color rgb="FF000000"/>
        <rFont val="Arial"/>
        <family val="2"/>
      </rPr>
      <t xml:space="preserve">: Suelen tener apagado automático, memoria de última medición y señal sonora.
</t>
    </r>
    <r>
      <rPr>
        <b/>
        <sz val="10"/>
        <color rgb="FF000000"/>
        <rFont val="Arial"/>
        <family val="2"/>
      </rPr>
      <t>Precisión</t>
    </r>
    <r>
      <rPr>
        <sz val="10"/>
        <color rgb="FF000000"/>
        <rFont val="Arial"/>
        <family val="2"/>
      </rPr>
      <t xml:space="preserve">: Alta, con un rango típico de 32°C a 42°C.
</t>
    </r>
    <r>
      <rPr>
        <b/>
        <sz val="10"/>
        <color rgb="FF000000"/>
        <rFont val="Arial"/>
        <family val="2"/>
      </rPr>
      <t>Seguridad:</t>
    </r>
    <r>
      <rPr>
        <sz val="10"/>
        <color rgb="FF000000"/>
        <rFont val="Arial"/>
        <family val="2"/>
      </rPr>
      <t xml:space="preserve"> Son resistentes y no contienen mercurio.</t>
    </r>
  </si>
  <si>
    <r>
      <rPr>
        <b/>
        <sz val="10"/>
        <color rgb="FF000000"/>
        <rFont val="Arial"/>
        <family val="2"/>
      </rPr>
      <t>BOTIQUIN RCP DESFRIBILADOR:</t>
    </r>
    <r>
      <rPr>
        <sz val="10"/>
        <color rgb="FF000000"/>
        <rFont val="Arial"/>
        <family val="2"/>
      </rPr>
      <t xml:space="preserve">
</t>
    </r>
    <r>
      <rPr>
        <b/>
        <sz val="10"/>
        <color rgb="FF000000"/>
        <rFont val="Arial"/>
        <family val="2"/>
      </rPr>
      <t xml:space="preserve">- Mascarilla de RCP (o barrera facial): </t>
    </r>
    <r>
      <rPr>
        <sz val="10"/>
        <color rgb="FF000000"/>
        <rFont val="Arial"/>
        <family val="2"/>
      </rPr>
      <t xml:space="preserve">Con válvula unidireccional para proteger de infecciones al realizar ventilaciones.
</t>
    </r>
    <r>
      <rPr>
        <b/>
        <sz val="10"/>
        <color rgb="FF000000"/>
        <rFont val="Arial"/>
        <family val="2"/>
      </rPr>
      <t>- Tijeras de trauma o tijeras de ropa:</t>
    </r>
    <r>
      <rPr>
        <sz val="10"/>
        <color rgb="FF000000"/>
        <rFont val="Arial"/>
        <family val="2"/>
      </rPr>
      <t xml:space="preserve"> Tijeras de punta roma capaces de cortar ropa rápidamente para exponer el tórax.
</t>
    </r>
    <r>
      <rPr>
        <b/>
        <sz val="10"/>
        <color rgb="FF000000"/>
        <rFont val="Arial"/>
        <family val="2"/>
      </rPr>
      <t>- Rasuradora/Maquinilla de afeitar:</t>
    </r>
    <r>
      <rPr>
        <sz val="10"/>
        <color rgb="FF000000"/>
        <rFont val="Arial"/>
        <family val="2"/>
      </rPr>
      <t xml:space="preserve"> Para eliminar el vello pectoral en la zona donde se colocarán los parches, asegurando una correcta conductividad.
</t>
    </r>
    <r>
      <rPr>
        <b/>
        <sz val="10"/>
        <color rgb="FF000000"/>
        <rFont val="Arial"/>
        <family val="2"/>
      </rPr>
      <t>- Guantes de látex o nitrilo:</t>
    </r>
    <r>
      <rPr>
        <sz val="10"/>
        <color rgb="FF000000"/>
        <rFont val="Arial"/>
        <family val="2"/>
      </rPr>
      <t xml:space="preserve"> Para protección personal del reanimador.
</t>
    </r>
    <r>
      <rPr>
        <b/>
        <sz val="10"/>
        <color rgb="FF000000"/>
        <rFont val="Arial"/>
        <family val="2"/>
      </rPr>
      <t>- Toallitas antisépticas o gasas:</t>
    </r>
    <r>
      <rPr>
        <sz val="10"/>
        <color rgb="FF000000"/>
        <rFont val="Arial"/>
        <family val="2"/>
      </rPr>
      <t xml:space="preserve"> Para limpiar y secar la piel si está mojada antes de colocar los parches.
</t>
    </r>
    <r>
      <rPr>
        <b/>
        <sz val="10"/>
        <color rgb="FF000000"/>
        <rFont val="Arial"/>
        <family val="2"/>
      </rPr>
      <t>- Manta térmica de emergencia:</t>
    </r>
    <r>
      <rPr>
        <sz val="10"/>
        <color rgb="FF000000"/>
        <rFont val="Arial"/>
        <family val="2"/>
      </rPr>
      <t xml:space="preserve"> Para cubrir y mantener la temperatura del paciente tras la reanimación.
Estos implementos deben estar debidamente esterilizados y selladados, evitando la contaminacion antes de su uso.
</t>
    </r>
  </si>
  <si>
    <t>Venda elástica 2 x 5 yardas Fabricada con caucho en filamentos y poliéster crudo sin compactar, con una elongación de 220, suave al tacto.</t>
  </si>
  <si>
    <t xml:space="preserve">Par de Rodilleras y coderas EXTREME PADS, rescate, defensa civil.
Materiales Carcasa: plástico rígido (polietileno, polipropileno), Forro interior: Acolchado de goma EVA o espuma de alta densidad, Tela exterior: Poliéster de alta densidad (600D) para resistencia a la abrasión y durabilidad, Sistema de ajuste: Cintas elásticas con cierre de velcro para un ajuste seguro y personalizable.  </t>
  </si>
  <si>
    <t>Cuerda dinámica para carga. 11,5 x 50 mts 
Deben cumplir con la norma EN 892, que establece los requisitos de seguridad para cuerdas dinámicas, y la UIAA 101. La cuerda debe estirarse entre un 5% y 10% bajo carga, para absorber el impacto de la caída y proteger al usuario, La cuerda debe resistir una fuerza de choque de al menos 8 kN,que equivale a 800 kg de fuerza. El diámetro de la cuerda varía según su aplicación, pero las cuerdas dinámicas para trabajos de altura suelen tener un diámetro de 9,8 mm a 11 mm. El peso de la cuerda por metro también puede variar, pero generalmente se encuentra entre 60 y 77 gramos por metro. El deslizamiento de la funda (cubierta exterior de la cuerda) no debe ser superior al 0%, para evitar que la funda se deslice o se deshilache durante su uso.</t>
  </si>
  <si>
    <t>Cinta de peligro, Cinta plástica de Polietileno. 
• Longitud: 500 metros. 
• Ancho: 13 cm. 
• Peso por rollo de 200 metros: 2.4 kg ±5%.</t>
  </si>
  <si>
    <t xml:space="preserve">IVA </t>
  </si>
  <si>
    <t xml:space="preserve">TOTAL </t>
  </si>
  <si>
    <t>IVA</t>
  </si>
  <si>
    <t>SUBTOTAL</t>
  </si>
  <si>
    <t>TOTAL</t>
  </si>
  <si>
    <t xml:space="preserve">SUBTOTAL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</si>
</sst>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7" x14ac:knownFonts="1">
    <font>
      <sz val="11"/>
      <color theme="1"/>
      <name val="Aptos Narrow"/>
      <family val="2"/>
      <scheme val="minor"/>
    </font>
    <font>
      <b/>
      <sz val="10"/>
      <color rgb="FF000000"/>
      <name val="Arial"/>
      <family val="2"/>
    </font>
    <font>
      <sz val="10"/>
      <color theme="1"/>
      <name val="Arial"/>
      <family val="2"/>
    </font>
    <font>
      <sz val="10"/>
      <color rgb="FF000000"/>
      <name val="Arial"/>
      <family val="2"/>
    </font>
    <font>
      <sz val="8"/>
      <name val="Aptos Narrow"/>
      <family val="2"/>
      <scheme val="minor"/>
    </font>
    <font>
      <b/>
      <sz val="10"/>
      <color theme="1"/>
      <name val="Arial"/>
      <family val="2"/>
    </font>
    <font>
      <sz val="11"/>
      <color theme="1"/>
      <name val="Aptos Narrow"/>
      <family val="2"/>
      <scheme val="minor"/>
    </font>
  </fonts>
  <fills count="6">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s>
  <borders count="36">
    <border>
      <left/>
      <right/>
      <top/>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s>
  <cellStyleXfs count="2">
    <xf numFmtId="0" fontId="0" fillId="0" borderId="0"/>
    <xf numFmtId="44" fontId="6" fillId="0" borderId="0" applyFont="0" applyFill="0" applyBorder="0" applyAlignment="0" applyProtection="0"/>
  </cellStyleXfs>
  <cellXfs count="159">
    <xf numFmtId="0" fontId="0" fillId="0" borderId="0" xfId="0"/>
    <xf numFmtId="0" fontId="3" fillId="0" borderId="3" xfId="0" applyFont="1" applyBorder="1" applyAlignment="1">
      <alignment horizontal="center" vertical="center"/>
    </xf>
    <xf numFmtId="0" fontId="1" fillId="0" borderId="2" xfId="0" applyFont="1" applyBorder="1" applyAlignment="1">
      <alignment horizontal="center" vertical="center"/>
    </xf>
    <xf numFmtId="0" fontId="3" fillId="3" borderId="3" xfId="0" applyFont="1" applyFill="1" applyBorder="1" applyAlignment="1">
      <alignment horizontal="center" vertical="center"/>
    </xf>
    <xf numFmtId="0" fontId="1" fillId="0" borderId="4" xfId="0" applyFont="1" applyBorder="1" applyAlignment="1">
      <alignment horizontal="center" vertical="center"/>
    </xf>
    <xf numFmtId="0" fontId="3" fillId="0" borderId="5" xfId="0" applyFont="1" applyBorder="1" applyAlignment="1">
      <alignment horizontal="center" vertical="center"/>
    </xf>
    <xf numFmtId="0" fontId="3" fillId="0" borderId="11" xfId="0" applyFont="1" applyBorder="1" applyAlignment="1">
      <alignment horizontal="center" vertical="center"/>
    </xf>
    <xf numFmtId="0" fontId="2" fillId="2" borderId="0" xfId="0" applyFont="1" applyFill="1"/>
    <xf numFmtId="0" fontId="2" fillId="0" borderId="0" xfId="0" applyFont="1"/>
    <xf numFmtId="0" fontId="1" fillId="2" borderId="13" xfId="0" applyFont="1" applyFill="1" applyBorder="1" applyAlignment="1">
      <alignment horizontal="center" vertical="center"/>
    </xf>
    <xf numFmtId="0" fontId="1" fillId="2" borderId="10"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1" xfId="0" applyFont="1" applyFill="1" applyBorder="1" applyAlignment="1">
      <alignment horizontal="center" vertical="center"/>
    </xf>
    <xf numFmtId="0" fontId="2" fillId="0" borderId="0" xfId="0" applyFont="1" applyAlignment="1">
      <alignment vertical="center"/>
    </xf>
    <xf numFmtId="0" fontId="2" fillId="0" borderId="11" xfId="0" applyFont="1" applyBorder="1"/>
    <xf numFmtId="0" fontId="2" fillId="0" borderId="11" xfId="0" applyFont="1" applyBorder="1" applyAlignment="1">
      <alignment horizontal="center" vertical="center"/>
    </xf>
    <xf numFmtId="0" fontId="1" fillId="4" borderId="11" xfId="0" applyFont="1" applyFill="1" applyBorder="1" applyAlignment="1">
      <alignment horizontal="center" vertical="center" wrapText="1"/>
    </xf>
    <xf numFmtId="0" fontId="2" fillId="0" borderId="0" xfId="0" applyFont="1" applyAlignment="1">
      <alignment wrapText="1"/>
    </xf>
    <xf numFmtId="0" fontId="1" fillId="2" borderId="10" xfId="0" applyFont="1" applyFill="1" applyBorder="1" applyAlignment="1">
      <alignment horizontal="justify" vertical="justify"/>
    </xf>
    <xf numFmtId="0" fontId="2" fillId="0" borderId="11" xfId="0" applyFont="1" applyBorder="1" applyAlignment="1">
      <alignment horizontal="justify" vertical="justify" wrapText="1"/>
    </xf>
    <xf numFmtId="0" fontId="2" fillId="0" borderId="3" xfId="0" applyFont="1" applyBorder="1" applyAlignment="1">
      <alignment horizontal="justify" vertical="justify" wrapText="1"/>
    </xf>
    <xf numFmtId="0" fontId="2" fillId="0" borderId="5" xfId="0" applyFont="1" applyBorder="1" applyAlignment="1">
      <alignment horizontal="justify" vertical="justify" wrapText="1"/>
    </xf>
    <xf numFmtId="0" fontId="2" fillId="0" borderId="0" xfId="0" applyFont="1" applyAlignment="1">
      <alignment horizontal="justify" vertical="justify"/>
    </xf>
    <xf numFmtId="0" fontId="1" fillId="2" borderId="11" xfId="0" applyFont="1" applyFill="1" applyBorder="1" applyAlignment="1">
      <alignment horizontal="justify" vertical="justify" wrapText="1"/>
    </xf>
    <xf numFmtId="0" fontId="5" fillId="0" borderId="11" xfId="0" applyFont="1" applyBorder="1" applyAlignment="1">
      <alignment horizontal="center" vertical="center"/>
    </xf>
    <xf numFmtId="0" fontId="1" fillId="0" borderId="11"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5" fillId="0" borderId="16" xfId="0" applyFont="1" applyBorder="1" applyAlignment="1">
      <alignment horizontal="center" vertical="center"/>
    </xf>
    <xf numFmtId="0" fontId="3" fillId="0" borderId="16" xfId="0" applyFont="1" applyBorder="1" applyAlignment="1">
      <alignment horizontal="justify" vertical="justify" wrapText="1"/>
    </xf>
    <xf numFmtId="0" fontId="3" fillId="0" borderId="11" xfId="0" applyFont="1" applyBorder="1" applyAlignment="1">
      <alignment horizontal="center" vertical="center" wrapText="1"/>
    </xf>
    <xf numFmtId="0" fontId="3" fillId="0" borderId="9" xfId="0" applyFont="1" applyBorder="1" applyAlignment="1">
      <alignment horizontal="center" vertical="center"/>
    </xf>
    <xf numFmtId="0" fontId="3" fillId="0" borderId="15" xfId="0" applyFont="1" applyBorder="1" applyAlignment="1">
      <alignment horizontal="justify" vertical="justify" wrapText="1"/>
    </xf>
    <xf numFmtId="0" fontId="2" fillId="0" borderId="16" xfId="0" applyFont="1" applyBorder="1" applyAlignment="1">
      <alignment horizontal="center" vertical="center"/>
    </xf>
    <xf numFmtId="0" fontId="2" fillId="0" borderId="28" xfId="0" applyFont="1" applyBorder="1" applyAlignment="1">
      <alignment horizontal="center" vertical="center"/>
    </xf>
    <xf numFmtId="0" fontId="2" fillId="0" borderId="29" xfId="0" applyFont="1" applyBorder="1" applyAlignment="1">
      <alignment horizontal="center" vertical="center"/>
    </xf>
    <xf numFmtId="0" fontId="1" fillId="0" borderId="20" xfId="0" applyFont="1" applyBorder="1" applyAlignment="1">
      <alignment horizontal="center" vertical="center"/>
    </xf>
    <xf numFmtId="0" fontId="3" fillId="0" borderId="0" xfId="0" applyFont="1" applyAlignment="1">
      <alignment horizontal="center" vertical="center"/>
    </xf>
    <xf numFmtId="0" fontId="3" fillId="0" borderId="20" xfId="0" applyFont="1" applyBorder="1" applyAlignment="1">
      <alignment horizontal="center" vertical="center"/>
    </xf>
    <xf numFmtId="0" fontId="3" fillId="0" borderId="15" xfId="0" applyFont="1" applyBorder="1" applyAlignment="1">
      <alignment horizontal="center" vertical="center"/>
    </xf>
    <xf numFmtId="0" fontId="2" fillId="0" borderId="21" xfId="0" applyFont="1" applyBorder="1" applyAlignment="1">
      <alignment horizontal="center" vertical="center"/>
    </xf>
    <xf numFmtId="0" fontId="1" fillId="0" borderId="6" xfId="0" applyFont="1" applyBorder="1" applyAlignment="1">
      <alignment horizontal="center" vertical="center"/>
    </xf>
    <xf numFmtId="0" fontId="3" fillId="0" borderId="6" xfId="0" applyFont="1" applyBorder="1" applyAlignment="1">
      <alignment horizontal="center" vertical="center"/>
    </xf>
    <xf numFmtId="0" fontId="3" fillId="0" borderId="18" xfId="0" applyFont="1" applyBorder="1" applyAlignment="1">
      <alignment horizontal="center" vertical="center"/>
    </xf>
    <xf numFmtId="0" fontId="3" fillId="0" borderId="13" xfId="0" applyFont="1" applyBorder="1" applyAlignment="1">
      <alignment horizontal="center" vertical="center"/>
    </xf>
    <xf numFmtId="0" fontId="2" fillId="0" borderId="15" xfId="0" applyFont="1" applyBorder="1" applyAlignment="1">
      <alignment horizontal="center" vertical="center"/>
    </xf>
    <xf numFmtId="0" fontId="3" fillId="0" borderId="3" xfId="0" applyFont="1" applyBorder="1" applyAlignment="1">
      <alignment horizontal="justify" vertical="justify" wrapText="1"/>
    </xf>
    <xf numFmtId="0" fontId="3" fillId="0" borderId="14" xfId="0" applyFont="1" applyBorder="1" applyAlignment="1">
      <alignment horizontal="center" vertical="center"/>
    </xf>
    <xf numFmtId="0" fontId="3" fillId="0" borderId="5" xfId="0" applyFont="1" applyBorder="1" applyAlignment="1">
      <alignment horizontal="justify" vertical="justify" wrapText="1"/>
    </xf>
    <xf numFmtId="0" fontId="1" fillId="0" borderId="18" xfId="0" applyFont="1" applyBorder="1" applyAlignment="1">
      <alignment horizontal="center" vertical="center"/>
    </xf>
    <xf numFmtId="0" fontId="3" fillId="0" borderId="11" xfId="0" applyFont="1" applyBorder="1" applyAlignment="1">
      <alignment horizontal="justify" vertical="justify" wrapText="1"/>
    </xf>
    <xf numFmtId="0" fontId="3" fillId="0" borderId="6" xfId="0" applyFont="1" applyBorder="1" applyAlignment="1">
      <alignment horizontal="justify" vertical="justify" wrapText="1"/>
    </xf>
    <xf numFmtId="0" fontId="2" fillId="0" borderId="16" xfId="0" applyFont="1" applyBorder="1" applyAlignment="1">
      <alignment horizontal="center"/>
    </xf>
    <xf numFmtId="0" fontId="3" fillId="0" borderId="3" xfId="0" applyFont="1" applyBorder="1" applyAlignment="1">
      <alignment horizontal="justify" vertical="justify"/>
    </xf>
    <xf numFmtId="0" fontId="2" fillId="0" borderId="22" xfId="0" applyFont="1" applyBorder="1" applyAlignment="1">
      <alignment horizontal="center" vertical="center"/>
    </xf>
    <xf numFmtId="0" fontId="5" fillId="0" borderId="22" xfId="0" applyFont="1" applyBorder="1" applyAlignment="1">
      <alignment horizontal="right" vertical="justify" wrapText="1"/>
    </xf>
    <xf numFmtId="0" fontId="5" fillId="0" borderId="32" xfId="0" applyFont="1" applyBorder="1" applyAlignment="1">
      <alignment horizontal="right" vertical="center"/>
    </xf>
    <xf numFmtId="0" fontId="5" fillId="0" borderId="33" xfId="0" applyFont="1" applyBorder="1" applyAlignment="1">
      <alignment horizontal="right" vertical="center"/>
    </xf>
    <xf numFmtId="0" fontId="3" fillId="0" borderId="25" xfId="0" applyFont="1" applyBorder="1" applyAlignment="1">
      <alignment horizontal="center" vertical="center"/>
    </xf>
    <xf numFmtId="0" fontId="1" fillId="0" borderId="12" xfId="0" applyFont="1" applyBorder="1" applyAlignment="1">
      <alignment horizontal="center" vertical="center"/>
    </xf>
    <xf numFmtId="0" fontId="3" fillId="0" borderId="12" xfId="0" applyFont="1" applyBorder="1" applyAlignment="1">
      <alignment horizontal="center" vertical="center"/>
    </xf>
    <xf numFmtId="0" fontId="3" fillId="0" borderId="23" xfId="0" applyFont="1" applyBorder="1" applyAlignment="1">
      <alignment horizontal="center" vertical="center"/>
    </xf>
    <xf numFmtId="0" fontId="5" fillId="0" borderId="10" xfId="0" applyFont="1" applyBorder="1" applyAlignment="1">
      <alignment horizontal="center" vertical="center"/>
    </xf>
    <xf numFmtId="0" fontId="2" fillId="0" borderId="10" xfId="0" applyFont="1" applyBorder="1" applyAlignment="1">
      <alignment horizontal="justify" vertical="justify" wrapText="1"/>
    </xf>
    <xf numFmtId="0" fontId="2" fillId="0" borderId="10" xfId="0" applyFont="1" applyBorder="1" applyAlignment="1">
      <alignment horizontal="center" vertical="center"/>
    </xf>
    <xf numFmtId="0" fontId="2" fillId="0" borderId="7" xfId="0" applyFont="1" applyBorder="1" applyAlignment="1">
      <alignment horizontal="center" vertical="center"/>
    </xf>
    <xf numFmtId="0" fontId="5" fillId="0" borderId="6" xfId="0" applyFont="1" applyBorder="1" applyAlignment="1">
      <alignment horizontal="center" vertical="center"/>
    </xf>
    <xf numFmtId="0" fontId="2" fillId="0" borderId="6" xfId="0" applyFont="1" applyBorder="1" applyAlignment="1">
      <alignment horizontal="justify" vertical="justify" wrapText="1"/>
    </xf>
    <xf numFmtId="0" fontId="2" fillId="0" borderId="6" xfId="0" applyFont="1" applyBorder="1" applyAlignment="1">
      <alignment horizontal="center" vertical="center"/>
    </xf>
    <xf numFmtId="0" fontId="2" fillId="0" borderId="18" xfId="0" applyFont="1" applyBorder="1" applyAlignment="1">
      <alignment horizontal="center" vertical="center"/>
    </xf>
    <xf numFmtId="0" fontId="5" fillId="0" borderId="0" xfId="0" applyFont="1" applyAlignment="1">
      <alignment horizontal="center" vertical="center"/>
    </xf>
    <xf numFmtId="0" fontId="5" fillId="0" borderId="11" xfId="0" applyFont="1" applyBorder="1"/>
    <xf numFmtId="0" fontId="2" fillId="0" borderId="11" xfId="0" applyFont="1" applyBorder="1" applyAlignment="1">
      <alignment horizontal="center"/>
    </xf>
    <xf numFmtId="0" fontId="3" fillId="0" borderId="24" xfId="0" applyFont="1" applyBorder="1" applyAlignment="1">
      <alignment horizontal="center" vertical="center"/>
    </xf>
    <xf numFmtId="0" fontId="3" fillId="0" borderId="16" xfId="0" applyFont="1" applyBorder="1" applyAlignment="1">
      <alignment horizontal="center" vertical="center"/>
    </xf>
    <xf numFmtId="0" fontId="3" fillId="0" borderId="8" xfId="0" applyFont="1" applyBorder="1" applyAlignment="1">
      <alignment horizontal="center" vertical="center"/>
    </xf>
    <xf numFmtId="0" fontId="3" fillId="0" borderId="7" xfId="0" applyFont="1" applyBorder="1" applyAlignment="1">
      <alignment horizontal="center" vertical="center"/>
    </xf>
    <xf numFmtId="0" fontId="3" fillId="0" borderId="16" xfId="0" applyFont="1" applyBorder="1" applyAlignment="1">
      <alignment horizontal="center" vertical="center" wrapText="1"/>
    </xf>
    <xf numFmtId="0" fontId="3" fillId="0" borderId="30" xfId="0" applyFont="1" applyBorder="1" applyAlignment="1">
      <alignment horizontal="center" vertical="center"/>
    </xf>
    <xf numFmtId="0" fontId="3" fillId="0" borderId="31" xfId="0" applyFont="1" applyBorder="1" applyAlignment="1">
      <alignment horizontal="center" vertical="center"/>
    </xf>
    <xf numFmtId="44" fontId="5" fillId="0" borderId="11" xfId="1" applyFont="1" applyFill="1" applyBorder="1" applyAlignment="1">
      <alignment horizontal="center" vertical="center"/>
    </xf>
    <xf numFmtId="0" fontId="5" fillId="0" borderId="16" xfId="0" applyFont="1" applyBorder="1" applyAlignment="1">
      <alignment horizontal="right" vertical="center"/>
    </xf>
    <xf numFmtId="44" fontId="5" fillId="0" borderId="34" xfId="1" applyFont="1" applyFill="1" applyBorder="1" applyAlignment="1">
      <alignment horizontal="center" vertical="center"/>
    </xf>
    <xf numFmtId="44" fontId="1" fillId="0" borderId="33" xfId="1" applyFont="1" applyFill="1" applyBorder="1" applyAlignment="1">
      <alignment vertical="justify" wrapText="1"/>
    </xf>
    <xf numFmtId="44" fontId="5" fillId="0" borderId="16" xfId="1" applyFont="1" applyFill="1" applyBorder="1" applyAlignment="1">
      <alignment horizontal="center" vertical="center"/>
    </xf>
    <xf numFmtId="44" fontId="5" fillId="0" borderId="11" xfId="1" applyFont="1" applyFill="1" applyBorder="1"/>
    <xf numFmtId="44" fontId="5" fillId="0" borderId="11" xfId="1" applyFont="1" applyBorder="1"/>
    <xf numFmtId="0" fontId="5" fillId="0" borderId="11" xfId="0" applyFont="1" applyBorder="1" applyAlignment="1">
      <alignment horizontal="right"/>
    </xf>
    <xf numFmtId="0" fontId="5" fillId="0" borderId="11" xfId="0" applyFont="1" applyBorder="1" applyAlignment="1">
      <alignment horizontal="right" vertical="justify" wrapText="1"/>
    </xf>
    <xf numFmtId="0" fontId="5" fillId="0" borderId="22" xfId="0" applyFont="1" applyBorder="1" applyAlignment="1">
      <alignment horizontal="right" vertical="justify"/>
    </xf>
    <xf numFmtId="0" fontId="5" fillId="0" borderId="32" xfId="0" applyFont="1" applyBorder="1" applyAlignment="1">
      <alignment horizontal="right" vertical="justify"/>
    </xf>
    <xf numFmtId="0" fontId="5" fillId="0" borderId="33" xfId="0" applyFont="1" applyBorder="1" applyAlignment="1">
      <alignment horizontal="right" vertical="justify"/>
    </xf>
    <xf numFmtId="0" fontId="3" fillId="0" borderId="16" xfId="0" applyFont="1" applyBorder="1" applyAlignment="1">
      <alignment horizontal="justify" vertical="justify" wrapText="1"/>
    </xf>
    <xf numFmtId="0" fontId="3" fillId="0" borderId="15" xfId="0" applyFont="1" applyBorder="1" applyAlignment="1">
      <alignment horizontal="justify" vertical="justify" wrapText="1"/>
    </xf>
    <xf numFmtId="0" fontId="3" fillId="0" borderId="6" xfId="0" applyFont="1" applyBorder="1" applyAlignment="1">
      <alignment horizontal="center" vertical="center"/>
    </xf>
    <xf numFmtId="0" fontId="3" fillId="0" borderId="2" xfId="0" applyFont="1" applyBorder="1" applyAlignment="1">
      <alignment horizontal="center" vertical="center"/>
    </xf>
    <xf numFmtId="0" fontId="3" fillId="0" borderId="21" xfId="0" applyFont="1" applyBorder="1" applyAlignment="1">
      <alignment horizontal="justify" vertical="justify" wrapText="1"/>
    </xf>
    <xf numFmtId="0" fontId="3" fillId="0" borderId="4" xfId="0" applyFont="1" applyBorder="1" applyAlignment="1">
      <alignment horizontal="center" vertical="center"/>
    </xf>
    <xf numFmtId="0" fontId="3" fillId="0" borderId="11" xfId="0" applyFont="1" applyBorder="1" applyAlignment="1">
      <alignment horizontal="center" vertical="center"/>
    </xf>
    <xf numFmtId="0" fontId="1" fillId="0" borderId="6" xfId="0" applyFont="1" applyBorder="1" applyAlignment="1">
      <alignment horizontal="center" vertical="center"/>
    </xf>
    <xf numFmtId="0" fontId="1" fillId="0" borderId="2" xfId="0" applyFont="1" applyBorder="1" applyAlignment="1">
      <alignment horizontal="center" vertical="center"/>
    </xf>
    <xf numFmtId="0" fontId="2" fillId="0" borderId="16" xfId="0" applyFont="1" applyBorder="1" applyAlignment="1">
      <alignment horizontal="center" vertical="center"/>
    </xf>
    <xf numFmtId="0" fontId="2" fillId="0" borderId="15" xfId="0" applyFont="1" applyBorder="1" applyAlignment="1">
      <alignment horizontal="center" vertical="center"/>
    </xf>
    <xf numFmtId="0" fontId="3" fillId="0" borderId="6" xfId="0" applyFont="1" applyBorder="1" applyAlignment="1">
      <alignment horizontal="justify" vertical="justify" wrapText="1"/>
    </xf>
    <xf numFmtId="0" fontId="3" fillId="0" borderId="4" xfId="0" applyFont="1" applyBorder="1" applyAlignment="1">
      <alignment horizontal="justify" vertical="justify" wrapText="1"/>
    </xf>
    <xf numFmtId="0" fontId="1" fillId="0" borderId="4" xfId="0" applyFont="1" applyBorder="1" applyAlignment="1">
      <alignment horizontal="center" vertical="center"/>
    </xf>
    <xf numFmtId="0" fontId="3" fillId="0" borderId="18" xfId="0" applyFont="1" applyBorder="1" applyAlignment="1">
      <alignment horizontal="center" vertical="center"/>
    </xf>
    <xf numFmtId="0" fontId="3" fillId="0" borderId="20" xfId="0" applyFont="1" applyBorder="1" applyAlignment="1">
      <alignment horizontal="center" vertical="center"/>
    </xf>
    <xf numFmtId="0" fontId="5" fillId="0" borderId="22" xfId="0" applyFont="1" applyBorder="1" applyAlignment="1">
      <alignment horizontal="right" vertical="justify" wrapText="1"/>
    </xf>
    <xf numFmtId="0" fontId="5" fillId="0" borderId="32" xfId="0" applyFont="1" applyBorder="1" applyAlignment="1">
      <alignment horizontal="right" vertical="justify" wrapText="1"/>
    </xf>
    <xf numFmtId="0" fontId="5" fillId="0" borderId="33" xfId="0" applyFont="1" applyBorder="1" applyAlignment="1">
      <alignment horizontal="right" vertical="justify" wrapText="1"/>
    </xf>
    <xf numFmtId="0" fontId="3" fillId="0" borderId="13" xfId="0" applyFont="1" applyBorder="1" applyAlignment="1">
      <alignment horizontal="center" vertical="center"/>
    </xf>
    <xf numFmtId="0" fontId="3" fillId="0" borderId="24" xfId="0" applyFont="1" applyBorder="1" applyAlignment="1">
      <alignment horizontal="justify" vertical="justify" wrapText="1"/>
    </xf>
    <xf numFmtId="0" fontId="3" fillId="0" borderId="2" xfId="0" applyFont="1" applyBorder="1" applyAlignment="1">
      <alignment horizontal="justify" vertical="justify" wrapText="1"/>
    </xf>
    <xf numFmtId="0" fontId="3" fillId="0" borderId="17" xfId="0" applyFont="1" applyBorder="1" applyAlignment="1">
      <alignment horizontal="center" vertical="center"/>
    </xf>
    <xf numFmtId="0" fontId="3" fillId="0" borderId="27" xfId="0" applyFont="1" applyBorder="1" applyAlignment="1">
      <alignment horizontal="center" vertical="center"/>
    </xf>
    <xf numFmtId="0" fontId="1" fillId="2" borderId="11" xfId="0" applyFont="1" applyFill="1" applyBorder="1" applyAlignment="1">
      <alignment horizontal="center" vertical="center"/>
    </xf>
    <xf numFmtId="0" fontId="1" fillId="0" borderId="11" xfId="0" applyFont="1" applyBorder="1" applyAlignment="1">
      <alignment horizontal="right" vertical="justify" wrapText="1"/>
    </xf>
    <xf numFmtId="0" fontId="1" fillId="0" borderId="22" xfId="0" applyFont="1" applyBorder="1" applyAlignment="1">
      <alignment horizontal="right" vertical="justify" wrapText="1"/>
    </xf>
    <xf numFmtId="0" fontId="1" fillId="0" borderId="32" xfId="0" applyFont="1" applyBorder="1" applyAlignment="1">
      <alignment horizontal="right" vertical="justify" wrapText="1"/>
    </xf>
    <xf numFmtId="0" fontId="1" fillId="0" borderId="33" xfId="0" applyFont="1" applyBorder="1" applyAlignment="1">
      <alignment horizontal="right" vertical="justify" wrapText="1"/>
    </xf>
    <xf numFmtId="0" fontId="3" fillId="0" borderId="16" xfId="0" applyFont="1" applyBorder="1" applyAlignment="1">
      <alignment horizontal="center" vertical="center"/>
    </xf>
    <xf numFmtId="0" fontId="3"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5" xfId="0" applyFont="1" applyBorder="1" applyAlignment="1">
      <alignment horizontal="center" vertical="center"/>
    </xf>
    <xf numFmtId="0" fontId="3" fillId="0" borderId="11" xfId="0" applyFont="1" applyBorder="1" applyAlignment="1">
      <alignment horizontal="center" vertical="center" wrapText="1"/>
    </xf>
    <xf numFmtId="0" fontId="1" fillId="0" borderId="11" xfId="0" applyFont="1" applyBorder="1" applyAlignment="1">
      <alignment horizontal="center" vertical="center"/>
    </xf>
    <xf numFmtId="0" fontId="1" fillId="2" borderId="7"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9" xfId="0" applyFont="1" applyFill="1" applyBorder="1" applyAlignment="1">
      <alignment horizontal="center" vertical="center"/>
    </xf>
    <xf numFmtId="0" fontId="3" fillId="0" borderId="9" xfId="0" applyFont="1" applyBorder="1" applyAlignment="1">
      <alignment horizontal="center" vertical="center"/>
    </xf>
    <xf numFmtId="0" fontId="3" fillId="0" borderId="5" xfId="0" applyFont="1" applyBorder="1" applyAlignment="1">
      <alignment horizontal="center" vertical="center"/>
    </xf>
    <xf numFmtId="0" fontId="3" fillId="0" borderId="3" xfId="0" applyFont="1" applyBorder="1" applyAlignment="1">
      <alignment horizontal="center" vertical="center"/>
    </xf>
    <xf numFmtId="0" fontId="2" fillId="0" borderId="21"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1" fillId="5" borderId="20"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35" xfId="0" applyFont="1" applyFill="1" applyBorder="1" applyAlignment="1">
      <alignment horizontal="center" vertical="center"/>
    </xf>
    <xf numFmtId="0" fontId="1" fillId="5" borderId="34" xfId="0" applyFont="1" applyFill="1" applyBorder="1" applyAlignment="1">
      <alignment horizontal="center" vertical="center"/>
    </xf>
    <xf numFmtId="0" fontId="1" fillId="5" borderId="4" xfId="0" applyFont="1" applyFill="1" applyBorder="1" applyAlignment="1">
      <alignment horizontal="center" vertical="center" wrapText="1"/>
    </xf>
    <xf numFmtId="0" fontId="1" fillId="5" borderId="4" xfId="0" applyFont="1" applyFill="1" applyBorder="1" applyAlignment="1">
      <alignment horizontal="justify" vertical="justify" wrapText="1"/>
    </xf>
    <xf numFmtId="0" fontId="1" fillId="5" borderId="5" xfId="0" applyFont="1" applyFill="1" applyBorder="1" applyAlignment="1">
      <alignment vertical="center" wrapText="1"/>
    </xf>
    <xf numFmtId="0" fontId="1" fillId="5" borderId="16"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1" fillId="5" borderId="6" xfId="0" applyFont="1" applyFill="1" applyBorder="1" applyAlignment="1">
      <alignment horizontal="center" vertical="center"/>
    </xf>
    <xf numFmtId="0" fontId="1" fillId="5" borderId="6" xfId="0" applyFont="1" applyFill="1" applyBorder="1" applyAlignment="1">
      <alignment horizontal="center" vertical="justify" wrapText="1"/>
    </xf>
    <xf numFmtId="0" fontId="1" fillId="5" borderId="6"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5" borderId="18" xfId="0" applyFont="1" applyFill="1" applyBorder="1" applyAlignment="1">
      <alignment horizontal="center" vertical="center" wrapText="1"/>
    </xf>
    <xf numFmtId="0" fontId="5" fillId="5" borderId="11" xfId="0" applyFont="1" applyFill="1" applyBorder="1" applyAlignment="1">
      <alignment horizontal="center" vertical="center"/>
    </xf>
    <xf numFmtId="0" fontId="2" fillId="5" borderId="11" xfId="0" applyFont="1" applyFill="1" applyBorder="1" applyAlignment="1">
      <alignment horizontal="center" vertical="center"/>
    </xf>
    <xf numFmtId="0" fontId="1" fillId="5" borderId="2" xfId="0" applyFont="1" applyFill="1" applyBorder="1" applyAlignment="1">
      <alignment horizontal="center" vertical="center"/>
    </xf>
    <xf numFmtId="0" fontId="1" fillId="5" borderId="2" xfId="0" applyFont="1" applyFill="1" applyBorder="1" applyAlignment="1">
      <alignment horizontal="center" vertical="justify" wrapText="1"/>
    </xf>
    <xf numFmtId="0" fontId="1" fillId="5" borderId="2"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5" borderId="13"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8"/>
  <sheetViews>
    <sheetView tabSelected="1" zoomScale="85" zoomScaleNormal="85" zoomScaleSheetLayoutView="130" workbookViewId="0">
      <selection activeCell="F67" sqref="F67"/>
    </sheetView>
  </sheetViews>
  <sheetFormatPr baseColWidth="10" defaultColWidth="11.42578125" defaultRowHeight="12.75" x14ac:dyDescent="0.2"/>
  <cols>
    <col min="1" max="1" width="6.28515625" style="8" customWidth="1"/>
    <col min="2" max="2" width="55.7109375" style="23" customWidth="1"/>
    <col min="3" max="3" width="17.85546875" style="8" customWidth="1"/>
    <col min="4" max="6" width="23.7109375" style="8" customWidth="1"/>
    <col min="7" max="7" width="28.7109375" style="8" customWidth="1"/>
    <col min="8" max="8" width="25.42578125" style="8" customWidth="1"/>
    <col min="9" max="9" width="26.7109375" style="8" customWidth="1"/>
    <col min="10" max="16384" width="11.42578125" style="8"/>
  </cols>
  <sheetData>
    <row r="1" spans="1:9" ht="26.25" customHeight="1" thickBot="1" x14ac:dyDescent="0.25">
      <c r="A1" s="128" t="s">
        <v>0</v>
      </c>
      <c r="B1" s="129"/>
      <c r="C1" s="129"/>
      <c r="D1" s="129"/>
      <c r="E1" s="130"/>
      <c r="F1" s="130"/>
      <c r="G1" s="131"/>
      <c r="H1" s="7"/>
      <c r="I1" s="7"/>
    </row>
    <row r="2" spans="1:9" s="14" customFormat="1" ht="44.25" customHeight="1" thickBot="1" x14ac:dyDescent="0.3">
      <c r="A2" s="9" t="s">
        <v>1</v>
      </c>
      <c r="B2" s="19" t="s">
        <v>2</v>
      </c>
      <c r="C2" s="10" t="s">
        <v>17</v>
      </c>
      <c r="D2" s="11" t="s">
        <v>21</v>
      </c>
      <c r="E2" s="12" t="s">
        <v>28</v>
      </c>
      <c r="F2" s="12" t="s">
        <v>27</v>
      </c>
      <c r="G2" s="13" t="s">
        <v>19</v>
      </c>
      <c r="H2" s="12" t="s">
        <v>28</v>
      </c>
      <c r="I2" s="12" t="s">
        <v>27</v>
      </c>
    </row>
    <row r="3" spans="1:9" ht="39.75" customHeight="1" thickBot="1" x14ac:dyDescent="0.25">
      <c r="A3" s="27">
        <v>1</v>
      </c>
      <c r="B3" s="33" t="s">
        <v>4</v>
      </c>
      <c r="C3" s="40" t="s">
        <v>31</v>
      </c>
      <c r="D3" s="1">
        <v>30</v>
      </c>
      <c r="E3" s="1">
        <v>9600</v>
      </c>
      <c r="F3" s="1">
        <f>E3*D3</f>
        <v>288000</v>
      </c>
      <c r="G3" s="48">
        <v>60</v>
      </c>
      <c r="H3" s="16">
        <v>8300</v>
      </c>
      <c r="I3" s="16">
        <f>H3*G3</f>
        <v>498000</v>
      </c>
    </row>
    <row r="4" spans="1:9" ht="18" customHeight="1" thickBot="1" x14ac:dyDescent="0.25">
      <c r="A4" s="26">
        <v>2</v>
      </c>
      <c r="B4" s="51" t="s">
        <v>5</v>
      </c>
      <c r="C4" s="6" t="s">
        <v>31</v>
      </c>
      <c r="D4" s="1">
        <v>30</v>
      </c>
      <c r="E4" s="1">
        <v>15200</v>
      </c>
      <c r="F4" s="1">
        <f>D4*E4</f>
        <v>456000</v>
      </c>
      <c r="G4" s="48">
        <v>60</v>
      </c>
      <c r="H4" s="73">
        <v>13200</v>
      </c>
      <c r="I4" s="73">
        <f>G4*H4</f>
        <v>792000</v>
      </c>
    </row>
    <row r="5" spans="1:9" ht="25.5" customHeight="1" thickBot="1" x14ac:dyDescent="0.25">
      <c r="A5" s="26">
        <v>3</v>
      </c>
      <c r="B5" s="51" t="s">
        <v>20</v>
      </c>
      <c r="C5" s="6" t="s">
        <v>31</v>
      </c>
      <c r="D5" s="1">
        <v>30</v>
      </c>
      <c r="E5" s="1">
        <v>14500</v>
      </c>
      <c r="F5" s="1">
        <f>D5*E5</f>
        <v>435000</v>
      </c>
      <c r="G5" s="48">
        <v>60</v>
      </c>
      <c r="H5" s="16">
        <v>12600</v>
      </c>
      <c r="I5" s="16">
        <f>H5*G5</f>
        <v>756000</v>
      </c>
    </row>
    <row r="6" spans="1:9" ht="18.75" customHeight="1" thickBot="1" x14ac:dyDescent="0.25">
      <c r="A6" s="27">
        <v>4</v>
      </c>
      <c r="B6" s="51" t="s">
        <v>6</v>
      </c>
      <c r="C6" s="6" t="s">
        <v>32</v>
      </c>
      <c r="D6" s="1">
        <v>100</v>
      </c>
      <c r="E6" s="1">
        <v>9184</v>
      </c>
      <c r="F6" s="1">
        <f>D6*E6</f>
        <v>918400</v>
      </c>
      <c r="G6" s="48">
        <v>120</v>
      </c>
      <c r="H6" s="73">
        <v>7986</v>
      </c>
      <c r="I6" s="73">
        <f>H6*G6</f>
        <v>958320</v>
      </c>
    </row>
    <row r="7" spans="1:9" ht="17.25" customHeight="1" x14ac:dyDescent="0.2">
      <c r="A7" s="124">
        <v>5</v>
      </c>
      <c r="B7" s="93" t="s">
        <v>74</v>
      </c>
      <c r="C7" s="126" t="s">
        <v>31</v>
      </c>
      <c r="D7" s="132">
        <v>30</v>
      </c>
      <c r="E7" s="95">
        <v>2530</v>
      </c>
      <c r="F7" s="95">
        <f>E7*D7</f>
        <v>75900</v>
      </c>
      <c r="G7" s="107">
        <v>30</v>
      </c>
      <c r="H7" s="102">
        <v>2200</v>
      </c>
      <c r="I7" s="102">
        <f>G7*H7</f>
        <v>66000</v>
      </c>
    </row>
    <row r="8" spans="1:9" ht="21" customHeight="1" thickBot="1" x14ac:dyDescent="0.25">
      <c r="A8" s="125"/>
      <c r="B8" s="94"/>
      <c r="C8" s="126"/>
      <c r="D8" s="134"/>
      <c r="E8" s="96"/>
      <c r="F8" s="96"/>
      <c r="G8" s="112"/>
      <c r="H8" s="103"/>
      <c r="I8" s="103"/>
    </row>
    <row r="9" spans="1:9" ht="21.75" customHeight="1" x14ac:dyDescent="0.2">
      <c r="A9" s="127">
        <v>6</v>
      </c>
      <c r="B9" s="93" t="s">
        <v>33</v>
      </c>
      <c r="C9" s="126" t="s">
        <v>31</v>
      </c>
      <c r="D9" s="132">
        <v>30</v>
      </c>
      <c r="E9" s="95">
        <v>3800</v>
      </c>
      <c r="F9" s="95">
        <f>E9*D9</f>
        <v>114000</v>
      </c>
      <c r="G9" s="107">
        <v>30</v>
      </c>
      <c r="H9" s="95">
        <v>3300</v>
      </c>
      <c r="I9" s="102">
        <f>G9*H9</f>
        <v>99000</v>
      </c>
    </row>
    <row r="10" spans="1:9" ht="15.75" customHeight="1" thickBot="1" x14ac:dyDescent="0.25">
      <c r="A10" s="127"/>
      <c r="B10" s="94"/>
      <c r="C10" s="126"/>
      <c r="D10" s="134"/>
      <c r="E10" s="96"/>
      <c r="F10" s="96"/>
      <c r="G10" s="112"/>
      <c r="H10" s="96"/>
      <c r="I10" s="103"/>
    </row>
    <row r="11" spans="1:9" ht="15" customHeight="1" x14ac:dyDescent="0.2">
      <c r="A11" s="127">
        <v>7</v>
      </c>
      <c r="B11" s="93" t="s">
        <v>34</v>
      </c>
      <c r="C11" s="126" t="s">
        <v>31</v>
      </c>
      <c r="D11" s="132">
        <v>30</v>
      </c>
      <c r="E11" s="95">
        <v>5520</v>
      </c>
      <c r="F11" s="95">
        <f>D11*E11</f>
        <v>165600</v>
      </c>
      <c r="G11" s="107">
        <v>30</v>
      </c>
      <c r="H11" s="102">
        <v>4800</v>
      </c>
      <c r="I11" s="102">
        <f>G11*H11</f>
        <v>144000</v>
      </c>
    </row>
    <row r="12" spans="1:9" ht="27" customHeight="1" thickBot="1" x14ac:dyDescent="0.25">
      <c r="A12" s="127"/>
      <c r="B12" s="94"/>
      <c r="C12" s="126"/>
      <c r="D12" s="134"/>
      <c r="E12" s="96"/>
      <c r="F12" s="96"/>
      <c r="G12" s="112"/>
      <c r="H12" s="103"/>
      <c r="I12" s="103"/>
    </row>
    <row r="13" spans="1:9" ht="15" customHeight="1" x14ac:dyDescent="0.2">
      <c r="A13" s="127">
        <v>8</v>
      </c>
      <c r="B13" s="93" t="s">
        <v>35</v>
      </c>
      <c r="C13" s="126" t="s">
        <v>31</v>
      </c>
      <c r="D13" s="132">
        <v>30</v>
      </c>
      <c r="E13" s="95">
        <v>3800</v>
      </c>
      <c r="F13" s="95">
        <f>E13*D13</f>
        <v>114000</v>
      </c>
      <c r="G13" s="107">
        <v>30</v>
      </c>
      <c r="H13" s="102">
        <v>3300</v>
      </c>
      <c r="I13" s="102">
        <f>G13*H13</f>
        <v>99000</v>
      </c>
    </row>
    <row r="14" spans="1:9" ht="15" customHeight="1" x14ac:dyDescent="0.2">
      <c r="A14" s="127"/>
      <c r="B14" s="97"/>
      <c r="C14" s="126"/>
      <c r="D14" s="133"/>
      <c r="E14" s="98"/>
      <c r="F14" s="98"/>
      <c r="G14" s="108"/>
      <c r="H14" s="135"/>
      <c r="I14" s="135"/>
    </row>
    <row r="15" spans="1:9" x14ac:dyDescent="0.2">
      <c r="A15" s="127"/>
      <c r="B15" s="97"/>
      <c r="C15" s="126"/>
      <c r="D15" s="133"/>
      <c r="E15" s="98"/>
      <c r="F15" s="98"/>
      <c r="G15" s="108"/>
      <c r="H15" s="135"/>
      <c r="I15" s="135"/>
    </row>
    <row r="16" spans="1:9" ht="36.75" customHeight="1" x14ac:dyDescent="0.2">
      <c r="A16" s="127"/>
      <c r="B16" s="94"/>
      <c r="C16" s="126"/>
      <c r="D16" s="133"/>
      <c r="E16" s="98"/>
      <c r="F16" s="98"/>
      <c r="G16" s="108"/>
      <c r="H16" s="103"/>
      <c r="I16" s="103"/>
    </row>
    <row r="17" spans="1:9" ht="64.5" customHeight="1" x14ac:dyDescent="0.2">
      <c r="A17" s="127">
        <v>9</v>
      </c>
      <c r="B17" s="93" t="s">
        <v>36</v>
      </c>
      <c r="C17" s="99" t="s">
        <v>37</v>
      </c>
      <c r="D17" s="99">
        <v>30</v>
      </c>
      <c r="E17" s="99">
        <v>5405</v>
      </c>
      <c r="F17" s="99">
        <f>D17*E17</f>
        <v>162150</v>
      </c>
      <c r="G17" s="99">
        <v>30</v>
      </c>
      <c r="H17" s="102">
        <v>4700</v>
      </c>
      <c r="I17" s="102">
        <f>G17*H17</f>
        <v>141000</v>
      </c>
    </row>
    <row r="18" spans="1:9" ht="12.75" hidden="1" customHeight="1" x14ac:dyDescent="0.2">
      <c r="A18" s="127"/>
      <c r="B18" s="94"/>
      <c r="C18" s="99"/>
      <c r="D18" s="99"/>
      <c r="E18" s="99"/>
      <c r="F18" s="99"/>
      <c r="G18" s="99"/>
      <c r="H18" s="103"/>
      <c r="I18" s="103"/>
    </row>
    <row r="19" spans="1:9" ht="18.75" customHeight="1" x14ac:dyDescent="0.2">
      <c r="A19" s="26">
        <v>10</v>
      </c>
      <c r="B19" s="51" t="s">
        <v>7</v>
      </c>
      <c r="C19" s="6" t="s">
        <v>38</v>
      </c>
      <c r="D19" s="6">
        <v>100</v>
      </c>
      <c r="E19" s="6">
        <v>15100</v>
      </c>
      <c r="F19" s="6">
        <f>E19*D19</f>
        <v>1510000</v>
      </c>
      <c r="G19" s="6">
        <v>200</v>
      </c>
      <c r="H19" s="73">
        <v>13103</v>
      </c>
      <c r="I19" s="16">
        <f>G19*H19</f>
        <v>2620600</v>
      </c>
    </row>
    <row r="20" spans="1:9" ht="39.75" customHeight="1" thickBot="1" x14ac:dyDescent="0.25">
      <c r="A20" s="26">
        <v>11</v>
      </c>
      <c r="B20" s="30" t="s">
        <v>39</v>
      </c>
      <c r="C20" s="6" t="s">
        <v>31</v>
      </c>
      <c r="D20" s="5">
        <v>20</v>
      </c>
      <c r="E20" s="74">
        <v>22119</v>
      </c>
      <c r="F20" s="74">
        <f>E20*D20</f>
        <v>442380</v>
      </c>
      <c r="G20" s="39">
        <v>30</v>
      </c>
      <c r="H20" s="34">
        <v>19234</v>
      </c>
      <c r="I20" s="34">
        <f>G20*H20</f>
        <v>577020</v>
      </c>
    </row>
    <row r="21" spans="1:9" ht="15.75" customHeight="1" x14ac:dyDescent="0.2">
      <c r="A21" s="124">
        <v>12</v>
      </c>
      <c r="B21" s="93" t="s">
        <v>40</v>
      </c>
      <c r="C21" s="122" t="s">
        <v>31</v>
      </c>
      <c r="D21" s="115">
        <v>30</v>
      </c>
      <c r="E21" s="95">
        <v>5600</v>
      </c>
      <c r="F21" s="95">
        <f>E21*D21</f>
        <v>168000</v>
      </c>
      <c r="G21" s="136">
        <v>60</v>
      </c>
      <c r="H21" s="102">
        <v>4800</v>
      </c>
      <c r="I21" s="102">
        <f>H21*G21</f>
        <v>288000</v>
      </c>
    </row>
    <row r="22" spans="1:9" ht="41.25" customHeight="1" x14ac:dyDescent="0.2">
      <c r="A22" s="125"/>
      <c r="B22" s="94"/>
      <c r="C22" s="123"/>
      <c r="D22" s="116"/>
      <c r="E22" s="98"/>
      <c r="F22" s="98"/>
      <c r="G22" s="137"/>
      <c r="H22" s="103"/>
      <c r="I22" s="103"/>
    </row>
    <row r="23" spans="1:9" ht="74.25" customHeight="1" x14ac:dyDescent="0.2">
      <c r="A23" s="28">
        <v>13</v>
      </c>
      <c r="B23" s="51" t="s">
        <v>41</v>
      </c>
      <c r="C23" s="75" t="s">
        <v>37</v>
      </c>
      <c r="D23" s="6">
        <v>20</v>
      </c>
      <c r="E23" s="6">
        <v>6000</v>
      </c>
      <c r="F23" s="6">
        <f>E23*D23</f>
        <v>120000</v>
      </c>
      <c r="G23" s="6">
        <v>30</v>
      </c>
      <c r="H23" s="34">
        <v>5200</v>
      </c>
      <c r="I23" s="34">
        <f>G23*H23</f>
        <v>156000</v>
      </c>
    </row>
    <row r="24" spans="1:9" ht="155.25" customHeight="1" thickBot="1" x14ac:dyDescent="0.25">
      <c r="A24" s="26">
        <v>14</v>
      </c>
      <c r="B24" s="51" t="s">
        <v>72</v>
      </c>
      <c r="C24" s="6" t="s">
        <v>31</v>
      </c>
      <c r="D24" s="1">
        <v>20</v>
      </c>
      <c r="E24" s="1">
        <v>13800</v>
      </c>
      <c r="F24" s="1">
        <f>D24*E24</f>
        <v>276000</v>
      </c>
      <c r="G24" s="45">
        <v>20</v>
      </c>
      <c r="H24" s="16">
        <v>12000</v>
      </c>
      <c r="I24" s="16">
        <f>G24*H24</f>
        <v>240000</v>
      </c>
    </row>
    <row r="25" spans="1:9" ht="77.25" customHeight="1" thickBot="1" x14ac:dyDescent="0.25">
      <c r="A25" s="26">
        <v>15</v>
      </c>
      <c r="B25" s="51" t="s">
        <v>22</v>
      </c>
      <c r="C25" s="31" t="s">
        <v>37</v>
      </c>
      <c r="D25" s="76">
        <v>100</v>
      </c>
      <c r="E25" s="76">
        <v>32300</v>
      </c>
      <c r="F25" s="76">
        <f>E25*D25</f>
        <v>3230000</v>
      </c>
      <c r="G25" s="77">
        <v>0</v>
      </c>
      <c r="H25" s="15"/>
      <c r="I25" s="15"/>
    </row>
    <row r="26" spans="1:9" ht="159" customHeight="1" x14ac:dyDescent="0.2">
      <c r="A26" s="28">
        <v>16</v>
      </c>
      <c r="B26" s="30" t="s">
        <v>42</v>
      </c>
      <c r="C26" s="78" t="s">
        <v>38</v>
      </c>
      <c r="D26" s="79">
        <v>5</v>
      </c>
      <c r="E26" s="61">
        <v>13400</v>
      </c>
      <c r="F26" s="61">
        <f>E26*D26</f>
        <v>67000</v>
      </c>
      <c r="G26" s="80">
        <v>10</v>
      </c>
      <c r="H26" s="34">
        <v>11592</v>
      </c>
      <c r="I26" s="34">
        <f>G26*H26</f>
        <v>115920</v>
      </c>
    </row>
    <row r="27" spans="1:9" ht="52.5" customHeight="1" thickBot="1" x14ac:dyDescent="0.25">
      <c r="A27" s="26">
        <v>17</v>
      </c>
      <c r="B27" s="51" t="s">
        <v>8</v>
      </c>
      <c r="C27" s="6" t="s">
        <v>31</v>
      </c>
      <c r="D27" s="1">
        <v>15</v>
      </c>
      <c r="E27" s="1">
        <v>9600</v>
      </c>
      <c r="F27" s="1">
        <f>D27*E27</f>
        <v>144000</v>
      </c>
      <c r="G27" s="48">
        <v>30</v>
      </c>
      <c r="H27" s="16">
        <v>8296</v>
      </c>
      <c r="I27" s="16">
        <f>H27*G27</f>
        <v>248880</v>
      </c>
    </row>
    <row r="28" spans="1:9" ht="105" customHeight="1" x14ac:dyDescent="0.2">
      <c r="A28" s="26">
        <v>18</v>
      </c>
      <c r="B28" s="51" t="s">
        <v>43</v>
      </c>
      <c r="C28" s="6" t="s">
        <v>31</v>
      </c>
      <c r="D28" s="32">
        <v>12</v>
      </c>
      <c r="E28" s="43">
        <v>7381</v>
      </c>
      <c r="F28" s="43">
        <f>D28*E28</f>
        <v>88572</v>
      </c>
      <c r="G28" s="44">
        <v>30</v>
      </c>
      <c r="H28" s="34">
        <v>6418</v>
      </c>
      <c r="I28" s="34">
        <f>G28*H28</f>
        <v>192540</v>
      </c>
    </row>
    <row r="29" spans="1:9" ht="242.25" customHeight="1" x14ac:dyDescent="0.2">
      <c r="A29" s="29">
        <v>19</v>
      </c>
      <c r="B29" s="30" t="s">
        <v>73</v>
      </c>
      <c r="C29" s="34" t="s">
        <v>44</v>
      </c>
      <c r="D29" s="35">
        <v>2</v>
      </c>
      <c r="E29" s="35">
        <v>13109665</v>
      </c>
      <c r="F29" s="35">
        <f>E29*D29</f>
        <v>26219330</v>
      </c>
      <c r="G29" s="36">
        <v>5</v>
      </c>
      <c r="H29" s="34">
        <v>12637041</v>
      </c>
      <c r="I29" s="34">
        <f>H29*G29</f>
        <v>63185205</v>
      </c>
    </row>
    <row r="30" spans="1:9" ht="18.75" customHeight="1" x14ac:dyDescent="0.2">
      <c r="A30" s="29"/>
      <c r="B30" s="118" t="s">
        <v>81</v>
      </c>
      <c r="C30" s="118"/>
      <c r="D30" s="118"/>
      <c r="E30" s="118"/>
      <c r="F30" s="83">
        <f>SUM(F3:F29)</f>
        <v>34994332</v>
      </c>
      <c r="G30" s="36"/>
      <c r="H30" s="82" t="s">
        <v>81</v>
      </c>
      <c r="I30" s="85">
        <f>SUM(I3:I29)</f>
        <v>71177485</v>
      </c>
    </row>
    <row r="31" spans="1:9" ht="18.75" customHeight="1" x14ac:dyDescent="0.2">
      <c r="A31" s="29"/>
      <c r="B31" s="118" t="s">
        <v>80</v>
      </c>
      <c r="C31" s="118"/>
      <c r="D31" s="118"/>
      <c r="E31" s="118"/>
      <c r="F31" s="83">
        <f>F30*19%</f>
        <v>6648923.0800000001</v>
      </c>
      <c r="G31" s="36"/>
      <c r="H31" s="82" t="s">
        <v>78</v>
      </c>
      <c r="I31" s="85">
        <f>I30*19%</f>
        <v>13523722.15</v>
      </c>
    </row>
    <row r="32" spans="1:9" ht="14.25" customHeight="1" x14ac:dyDescent="0.2">
      <c r="A32" s="29"/>
      <c r="B32" s="119" t="s">
        <v>82</v>
      </c>
      <c r="C32" s="120"/>
      <c r="D32" s="120"/>
      <c r="E32" s="121"/>
      <c r="F32" s="84">
        <f>F30+F31</f>
        <v>41643255.079999998</v>
      </c>
      <c r="G32" s="36"/>
      <c r="H32" s="82" t="s">
        <v>79</v>
      </c>
      <c r="I32" s="85">
        <f>I30+I31</f>
        <v>84701207.150000006</v>
      </c>
    </row>
    <row r="33" spans="1:9" ht="15.75" customHeight="1" x14ac:dyDescent="0.2">
      <c r="A33" s="117" t="s">
        <v>29</v>
      </c>
      <c r="B33" s="117"/>
      <c r="C33" s="117"/>
      <c r="D33" s="117"/>
      <c r="E33" s="117"/>
      <c r="F33" s="117"/>
      <c r="G33" s="117"/>
      <c r="H33" s="117"/>
      <c r="I33" s="117"/>
    </row>
    <row r="34" spans="1:9" s="18" customFormat="1" x14ac:dyDescent="0.2">
      <c r="A34" s="12" t="s">
        <v>1</v>
      </c>
      <c r="B34" s="24" t="s">
        <v>2</v>
      </c>
      <c r="C34" s="12" t="s">
        <v>3</v>
      </c>
      <c r="D34" s="17" t="s">
        <v>21</v>
      </c>
      <c r="E34" s="17" t="s">
        <v>28</v>
      </c>
      <c r="F34" s="17" t="s">
        <v>27</v>
      </c>
      <c r="G34" s="17" t="s">
        <v>19</v>
      </c>
      <c r="H34" s="17" t="s">
        <v>28</v>
      </c>
      <c r="I34" s="17" t="s">
        <v>27</v>
      </c>
    </row>
    <row r="35" spans="1:9" ht="90" thickBot="1" x14ac:dyDescent="0.25">
      <c r="A35" s="37">
        <v>1</v>
      </c>
      <c r="B35" s="33" t="s">
        <v>45</v>
      </c>
      <c r="C35" s="38" t="s">
        <v>31</v>
      </c>
      <c r="D35" s="6">
        <v>15</v>
      </c>
      <c r="E35" s="5">
        <v>8700</v>
      </c>
      <c r="F35" s="39">
        <f>E35*D35</f>
        <v>130500</v>
      </c>
      <c r="G35" s="40">
        <v>30</v>
      </c>
      <c r="H35" s="41">
        <v>7500</v>
      </c>
      <c r="I35" s="41">
        <f>H35*G35</f>
        <v>225000</v>
      </c>
    </row>
    <row r="36" spans="1:9" ht="58.5" customHeight="1" x14ac:dyDescent="0.2">
      <c r="A36" s="100">
        <v>2</v>
      </c>
      <c r="B36" s="113" t="s">
        <v>46</v>
      </c>
      <c r="C36" s="95" t="s">
        <v>31</v>
      </c>
      <c r="D36" s="98">
        <v>15</v>
      </c>
      <c r="E36" s="95">
        <v>8700</v>
      </c>
      <c r="F36" s="107">
        <f>E36*D36</f>
        <v>130500</v>
      </c>
      <c r="G36" s="99">
        <v>30</v>
      </c>
      <c r="H36" s="102">
        <v>7500</v>
      </c>
      <c r="I36" s="102">
        <f>H36*G36</f>
        <v>225000</v>
      </c>
    </row>
    <row r="37" spans="1:9" ht="3.75" customHeight="1" thickBot="1" x14ac:dyDescent="0.25">
      <c r="A37" s="101"/>
      <c r="B37" s="114"/>
      <c r="C37" s="96"/>
      <c r="D37" s="96"/>
      <c r="E37" s="96"/>
      <c r="F37" s="112"/>
      <c r="G37" s="99"/>
      <c r="H37" s="103"/>
      <c r="I37" s="103"/>
    </row>
    <row r="38" spans="1:9" ht="51.75" thickBot="1" x14ac:dyDescent="0.25">
      <c r="A38" s="2">
        <v>3</v>
      </c>
      <c r="B38" s="47" t="s">
        <v>9</v>
      </c>
      <c r="C38" s="1" t="s">
        <v>47</v>
      </c>
      <c r="D38" s="1">
        <v>15</v>
      </c>
      <c r="E38" s="1">
        <v>16388</v>
      </c>
      <c r="F38" s="1">
        <f>E38*D38</f>
        <v>245820</v>
      </c>
      <c r="G38" s="48">
        <v>30</v>
      </c>
      <c r="H38" s="16">
        <v>14251</v>
      </c>
      <c r="I38" s="16">
        <f>G38*H38</f>
        <v>427530</v>
      </c>
    </row>
    <row r="39" spans="1:9" ht="243" thickBot="1" x14ac:dyDescent="0.25">
      <c r="A39" s="2">
        <v>4</v>
      </c>
      <c r="B39" s="49" t="s">
        <v>48</v>
      </c>
      <c r="C39" s="1" t="s">
        <v>44</v>
      </c>
      <c r="D39" s="1">
        <v>15</v>
      </c>
      <c r="E39" s="1">
        <v>184000</v>
      </c>
      <c r="F39" s="1">
        <f>E39*D39</f>
        <v>2760000</v>
      </c>
      <c r="G39" s="48">
        <v>70</v>
      </c>
      <c r="H39" s="16">
        <v>174900</v>
      </c>
      <c r="I39" s="16">
        <f>G39*H39</f>
        <v>12243000</v>
      </c>
    </row>
    <row r="40" spans="1:9" ht="102.75" thickBot="1" x14ac:dyDescent="0.25">
      <c r="A40" s="50">
        <v>5</v>
      </c>
      <c r="B40" s="51" t="s">
        <v>75</v>
      </c>
      <c r="C40" s="32" t="s">
        <v>47</v>
      </c>
      <c r="D40" s="43">
        <v>15</v>
      </c>
      <c r="E40" s="43">
        <v>313500</v>
      </c>
      <c r="F40" s="43">
        <f>E40*D40</f>
        <v>4702500</v>
      </c>
      <c r="G40" s="44">
        <v>30</v>
      </c>
      <c r="H40" s="34">
        <v>285000</v>
      </c>
      <c r="I40" s="34">
        <f>G40*H40</f>
        <v>8550000</v>
      </c>
    </row>
    <row r="41" spans="1:9" ht="61.5" customHeight="1" x14ac:dyDescent="0.2">
      <c r="A41" s="100">
        <v>6</v>
      </c>
      <c r="B41" s="113" t="s">
        <v>49</v>
      </c>
      <c r="C41" s="95" t="s">
        <v>31</v>
      </c>
      <c r="D41" s="95">
        <v>15</v>
      </c>
      <c r="E41" s="95">
        <v>16400</v>
      </c>
      <c r="F41" s="95">
        <f>D41*E41</f>
        <v>246000</v>
      </c>
      <c r="G41" s="107">
        <v>30</v>
      </c>
      <c r="H41" s="102">
        <v>14250</v>
      </c>
      <c r="I41" s="102">
        <f>G41*H41</f>
        <v>427500</v>
      </c>
    </row>
    <row r="42" spans="1:9" ht="0.75" customHeight="1" thickBot="1" x14ac:dyDescent="0.25">
      <c r="A42" s="101"/>
      <c r="B42" s="114"/>
      <c r="C42" s="96"/>
      <c r="D42" s="96"/>
      <c r="E42" s="96"/>
      <c r="F42" s="96"/>
      <c r="G42" s="112"/>
      <c r="H42" s="103"/>
      <c r="I42" s="103"/>
    </row>
    <row r="43" spans="1:9" ht="59.25" customHeight="1" x14ac:dyDescent="0.2">
      <c r="A43" s="100">
        <v>7</v>
      </c>
      <c r="B43" s="104" t="s">
        <v>50</v>
      </c>
      <c r="C43" s="95" t="s">
        <v>31</v>
      </c>
      <c r="D43" s="95">
        <v>30</v>
      </c>
      <c r="E43" s="95">
        <v>31754</v>
      </c>
      <c r="F43" s="95">
        <f>D43*E43</f>
        <v>952620</v>
      </c>
      <c r="G43" s="107">
        <v>100</v>
      </c>
      <c r="H43" s="102">
        <v>27613</v>
      </c>
      <c r="I43" s="102">
        <f>H43*G43</f>
        <v>2761300</v>
      </c>
    </row>
    <row r="44" spans="1:9" ht="12.75" hidden="1" customHeight="1" x14ac:dyDescent="0.2">
      <c r="A44" s="106"/>
      <c r="B44" s="105"/>
      <c r="C44" s="98"/>
      <c r="D44" s="98"/>
      <c r="E44" s="98"/>
      <c r="F44" s="98"/>
      <c r="G44" s="108"/>
      <c r="H44" s="103"/>
      <c r="I44" s="103"/>
    </row>
    <row r="45" spans="1:9" ht="191.25" x14ac:dyDescent="0.2">
      <c r="A45" s="26">
        <v>8</v>
      </c>
      <c r="B45" s="51" t="s">
        <v>51</v>
      </c>
      <c r="C45" s="6" t="s">
        <v>31</v>
      </c>
      <c r="D45" s="6">
        <v>2</v>
      </c>
      <c r="E45" s="6">
        <v>99000</v>
      </c>
      <c r="F45" s="6">
        <f>D45*E45</f>
        <v>198000</v>
      </c>
      <c r="G45" s="6">
        <v>0</v>
      </c>
      <c r="H45" s="53"/>
      <c r="I45" s="53"/>
    </row>
    <row r="46" spans="1:9" ht="51.75" thickBot="1" x14ac:dyDescent="0.25">
      <c r="A46" s="2">
        <v>9</v>
      </c>
      <c r="B46" s="54" t="s">
        <v>10</v>
      </c>
      <c r="C46" s="1" t="s">
        <v>31</v>
      </c>
      <c r="D46" s="1">
        <v>2</v>
      </c>
      <c r="E46" s="1">
        <v>153697</v>
      </c>
      <c r="F46" s="1">
        <f>E46*D46</f>
        <v>307394</v>
      </c>
      <c r="G46" s="48">
        <v>0</v>
      </c>
      <c r="H46" s="15"/>
      <c r="I46" s="15"/>
    </row>
    <row r="47" spans="1:9" ht="102.75" thickBot="1" x14ac:dyDescent="0.25">
      <c r="A47" s="2">
        <v>10</v>
      </c>
      <c r="B47" s="49" t="s">
        <v>11</v>
      </c>
      <c r="C47" s="1" t="s">
        <v>31</v>
      </c>
      <c r="D47" s="1">
        <v>2</v>
      </c>
      <c r="E47" s="1">
        <v>376700</v>
      </c>
      <c r="F47" s="1">
        <f>D47*E47</f>
        <v>753400</v>
      </c>
      <c r="G47" s="48">
        <v>0</v>
      </c>
      <c r="H47" s="15"/>
      <c r="I47" s="15"/>
    </row>
    <row r="48" spans="1:9" ht="165" customHeight="1" thickBot="1" x14ac:dyDescent="0.25">
      <c r="A48" s="50">
        <v>11</v>
      </c>
      <c r="B48" s="51" t="s">
        <v>52</v>
      </c>
      <c r="C48" s="32" t="s">
        <v>31</v>
      </c>
      <c r="D48" s="43">
        <v>2</v>
      </c>
      <c r="E48" s="43">
        <v>221375</v>
      </c>
      <c r="F48" s="43">
        <f>E48*D48</f>
        <v>442750</v>
      </c>
      <c r="G48" s="44">
        <v>2</v>
      </c>
      <c r="H48" s="34">
        <v>192500</v>
      </c>
      <c r="I48" s="34">
        <f>H48*G48</f>
        <v>385000</v>
      </c>
    </row>
    <row r="49" spans="1:9" ht="192" customHeight="1" x14ac:dyDescent="0.2">
      <c r="A49" s="42">
        <v>12</v>
      </c>
      <c r="B49" s="49" t="s">
        <v>76</v>
      </c>
      <c r="C49" s="43" t="s">
        <v>31</v>
      </c>
      <c r="D49" s="43">
        <v>2</v>
      </c>
      <c r="E49" s="43">
        <v>948750</v>
      </c>
      <c r="F49" s="43">
        <f>D49*E49</f>
        <v>1897500</v>
      </c>
      <c r="G49" s="44">
        <v>0</v>
      </c>
      <c r="H49" s="53"/>
      <c r="I49" s="53"/>
    </row>
    <row r="50" spans="1:9" ht="42" customHeight="1" x14ac:dyDescent="0.2">
      <c r="A50" s="25">
        <v>13</v>
      </c>
      <c r="B50" s="20" t="s">
        <v>25</v>
      </c>
      <c r="C50" s="16" t="s">
        <v>31</v>
      </c>
      <c r="D50" s="16">
        <v>20</v>
      </c>
      <c r="E50" s="16">
        <v>201135</v>
      </c>
      <c r="F50" s="16">
        <f>D50*E50</f>
        <v>4022700</v>
      </c>
      <c r="G50" s="55">
        <v>80</v>
      </c>
      <c r="H50" s="16">
        <v>182806</v>
      </c>
      <c r="I50" s="16">
        <f>G50*H50</f>
        <v>14624480</v>
      </c>
    </row>
    <row r="51" spans="1:9" ht="15" customHeight="1" x14ac:dyDescent="0.2">
      <c r="A51" s="25"/>
      <c r="B51" s="56"/>
      <c r="C51" s="57"/>
      <c r="D51" s="57"/>
      <c r="E51" s="58" t="s">
        <v>81</v>
      </c>
      <c r="F51" s="81">
        <f>SUM(F35:F50)</f>
        <v>16789684</v>
      </c>
      <c r="G51" s="55"/>
      <c r="H51" s="25" t="s">
        <v>81</v>
      </c>
      <c r="I51" s="81">
        <f>SUM(I35:I50)</f>
        <v>39868810</v>
      </c>
    </row>
    <row r="52" spans="1:9" ht="17.25" customHeight="1" x14ac:dyDescent="0.2">
      <c r="A52" s="25"/>
      <c r="B52" s="109" t="s">
        <v>80</v>
      </c>
      <c r="C52" s="110"/>
      <c r="D52" s="110"/>
      <c r="E52" s="111"/>
      <c r="F52" s="81">
        <f>F51*19%</f>
        <v>3190039.96</v>
      </c>
      <c r="G52" s="55"/>
      <c r="H52" s="25" t="s">
        <v>78</v>
      </c>
      <c r="I52" s="81">
        <f>I51*19%</f>
        <v>7575073.9000000004</v>
      </c>
    </row>
    <row r="53" spans="1:9" ht="18" customHeight="1" x14ac:dyDescent="0.2">
      <c r="A53" s="25"/>
      <c r="B53" s="109" t="s">
        <v>82</v>
      </c>
      <c r="C53" s="110"/>
      <c r="D53" s="110"/>
      <c r="E53" s="111"/>
      <c r="F53" s="81">
        <f>F51+F52</f>
        <v>19979723.960000001</v>
      </c>
      <c r="G53" s="16"/>
      <c r="H53" s="25" t="s">
        <v>79</v>
      </c>
      <c r="I53" s="81">
        <f>I51+I52</f>
        <v>47443883.899999999</v>
      </c>
    </row>
    <row r="54" spans="1:9" ht="15.75" customHeight="1" x14ac:dyDescent="0.2">
      <c r="A54" s="140" t="s">
        <v>12</v>
      </c>
      <c r="B54" s="141"/>
      <c r="C54" s="141"/>
      <c r="D54" s="141"/>
      <c r="E54" s="141"/>
      <c r="F54" s="141"/>
      <c r="G54" s="141"/>
      <c r="H54" s="141"/>
      <c r="I54" s="141"/>
    </row>
    <row r="55" spans="1:9" s="18" customFormat="1" x14ac:dyDescent="0.2">
      <c r="A55" s="142" t="s">
        <v>1</v>
      </c>
      <c r="B55" s="143" t="s">
        <v>2</v>
      </c>
      <c r="C55" s="144" t="s">
        <v>3</v>
      </c>
      <c r="D55" s="144" t="s">
        <v>21</v>
      </c>
      <c r="E55" s="145" t="s">
        <v>28</v>
      </c>
      <c r="F55" s="145" t="s">
        <v>27</v>
      </c>
      <c r="G55" s="144" t="s">
        <v>19</v>
      </c>
      <c r="H55" s="145" t="s">
        <v>28</v>
      </c>
      <c r="I55" s="146" t="s">
        <v>27</v>
      </c>
    </row>
    <row r="56" spans="1:9" ht="114.75" x14ac:dyDescent="0.2">
      <c r="A56" s="26">
        <v>1</v>
      </c>
      <c r="B56" s="51" t="s">
        <v>53</v>
      </c>
      <c r="C56" s="6" t="s">
        <v>31</v>
      </c>
      <c r="D56" s="6">
        <v>10</v>
      </c>
      <c r="E56" s="6">
        <v>756800</v>
      </c>
      <c r="F56" s="6">
        <f>E56*D56</f>
        <v>7568000</v>
      </c>
      <c r="G56" s="6">
        <v>50</v>
      </c>
      <c r="H56" s="16">
        <v>688000</v>
      </c>
      <c r="I56" s="16">
        <f>H56*G56</f>
        <v>34400000</v>
      </c>
    </row>
    <row r="57" spans="1:9" ht="51.75" thickBot="1" x14ac:dyDescent="0.25">
      <c r="A57" s="2">
        <v>2</v>
      </c>
      <c r="B57" s="47" t="s">
        <v>13</v>
      </c>
      <c r="C57" s="1" t="s">
        <v>31</v>
      </c>
      <c r="D57" s="1">
        <v>15</v>
      </c>
      <c r="E57" s="1">
        <v>105800</v>
      </c>
      <c r="F57" s="1">
        <f>D57*E57</f>
        <v>1587000</v>
      </c>
      <c r="G57" s="48">
        <v>25</v>
      </c>
      <c r="H57" s="46">
        <v>92000</v>
      </c>
      <c r="I57" s="16">
        <f>G57*H57</f>
        <v>2300000</v>
      </c>
    </row>
    <row r="58" spans="1:9" ht="64.5" thickBot="1" x14ac:dyDescent="0.25">
      <c r="A58" s="2">
        <v>3</v>
      </c>
      <c r="B58" s="47" t="s">
        <v>14</v>
      </c>
      <c r="C58" s="1" t="s">
        <v>31</v>
      </c>
      <c r="D58" s="1">
        <v>15</v>
      </c>
      <c r="E58" s="1">
        <v>41400</v>
      </c>
      <c r="F58" s="1">
        <f>E58*D58</f>
        <v>621000</v>
      </c>
      <c r="G58" s="48">
        <v>25</v>
      </c>
      <c r="H58" s="16">
        <v>37600</v>
      </c>
      <c r="I58" s="16">
        <f>H58*G58</f>
        <v>940000</v>
      </c>
    </row>
    <row r="59" spans="1:9" ht="51.75" thickBot="1" x14ac:dyDescent="0.25">
      <c r="A59" s="2">
        <v>4</v>
      </c>
      <c r="B59" s="47" t="s">
        <v>15</v>
      </c>
      <c r="C59" s="1" t="s">
        <v>31</v>
      </c>
      <c r="D59" s="1">
        <v>6</v>
      </c>
      <c r="E59" s="1">
        <v>112205</v>
      </c>
      <c r="F59" s="1">
        <f>D59*E59</f>
        <v>673230</v>
      </c>
      <c r="G59" s="48">
        <v>4</v>
      </c>
      <c r="H59" s="16">
        <v>96700</v>
      </c>
      <c r="I59" s="16">
        <f>G59*H59</f>
        <v>386800</v>
      </c>
    </row>
    <row r="60" spans="1:9" ht="51.75" thickBot="1" x14ac:dyDescent="0.25">
      <c r="A60" s="2">
        <v>5</v>
      </c>
      <c r="B60" s="49" t="s">
        <v>77</v>
      </c>
      <c r="C60" s="1" t="s">
        <v>54</v>
      </c>
      <c r="D60" s="1">
        <v>4</v>
      </c>
      <c r="E60" s="1">
        <v>35700</v>
      </c>
      <c r="F60" s="1">
        <f>D60*E60</f>
        <v>142800</v>
      </c>
      <c r="G60" s="48">
        <v>4</v>
      </c>
      <c r="H60" s="16">
        <v>31000</v>
      </c>
      <c r="I60" s="16">
        <f>H60*G60</f>
        <v>124000</v>
      </c>
    </row>
    <row r="61" spans="1:9" ht="382.5" x14ac:dyDescent="0.2">
      <c r="A61" s="50">
        <v>6</v>
      </c>
      <c r="B61" s="30" t="s">
        <v>55</v>
      </c>
      <c r="C61" s="32" t="s">
        <v>31</v>
      </c>
      <c r="D61" s="43">
        <v>1</v>
      </c>
      <c r="E61" s="43">
        <v>2090000</v>
      </c>
      <c r="F61" s="43">
        <f t="shared" ref="F61:F66" si="0">E61*D61</f>
        <v>2090000</v>
      </c>
      <c r="G61" s="59">
        <v>1</v>
      </c>
      <c r="H61" s="34">
        <v>1900000</v>
      </c>
      <c r="I61" s="34">
        <f t="shared" ref="I61:I67" si="1">G61*H61</f>
        <v>1900000</v>
      </c>
    </row>
    <row r="62" spans="1:9" ht="140.25" x14ac:dyDescent="0.2">
      <c r="A62" s="26">
        <v>7</v>
      </c>
      <c r="B62" s="51" t="s">
        <v>56</v>
      </c>
      <c r="C62" s="6" t="s">
        <v>31</v>
      </c>
      <c r="D62" s="6">
        <v>6</v>
      </c>
      <c r="E62" s="6">
        <v>313500</v>
      </c>
      <c r="F62" s="6">
        <f t="shared" si="0"/>
        <v>1881000</v>
      </c>
      <c r="G62" s="6">
        <v>10</v>
      </c>
      <c r="H62" s="34">
        <v>285000</v>
      </c>
      <c r="I62" s="34">
        <f t="shared" si="1"/>
        <v>2850000</v>
      </c>
    </row>
    <row r="63" spans="1:9" ht="90" thickBot="1" x14ac:dyDescent="0.25">
      <c r="A63" s="2">
        <v>8</v>
      </c>
      <c r="B63" s="54" t="s">
        <v>23</v>
      </c>
      <c r="C63" s="1" t="s">
        <v>31</v>
      </c>
      <c r="D63" s="1">
        <v>5</v>
      </c>
      <c r="E63" s="1">
        <v>172700</v>
      </c>
      <c r="F63" s="1">
        <f t="shared" si="0"/>
        <v>863500</v>
      </c>
      <c r="G63" s="48">
        <v>15</v>
      </c>
      <c r="H63" s="16">
        <v>157000</v>
      </c>
      <c r="I63" s="16">
        <f t="shared" si="1"/>
        <v>2355000</v>
      </c>
    </row>
    <row r="64" spans="1:9" ht="53.25" customHeight="1" thickBot="1" x14ac:dyDescent="0.25">
      <c r="A64" s="60">
        <v>11</v>
      </c>
      <c r="B64" s="52" t="s">
        <v>30</v>
      </c>
      <c r="C64" s="61" t="s">
        <v>31</v>
      </c>
      <c r="D64" s="61">
        <v>2</v>
      </c>
      <c r="E64" s="43">
        <v>941600</v>
      </c>
      <c r="F64" s="43">
        <f t="shared" si="0"/>
        <v>1883200</v>
      </c>
      <c r="G64" s="62">
        <v>2</v>
      </c>
      <c r="H64" s="34">
        <v>856000</v>
      </c>
      <c r="I64" s="34">
        <f t="shared" si="1"/>
        <v>1712000</v>
      </c>
    </row>
    <row r="65" spans="1:9" ht="111.75" customHeight="1" thickBot="1" x14ac:dyDescent="0.25">
      <c r="A65" s="63">
        <v>12</v>
      </c>
      <c r="B65" s="64" t="s">
        <v>57</v>
      </c>
      <c r="C65" s="65" t="s">
        <v>31</v>
      </c>
      <c r="D65" s="65">
        <v>4</v>
      </c>
      <c r="E65" s="65">
        <v>985600</v>
      </c>
      <c r="F65" s="65">
        <f t="shared" si="0"/>
        <v>3942400</v>
      </c>
      <c r="G65" s="66">
        <v>4</v>
      </c>
      <c r="H65" s="16">
        <v>896000</v>
      </c>
      <c r="I65" s="16">
        <f t="shared" si="1"/>
        <v>3584000</v>
      </c>
    </row>
    <row r="66" spans="1:9" ht="191.25" x14ac:dyDescent="0.2">
      <c r="A66" s="67">
        <v>13</v>
      </c>
      <c r="B66" s="68" t="s">
        <v>24</v>
      </c>
      <c r="C66" s="69" t="s">
        <v>31</v>
      </c>
      <c r="D66" s="69">
        <v>4</v>
      </c>
      <c r="E66" s="69">
        <v>440000</v>
      </c>
      <c r="F66" s="69">
        <f t="shared" si="0"/>
        <v>1760000</v>
      </c>
      <c r="G66" s="70">
        <v>4</v>
      </c>
      <c r="H66" s="34">
        <v>400000</v>
      </c>
      <c r="I66" s="34">
        <f t="shared" si="1"/>
        <v>1600000</v>
      </c>
    </row>
    <row r="67" spans="1:9" ht="267.75" x14ac:dyDescent="0.2">
      <c r="A67" s="25">
        <v>14</v>
      </c>
      <c r="B67" s="20" t="s">
        <v>59</v>
      </c>
      <c r="C67" s="16" t="s">
        <v>31</v>
      </c>
      <c r="D67" s="16">
        <v>0</v>
      </c>
      <c r="E67" s="16"/>
      <c r="F67" s="16"/>
      <c r="G67" s="16">
        <v>1</v>
      </c>
      <c r="H67" s="16">
        <v>2800000</v>
      </c>
      <c r="I67" s="16">
        <f t="shared" si="1"/>
        <v>2800000</v>
      </c>
    </row>
    <row r="68" spans="1:9" x14ac:dyDescent="0.2">
      <c r="A68" s="71"/>
      <c r="B68" s="89" t="s">
        <v>83</v>
      </c>
      <c r="C68" s="89"/>
      <c r="D68" s="89"/>
      <c r="E68" s="89"/>
      <c r="F68" s="81">
        <f>SUM(F56:F67)</f>
        <v>23012130</v>
      </c>
      <c r="G68" s="25"/>
      <c r="H68" s="72" t="s">
        <v>83</v>
      </c>
      <c r="I68" s="86">
        <f>SUM(I56:I67)</f>
        <v>54951800</v>
      </c>
    </row>
    <row r="69" spans="1:9" x14ac:dyDescent="0.2">
      <c r="A69" s="71"/>
      <c r="B69" s="89" t="s">
        <v>80</v>
      </c>
      <c r="C69" s="89"/>
      <c r="D69" s="89"/>
      <c r="E69" s="89"/>
      <c r="F69" s="81">
        <f>F68*19%</f>
        <v>4372304.7</v>
      </c>
      <c r="G69" s="25"/>
      <c r="H69" s="72" t="s">
        <v>78</v>
      </c>
      <c r="I69" s="86">
        <f>I68*19%</f>
        <v>10440842</v>
      </c>
    </row>
    <row r="70" spans="1:9" x14ac:dyDescent="0.2">
      <c r="A70" s="71"/>
      <c r="B70" s="89" t="s">
        <v>82</v>
      </c>
      <c r="C70" s="89"/>
      <c r="D70" s="89"/>
      <c r="E70" s="89"/>
      <c r="F70" s="81">
        <f>F68+F69</f>
        <v>27384434.699999999</v>
      </c>
      <c r="G70" s="25"/>
      <c r="H70" s="72" t="s">
        <v>79</v>
      </c>
      <c r="I70" s="86">
        <f>I68+I69</f>
        <v>65392642</v>
      </c>
    </row>
    <row r="71" spans="1:9" ht="13.5" customHeight="1" thickBot="1" x14ac:dyDescent="0.25">
      <c r="A71" s="138" t="s">
        <v>18</v>
      </c>
      <c r="B71" s="139"/>
      <c r="C71" s="139"/>
      <c r="D71" s="139"/>
      <c r="E71" s="139"/>
      <c r="F71" s="139"/>
      <c r="G71" s="139"/>
      <c r="H71" s="139"/>
      <c r="I71" s="139"/>
    </row>
    <row r="72" spans="1:9" x14ac:dyDescent="0.2">
      <c r="A72" s="147" t="s">
        <v>1</v>
      </c>
      <c r="B72" s="148" t="s">
        <v>16</v>
      </c>
      <c r="C72" s="149" t="s">
        <v>3</v>
      </c>
      <c r="D72" s="150" t="s">
        <v>21</v>
      </c>
      <c r="E72" s="151" t="s">
        <v>26</v>
      </c>
      <c r="F72" s="152" t="s">
        <v>27</v>
      </c>
      <c r="G72" s="149" t="s">
        <v>19</v>
      </c>
      <c r="H72" s="151" t="s">
        <v>26</v>
      </c>
      <c r="I72" s="153" t="s">
        <v>27</v>
      </c>
    </row>
    <row r="73" spans="1:9" x14ac:dyDescent="0.2">
      <c r="A73" s="154"/>
      <c r="B73" s="155"/>
      <c r="C73" s="156"/>
      <c r="D73" s="157"/>
      <c r="E73" s="158"/>
      <c r="F73" s="152"/>
      <c r="G73" s="156"/>
      <c r="H73" s="158"/>
      <c r="I73" s="153"/>
    </row>
    <row r="74" spans="1:9" ht="102.75" thickBot="1" x14ac:dyDescent="0.25">
      <c r="A74" s="2">
        <v>1</v>
      </c>
      <c r="B74" s="21" t="s">
        <v>58</v>
      </c>
      <c r="C74" s="1" t="s">
        <v>60</v>
      </c>
      <c r="D74" s="1">
        <v>15</v>
      </c>
      <c r="E74" s="1">
        <v>305068</v>
      </c>
      <c r="F74" s="1">
        <f>E74*D74</f>
        <v>4576020</v>
      </c>
      <c r="G74" s="1">
        <v>70</v>
      </c>
      <c r="H74" s="1">
        <v>295824</v>
      </c>
      <c r="I74" s="1">
        <f>G74*H74</f>
        <v>20707680</v>
      </c>
    </row>
    <row r="75" spans="1:9" ht="141" thickBot="1" x14ac:dyDescent="0.25">
      <c r="A75" s="2">
        <v>2</v>
      </c>
      <c r="B75" s="21" t="s">
        <v>61</v>
      </c>
      <c r="C75" s="1" t="s">
        <v>31</v>
      </c>
      <c r="D75" s="1">
        <v>15</v>
      </c>
      <c r="E75" s="1">
        <v>227582</v>
      </c>
      <c r="F75" s="1">
        <f t="shared" ref="F75:F82" si="2">E75*D75</f>
        <v>3413730</v>
      </c>
      <c r="G75" s="1">
        <v>70</v>
      </c>
      <c r="H75" s="1">
        <v>364131</v>
      </c>
      <c r="I75" s="1">
        <f t="shared" ref="I75:I81" si="3">G75*H75</f>
        <v>25489170</v>
      </c>
    </row>
    <row r="76" spans="1:9" ht="115.5" thickBot="1" x14ac:dyDescent="0.25">
      <c r="A76" s="2">
        <v>3</v>
      </c>
      <c r="B76" s="21" t="s">
        <v>62</v>
      </c>
      <c r="C76" s="1" t="s">
        <v>31</v>
      </c>
      <c r="D76" s="1">
        <v>15</v>
      </c>
      <c r="E76" s="1">
        <v>116197</v>
      </c>
      <c r="F76" s="1">
        <f t="shared" si="2"/>
        <v>1742955</v>
      </c>
      <c r="G76" s="1">
        <v>70</v>
      </c>
      <c r="H76" s="1">
        <v>119719</v>
      </c>
      <c r="I76" s="1">
        <f t="shared" si="3"/>
        <v>8380330</v>
      </c>
    </row>
    <row r="77" spans="1:9" ht="153.75" thickBot="1" x14ac:dyDescent="0.25">
      <c r="A77" s="2">
        <v>4</v>
      </c>
      <c r="B77" s="21" t="s">
        <v>63</v>
      </c>
      <c r="C77" s="1" t="s">
        <v>31</v>
      </c>
      <c r="D77" s="1">
        <v>15</v>
      </c>
      <c r="E77" s="1">
        <v>119446</v>
      </c>
      <c r="F77" s="1">
        <f t="shared" si="2"/>
        <v>1791690</v>
      </c>
      <c r="G77" s="1">
        <v>70</v>
      </c>
      <c r="H77" s="1">
        <v>123066</v>
      </c>
      <c r="I77" s="1">
        <f t="shared" si="3"/>
        <v>8614620</v>
      </c>
    </row>
    <row r="78" spans="1:9" ht="166.5" thickBot="1" x14ac:dyDescent="0.25">
      <c r="A78" s="2">
        <v>5</v>
      </c>
      <c r="B78" s="21" t="s">
        <v>64</v>
      </c>
      <c r="C78" s="1" t="s">
        <v>31</v>
      </c>
      <c r="D78" s="1">
        <v>15</v>
      </c>
      <c r="E78" s="1">
        <v>42838</v>
      </c>
      <c r="F78" s="1">
        <f t="shared" si="2"/>
        <v>642570</v>
      </c>
      <c r="G78" s="1">
        <v>70</v>
      </c>
      <c r="H78" s="1">
        <v>41578</v>
      </c>
      <c r="I78" s="1">
        <f t="shared" si="3"/>
        <v>2910460</v>
      </c>
    </row>
    <row r="79" spans="1:9" ht="166.5" thickBot="1" x14ac:dyDescent="0.25">
      <c r="A79" s="2">
        <v>6</v>
      </c>
      <c r="B79" s="21" t="s">
        <v>66</v>
      </c>
      <c r="C79" s="1" t="s">
        <v>31</v>
      </c>
      <c r="D79" s="3">
        <v>12</v>
      </c>
      <c r="E79" s="1">
        <v>96525</v>
      </c>
      <c r="F79" s="1">
        <f t="shared" si="2"/>
        <v>1158300</v>
      </c>
      <c r="G79" s="1">
        <v>12</v>
      </c>
      <c r="H79" s="1">
        <v>98940</v>
      </c>
      <c r="I79" s="1">
        <f t="shared" si="3"/>
        <v>1187280</v>
      </c>
    </row>
    <row r="80" spans="1:9" ht="192" thickBot="1" x14ac:dyDescent="0.25">
      <c r="A80" s="2">
        <v>7</v>
      </c>
      <c r="B80" s="21" t="s">
        <v>65</v>
      </c>
      <c r="C80" s="1" t="s">
        <v>31</v>
      </c>
      <c r="D80" s="1">
        <v>15</v>
      </c>
      <c r="E80" s="1">
        <v>112495</v>
      </c>
      <c r="F80" s="1">
        <f t="shared" si="2"/>
        <v>1687425</v>
      </c>
      <c r="G80" s="1">
        <v>40</v>
      </c>
      <c r="H80" s="1">
        <v>109086</v>
      </c>
      <c r="I80" s="1">
        <f t="shared" si="3"/>
        <v>4363440</v>
      </c>
    </row>
    <row r="81" spans="1:9" ht="166.5" thickBot="1" x14ac:dyDescent="0.25">
      <c r="A81" s="4">
        <v>8</v>
      </c>
      <c r="B81" s="22" t="s">
        <v>67</v>
      </c>
      <c r="C81" s="5" t="s">
        <v>31</v>
      </c>
      <c r="D81" s="5">
        <v>15</v>
      </c>
      <c r="E81" s="5">
        <v>102135</v>
      </c>
      <c r="F81" s="1">
        <f t="shared" si="2"/>
        <v>1532025</v>
      </c>
      <c r="G81" s="5">
        <v>70</v>
      </c>
      <c r="H81" s="5">
        <v>99040</v>
      </c>
      <c r="I81" s="1">
        <f t="shared" si="3"/>
        <v>6932800</v>
      </c>
    </row>
    <row r="82" spans="1:9" ht="153" x14ac:dyDescent="0.2">
      <c r="A82" s="25">
        <v>9</v>
      </c>
      <c r="B82" s="20" t="s">
        <v>68</v>
      </c>
      <c r="C82" s="6" t="s">
        <v>31</v>
      </c>
      <c r="D82" s="6">
        <v>20</v>
      </c>
      <c r="E82" s="16">
        <v>52800</v>
      </c>
      <c r="F82" s="16">
        <f t="shared" si="2"/>
        <v>1056000</v>
      </c>
      <c r="G82" s="6">
        <v>40</v>
      </c>
      <c r="H82" s="16">
        <v>48000</v>
      </c>
      <c r="I82" s="16">
        <f>H82*G82</f>
        <v>1920000</v>
      </c>
    </row>
    <row r="83" spans="1:9" ht="63.75" x14ac:dyDescent="0.2">
      <c r="A83" s="25">
        <v>10</v>
      </c>
      <c r="B83" s="20" t="s">
        <v>69</v>
      </c>
      <c r="C83" s="6" t="s">
        <v>31</v>
      </c>
      <c r="D83" s="6">
        <v>0</v>
      </c>
      <c r="E83" s="15"/>
      <c r="F83" s="15"/>
      <c r="G83" s="6">
        <v>1</v>
      </c>
      <c r="H83" s="16">
        <v>374700</v>
      </c>
      <c r="I83" s="16">
        <f>H83*G83</f>
        <v>374700</v>
      </c>
    </row>
    <row r="84" spans="1:9" ht="76.5" x14ac:dyDescent="0.2">
      <c r="A84" s="25">
        <v>11</v>
      </c>
      <c r="B84" s="20" t="s">
        <v>70</v>
      </c>
      <c r="C84" s="6" t="s">
        <v>31</v>
      </c>
      <c r="D84" s="6">
        <v>5</v>
      </c>
      <c r="E84" s="16">
        <v>229264</v>
      </c>
      <c r="F84" s="16">
        <f>D84*E84</f>
        <v>1146320</v>
      </c>
      <c r="G84" s="6">
        <v>10</v>
      </c>
      <c r="H84" s="16">
        <v>199360</v>
      </c>
      <c r="I84" s="16">
        <f>H84*G84</f>
        <v>1993600</v>
      </c>
    </row>
    <row r="85" spans="1:9" ht="89.25" x14ac:dyDescent="0.2">
      <c r="A85" s="25">
        <v>12</v>
      </c>
      <c r="B85" s="20" t="s">
        <v>71</v>
      </c>
      <c r="C85" s="6" t="s">
        <v>31</v>
      </c>
      <c r="D85" s="16">
        <v>15</v>
      </c>
      <c r="E85" s="16">
        <v>264000</v>
      </c>
      <c r="F85" s="16">
        <f>E85*D85</f>
        <v>3960000</v>
      </c>
      <c r="G85" s="16">
        <v>70</v>
      </c>
      <c r="H85" s="16">
        <v>240000</v>
      </c>
      <c r="I85" s="16">
        <f>H85*G85</f>
        <v>16800000</v>
      </c>
    </row>
    <row r="86" spans="1:9" x14ac:dyDescent="0.2">
      <c r="A86" s="15"/>
      <c r="B86" s="90" t="s">
        <v>81</v>
      </c>
      <c r="C86" s="91"/>
      <c r="D86" s="91"/>
      <c r="E86" s="92"/>
      <c r="F86" s="87">
        <f>SUM(F74:F85)</f>
        <v>22707035</v>
      </c>
      <c r="G86" s="15"/>
      <c r="H86" s="88" t="s">
        <v>81</v>
      </c>
      <c r="I86" s="87">
        <f>SUM(I74:I85)</f>
        <v>99674080</v>
      </c>
    </row>
    <row r="87" spans="1:9" x14ac:dyDescent="0.2">
      <c r="A87" s="15"/>
      <c r="B87" s="90" t="s">
        <v>80</v>
      </c>
      <c r="C87" s="91"/>
      <c r="D87" s="91"/>
      <c r="E87" s="92"/>
      <c r="F87" s="87">
        <f>F86*19%</f>
        <v>4314336.6500000004</v>
      </c>
      <c r="G87" s="15"/>
      <c r="H87" s="88" t="s">
        <v>78</v>
      </c>
      <c r="I87" s="87">
        <f>I86*19%</f>
        <v>18938075.199999999</v>
      </c>
    </row>
    <row r="88" spans="1:9" x14ac:dyDescent="0.2">
      <c r="A88" s="15"/>
      <c r="B88" s="90" t="s">
        <v>82</v>
      </c>
      <c r="C88" s="91"/>
      <c r="D88" s="91"/>
      <c r="E88" s="92"/>
      <c r="F88" s="87">
        <f>F86+F87</f>
        <v>27021371.649999999</v>
      </c>
      <c r="G88" s="15"/>
      <c r="H88" s="88" t="s">
        <v>79</v>
      </c>
      <c r="I88" s="87">
        <f>I86+I87</f>
        <v>118612155.2</v>
      </c>
    </row>
  </sheetData>
  <mergeCells count="105">
    <mergeCell ref="H21:H22"/>
    <mergeCell ref="I21:I22"/>
    <mergeCell ref="G21:G22"/>
    <mergeCell ref="A54:I54"/>
    <mergeCell ref="A1:G1"/>
    <mergeCell ref="D13:D16"/>
    <mergeCell ref="D17:D18"/>
    <mergeCell ref="A9:A10"/>
    <mergeCell ref="C9:C10"/>
    <mergeCell ref="A13:A16"/>
    <mergeCell ref="C13:C16"/>
    <mergeCell ref="A17:A18"/>
    <mergeCell ref="C17:C18"/>
    <mergeCell ref="A7:A8"/>
    <mergeCell ref="G7:G8"/>
    <mergeCell ref="G9:G10"/>
    <mergeCell ref="G11:G12"/>
    <mergeCell ref="G13:G16"/>
    <mergeCell ref="G17:G18"/>
    <mergeCell ref="E7:E8"/>
    <mergeCell ref="D7:D8"/>
    <mergeCell ref="D9:D10"/>
    <mergeCell ref="D11:D12"/>
    <mergeCell ref="F7:F8"/>
    <mergeCell ref="I36:I37"/>
    <mergeCell ref="A33:I33"/>
    <mergeCell ref="B30:E30"/>
    <mergeCell ref="B31:E31"/>
    <mergeCell ref="B32:E32"/>
    <mergeCell ref="C21:C22"/>
    <mergeCell ref="A21:A22"/>
    <mergeCell ref="B21:B22"/>
    <mergeCell ref="C7:C8"/>
    <mergeCell ref="A11:A12"/>
    <mergeCell ref="C11:C12"/>
    <mergeCell ref="B7:B8"/>
    <mergeCell ref="H7:H8"/>
    <mergeCell ref="H13:H16"/>
    <mergeCell ref="I7:I8"/>
    <mergeCell ref="H9:H10"/>
    <mergeCell ref="I9:I10"/>
    <mergeCell ref="H11:H12"/>
    <mergeCell ref="I11:I12"/>
    <mergeCell ref="I13:I16"/>
    <mergeCell ref="H17:H18"/>
    <mergeCell ref="I17:I18"/>
    <mergeCell ref="E21:E22"/>
    <mergeCell ref="F21:F22"/>
    <mergeCell ref="A41:A42"/>
    <mergeCell ref="C41:C42"/>
    <mergeCell ref="D41:D42"/>
    <mergeCell ref="G41:G42"/>
    <mergeCell ref="H41:H42"/>
    <mergeCell ref="A36:A37"/>
    <mergeCell ref="C36:C37"/>
    <mergeCell ref="D36:D37"/>
    <mergeCell ref="G36:G37"/>
    <mergeCell ref="H36:H37"/>
    <mergeCell ref="E36:E37"/>
    <mergeCell ref="F36:F37"/>
    <mergeCell ref="B36:B37"/>
    <mergeCell ref="E41:E42"/>
    <mergeCell ref="F41:F42"/>
    <mergeCell ref="B41:B42"/>
    <mergeCell ref="A72:A73"/>
    <mergeCell ref="B72:B73"/>
    <mergeCell ref="C72:C73"/>
    <mergeCell ref="A71:I71"/>
    <mergeCell ref="H43:H44"/>
    <mergeCell ref="I43:I44"/>
    <mergeCell ref="E43:E44"/>
    <mergeCell ref="F43:F44"/>
    <mergeCell ref="B43:B44"/>
    <mergeCell ref="A43:A44"/>
    <mergeCell ref="C43:C44"/>
    <mergeCell ref="D43:D44"/>
    <mergeCell ref="G43:G44"/>
    <mergeCell ref="B52:E52"/>
    <mergeCell ref="B53:E53"/>
    <mergeCell ref="B68:E68"/>
    <mergeCell ref="B69:E69"/>
    <mergeCell ref="B70:E70"/>
    <mergeCell ref="B86:E86"/>
    <mergeCell ref="B87:E87"/>
    <mergeCell ref="B88:E88"/>
    <mergeCell ref="I72:I73"/>
    <mergeCell ref="B9:B10"/>
    <mergeCell ref="E9:E10"/>
    <mergeCell ref="F9:F10"/>
    <mergeCell ref="B11:B12"/>
    <mergeCell ref="E11:E12"/>
    <mergeCell ref="F11:F12"/>
    <mergeCell ref="B13:B16"/>
    <mergeCell ref="E13:E16"/>
    <mergeCell ref="F13:F16"/>
    <mergeCell ref="B17:B18"/>
    <mergeCell ref="E17:E18"/>
    <mergeCell ref="F17:F18"/>
    <mergeCell ref="D72:D73"/>
    <mergeCell ref="E72:E73"/>
    <mergeCell ref="F72:F73"/>
    <mergeCell ref="G72:G73"/>
    <mergeCell ref="H72:H73"/>
    <mergeCell ref="D21:D22"/>
    <mergeCell ref="I41:I42"/>
  </mergeCells>
  <phoneticPr fontId="4" type="noConversion"/>
  <pageMargins left="0.70866141732283472" right="0.70866141732283472" top="0.74803149606299213" bottom="0.74803149606299213" header="0.31496062992125984" footer="0.31496062992125984"/>
  <pageSetup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ITEMS PARA COTIZAR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Mayde Esteban</dc:creator>
  <cp:lastModifiedBy>Camila Andrea Ayala Velasquez</cp:lastModifiedBy>
  <dcterms:created xsi:type="dcterms:W3CDTF">2026-04-13T22:24:03Z</dcterms:created>
  <dcterms:modified xsi:type="dcterms:W3CDTF">2026-08-25T14:19:42Z</dcterms:modified>
</cp:coreProperties>
</file>