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dmor\Downloads\"/>
    </mc:Choice>
  </mc:AlternateContent>
  <xr:revisionPtr revIDLastSave="0" documentId="8_{218B05BE-0031-467B-9A8F-34B842A7CDA1}" xr6:coauthVersionLast="47" xr6:coauthVersionMax="47" xr10:uidLastSave="{00000000-0000-0000-0000-000000000000}"/>
  <bookViews>
    <workbookView xWindow="-98" yWindow="-98" windowWidth="21795" windowHeight="12975" xr2:uid="{576A1E9B-0BD7-40D5-B2CC-7675507C69A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7" i="1" l="1"/>
  <c r="J17" i="1"/>
  <c r="K17" i="1" s="1"/>
  <c r="L16" i="1"/>
  <c r="J16" i="1"/>
  <c r="K16" i="1" s="1"/>
  <c r="L15" i="1"/>
  <c r="J15" i="1"/>
  <c r="K15" i="1" s="1"/>
  <c r="K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ChatGPT</author>
  </authors>
  <commentList>
    <comment ref="F15" authorId="0" shapeId="0" xr:uid="{62896630-654B-474E-B1FC-6B1DD7FF1C7F}">
      <text>
        <r>
          <rPr>
            <sz val="11"/>
            <color theme="1"/>
            <rFont val="Aptos Narrow"/>
            <family val="2"/>
            <scheme val="minor"/>
          </rPr>
          <t>Fuente: CREG - Precios de combustibles líquidos. URL: https://creg.gov.co/publicaciones/15565/precios-de-combustibles-liquidos/</t>
        </r>
      </text>
    </comment>
    <comment ref="F16" authorId="0" shapeId="0" xr:uid="{00FBB59F-EA13-439C-8517-C703CC04720B}">
      <text>
        <r>
          <rPr>
            <sz val="11"/>
            <color theme="1"/>
            <rFont val="Aptos Narrow"/>
            <family val="2"/>
            <scheme val="minor"/>
          </rPr>
          <t>Fuente: CREG - Precios de combustibles líquidos. URL:https://creg.gov.co/publicaciones/15565/precios-de-combustibles-liquidos/</t>
        </r>
      </text>
    </comment>
    <comment ref="F17" authorId="0" shapeId="0" xr:uid="{FF1F202D-BAEA-44FC-95AF-AD7D4C229E5F}">
      <text>
        <r>
          <rPr>
            <sz val="11"/>
            <color theme="1"/>
            <rFont val="Aptos Narrow"/>
            <family val="2"/>
            <scheme val="minor"/>
          </rPr>
          <t>Valor de referencia por litro para urea automotriz, definido con base en procesos similares identificados en SECOP II.</t>
        </r>
      </text>
    </comment>
  </commentList>
</comments>
</file>

<file path=xl/sharedStrings.xml><?xml version="1.0" encoding="utf-8"?>
<sst xmlns="http://schemas.openxmlformats.org/spreadsheetml/2006/main" count="45" uniqueCount="41">
  <si>
    <t>ANEXO OFERTA ECONÓMICA - 
ESTUDIO DE SECTOR Y DE MERCADO
SUMINISTRO DE GASOLINA CORRIENTE, DIÉSEL (ACPM/BIODIÉSEL) Y UREA AUTOMOTRIZ PARA EL PARQUE AUTOMOTOR DE LA SDSCJ</t>
  </si>
  <si>
    <t>SDSCJ - Formato para evaluación económica</t>
  </si>
  <si>
    <t>Instrucciones de diligenciamiento</t>
  </si>
  <si>
    <t>3. Para urea automotriz DEF / AdBlue / AUS 32 se oferta valor unitario por litro, el cual no podrá superar el valor de referencia establecido por la Entidad.</t>
  </si>
  <si>
    <t>Fecha base / regla precio CREG</t>
  </si>
  <si>
    <t>Ítem</t>
  </si>
  <si>
    <t>Producto</t>
  </si>
  <si>
    <t>Unidad</t>
  </si>
  <si>
    <t>Fuente precio base</t>
  </si>
  <si>
    <t>Precio base / techo referencia</t>
  </si>
  <si>
    <t>Cantidad estimada para evaluación</t>
  </si>
  <si>
    <t>% descuento ofertado sobre CREG</t>
  </si>
  <si>
    <t>Valor unitario ofertado urea</t>
  </si>
  <si>
    <t>Valor neto unitario evaluado</t>
  </si>
  <si>
    <t>Valor total evaluado</t>
  </si>
  <si>
    <t>Validación / observaciones</t>
  </si>
  <si>
    <t>Gasolina corriente</t>
  </si>
  <si>
    <t>Galón</t>
  </si>
  <si>
    <t>CREG Bogotá D.C.</t>
  </si>
  <si>
    <t>No aplica</t>
  </si>
  <si>
    <t>ACPM / Diésel</t>
  </si>
  <si>
    <t>Urea automotriz DEF / AdBlue / AUS 32</t>
  </si>
  <si>
    <t>Litro</t>
  </si>
  <si>
    <t>Estudio de Sector y Mercado</t>
  </si>
  <si>
    <t>La oferta con menor valor total evaluado será la de MENOR precio, CONFORME A LAS REGLAS DE LA INVITACIÓN</t>
  </si>
  <si>
    <t>Notas de evaluación</t>
  </si>
  <si>
    <t>3. Para urea automotriz DEF / AdBlue / AUS 32, el proponente oferta el valor unitario por litro, que no podrá superar el valor de referencia de la Entidad.</t>
  </si>
  <si>
    <t>Firma representante legal / proponente</t>
  </si>
  <si>
    <t>Nombre:</t>
  </si>
  <si>
    <t>NIT / C.C.:</t>
  </si>
  <si>
    <t>1. Diligencie únicamente el precio las celdas azules: porcentaje de descuento para gasolina y ACPM (sobre el precio establecido por la CREG), y valor unitario por litro para urea.</t>
  </si>
  <si>
    <t>4. El porcentaje de descuento ofertado por el proponente  sobre el precio de referencia CREG Bogotá D.C definido para gasolina corriente y Diésel, será el porcentaje de descuento que se tendrá en cuenta para la ejecución del contrato.</t>
  </si>
  <si>
    <t>5 :Los porcentajes de descuento ofertados sobre el precio regulado de la gasolina corriente y diésel ,así como el precio por litro de urea ofertado, incluyen IVA así como la totalidad de los costos directos, indirectos y variables, tales como impuestos, tasas, contribuciones y/o imprevistos.</t>
  </si>
  <si>
    <r>
      <t>2. Para gasolina corriente y ACPM/diésel NO se oferta un valor libre por galón; se oferta el porcentaje de descuento sobre el precio de referencia CREG Bogotá D.C.(</t>
    </r>
    <r>
      <rPr>
        <b/>
        <sz val="11"/>
        <color rgb="FFC00000"/>
        <rFont val="Calibri"/>
        <family val="2"/>
      </rPr>
      <t>en ningun caso el porcentaje de descuento puede ser menor a cero, ni tener más de dos decimales)</t>
    </r>
  </si>
  <si>
    <t>VALOR TOTAL EVALUADO</t>
  </si>
  <si>
    <t>Según publicación CREG Bogotá D.C. Precios vigentes a partir del 29 de agosto del 2026 (13 ciudades principales): Consulta: septiembre 3 de 2026</t>
  </si>
  <si>
    <t>1. La evaluación económica se realiza sobre el menor VALOR TOTAL EVALUADO</t>
  </si>
  <si>
    <t>2.Para determinar el valor neto unitario evaluado de gasolina corriente y ACPM/diésel, la Entidad aplica el porcentaje de descuento ofertado por el proponente (el cual no podrá ser menor a cero,  ni tener más de dos decimales) al precio de referencia CREG Bogotá D.C. definido para cada combustible (Precios vigentes a partir del 29 de agosto del 2026 (13 ciudades principales): Consulta: septiembre 3 de 2026 en  https://creg.gov.co/publicaciones/15565/precios-de-combustibles-liquidos/)</t>
  </si>
  <si>
    <t>5, El VALOR TOTAL EVALUADO es el resultado de la multiplicación de las cantidades estimadas para evaluación por los valores netos unitarios evaluados</t>
  </si>
  <si>
    <t>4. Las cantidades estimadas se utilizarán exclusivamente para ponderar y comparar las ofertas económicas. Estas cantidades no constituyen obligación de consumo para la Entidad ni modifican la ejecución del contrato hasta agotar el presupuesto disponible.</t>
  </si>
  <si>
    <t>6. Las cantidades estimadas (valor máximo consumo mensual estimado X 8 meses) para evaluación son solo informativas y se usan únicamente para comparar ofertas.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</si>
</sst>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14" x14ac:knownFonts="1">
    <font>
      <sz val="11"/>
      <color theme="1"/>
      <name val="Aptos Narrow"/>
      <family val="2"/>
      <scheme val="minor"/>
    </font>
    <font>
      <b/>
      <sz val="12"/>
      <color rgb="FFFFFFFF"/>
      <name val="Calibri"/>
      <family val="2"/>
    </font>
    <font>
      <b/>
      <sz val="11"/>
      <color rgb="FF000000"/>
      <name val="Calibri"/>
      <family val="2"/>
    </font>
    <font>
      <b/>
      <sz val="11"/>
      <color rgb="FFFFFFFF"/>
      <name val="Calibri"/>
      <family val="2"/>
    </font>
    <font>
      <b/>
      <u/>
      <sz val="16"/>
      <color rgb="FF000000"/>
      <name val="Calibri"/>
      <family val="2"/>
    </font>
    <font>
      <b/>
      <u/>
      <sz val="16"/>
      <color theme="1"/>
      <name val="Aptos Narrow"/>
      <family val="2"/>
      <scheme val="minor"/>
    </font>
    <font>
      <sz val="11"/>
      <color rgb="FF000000"/>
      <name val="Calibri"/>
      <family val="2"/>
    </font>
    <font>
      <sz val="11"/>
      <color rgb="FF008000"/>
      <name val="Calibri"/>
      <family val="2"/>
    </font>
    <font>
      <sz val="11"/>
      <color rgb="FF0000FF"/>
      <name val="Calibri"/>
      <family val="2"/>
    </font>
    <font>
      <i/>
      <sz val="11"/>
      <color rgb="FF666666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1"/>
      <color rgb="FFC00000"/>
      <name val="Calibri"/>
      <family val="2"/>
    </font>
    <font>
      <b/>
      <sz val="14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1F4E78"/>
      </patternFill>
    </fill>
    <fill>
      <patternFill patternType="solid">
        <fgColor rgb="FFDDEBF7"/>
      </patternFill>
    </fill>
    <fill>
      <patternFill patternType="solid">
        <fgColor rgb="FFE2F0D9"/>
      </patternFill>
    </fill>
    <fill>
      <patternFill patternType="solid">
        <fgColor rgb="FFE7E6E6"/>
      </patternFill>
    </fill>
    <fill>
      <patternFill patternType="solid">
        <fgColor rgb="FFD9EAF7"/>
      </patternFill>
    </fill>
    <fill>
      <patternFill patternType="solid">
        <fgColor rgb="FFFFFFFF"/>
      </patternFill>
    </fill>
    <fill>
      <patternFill patternType="solid">
        <fgColor rgb="FFE4DFE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1F4E78"/>
      </bottom>
      <diagonal/>
    </border>
    <border>
      <left/>
      <right/>
      <top/>
      <bottom style="medium">
        <color rgb="FF1F4E78"/>
      </bottom>
      <diagonal/>
    </border>
    <border>
      <left/>
      <right style="medium">
        <color indexed="64"/>
      </right>
      <top/>
      <bottom style="medium">
        <color rgb="FF1F4E78"/>
      </bottom>
      <diagonal/>
    </border>
    <border>
      <left style="medium">
        <color indexed="64"/>
      </left>
      <right/>
      <top/>
      <bottom style="thin">
        <color rgb="FFD9D9D9"/>
      </bottom>
      <diagonal/>
    </border>
    <border>
      <left/>
      <right/>
      <top/>
      <bottom style="thin">
        <color rgb="FFD9D9D9"/>
      </bottom>
      <diagonal/>
    </border>
    <border>
      <left/>
      <right style="medium">
        <color indexed="64"/>
      </right>
      <top/>
      <bottom style="thin">
        <color rgb="FFD9D9D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7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 wrapText="1"/>
      <protection locked="0"/>
    </xf>
    <xf numFmtId="0" fontId="6" fillId="6" borderId="9" xfId="0" applyFont="1" applyFill="1" applyBorder="1" applyAlignment="1" applyProtection="1">
      <alignment horizontal="center" vertical="center" wrapText="1"/>
      <protection locked="0"/>
    </xf>
    <xf numFmtId="0" fontId="6" fillId="6" borderId="10" xfId="0" applyFont="1" applyFill="1" applyBorder="1" applyAlignment="1" applyProtection="1">
      <alignment vertical="center" wrapText="1"/>
      <protection locked="0"/>
    </xf>
    <xf numFmtId="10" fontId="8" fillId="7" borderId="10" xfId="0" applyNumberFormat="1" applyFont="1" applyFill="1" applyBorder="1" applyAlignment="1" applyProtection="1">
      <alignment vertical="center" wrapText="1"/>
      <protection locked="0"/>
    </xf>
    <xf numFmtId="164" fontId="8" fillId="7" borderId="10" xfId="0" applyNumberFormat="1" applyFont="1" applyFill="1" applyBorder="1" applyAlignment="1" applyProtection="1">
      <alignment vertical="center" wrapText="1"/>
      <protection locked="0"/>
    </xf>
    <xf numFmtId="0" fontId="10" fillId="9" borderId="0" xfId="0" applyFont="1" applyFill="1" applyAlignment="1" applyProtection="1">
      <alignment vertical="center" wrapText="1"/>
      <protection locked="0"/>
    </xf>
    <xf numFmtId="0" fontId="11" fillId="9" borderId="5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64" fontId="7" fillId="10" borderId="10" xfId="0" applyNumberFormat="1" applyFont="1" applyFill="1" applyBorder="1" applyAlignment="1">
      <alignment vertical="center" wrapText="1"/>
    </xf>
    <xf numFmtId="4" fontId="6" fillId="6" borderId="10" xfId="0" applyNumberFormat="1" applyFont="1" applyFill="1" applyBorder="1" applyAlignment="1">
      <alignment vertical="center" wrapText="1"/>
    </xf>
    <xf numFmtId="0" fontId="9" fillId="6" borderId="10" xfId="0" applyFont="1" applyFill="1" applyBorder="1" applyAlignment="1">
      <alignment horizontal="center" vertical="center"/>
    </xf>
    <xf numFmtId="164" fontId="6" fillId="10" borderId="10" xfId="0" applyNumberFormat="1" applyFont="1" applyFill="1" applyBorder="1" applyAlignment="1">
      <alignment vertical="center" wrapText="1"/>
    </xf>
    <xf numFmtId="164" fontId="6" fillId="11" borderId="10" xfId="0" applyNumberFormat="1" applyFont="1" applyFill="1" applyBorder="1" applyAlignment="1">
      <alignment vertical="center" wrapText="1"/>
    </xf>
    <xf numFmtId="0" fontId="6" fillId="8" borderId="11" xfId="0" applyFont="1" applyFill="1" applyBorder="1" applyAlignment="1">
      <alignment vertical="center" wrapText="1"/>
    </xf>
    <xf numFmtId="0" fontId="6" fillId="8" borderId="11" xfId="0" applyFont="1" applyFill="1" applyBorder="1" applyAlignment="1">
      <alignment horizontal="center" vertical="center" wrapText="1"/>
    </xf>
    <xf numFmtId="164" fontId="13" fillId="11" borderId="0" xfId="0" applyNumberFormat="1" applyFont="1" applyFill="1" applyAlignment="1">
      <alignment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0" fontId="0" fillId="0" borderId="13" xfId="0" applyBorder="1" applyAlignment="1" applyProtection="1">
      <alignment vertical="center" wrapText="1"/>
      <protection locked="0"/>
    </xf>
    <xf numFmtId="0" fontId="0" fillId="0" borderId="14" xfId="0" applyBorder="1" applyAlignment="1" applyProtection="1">
      <alignment vertical="center" wrapText="1"/>
      <protection locked="0"/>
    </xf>
    <xf numFmtId="0" fontId="6" fillId="2" borderId="4" xfId="0" applyFont="1" applyFill="1" applyBorder="1" applyAlignment="1" applyProtection="1">
      <alignment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6" fillId="2" borderId="0" xfId="0" applyFont="1" applyFill="1" applyAlignment="1" applyProtection="1">
      <alignment horizontal="left" vertical="center" wrapText="1"/>
      <protection locked="0"/>
    </xf>
    <xf numFmtId="0" fontId="6" fillId="2" borderId="5" xfId="0" applyFont="1" applyFill="1" applyBorder="1" applyAlignment="1" applyProtection="1">
      <alignment horizontal="left" vertical="center" wrapText="1"/>
      <protection locked="0"/>
    </xf>
    <xf numFmtId="0" fontId="0" fillId="5" borderId="0" xfId="0" applyFill="1" applyAlignment="1" applyProtection="1">
      <alignment horizontal="left" vertical="center" wrapText="1"/>
      <protection locked="0"/>
    </xf>
    <xf numFmtId="0" fontId="0" fillId="5" borderId="5" xfId="0" applyFill="1" applyBorder="1" applyAlignment="1" applyProtection="1">
      <alignment horizontal="left" vertical="center" wrapText="1"/>
      <protection locked="0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2" borderId="0" xfId="0" applyFill="1" applyAlignment="1" applyProtection="1">
      <alignment horizontal="left" vertical="center" wrapText="1"/>
      <protection locked="0"/>
    </xf>
    <xf numFmtId="0" fontId="0" fillId="2" borderId="5" xfId="0" applyFill="1" applyBorder="1" applyAlignment="1" applyProtection="1">
      <alignment horizontal="left" vertical="center" wrapText="1"/>
      <protection locked="0"/>
    </xf>
    <xf numFmtId="0" fontId="3" fillId="3" borderId="4" xfId="0" applyFont="1" applyFill="1" applyBorder="1" applyAlignment="1" applyProtection="1">
      <alignment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vertical="center" wrapText="1"/>
      <protection locked="0"/>
    </xf>
    <xf numFmtId="0" fontId="4" fillId="2" borderId="4" xfId="0" applyFont="1" applyFill="1" applyBorder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</cellXfs>
  <cellStyles count="1">
    <cellStyle name="Normal" xfId="0" builtinId="0"/>
  </cellStyles>
  <dxfs count="2">
    <dxf>
      <fill>
        <patternFill patternType="solid">
          <fgColor rgb="FFE2F0D9"/>
        </patternFill>
      </fill>
    </dxf>
    <dxf>
      <fill>
        <patternFill patternType="solid">
          <f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D3D59-2884-42F9-9809-FCA3A3D210ED}">
  <dimension ref="B1:L31"/>
  <sheetViews>
    <sheetView tabSelected="1" zoomScale="73" zoomScaleNormal="73" workbookViewId="0">
      <selection activeCell="B26" sqref="B26:L26"/>
    </sheetView>
  </sheetViews>
  <sheetFormatPr baseColWidth="10" defaultColWidth="8.86328125" defaultRowHeight="14.25" x14ac:dyDescent="0.45"/>
  <cols>
    <col min="1" max="1" width="2.1328125" style="1" customWidth="1"/>
    <col min="2" max="2" width="18.1328125" style="19" customWidth="1"/>
    <col min="3" max="3" width="34" style="1" customWidth="1"/>
    <col min="4" max="4" width="13" style="1" customWidth="1"/>
    <col min="5" max="5" width="26" style="1" customWidth="1"/>
    <col min="6" max="6" width="18" style="1" customWidth="1"/>
    <col min="7" max="7" width="18.73046875" style="1" customWidth="1"/>
    <col min="8" max="11" width="18" style="1" customWidth="1"/>
    <col min="12" max="12" width="34" style="1" customWidth="1"/>
    <col min="13" max="16384" width="8.86328125" style="1"/>
  </cols>
  <sheetData>
    <row r="1" spans="2:12" x14ac:dyDescent="0.45">
      <c r="B1" s="45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2:12" x14ac:dyDescent="0.45">
      <c r="B2" s="48" t="s">
        <v>1</v>
      </c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2:12" x14ac:dyDescent="0.45">
      <c r="B3" s="3"/>
      <c r="L3" s="2"/>
    </row>
    <row r="4" spans="2:12" x14ac:dyDescent="0.45">
      <c r="B4" s="49" t="s">
        <v>2</v>
      </c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2:12" ht="36.75" customHeight="1" x14ac:dyDescent="0.45">
      <c r="B5" s="50" t="s">
        <v>30</v>
      </c>
      <c r="C5" s="51"/>
      <c r="D5" s="51"/>
      <c r="E5" s="51"/>
      <c r="F5" s="51"/>
      <c r="G5" s="51"/>
      <c r="H5" s="51"/>
      <c r="I5" s="51"/>
      <c r="J5" s="51"/>
      <c r="K5" s="51"/>
      <c r="L5" s="52"/>
    </row>
    <row r="6" spans="2:12" ht="32.25" customHeight="1" x14ac:dyDescent="0.45">
      <c r="B6" s="35" t="s">
        <v>33</v>
      </c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2:12" x14ac:dyDescent="0.45">
      <c r="B7" s="35" t="s">
        <v>3</v>
      </c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2:12" x14ac:dyDescent="0.45">
      <c r="B8" s="35" t="s">
        <v>31</v>
      </c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2:12" ht="31.5" customHeight="1" x14ac:dyDescent="0.45">
      <c r="B9" s="36" t="s">
        <v>32</v>
      </c>
      <c r="C9" s="37"/>
      <c r="D9" s="37"/>
      <c r="E9" s="37"/>
      <c r="F9" s="37"/>
      <c r="G9" s="37"/>
      <c r="H9" s="37"/>
      <c r="I9" s="37"/>
      <c r="J9" s="37"/>
      <c r="K9" s="37"/>
      <c r="L9" s="38"/>
    </row>
    <row r="10" spans="2:12" x14ac:dyDescent="0.45">
      <c r="B10" s="35" t="s">
        <v>40</v>
      </c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2:12" x14ac:dyDescent="0.45">
      <c r="B11" s="3"/>
      <c r="L11" s="2"/>
    </row>
    <row r="12" spans="2:12" ht="30" customHeight="1" x14ac:dyDescent="0.45">
      <c r="B12" s="4" t="s">
        <v>4</v>
      </c>
      <c r="C12" s="39" t="s">
        <v>35</v>
      </c>
      <c r="D12" s="39"/>
      <c r="E12" s="39"/>
      <c r="F12" s="39"/>
      <c r="G12" s="39"/>
      <c r="H12" s="39"/>
      <c r="I12" s="39"/>
      <c r="J12" s="39"/>
      <c r="K12" s="39"/>
      <c r="L12" s="40"/>
    </row>
    <row r="13" spans="2:12" x14ac:dyDescent="0.45">
      <c r="B13" s="3"/>
      <c r="L13" s="2"/>
    </row>
    <row r="14" spans="2:12" ht="28.9" thickBot="1" x14ac:dyDescent="0.5">
      <c r="B14" s="5" t="s">
        <v>5</v>
      </c>
      <c r="C14" s="6" t="s">
        <v>6</v>
      </c>
      <c r="D14" s="6" t="s">
        <v>7</v>
      </c>
      <c r="E14" s="6" t="s">
        <v>8</v>
      </c>
      <c r="F14" s="6" t="s">
        <v>9</v>
      </c>
      <c r="G14" s="6" t="s">
        <v>10</v>
      </c>
      <c r="H14" s="6" t="s">
        <v>11</v>
      </c>
      <c r="I14" s="6" t="s">
        <v>12</v>
      </c>
      <c r="J14" s="6" t="s">
        <v>13</v>
      </c>
      <c r="K14" s="6" t="s">
        <v>14</v>
      </c>
      <c r="L14" s="7" t="s">
        <v>15</v>
      </c>
    </row>
    <row r="15" spans="2:12" x14ac:dyDescent="0.45">
      <c r="B15" s="8">
        <v>1</v>
      </c>
      <c r="C15" s="9" t="s">
        <v>16</v>
      </c>
      <c r="D15" s="9" t="s">
        <v>17</v>
      </c>
      <c r="E15" s="9" t="s">
        <v>18</v>
      </c>
      <c r="F15" s="20">
        <v>16331</v>
      </c>
      <c r="G15" s="21">
        <v>4768</v>
      </c>
      <c r="H15" s="10"/>
      <c r="I15" s="22" t="s">
        <v>19</v>
      </c>
      <c r="J15" s="23">
        <f>ROUND(F15*(1-H15),2)</f>
        <v>16331</v>
      </c>
      <c r="K15" s="24">
        <f>ROUND(J15*G15,0)</f>
        <v>77866208</v>
      </c>
      <c r="L15" s="25" t="str">
        <f>IF(AND(H15&gt;=0,H15&lt;=1),"OK","Revisar descuento")</f>
        <v>OK</v>
      </c>
    </row>
    <row r="16" spans="2:12" x14ac:dyDescent="0.45">
      <c r="B16" s="8">
        <v>2</v>
      </c>
      <c r="C16" s="9" t="s">
        <v>20</v>
      </c>
      <c r="D16" s="9" t="s">
        <v>17</v>
      </c>
      <c r="E16" s="9" t="s">
        <v>18</v>
      </c>
      <c r="F16" s="20">
        <v>11616</v>
      </c>
      <c r="G16" s="21">
        <v>2760</v>
      </c>
      <c r="H16" s="10"/>
      <c r="I16" s="22" t="s">
        <v>19</v>
      </c>
      <c r="J16" s="23">
        <f>ROUND(F16*(1-H16),2)</f>
        <v>11616</v>
      </c>
      <c r="K16" s="24">
        <f>ROUND(J16*G16,0)</f>
        <v>32060160</v>
      </c>
      <c r="L16" s="25" t="str">
        <f>IF(AND(H16&gt;=0,H16&lt;=1),"OK","Revisar descuento")</f>
        <v>OK</v>
      </c>
    </row>
    <row r="17" spans="2:12" x14ac:dyDescent="0.45">
      <c r="B17" s="8">
        <v>3</v>
      </c>
      <c r="C17" s="9" t="s">
        <v>21</v>
      </c>
      <c r="D17" s="9" t="s">
        <v>22</v>
      </c>
      <c r="E17" s="9" t="s">
        <v>23</v>
      </c>
      <c r="F17" s="20">
        <v>6500</v>
      </c>
      <c r="G17" s="21">
        <v>202.30769230769229</v>
      </c>
      <c r="H17" s="22" t="s">
        <v>19</v>
      </c>
      <c r="I17" s="11">
        <v>0</v>
      </c>
      <c r="J17" s="23">
        <f>ROUND(I17,2)</f>
        <v>0</v>
      </c>
      <c r="K17" s="24">
        <f>ROUND(J17*G17,0)</f>
        <v>0</v>
      </c>
      <c r="L17" s="26" t="str">
        <f>IF(I17&lt;=F17,"OK: no supera referencia","Revisar: supera referencia")</f>
        <v>OK: no supera referencia</v>
      </c>
    </row>
    <row r="18" spans="2:12" x14ac:dyDescent="0.45">
      <c r="B18" s="3"/>
      <c r="L18" s="2"/>
    </row>
    <row r="19" spans="2:12" ht="61.5" customHeight="1" x14ac:dyDescent="0.45">
      <c r="B19" s="3"/>
      <c r="J19" s="12" t="s">
        <v>34</v>
      </c>
      <c r="K19" s="27">
        <f>SUM(K15:K17)</f>
        <v>109926368</v>
      </c>
      <c r="L19" s="13" t="s">
        <v>24</v>
      </c>
    </row>
    <row r="20" spans="2:12" x14ac:dyDescent="0.45">
      <c r="B20" s="3"/>
      <c r="L20" s="2"/>
    </row>
    <row r="21" spans="2:12" x14ac:dyDescent="0.45">
      <c r="B21" s="44" t="s">
        <v>25</v>
      </c>
      <c r="C21" s="29"/>
      <c r="D21" s="29"/>
      <c r="E21" s="29"/>
      <c r="F21" s="29"/>
      <c r="G21" s="29"/>
      <c r="H21" s="29"/>
      <c r="I21" s="29"/>
      <c r="J21" s="29"/>
      <c r="K21" s="29"/>
      <c r="L21" s="30"/>
    </row>
    <row r="22" spans="2:12" x14ac:dyDescent="0.45">
      <c r="B22" s="28" t="s">
        <v>36</v>
      </c>
      <c r="C22" s="29"/>
      <c r="D22" s="29"/>
      <c r="E22" s="29"/>
      <c r="F22" s="29"/>
      <c r="G22" s="29"/>
      <c r="H22" s="29"/>
      <c r="I22" s="29"/>
      <c r="J22" s="29"/>
      <c r="K22" s="29"/>
      <c r="L22" s="30"/>
    </row>
    <row r="23" spans="2:12" x14ac:dyDescent="0.45">
      <c r="B23" s="28" t="s">
        <v>37</v>
      </c>
      <c r="C23" s="29"/>
      <c r="D23" s="29"/>
      <c r="E23" s="29"/>
      <c r="F23" s="29"/>
      <c r="G23" s="29"/>
      <c r="H23" s="29"/>
      <c r="I23" s="29"/>
      <c r="J23" s="29"/>
      <c r="K23" s="29"/>
      <c r="L23" s="30"/>
    </row>
    <row r="24" spans="2:12" x14ac:dyDescent="0.45">
      <c r="B24" s="28" t="s">
        <v>26</v>
      </c>
      <c r="C24" s="29"/>
      <c r="D24" s="29"/>
      <c r="E24" s="29"/>
      <c r="F24" s="29"/>
      <c r="G24" s="29"/>
      <c r="H24" s="29"/>
      <c r="I24" s="29"/>
      <c r="J24" s="29"/>
      <c r="K24" s="29"/>
      <c r="L24" s="30"/>
    </row>
    <row r="25" spans="2:12" x14ac:dyDescent="0.45">
      <c r="B25" s="28" t="s">
        <v>39</v>
      </c>
      <c r="C25" s="29"/>
      <c r="D25" s="29"/>
      <c r="E25" s="29"/>
      <c r="F25" s="29"/>
      <c r="G25" s="29"/>
      <c r="H25" s="29"/>
      <c r="I25" s="29"/>
      <c r="J25" s="29"/>
      <c r="K25" s="29"/>
      <c r="L25" s="30"/>
    </row>
    <row r="26" spans="2:12" x14ac:dyDescent="0.45">
      <c r="B26" s="41" t="s">
        <v>38</v>
      </c>
      <c r="C26" s="42"/>
      <c r="D26" s="42"/>
      <c r="E26" s="42"/>
      <c r="F26" s="42"/>
      <c r="G26" s="42"/>
      <c r="H26" s="42"/>
      <c r="I26" s="42"/>
      <c r="J26" s="42"/>
      <c r="K26" s="42"/>
      <c r="L26" s="43"/>
    </row>
    <row r="27" spans="2:12" x14ac:dyDescent="0.45">
      <c r="B27" s="3"/>
      <c r="L27" s="2"/>
    </row>
    <row r="28" spans="2:12" x14ac:dyDescent="0.45">
      <c r="B28" s="3"/>
      <c r="L28" s="2"/>
    </row>
    <row r="29" spans="2:12" ht="28.5" x14ac:dyDescent="0.45">
      <c r="B29" s="4" t="s">
        <v>27</v>
      </c>
      <c r="G29" s="14"/>
      <c r="L29" s="2"/>
    </row>
    <row r="30" spans="2:12" x14ac:dyDescent="0.45">
      <c r="B30" s="15" t="s">
        <v>28</v>
      </c>
      <c r="C30" s="16"/>
      <c r="D30" s="16"/>
      <c r="E30" s="16"/>
      <c r="F30" s="16"/>
      <c r="G30" s="31"/>
      <c r="H30" s="31"/>
      <c r="I30" s="31"/>
      <c r="J30" s="31"/>
      <c r="K30" s="31"/>
      <c r="L30" s="32"/>
    </row>
    <row r="31" spans="2:12" ht="14.65" thickBot="1" x14ac:dyDescent="0.5">
      <c r="B31" s="17" t="s">
        <v>29</v>
      </c>
      <c r="C31" s="18"/>
      <c r="D31" s="18"/>
      <c r="E31" s="18"/>
      <c r="F31" s="18"/>
      <c r="G31" s="33"/>
      <c r="H31" s="33"/>
      <c r="I31" s="33"/>
      <c r="J31" s="33"/>
      <c r="K31" s="33"/>
      <c r="L31" s="34"/>
    </row>
  </sheetData>
  <sheetProtection algorithmName="SHA-512" hashValue="EhR4UAjNcG/A2+vsmI13MsiNB3QXULabu3d1d2rWf3s1LGHVemzwMbPeWiTNI7sKZblTJefzdEO1MsxaqtyDQw==" saltValue="G0kf8rJtv5EV9Vb4pOOCvQ==" spinCount="100000" sheet="1" objects="1" scenarios="1"/>
  <mergeCells count="17">
    <mergeCell ref="B8:L8"/>
    <mergeCell ref="B21:L21"/>
    <mergeCell ref="B22:L22"/>
    <mergeCell ref="B23:L23"/>
    <mergeCell ref="B1:L1"/>
    <mergeCell ref="B2:L2"/>
    <mergeCell ref="B4:L4"/>
    <mergeCell ref="B5:L5"/>
    <mergeCell ref="B6:L6"/>
    <mergeCell ref="B7:L7"/>
    <mergeCell ref="B24:L24"/>
    <mergeCell ref="B25:L25"/>
    <mergeCell ref="G30:L31"/>
    <mergeCell ref="B10:L10"/>
    <mergeCell ref="B9:L9"/>
    <mergeCell ref="C12:L12"/>
    <mergeCell ref="B26:L26"/>
  </mergeCells>
  <conditionalFormatting sqref="L15:L17">
    <cfRule type="expression" dxfId="1" priority="1">
      <formula>LEFT(L15,7)="Revisar"</formula>
    </cfRule>
    <cfRule type="expression" dxfId="0" priority="2">
      <formula>LEFT(L15,2)="OK"</formula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 David Moreno Cojo</dc:creator>
  <cp:lastModifiedBy>Angelica del Pilar Buitrago Redondo</cp:lastModifiedBy>
  <dcterms:created xsi:type="dcterms:W3CDTF">2026-09-04T19:45:24Z</dcterms:created>
  <dcterms:modified xsi:type="dcterms:W3CDTF">2026-09-04T21:17:35Z</dcterms:modified>
</cp:coreProperties>
</file>